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denwang/Desktop/"/>
    </mc:Choice>
  </mc:AlternateContent>
  <xr:revisionPtr revIDLastSave="0" documentId="8_{675134F1-FF63-9B44-BA9F-C0A0DE6D4A4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Coal">[1]_lookup_!$H$2</definedName>
    <definedName name="DistrictCooling">[1]_lookup_!$K$2:$K$3</definedName>
    <definedName name="DistrictHeating">[1]_lookup_!$J$2:$J$4</definedName>
    <definedName name="Electricity">[1]_lookup_!$C$2</definedName>
    <definedName name="FloorArea">[1]_lookup_!$B$2:$B$3</definedName>
    <definedName name="FuelOil12">[1]_lookup_!$E$2</definedName>
    <definedName name="FuelOil46">[1]_lookup_!$F$2</definedName>
    <definedName name="NaturalGas">[1]_lookup_!$D$2:$D$4</definedName>
    <definedName name="OperationType">[2]_lookup_!$A$2:$A$23</definedName>
    <definedName name="Propane">[1]_lookup_!$G$2</definedName>
    <definedName name="Renewable">[1]_lookup_!$L$2:$L$3</definedName>
    <definedName name="Wood">[1]_lookup_!$I$2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491" i="1" l="1"/>
  <c r="AI1491" i="1"/>
  <c r="AF1491" i="1"/>
  <c r="L1491" i="1"/>
  <c r="K1491" i="1"/>
  <c r="J1491" i="1"/>
  <c r="I1491" i="1"/>
  <c r="AH1491" i="1" s="1"/>
  <c r="H1491" i="1"/>
  <c r="F1491" i="1"/>
  <c r="AG1491" i="1" s="1"/>
  <c r="E1491" i="1"/>
  <c r="D1491" i="1"/>
  <c r="C1491" i="1"/>
  <c r="B1491" i="1"/>
  <c r="AJ1490" i="1"/>
  <c r="AI1490" i="1"/>
  <c r="AF1490" i="1"/>
  <c r="L1490" i="1"/>
  <c r="K1490" i="1"/>
  <c r="J1490" i="1"/>
  <c r="I1490" i="1"/>
  <c r="AH1490" i="1" s="1"/>
  <c r="H1490" i="1"/>
  <c r="F1490" i="1"/>
  <c r="AG1490" i="1" s="1"/>
  <c r="E1490" i="1"/>
  <c r="D1490" i="1"/>
  <c r="C1490" i="1"/>
  <c r="B1490" i="1"/>
  <c r="AJ1489" i="1"/>
  <c r="AI1489" i="1"/>
  <c r="AF1489" i="1"/>
  <c r="L1489" i="1"/>
  <c r="K1489" i="1"/>
  <c r="J1489" i="1"/>
  <c r="I1489" i="1"/>
  <c r="AH1489" i="1" s="1"/>
  <c r="H1489" i="1"/>
  <c r="F1489" i="1"/>
  <c r="AG1489" i="1" s="1"/>
  <c r="E1489" i="1"/>
  <c r="D1489" i="1"/>
  <c r="C1489" i="1"/>
  <c r="B1489" i="1"/>
  <c r="AJ1488" i="1"/>
  <c r="AI1488" i="1"/>
  <c r="AF1488" i="1"/>
  <c r="L1488" i="1"/>
  <c r="K1488" i="1"/>
  <c r="J1488" i="1"/>
  <c r="I1488" i="1"/>
  <c r="AH1488" i="1" s="1"/>
  <c r="H1488" i="1"/>
  <c r="F1488" i="1"/>
  <c r="AG1488" i="1" s="1"/>
  <c r="E1488" i="1"/>
  <c r="D1488" i="1"/>
  <c r="C1488" i="1"/>
  <c r="B1488" i="1"/>
  <c r="AJ1487" i="1"/>
  <c r="AI1487" i="1"/>
  <c r="AF1487" i="1"/>
  <c r="L1487" i="1"/>
  <c r="K1487" i="1"/>
  <c r="J1487" i="1"/>
  <c r="I1487" i="1"/>
  <c r="AH1487" i="1" s="1"/>
  <c r="H1487" i="1"/>
  <c r="F1487" i="1"/>
  <c r="AG1487" i="1" s="1"/>
  <c r="E1487" i="1"/>
  <c r="D1487" i="1"/>
  <c r="C1487" i="1"/>
  <c r="B1487" i="1"/>
  <c r="AJ1486" i="1"/>
  <c r="AI1486" i="1"/>
  <c r="AF1486" i="1"/>
  <c r="L1486" i="1"/>
  <c r="K1486" i="1"/>
  <c r="J1486" i="1"/>
  <c r="I1486" i="1"/>
  <c r="AH1486" i="1" s="1"/>
  <c r="H1486" i="1"/>
  <c r="F1486" i="1"/>
  <c r="AG1486" i="1" s="1"/>
  <c r="E1486" i="1"/>
  <c r="D1486" i="1"/>
  <c r="C1486" i="1"/>
  <c r="B1486" i="1"/>
  <c r="AJ1485" i="1"/>
  <c r="AI1485" i="1"/>
  <c r="AF1485" i="1"/>
  <c r="L1485" i="1"/>
  <c r="K1485" i="1"/>
  <c r="J1485" i="1"/>
  <c r="I1485" i="1"/>
  <c r="AH1485" i="1" s="1"/>
  <c r="H1485" i="1"/>
  <c r="F1485" i="1"/>
  <c r="AG1485" i="1" s="1"/>
  <c r="E1485" i="1"/>
  <c r="D1485" i="1"/>
  <c r="C1485" i="1"/>
  <c r="B1485" i="1"/>
  <c r="AJ1484" i="1"/>
  <c r="AI1484" i="1"/>
  <c r="AH1484" i="1"/>
  <c r="AF1484" i="1"/>
  <c r="L1484" i="1"/>
  <c r="K1484" i="1"/>
  <c r="J1484" i="1"/>
  <c r="I1484" i="1"/>
  <c r="H1484" i="1"/>
  <c r="F1484" i="1"/>
  <c r="AG1484" i="1" s="1"/>
  <c r="E1484" i="1"/>
  <c r="D1484" i="1"/>
  <c r="C1484" i="1"/>
  <c r="B1484" i="1"/>
  <c r="AJ1483" i="1"/>
  <c r="AI1483" i="1"/>
  <c r="AF1483" i="1"/>
  <c r="L1483" i="1"/>
  <c r="K1483" i="1"/>
  <c r="J1483" i="1"/>
  <c r="I1483" i="1"/>
  <c r="AH1483" i="1" s="1"/>
  <c r="H1483" i="1"/>
  <c r="F1483" i="1"/>
  <c r="AG1483" i="1" s="1"/>
  <c r="E1483" i="1"/>
  <c r="D1483" i="1"/>
  <c r="C1483" i="1"/>
  <c r="B1483" i="1"/>
  <c r="AJ1482" i="1"/>
  <c r="AI1482" i="1"/>
  <c r="AF1482" i="1"/>
  <c r="L1482" i="1"/>
  <c r="K1482" i="1"/>
  <c r="J1482" i="1"/>
  <c r="I1482" i="1"/>
  <c r="AH1482" i="1" s="1"/>
  <c r="H1482" i="1"/>
  <c r="F1482" i="1"/>
  <c r="AG1482" i="1" s="1"/>
  <c r="E1482" i="1"/>
  <c r="D1482" i="1"/>
  <c r="C1482" i="1"/>
  <c r="B1482" i="1"/>
  <c r="AJ1481" i="1"/>
  <c r="AI1481" i="1"/>
  <c r="AH1481" i="1"/>
  <c r="AF1481" i="1"/>
  <c r="L1481" i="1"/>
  <c r="K1481" i="1"/>
  <c r="J1481" i="1"/>
  <c r="I1481" i="1"/>
  <c r="H1481" i="1"/>
  <c r="F1481" i="1"/>
  <c r="AG1481" i="1" s="1"/>
  <c r="E1481" i="1"/>
  <c r="D1481" i="1"/>
  <c r="C1481" i="1"/>
  <c r="B1481" i="1"/>
  <c r="AJ1480" i="1"/>
  <c r="AI1480" i="1"/>
  <c r="AF1480" i="1"/>
  <c r="L1480" i="1"/>
  <c r="K1480" i="1"/>
  <c r="J1480" i="1"/>
  <c r="I1480" i="1"/>
  <c r="AH1480" i="1" s="1"/>
  <c r="H1480" i="1"/>
  <c r="F1480" i="1"/>
  <c r="AG1480" i="1" s="1"/>
  <c r="E1480" i="1"/>
  <c r="D1480" i="1"/>
  <c r="C1480" i="1"/>
  <c r="B1480" i="1"/>
  <c r="AJ1479" i="1"/>
  <c r="AI1479" i="1"/>
  <c r="AF1479" i="1"/>
  <c r="L1479" i="1"/>
  <c r="K1479" i="1"/>
  <c r="J1479" i="1"/>
  <c r="I1479" i="1"/>
  <c r="AH1479" i="1" s="1"/>
  <c r="H1479" i="1"/>
  <c r="F1479" i="1"/>
  <c r="AG1479" i="1" s="1"/>
  <c r="E1479" i="1"/>
  <c r="D1479" i="1"/>
  <c r="C1479" i="1"/>
  <c r="B1479" i="1"/>
  <c r="AJ1478" i="1"/>
  <c r="AI1478" i="1"/>
  <c r="AF1478" i="1"/>
  <c r="L1478" i="1"/>
  <c r="K1478" i="1"/>
  <c r="J1478" i="1"/>
  <c r="I1478" i="1"/>
  <c r="AH1478" i="1" s="1"/>
  <c r="H1478" i="1"/>
  <c r="F1478" i="1"/>
  <c r="AG1478" i="1" s="1"/>
  <c r="E1478" i="1"/>
  <c r="D1478" i="1"/>
  <c r="C1478" i="1"/>
  <c r="B1478" i="1"/>
  <c r="AJ1477" i="1"/>
  <c r="AI1477" i="1"/>
  <c r="AH1477" i="1"/>
  <c r="AF1477" i="1"/>
  <c r="L1477" i="1"/>
  <c r="K1477" i="1"/>
  <c r="J1477" i="1"/>
  <c r="I1477" i="1"/>
  <c r="H1477" i="1"/>
  <c r="F1477" i="1"/>
  <c r="AG1477" i="1" s="1"/>
  <c r="E1477" i="1"/>
  <c r="D1477" i="1"/>
  <c r="C1477" i="1"/>
  <c r="B1477" i="1"/>
  <c r="AJ1476" i="1"/>
  <c r="AI1476" i="1"/>
  <c r="AF1476" i="1"/>
  <c r="L1476" i="1"/>
  <c r="K1476" i="1"/>
  <c r="J1476" i="1"/>
  <c r="I1476" i="1"/>
  <c r="AH1476" i="1" s="1"/>
  <c r="H1476" i="1"/>
  <c r="F1476" i="1"/>
  <c r="AG1476" i="1" s="1"/>
  <c r="E1476" i="1"/>
  <c r="D1476" i="1"/>
  <c r="C1476" i="1"/>
  <c r="B1476" i="1"/>
  <c r="AJ1475" i="1"/>
  <c r="AI1475" i="1"/>
  <c r="AG1475" i="1"/>
  <c r="AF1475" i="1"/>
  <c r="L1475" i="1"/>
  <c r="K1475" i="1"/>
  <c r="J1475" i="1"/>
  <c r="I1475" i="1"/>
  <c r="AH1475" i="1" s="1"/>
  <c r="H1475" i="1"/>
  <c r="F1475" i="1"/>
  <c r="E1475" i="1"/>
  <c r="D1475" i="1"/>
  <c r="C1475" i="1"/>
  <c r="B1475" i="1"/>
  <c r="AJ1474" i="1"/>
  <c r="AI1474" i="1"/>
  <c r="AF1474" i="1"/>
  <c r="L1474" i="1"/>
  <c r="K1474" i="1"/>
  <c r="J1474" i="1"/>
  <c r="I1474" i="1"/>
  <c r="AH1474" i="1" s="1"/>
  <c r="H1474" i="1"/>
  <c r="F1474" i="1"/>
  <c r="AG1474" i="1" s="1"/>
  <c r="E1474" i="1"/>
  <c r="D1474" i="1"/>
  <c r="C1474" i="1"/>
  <c r="B1474" i="1"/>
  <c r="AJ1473" i="1"/>
  <c r="AI1473" i="1"/>
  <c r="AF1473" i="1"/>
  <c r="L1473" i="1"/>
  <c r="K1473" i="1"/>
  <c r="J1473" i="1"/>
  <c r="I1473" i="1"/>
  <c r="AH1473" i="1" s="1"/>
  <c r="H1473" i="1"/>
  <c r="F1473" i="1"/>
  <c r="AG1473" i="1" s="1"/>
  <c r="E1473" i="1"/>
  <c r="D1473" i="1"/>
  <c r="C1473" i="1"/>
  <c r="B1473" i="1"/>
  <c r="AJ1472" i="1"/>
  <c r="AI1472" i="1"/>
  <c r="AH1472" i="1"/>
  <c r="AF1472" i="1"/>
  <c r="L1472" i="1"/>
  <c r="K1472" i="1"/>
  <c r="J1472" i="1"/>
  <c r="I1472" i="1"/>
  <c r="H1472" i="1"/>
  <c r="F1472" i="1"/>
  <c r="AG1472" i="1" s="1"/>
  <c r="E1472" i="1"/>
  <c r="D1472" i="1"/>
  <c r="C1472" i="1"/>
  <c r="B1472" i="1"/>
  <c r="AJ1470" i="1"/>
  <c r="AI1470" i="1"/>
  <c r="AF1470" i="1"/>
  <c r="L1470" i="1"/>
  <c r="K1470" i="1"/>
  <c r="J1470" i="1"/>
  <c r="I1470" i="1"/>
  <c r="AH1470" i="1" s="1"/>
  <c r="H1470" i="1"/>
  <c r="F1470" i="1"/>
  <c r="AG1470" i="1" s="1"/>
  <c r="E1470" i="1"/>
  <c r="D1470" i="1"/>
  <c r="C1470" i="1"/>
  <c r="B1470" i="1"/>
  <c r="AJ1469" i="1"/>
  <c r="AI1469" i="1"/>
  <c r="AF1469" i="1"/>
  <c r="L1469" i="1"/>
  <c r="K1469" i="1"/>
  <c r="J1469" i="1"/>
  <c r="I1469" i="1"/>
  <c r="AH1469" i="1" s="1"/>
  <c r="H1469" i="1"/>
  <c r="F1469" i="1"/>
  <c r="AG1469" i="1" s="1"/>
  <c r="E1469" i="1"/>
  <c r="D1469" i="1"/>
  <c r="C1469" i="1"/>
  <c r="B1469" i="1"/>
  <c r="AJ1468" i="1"/>
  <c r="AI1468" i="1"/>
  <c r="AF1468" i="1"/>
  <c r="L1468" i="1"/>
  <c r="K1468" i="1"/>
  <c r="J1468" i="1"/>
  <c r="I1468" i="1"/>
  <c r="AH1468" i="1" s="1"/>
  <c r="H1468" i="1"/>
  <c r="F1468" i="1"/>
  <c r="AG1468" i="1" s="1"/>
  <c r="E1468" i="1"/>
  <c r="D1468" i="1"/>
  <c r="C1468" i="1"/>
  <c r="B1468" i="1"/>
  <c r="AJ1467" i="1"/>
  <c r="AI1467" i="1"/>
  <c r="AH1467" i="1"/>
  <c r="AF1467" i="1"/>
  <c r="L1467" i="1"/>
  <c r="K1467" i="1"/>
  <c r="J1467" i="1"/>
  <c r="I1467" i="1"/>
  <c r="H1467" i="1"/>
  <c r="F1467" i="1"/>
  <c r="AG1467" i="1" s="1"/>
  <c r="E1467" i="1"/>
  <c r="D1467" i="1"/>
  <c r="C1467" i="1"/>
  <c r="B1467" i="1"/>
  <c r="AJ1466" i="1"/>
  <c r="AI1466" i="1"/>
  <c r="AF1466" i="1"/>
  <c r="L1466" i="1"/>
  <c r="K1466" i="1"/>
  <c r="J1466" i="1"/>
  <c r="I1466" i="1"/>
  <c r="AH1466" i="1" s="1"/>
  <c r="H1466" i="1"/>
  <c r="F1466" i="1"/>
  <c r="AG1466" i="1" s="1"/>
  <c r="E1466" i="1"/>
  <c r="D1466" i="1"/>
  <c r="C1466" i="1"/>
  <c r="B1466" i="1"/>
  <c r="AJ1465" i="1"/>
  <c r="AI1465" i="1"/>
  <c r="AF1465" i="1"/>
  <c r="L1465" i="1"/>
  <c r="K1465" i="1"/>
  <c r="J1465" i="1"/>
  <c r="I1465" i="1"/>
  <c r="AH1465" i="1" s="1"/>
  <c r="H1465" i="1"/>
  <c r="F1465" i="1"/>
  <c r="AG1465" i="1" s="1"/>
  <c r="E1465" i="1"/>
  <c r="D1465" i="1"/>
  <c r="C1465" i="1"/>
  <c r="B1465" i="1"/>
  <c r="AJ1464" i="1"/>
  <c r="AI1464" i="1"/>
  <c r="AH1464" i="1"/>
  <c r="AF1464" i="1"/>
  <c r="L1464" i="1"/>
  <c r="K1464" i="1"/>
  <c r="J1464" i="1"/>
  <c r="I1464" i="1"/>
  <c r="H1464" i="1"/>
  <c r="F1464" i="1"/>
  <c r="AG1464" i="1" s="1"/>
  <c r="E1464" i="1"/>
  <c r="D1464" i="1"/>
  <c r="C1464" i="1"/>
  <c r="B1464" i="1"/>
  <c r="AJ1463" i="1"/>
  <c r="AI1463" i="1"/>
  <c r="AF1463" i="1"/>
  <c r="L1463" i="1"/>
  <c r="K1463" i="1"/>
  <c r="J1463" i="1"/>
  <c r="I1463" i="1"/>
  <c r="AH1463" i="1" s="1"/>
  <c r="H1463" i="1"/>
  <c r="F1463" i="1"/>
  <c r="AG1463" i="1" s="1"/>
  <c r="E1463" i="1"/>
  <c r="D1463" i="1"/>
  <c r="C1463" i="1"/>
  <c r="B1463" i="1"/>
  <c r="AJ1462" i="1"/>
  <c r="AI1462" i="1"/>
  <c r="AF1462" i="1"/>
  <c r="L1462" i="1"/>
  <c r="K1462" i="1"/>
  <c r="J1462" i="1"/>
  <c r="I1462" i="1"/>
  <c r="AH1462" i="1" s="1"/>
  <c r="H1462" i="1"/>
  <c r="F1462" i="1"/>
  <c r="AG1462" i="1" s="1"/>
  <c r="E1462" i="1"/>
  <c r="D1462" i="1"/>
  <c r="C1462" i="1"/>
  <c r="B1462" i="1"/>
  <c r="AJ1461" i="1"/>
  <c r="AI1461" i="1"/>
  <c r="AF1461" i="1"/>
  <c r="L1461" i="1"/>
  <c r="K1461" i="1"/>
  <c r="J1461" i="1"/>
  <c r="I1461" i="1"/>
  <c r="AH1461" i="1" s="1"/>
  <c r="H1461" i="1"/>
  <c r="F1461" i="1"/>
  <c r="AG1461" i="1" s="1"/>
  <c r="E1461" i="1"/>
  <c r="D1461" i="1"/>
  <c r="C1461" i="1"/>
  <c r="B1461" i="1"/>
  <c r="AJ1460" i="1"/>
  <c r="AI1460" i="1"/>
  <c r="AH1460" i="1"/>
  <c r="AF1460" i="1"/>
  <c r="L1460" i="1"/>
  <c r="K1460" i="1"/>
  <c r="J1460" i="1"/>
  <c r="I1460" i="1"/>
  <c r="H1460" i="1"/>
  <c r="F1460" i="1"/>
  <c r="AG1460" i="1" s="1"/>
  <c r="E1460" i="1"/>
  <c r="D1460" i="1"/>
  <c r="C1460" i="1"/>
  <c r="B1460" i="1"/>
  <c r="AJ1459" i="1"/>
  <c r="AI1459" i="1"/>
  <c r="AF1459" i="1"/>
  <c r="L1459" i="1"/>
  <c r="K1459" i="1"/>
  <c r="J1459" i="1"/>
  <c r="I1459" i="1"/>
  <c r="AH1459" i="1" s="1"/>
  <c r="H1459" i="1"/>
  <c r="F1459" i="1"/>
  <c r="AG1459" i="1" s="1"/>
  <c r="E1459" i="1"/>
  <c r="D1459" i="1"/>
  <c r="C1459" i="1"/>
  <c r="B1459" i="1"/>
  <c r="AJ1458" i="1"/>
  <c r="AI1458" i="1"/>
  <c r="AG1458" i="1"/>
  <c r="AF1458" i="1"/>
  <c r="L1458" i="1"/>
  <c r="K1458" i="1"/>
  <c r="J1458" i="1"/>
  <c r="I1458" i="1"/>
  <c r="AH1458" i="1" s="1"/>
  <c r="H1458" i="1"/>
  <c r="F1458" i="1"/>
  <c r="E1458" i="1"/>
  <c r="D1458" i="1"/>
  <c r="C1458" i="1"/>
  <c r="B1458" i="1"/>
  <c r="AJ1457" i="1"/>
  <c r="AI1457" i="1"/>
  <c r="AF1457" i="1"/>
  <c r="L1457" i="1"/>
  <c r="K1457" i="1"/>
  <c r="J1457" i="1"/>
  <c r="I1457" i="1"/>
  <c r="AH1457" i="1" s="1"/>
  <c r="H1457" i="1"/>
  <c r="F1457" i="1"/>
  <c r="AG1457" i="1" s="1"/>
  <c r="E1457" i="1"/>
  <c r="D1457" i="1"/>
  <c r="C1457" i="1"/>
  <c r="B1457" i="1"/>
  <c r="AJ1456" i="1"/>
  <c r="AI1456" i="1"/>
  <c r="AF1456" i="1"/>
  <c r="L1456" i="1"/>
  <c r="K1456" i="1"/>
  <c r="J1456" i="1"/>
  <c r="I1456" i="1"/>
  <c r="AH1456" i="1" s="1"/>
  <c r="H1456" i="1"/>
  <c r="F1456" i="1"/>
  <c r="AG1456" i="1" s="1"/>
  <c r="E1456" i="1"/>
  <c r="D1456" i="1"/>
  <c r="C1456" i="1"/>
  <c r="B1456" i="1"/>
  <c r="AJ1455" i="1"/>
  <c r="AI1455" i="1"/>
  <c r="AH1455" i="1"/>
  <c r="AF1455" i="1"/>
  <c r="L1455" i="1"/>
  <c r="K1455" i="1"/>
  <c r="J1455" i="1"/>
  <c r="I1455" i="1"/>
  <c r="H1455" i="1"/>
  <c r="F1455" i="1"/>
  <c r="AG1455" i="1" s="1"/>
  <c r="E1455" i="1"/>
  <c r="D1455" i="1"/>
  <c r="C1455" i="1"/>
  <c r="B1455" i="1"/>
  <c r="AJ1454" i="1"/>
  <c r="AI1454" i="1"/>
  <c r="AG1454" i="1"/>
  <c r="AF1454" i="1"/>
  <c r="L1454" i="1"/>
  <c r="K1454" i="1"/>
  <c r="J1454" i="1"/>
  <c r="I1454" i="1"/>
  <c r="AH1454" i="1" s="1"/>
  <c r="H1454" i="1"/>
  <c r="F1454" i="1"/>
  <c r="E1454" i="1"/>
  <c r="D1454" i="1"/>
  <c r="C1454" i="1"/>
  <c r="B1454" i="1"/>
  <c r="AJ1453" i="1"/>
  <c r="AI1453" i="1"/>
  <c r="AF1453" i="1"/>
  <c r="L1453" i="1"/>
  <c r="K1453" i="1"/>
  <c r="J1453" i="1"/>
  <c r="I1453" i="1"/>
  <c r="AH1453" i="1" s="1"/>
  <c r="H1453" i="1"/>
  <c r="F1453" i="1"/>
  <c r="AG1453" i="1" s="1"/>
  <c r="E1453" i="1"/>
  <c r="D1453" i="1"/>
  <c r="C1453" i="1"/>
  <c r="B1453" i="1"/>
  <c r="AJ1452" i="1"/>
  <c r="AI1452" i="1"/>
  <c r="AF1452" i="1"/>
  <c r="L1452" i="1"/>
  <c r="K1452" i="1"/>
  <c r="J1452" i="1"/>
  <c r="I1452" i="1"/>
  <c r="AH1452" i="1" s="1"/>
  <c r="H1452" i="1"/>
  <c r="F1452" i="1"/>
  <c r="AG1452" i="1" s="1"/>
  <c r="E1452" i="1"/>
  <c r="D1452" i="1"/>
  <c r="C1452" i="1"/>
  <c r="B1452" i="1"/>
  <c r="AJ1451" i="1"/>
  <c r="AI1451" i="1"/>
  <c r="AH1451" i="1"/>
  <c r="AF1451" i="1"/>
  <c r="L1451" i="1"/>
  <c r="K1451" i="1"/>
  <c r="J1451" i="1"/>
  <c r="I1451" i="1"/>
  <c r="H1451" i="1"/>
  <c r="F1451" i="1"/>
  <c r="AG1451" i="1" s="1"/>
  <c r="E1451" i="1"/>
  <c r="D1451" i="1"/>
  <c r="C1451" i="1"/>
  <c r="B1451" i="1"/>
  <c r="AJ1450" i="1"/>
  <c r="AI1450" i="1"/>
  <c r="AF1450" i="1"/>
  <c r="L1450" i="1"/>
  <c r="K1450" i="1"/>
  <c r="J1450" i="1"/>
  <c r="I1450" i="1"/>
  <c r="AH1450" i="1" s="1"/>
  <c r="H1450" i="1"/>
  <c r="F1450" i="1"/>
  <c r="AG1450" i="1" s="1"/>
  <c r="E1450" i="1"/>
  <c r="D1450" i="1"/>
  <c r="C1450" i="1"/>
  <c r="B1450" i="1"/>
  <c r="AJ1449" i="1"/>
  <c r="AI1449" i="1"/>
  <c r="AF1449" i="1"/>
  <c r="L1449" i="1"/>
  <c r="K1449" i="1"/>
  <c r="J1449" i="1"/>
  <c r="I1449" i="1"/>
  <c r="AH1449" i="1" s="1"/>
  <c r="H1449" i="1"/>
  <c r="F1449" i="1"/>
  <c r="AG1449" i="1" s="1"/>
  <c r="E1449" i="1"/>
  <c r="D1449" i="1"/>
  <c r="C1449" i="1"/>
  <c r="B1449" i="1"/>
  <c r="AJ1448" i="1"/>
  <c r="AI1448" i="1"/>
  <c r="AH1448" i="1"/>
  <c r="AF1448" i="1"/>
  <c r="L1448" i="1"/>
  <c r="K1448" i="1"/>
  <c r="J1448" i="1"/>
  <c r="I1448" i="1"/>
  <c r="H1448" i="1"/>
  <c r="F1448" i="1"/>
  <c r="AG1448" i="1" s="1"/>
  <c r="E1448" i="1"/>
  <c r="D1448" i="1"/>
  <c r="C1448" i="1"/>
  <c r="B1448" i="1"/>
  <c r="AJ1447" i="1"/>
  <c r="AI1447" i="1"/>
  <c r="AF1447" i="1"/>
  <c r="L1447" i="1"/>
  <c r="K1447" i="1"/>
  <c r="J1447" i="1"/>
  <c r="I1447" i="1"/>
  <c r="AH1447" i="1" s="1"/>
  <c r="H1447" i="1"/>
  <c r="F1447" i="1"/>
  <c r="AG1447" i="1" s="1"/>
  <c r="E1447" i="1"/>
  <c r="D1447" i="1"/>
  <c r="C1447" i="1"/>
  <c r="B1447" i="1"/>
  <c r="AJ1446" i="1"/>
  <c r="AI1446" i="1"/>
  <c r="AF1446" i="1"/>
  <c r="L1446" i="1"/>
  <c r="K1446" i="1"/>
  <c r="J1446" i="1"/>
  <c r="I1446" i="1"/>
  <c r="AH1446" i="1" s="1"/>
  <c r="H1446" i="1"/>
  <c r="F1446" i="1"/>
  <c r="AG1446" i="1" s="1"/>
  <c r="E1446" i="1"/>
  <c r="D1446" i="1"/>
  <c r="C1446" i="1"/>
  <c r="B1446" i="1"/>
  <c r="AJ1445" i="1"/>
  <c r="AI1445" i="1"/>
  <c r="AF1445" i="1"/>
  <c r="L1445" i="1"/>
  <c r="K1445" i="1"/>
  <c r="J1445" i="1"/>
  <c r="I1445" i="1"/>
  <c r="AH1445" i="1" s="1"/>
  <c r="H1445" i="1"/>
  <c r="F1445" i="1"/>
  <c r="AG1445" i="1" s="1"/>
  <c r="E1445" i="1"/>
  <c r="D1445" i="1"/>
  <c r="C1445" i="1"/>
  <c r="B1445" i="1"/>
  <c r="AJ1444" i="1"/>
  <c r="AI1444" i="1"/>
  <c r="AH1444" i="1"/>
  <c r="AF1444" i="1"/>
  <c r="L1444" i="1"/>
  <c r="K1444" i="1"/>
  <c r="J1444" i="1"/>
  <c r="I1444" i="1"/>
  <c r="H1444" i="1"/>
  <c r="F1444" i="1"/>
  <c r="AG1444" i="1" s="1"/>
  <c r="E1444" i="1"/>
  <c r="D1444" i="1"/>
  <c r="C1444" i="1"/>
  <c r="B1444" i="1"/>
  <c r="AJ1443" i="1"/>
  <c r="AI1443" i="1"/>
  <c r="AF1443" i="1"/>
  <c r="L1443" i="1"/>
  <c r="K1443" i="1"/>
  <c r="J1443" i="1"/>
  <c r="I1443" i="1"/>
  <c r="AH1443" i="1" s="1"/>
  <c r="H1443" i="1"/>
  <c r="F1443" i="1"/>
  <c r="AG1443" i="1" s="1"/>
  <c r="E1443" i="1"/>
  <c r="D1443" i="1"/>
  <c r="C1443" i="1"/>
  <c r="B1443" i="1"/>
  <c r="AJ1442" i="1"/>
  <c r="AI1442" i="1"/>
  <c r="AG1442" i="1"/>
  <c r="AF1442" i="1"/>
  <c r="L1442" i="1"/>
  <c r="K1442" i="1"/>
  <c r="J1442" i="1"/>
  <c r="I1442" i="1"/>
  <c r="AH1442" i="1" s="1"/>
  <c r="H1442" i="1"/>
  <c r="F1442" i="1"/>
  <c r="E1442" i="1"/>
  <c r="D1442" i="1"/>
  <c r="C1442" i="1"/>
  <c r="B1442" i="1"/>
  <c r="AJ1441" i="1"/>
  <c r="AI1441" i="1"/>
  <c r="AF1441" i="1"/>
  <c r="L1441" i="1"/>
  <c r="K1441" i="1"/>
  <c r="J1441" i="1"/>
  <c r="I1441" i="1"/>
  <c r="AH1441" i="1" s="1"/>
  <c r="H1441" i="1"/>
  <c r="F1441" i="1"/>
  <c r="AG1441" i="1" s="1"/>
  <c r="E1441" i="1"/>
  <c r="D1441" i="1"/>
  <c r="C1441" i="1"/>
  <c r="B1441" i="1"/>
  <c r="AJ1440" i="1"/>
  <c r="AI1440" i="1"/>
  <c r="AF1440" i="1"/>
  <c r="L1440" i="1"/>
  <c r="K1440" i="1"/>
  <c r="J1440" i="1"/>
  <c r="I1440" i="1"/>
  <c r="AH1440" i="1" s="1"/>
  <c r="H1440" i="1"/>
  <c r="F1440" i="1"/>
  <c r="AG1440" i="1" s="1"/>
  <c r="E1440" i="1"/>
  <c r="D1440" i="1"/>
  <c r="C1440" i="1"/>
  <c r="B1440" i="1"/>
  <c r="AJ1439" i="1"/>
  <c r="AI1439" i="1"/>
  <c r="AH1439" i="1"/>
  <c r="AF1439" i="1"/>
  <c r="L1439" i="1"/>
  <c r="K1439" i="1"/>
  <c r="J1439" i="1"/>
  <c r="I1439" i="1"/>
  <c r="H1439" i="1"/>
  <c r="F1439" i="1"/>
  <c r="AG1439" i="1" s="1"/>
  <c r="E1439" i="1"/>
  <c r="D1439" i="1"/>
  <c r="C1439" i="1"/>
  <c r="B1439" i="1"/>
  <c r="AJ1438" i="1"/>
  <c r="AI1438" i="1"/>
  <c r="AG1438" i="1"/>
  <c r="AF1438" i="1"/>
  <c r="L1438" i="1"/>
  <c r="K1438" i="1"/>
  <c r="J1438" i="1"/>
  <c r="I1438" i="1"/>
  <c r="AH1438" i="1" s="1"/>
  <c r="H1438" i="1"/>
  <c r="F1438" i="1"/>
  <c r="E1438" i="1"/>
  <c r="D1438" i="1"/>
  <c r="C1438" i="1"/>
  <c r="B1438" i="1"/>
  <c r="AJ1437" i="1"/>
  <c r="AI1437" i="1"/>
  <c r="AF1437" i="1"/>
  <c r="L1437" i="1"/>
  <c r="K1437" i="1"/>
  <c r="J1437" i="1"/>
  <c r="I1437" i="1"/>
  <c r="AH1437" i="1" s="1"/>
  <c r="H1437" i="1"/>
  <c r="F1437" i="1"/>
  <c r="AG1437" i="1" s="1"/>
  <c r="E1437" i="1"/>
  <c r="D1437" i="1"/>
  <c r="C1437" i="1"/>
  <c r="B1437" i="1"/>
  <c r="AJ1436" i="1"/>
  <c r="AI1436" i="1"/>
  <c r="AF1436" i="1"/>
  <c r="L1436" i="1"/>
  <c r="K1436" i="1"/>
  <c r="J1436" i="1"/>
  <c r="I1436" i="1"/>
  <c r="AH1436" i="1" s="1"/>
  <c r="H1436" i="1"/>
  <c r="F1436" i="1"/>
  <c r="AG1436" i="1" s="1"/>
  <c r="E1436" i="1"/>
  <c r="D1436" i="1"/>
  <c r="C1436" i="1"/>
  <c r="B1436" i="1"/>
  <c r="AJ1435" i="1"/>
  <c r="AI1435" i="1"/>
  <c r="AH1435" i="1"/>
  <c r="AF1435" i="1"/>
  <c r="L1435" i="1"/>
  <c r="K1435" i="1"/>
  <c r="J1435" i="1"/>
  <c r="I1435" i="1"/>
  <c r="H1435" i="1"/>
  <c r="F1435" i="1"/>
  <c r="AG1435" i="1" s="1"/>
  <c r="E1435" i="1"/>
  <c r="D1435" i="1"/>
  <c r="C1435" i="1"/>
  <c r="B1435" i="1"/>
  <c r="AJ1434" i="1"/>
  <c r="AI1434" i="1"/>
  <c r="AF1434" i="1"/>
  <c r="L1434" i="1"/>
  <c r="K1434" i="1"/>
  <c r="J1434" i="1"/>
  <c r="I1434" i="1"/>
  <c r="AH1434" i="1" s="1"/>
  <c r="H1434" i="1"/>
  <c r="F1434" i="1"/>
  <c r="AG1434" i="1" s="1"/>
  <c r="E1434" i="1"/>
  <c r="D1434" i="1"/>
  <c r="C1434" i="1"/>
  <c r="B1434" i="1"/>
  <c r="AJ1433" i="1"/>
  <c r="AI1433" i="1"/>
  <c r="AF1433" i="1"/>
  <c r="L1433" i="1"/>
  <c r="K1433" i="1"/>
  <c r="J1433" i="1"/>
  <c r="I1433" i="1"/>
  <c r="AH1433" i="1" s="1"/>
  <c r="H1433" i="1"/>
  <c r="F1433" i="1"/>
  <c r="AG1433" i="1" s="1"/>
  <c r="E1433" i="1"/>
  <c r="D1433" i="1"/>
  <c r="C1433" i="1"/>
  <c r="B1433" i="1"/>
  <c r="AJ1432" i="1"/>
  <c r="AI1432" i="1"/>
  <c r="AH1432" i="1"/>
  <c r="AF1432" i="1"/>
  <c r="L1432" i="1"/>
  <c r="K1432" i="1"/>
  <c r="J1432" i="1"/>
  <c r="I1432" i="1"/>
  <c r="H1432" i="1"/>
  <c r="F1432" i="1"/>
  <c r="AG1432" i="1" s="1"/>
  <c r="E1432" i="1"/>
  <c r="D1432" i="1"/>
  <c r="C1432" i="1"/>
  <c r="B1432" i="1"/>
  <c r="AJ1431" i="1"/>
  <c r="AI1431" i="1"/>
  <c r="AF1431" i="1"/>
  <c r="L1431" i="1"/>
  <c r="K1431" i="1"/>
  <c r="J1431" i="1"/>
  <c r="I1431" i="1"/>
  <c r="AH1431" i="1" s="1"/>
  <c r="H1431" i="1"/>
  <c r="F1431" i="1"/>
  <c r="AG1431" i="1" s="1"/>
  <c r="E1431" i="1"/>
  <c r="D1431" i="1"/>
  <c r="C1431" i="1"/>
  <c r="B1431" i="1"/>
  <c r="AJ1430" i="1"/>
  <c r="AI1430" i="1"/>
  <c r="AF1430" i="1"/>
  <c r="L1430" i="1"/>
  <c r="K1430" i="1"/>
  <c r="J1430" i="1"/>
  <c r="I1430" i="1"/>
  <c r="AH1430" i="1" s="1"/>
  <c r="H1430" i="1"/>
  <c r="F1430" i="1"/>
  <c r="AG1430" i="1" s="1"/>
  <c r="E1430" i="1"/>
  <c r="D1430" i="1"/>
  <c r="C1430" i="1"/>
  <c r="B1430" i="1"/>
  <c r="AJ1429" i="1"/>
  <c r="AI1429" i="1"/>
  <c r="AF1429" i="1"/>
  <c r="L1429" i="1"/>
  <c r="K1429" i="1"/>
  <c r="J1429" i="1"/>
  <c r="I1429" i="1"/>
  <c r="AH1429" i="1" s="1"/>
  <c r="H1429" i="1"/>
  <c r="F1429" i="1"/>
  <c r="AG1429" i="1" s="1"/>
  <c r="E1429" i="1"/>
  <c r="D1429" i="1"/>
  <c r="C1429" i="1"/>
  <c r="B1429" i="1"/>
  <c r="AJ1428" i="1"/>
  <c r="AI1428" i="1"/>
  <c r="AH1428" i="1"/>
  <c r="AF1428" i="1"/>
  <c r="L1428" i="1"/>
  <c r="K1428" i="1"/>
  <c r="J1428" i="1"/>
  <c r="I1428" i="1"/>
  <c r="H1428" i="1"/>
  <c r="F1428" i="1"/>
  <c r="AG1428" i="1" s="1"/>
  <c r="E1428" i="1"/>
  <c r="D1428" i="1"/>
  <c r="C1428" i="1"/>
  <c r="B1428" i="1"/>
  <c r="AJ1427" i="1"/>
  <c r="AI1427" i="1"/>
  <c r="AF1427" i="1"/>
  <c r="L1427" i="1"/>
  <c r="K1427" i="1"/>
  <c r="J1427" i="1"/>
  <c r="I1427" i="1"/>
  <c r="AH1427" i="1" s="1"/>
  <c r="H1427" i="1"/>
  <c r="F1427" i="1"/>
  <c r="AG1427" i="1" s="1"/>
  <c r="E1427" i="1"/>
  <c r="D1427" i="1"/>
  <c r="C1427" i="1"/>
  <c r="B1427" i="1"/>
  <c r="AJ1426" i="1"/>
  <c r="AI1426" i="1"/>
  <c r="AG1426" i="1"/>
  <c r="AF1426" i="1"/>
  <c r="L1426" i="1"/>
  <c r="K1426" i="1"/>
  <c r="J1426" i="1"/>
  <c r="I1426" i="1"/>
  <c r="AH1426" i="1" s="1"/>
  <c r="H1426" i="1"/>
  <c r="F1426" i="1"/>
  <c r="E1426" i="1"/>
  <c r="D1426" i="1"/>
  <c r="C1426" i="1"/>
  <c r="B1426" i="1"/>
  <c r="AJ1425" i="1"/>
  <c r="AI1425" i="1"/>
  <c r="AF1425" i="1"/>
  <c r="L1425" i="1"/>
  <c r="K1425" i="1"/>
  <c r="J1425" i="1"/>
  <c r="I1425" i="1"/>
  <c r="AH1425" i="1" s="1"/>
  <c r="H1425" i="1"/>
  <c r="F1425" i="1"/>
  <c r="AG1425" i="1" s="1"/>
  <c r="E1425" i="1"/>
  <c r="D1425" i="1"/>
  <c r="C1425" i="1"/>
  <c r="B1425" i="1"/>
  <c r="AJ1424" i="1"/>
  <c r="AI1424" i="1"/>
  <c r="AF1424" i="1"/>
  <c r="L1424" i="1"/>
  <c r="K1424" i="1"/>
  <c r="J1424" i="1"/>
  <c r="I1424" i="1"/>
  <c r="AH1424" i="1" s="1"/>
  <c r="H1424" i="1"/>
  <c r="F1424" i="1"/>
  <c r="AG1424" i="1" s="1"/>
  <c r="E1424" i="1"/>
  <c r="D1424" i="1"/>
  <c r="C1424" i="1"/>
  <c r="B1424" i="1"/>
  <c r="AJ1423" i="1"/>
  <c r="AI1423" i="1"/>
  <c r="AH1423" i="1"/>
  <c r="AF1423" i="1"/>
  <c r="L1423" i="1"/>
  <c r="K1423" i="1"/>
  <c r="J1423" i="1"/>
  <c r="I1423" i="1"/>
  <c r="H1423" i="1"/>
  <c r="F1423" i="1"/>
  <c r="AG1423" i="1" s="1"/>
  <c r="E1423" i="1"/>
  <c r="D1423" i="1"/>
  <c r="C1423" i="1"/>
  <c r="B1423" i="1"/>
  <c r="AJ1422" i="1"/>
  <c r="AI1422" i="1"/>
  <c r="AG1422" i="1"/>
  <c r="AF1422" i="1"/>
  <c r="L1422" i="1"/>
  <c r="K1422" i="1"/>
  <c r="J1422" i="1"/>
  <c r="I1422" i="1"/>
  <c r="AH1422" i="1" s="1"/>
  <c r="H1422" i="1"/>
  <c r="F1422" i="1"/>
  <c r="E1422" i="1"/>
  <c r="D1422" i="1"/>
  <c r="C1422" i="1"/>
  <c r="B1422" i="1"/>
  <c r="AJ1421" i="1"/>
  <c r="AI1421" i="1"/>
  <c r="AF1421" i="1"/>
  <c r="L1421" i="1"/>
  <c r="K1421" i="1"/>
  <c r="J1421" i="1"/>
  <c r="I1421" i="1"/>
  <c r="AH1421" i="1" s="1"/>
  <c r="H1421" i="1"/>
  <c r="F1421" i="1"/>
  <c r="AG1421" i="1" s="1"/>
  <c r="E1421" i="1"/>
  <c r="D1421" i="1"/>
  <c r="C1421" i="1"/>
  <c r="B1421" i="1"/>
  <c r="AJ1420" i="1"/>
  <c r="AI1420" i="1"/>
  <c r="AF1420" i="1"/>
  <c r="L1420" i="1"/>
  <c r="K1420" i="1"/>
  <c r="J1420" i="1"/>
  <c r="I1420" i="1"/>
  <c r="AH1420" i="1" s="1"/>
  <c r="H1420" i="1"/>
  <c r="F1420" i="1"/>
  <c r="AG1420" i="1" s="1"/>
  <c r="E1420" i="1"/>
  <c r="D1420" i="1"/>
  <c r="C1420" i="1"/>
  <c r="B1420" i="1"/>
  <c r="AJ1419" i="1"/>
  <c r="AI1419" i="1"/>
  <c r="AH1419" i="1"/>
  <c r="AF1419" i="1"/>
  <c r="L1419" i="1"/>
  <c r="K1419" i="1"/>
  <c r="J1419" i="1"/>
  <c r="I1419" i="1"/>
  <c r="H1419" i="1"/>
  <c r="F1419" i="1"/>
  <c r="AG1419" i="1" s="1"/>
  <c r="E1419" i="1"/>
  <c r="D1419" i="1"/>
  <c r="C1419" i="1"/>
  <c r="B1419" i="1"/>
  <c r="AJ1418" i="1"/>
  <c r="AI1418" i="1"/>
  <c r="AF1418" i="1"/>
  <c r="L1418" i="1"/>
  <c r="K1418" i="1"/>
  <c r="J1418" i="1"/>
  <c r="I1418" i="1"/>
  <c r="AH1418" i="1" s="1"/>
  <c r="H1418" i="1"/>
  <c r="F1418" i="1"/>
  <c r="AG1418" i="1" s="1"/>
  <c r="E1418" i="1"/>
  <c r="D1418" i="1"/>
  <c r="C1418" i="1"/>
  <c r="B1418" i="1"/>
  <c r="AJ1417" i="1"/>
  <c r="AI1417" i="1"/>
  <c r="AF1417" i="1"/>
  <c r="L1417" i="1"/>
  <c r="K1417" i="1"/>
  <c r="J1417" i="1"/>
  <c r="I1417" i="1"/>
  <c r="AH1417" i="1" s="1"/>
  <c r="H1417" i="1"/>
  <c r="F1417" i="1"/>
  <c r="AG1417" i="1" s="1"/>
  <c r="E1417" i="1"/>
  <c r="D1417" i="1"/>
  <c r="C1417" i="1"/>
  <c r="B1417" i="1"/>
  <c r="AJ1416" i="1"/>
  <c r="AI1416" i="1"/>
  <c r="AH1416" i="1"/>
  <c r="AF1416" i="1"/>
  <c r="L1416" i="1"/>
  <c r="K1416" i="1"/>
  <c r="J1416" i="1"/>
  <c r="I1416" i="1"/>
  <c r="H1416" i="1"/>
  <c r="F1416" i="1"/>
  <c r="AG1416" i="1" s="1"/>
  <c r="E1416" i="1"/>
  <c r="D1416" i="1"/>
  <c r="C1416" i="1"/>
  <c r="B1416" i="1"/>
  <c r="AJ1415" i="1"/>
  <c r="AI1415" i="1"/>
  <c r="AF1415" i="1"/>
  <c r="L1415" i="1"/>
  <c r="K1415" i="1"/>
  <c r="J1415" i="1"/>
  <c r="I1415" i="1"/>
  <c r="AH1415" i="1" s="1"/>
  <c r="H1415" i="1"/>
  <c r="F1415" i="1"/>
  <c r="AG1415" i="1" s="1"/>
  <c r="E1415" i="1"/>
  <c r="D1415" i="1"/>
  <c r="C1415" i="1"/>
  <c r="B1415" i="1"/>
  <c r="AJ1414" i="1"/>
  <c r="AI1414" i="1"/>
  <c r="AF1414" i="1"/>
  <c r="L1414" i="1"/>
  <c r="K1414" i="1"/>
  <c r="J1414" i="1"/>
  <c r="I1414" i="1"/>
  <c r="AH1414" i="1" s="1"/>
  <c r="H1414" i="1"/>
  <c r="F1414" i="1"/>
  <c r="AG1414" i="1" s="1"/>
  <c r="E1414" i="1"/>
  <c r="D1414" i="1"/>
  <c r="C1414" i="1"/>
  <c r="B1414" i="1"/>
  <c r="AJ1413" i="1"/>
  <c r="AI1413" i="1"/>
  <c r="AF1413" i="1"/>
  <c r="L1413" i="1"/>
  <c r="K1413" i="1"/>
  <c r="J1413" i="1"/>
  <c r="I1413" i="1"/>
  <c r="AH1413" i="1" s="1"/>
  <c r="H1413" i="1"/>
  <c r="F1413" i="1"/>
  <c r="AG1413" i="1" s="1"/>
  <c r="E1413" i="1"/>
  <c r="D1413" i="1"/>
  <c r="C1413" i="1"/>
  <c r="B1413" i="1"/>
  <c r="AJ1412" i="1"/>
  <c r="AI1412" i="1"/>
  <c r="AH1412" i="1"/>
  <c r="AF1412" i="1"/>
  <c r="L1412" i="1"/>
  <c r="K1412" i="1"/>
  <c r="J1412" i="1"/>
  <c r="I1412" i="1"/>
  <c r="H1412" i="1"/>
  <c r="F1412" i="1"/>
  <c r="AG1412" i="1" s="1"/>
  <c r="E1412" i="1"/>
  <c r="D1412" i="1"/>
  <c r="C1412" i="1"/>
  <c r="B1412" i="1"/>
  <c r="AJ1411" i="1"/>
  <c r="AI1411" i="1"/>
  <c r="AF1411" i="1"/>
  <c r="L1411" i="1"/>
  <c r="K1411" i="1"/>
  <c r="J1411" i="1"/>
  <c r="I1411" i="1"/>
  <c r="AH1411" i="1" s="1"/>
  <c r="H1411" i="1"/>
  <c r="F1411" i="1"/>
  <c r="AG1411" i="1" s="1"/>
  <c r="E1411" i="1"/>
  <c r="D1411" i="1"/>
  <c r="C1411" i="1"/>
  <c r="B1411" i="1"/>
  <c r="AJ1410" i="1"/>
  <c r="AI1410" i="1"/>
  <c r="AG1410" i="1"/>
  <c r="AF1410" i="1"/>
  <c r="L1410" i="1"/>
  <c r="K1410" i="1"/>
  <c r="J1410" i="1"/>
  <c r="I1410" i="1"/>
  <c r="AH1410" i="1" s="1"/>
  <c r="H1410" i="1"/>
  <c r="F1410" i="1"/>
  <c r="E1410" i="1"/>
  <c r="D1410" i="1"/>
  <c r="C1410" i="1"/>
  <c r="B1410" i="1"/>
  <c r="AJ1409" i="1"/>
  <c r="AI1409" i="1"/>
  <c r="AF1409" i="1"/>
  <c r="L1409" i="1"/>
  <c r="K1409" i="1"/>
  <c r="J1409" i="1"/>
  <c r="I1409" i="1"/>
  <c r="AH1409" i="1" s="1"/>
  <c r="H1409" i="1"/>
  <c r="F1409" i="1"/>
  <c r="AG1409" i="1" s="1"/>
  <c r="E1409" i="1"/>
  <c r="D1409" i="1"/>
  <c r="C1409" i="1"/>
  <c r="B1409" i="1"/>
  <c r="AJ1408" i="1"/>
  <c r="AI1408" i="1"/>
  <c r="AF1408" i="1"/>
  <c r="L1408" i="1"/>
  <c r="K1408" i="1"/>
  <c r="J1408" i="1"/>
  <c r="I1408" i="1"/>
  <c r="AH1408" i="1" s="1"/>
  <c r="H1408" i="1"/>
  <c r="F1408" i="1"/>
  <c r="AG1408" i="1" s="1"/>
  <c r="E1408" i="1"/>
  <c r="D1408" i="1"/>
  <c r="C1408" i="1"/>
  <c r="B1408" i="1"/>
  <c r="AJ1407" i="1"/>
  <c r="AI1407" i="1"/>
  <c r="AH1407" i="1"/>
  <c r="AF1407" i="1"/>
  <c r="L1407" i="1"/>
  <c r="K1407" i="1"/>
  <c r="J1407" i="1"/>
  <c r="I1407" i="1"/>
  <c r="H1407" i="1"/>
  <c r="F1407" i="1"/>
  <c r="AG1407" i="1" s="1"/>
  <c r="E1407" i="1"/>
  <c r="D1407" i="1"/>
  <c r="C1407" i="1"/>
  <c r="B1407" i="1"/>
  <c r="AJ1406" i="1"/>
  <c r="AI1406" i="1"/>
  <c r="AG1406" i="1"/>
  <c r="AF1406" i="1"/>
  <c r="L1406" i="1"/>
  <c r="K1406" i="1"/>
  <c r="J1406" i="1"/>
  <c r="I1406" i="1"/>
  <c r="AH1406" i="1" s="1"/>
  <c r="H1406" i="1"/>
  <c r="F1406" i="1"/>
  <c r="E1406" i="1"/>
  <c r="D1406" i="1"/>
  <c r="C1406" i="1"/>
  <c r="B1406" i="1"/>
  <c r="AJ1405" i="1"/>
  <c r="AI1405" i="1"/>
  <c r="AF1405" i="1"/>
  <c r="L1405" i="1"/>
  <c r="K1405" i="1"/>
  <c r="J1405" i="1"/>
  <c r="I1405" i="1"/>
  <c r="AH1405" i="1" s="1"/>
  <c r="H1405" i="1"/>
  <c r="F1405" i="1"/>
  <c r="AG1405" i="1" s="1"/>
  <c r="E1405" i="1"/>
  <c r="D1405" i="1"/>
  <c r="C1405" i="1"/>
  <c r="B1405" i="1"/>
  <c r="AJ1404" i="1"/>
  <c r="AI1404" i="1"/>
  <c r="AF1404" i="1"/>
  <c r="L1404" i="1"/>
  <c r="K1404" i="1"/>
  <c r="J1404" i="1"/>
  <c r="I1404" i="1"/>
  <c r="AH1404" i="1" s="1"/>
  <c r="H1404" i="1"/>
  <c r="F1404" i="1"/>
  <c r="AG1404" i="1" s="1"/>
  <c r="E1404" i="1"/>
  <c r="D1404" i="1"/>
  <c r="C1404" i="1"/>
  <c r="B1404" i="1"/>
  <c r="AJ1403" i="1"/>
  <c r="AI1403" i="1"/>
  <c r="AH1403" i="1"/>
  <c r="AF1403" i="1"/>
  <c r="L1403" i="1"/>
  <c r="K1403" i="1"/>
  <c r="J1403" i="1"/>
  <c r="I1403" i="1"/>
  <c r="H1403" i="1"/>
  <c r="F1403" i="1"/>
  <c r="AG1403" i="1" s="1"/>
  <c r="E1403" i="1"/>
  <c r="D1403" i="1"/>
  <c r="C1403" i="1"/>
  <c r="B1403" i="1"/>
  <c r="AJ1402" i="1"/>
  <c r="AI1402" i="1"/>
  <c r="AF1402" i="1"/>
  <c r="L1402" i="1"/>
  <c r="K1402" i="1"/>
  <c r="J1402" i="1"/>
  <c r="I1402" i="1"/>
  <c r="AH1402" i="1" s="1"/>
  <c r="H1402" i="1"/>
  <c r="F1402" i="1"/>
  <c r="AG1402" i="1" s="1"/>
  <c r="E1402" i="1"/>
  <c r="D1402" i="1"/>
  <c r="C1402" i="1"/>
  <c r="B1402" i="1"/>
  <c r="AJ1401" i="1"/>
  <c r="AI1401" i="1"/>
  <c r="AF1401" i="1"/>
  <c r="L1401" i="1"/>
  <c r="K1401" i="1"/>
  <c r="J1401" i="1"/>
  <c r="I1401" i="1"/>
  <c r="AH1401" i="1" s="1"/>
  <c r="H1401" i="1"/>
  <c r="F1401" i="1"/>
  <c r="AG1401" i="1" s="1"/>
  <c r="E1401" i="1"/>
  <c r="D1401" i="1"/>
  <c r="C1401" i="1"/>
  <c r="B1401" i="1"/>
  <c r="AJ1400" i="1"/>
  <c r="AI1400" i="1"/>
  <c r="AH1400" i="1"/>
  <c r="AF1400" i="1"/>
  <c r="L1400" i="1"/>
  <c r="K1400" i="1"/>
  <c r="J1400" i="1"/>
  <c r="I1400" i="1"/>
  <c r="H1400" i="1"/>
  <c r="F1400" i="1"/>
  <c r="AG1400" i="1" s="1"/>
  <c r="E1400" i="1"/>
  <c r="D1400" i="1"/>
  <c r="C1400" i="1"/>
  <c r="B1400" i="1"/>
  <c r="AJ1399" i="1"/>
  <c r="AI1399" i="1"/>
  <c r="AG1399" i="1"/>
  <c r="AF1399" i="1"/>
  <c r="L1399" i="1"/>
  <c r="K1399" i="1"/>
  <c r="J1399" i="1"/>
  <c r="I1399" i="1"/>
  <c r="AH1399" i="1" s="1"/>
  <c r="H1399" i="1"/>
  <c r="F1399" i="1"/>
  <c r="E1399" i="1"/>
  <c r="D1399" i="1"/>
  <c r="C1399" i="1"/>
  <c r="B1399" i="1"/>
  <c r="AJ1398" i="1"/>
  <c r="AI1398" i="1"/>
  <c r="AF1398" i="1"/>
  <c r="L1398" i="1"/>
  <c r="K1398" i="1"/>
  <c r="J1398" i="1"/>
  <c r="I1398" i="1"/>
  <c r="AH1398" i="1" s="1"/>
  <c r="H1398" i="1"/>
  <c r="F1398" i="1"/>
  <c r="AG1398" i="1" s="1"/>
  <c r="E1398" i="1"/>
  <c r="D1398" i="1"/>
  <c r="C1398" i="1"/>
  <c r="B1398" i="1"/>
  <c r="AJ1397" i="1"/>
  <c r="AI1397" i="1"/>
  <c r="AF1397" i="1"/>
  <c r="L1397" i="1"/>
  <c r="K1397" i="1"/>
  <c r="J1397" i="1"/>
  <c r="I1397" i="1"/>
  <c r="AH1397" i="1" s="1"/>
  <c r="H1397" i="1"/>
  <c r="F1397" i="1"/>
  <c r="AG1397" i="1" s="1"/>
  <c r="E1397" i="1"/>
  <c r="D1397" i="1"/>
  <c r="C1397" i="1"/>
  <c r="B1397" i="1"/>
  <c r="AJ1396" i="1"/>
  <c r="AI1396" i="1"/>
  <c r="AH1396" i="1"/>
  <c r="AF1396" i="1"/>
  <c r="L1396" i="1"/>
  <c r="K1396" i="1"/>
  <c r="J1396" i="1"/>
  <c r="I1396" i="1"/>
  <c r="H1396" i="1"/>
  <c r="F1396" i="1"/>
  <c r="AG1396" i="1" s="1"/>
  <c r="E1396" i="1"/>
  <c r="D1396" i="1"/>
  <c r="C1396" i="1"/>
  <c r="B1396" i="1"/>
  <c r="AJ1395" i="1"/>
  <c r="AI1395" i="1"/>
  <c r="AG1395" i="1"/>
  <c r="AF1395" i="1"/>
  <c r="L1395" i="1"/>
  <c r="K1395" i="1"/>
  <c r="J1395" i="1"/>
  <c r="I1395" i="1"/>
  <c r="AH1395" i="1" s="1"/>
  <c r="H1395" i="1"/>
  <c r="F1395" i="1"/>
  <c r="E1395" i="1"/>
  <c r="D1395" i="1"/>
  <c r="C1395" i="1"/>
  <c r="B1395" i="1"/>
  <c r="AJ1394" i="1"/>
  <c r="AI1394" i="1"/>
  <c r="AF1394" i="1"/>
  <c r="L1394" i="1"/>
  <c r="K1394" i="1"/>
  <c r="J1394" i="1"/>
  <c r="I1394" i="1"/>
  <c r="AH1394" i="1" s="1"/>
  <c r="H1394" i="1"/>
  <c r="F1394" i="1"/>
  <c r="AG1394" i="1" s="1"/>
  <c r="E1394" i="1"/>
  <c r="D1394" i="1"/>
  <c r="C1394" i="1"/>
  <c r="B1394" i="1"/>
  <c r="AJ1393" i="1"/>
  <c r="AI1393" i="1"/>
  <c r="AF1393" i="1"/>
  <c r="L1393" i="1"/>
  <c r="K1393" i="1"/>
  <c r="J1393" i="1"/>
  <c r="I1393" i="1"/>
  <c r="AH1393" i="1" s="1"/>
  <c r="H1393" i="1"/>
  <c r="F1393" i="1"/>
  <c r="AG1393" i="1" s="1"/>
  <c r="E1393" i="1"/>
  <c r="D1393" i="1"/>
  <c r="C1393" i="1"/>
  <c r="B1393" i="1"/>
  <c r="AJ1392" i="1"/>
  <c r="AI1392" i="1"/>
  <c r="AH1392" i="1"/>
  <c r="AF1392" i="1"/>
  <c r="L1392" i="1"/>
  <c r="K1392" i="1"/>
  <c r="J1392" i="1"/>
  <c r="I1392" i="1"/>
  <c r="H1392" i="1"/>
  <c r="F1392" i="1"/>
  <c r="AG1392" i="1" s="1"/>
  <c r="E1392" i="1"/>
  <c r="D1392" i="1"/>
  <c r="C1392" i="1"/>
  <c r="B1392" i="1"/>
  <c r="AJ1391" i="1"/>
  <c r="AI1391" i="1"/>
  <c r="AG1391" i="1"/>
  <c r="AF1391" i="1"/>
  <c r="L1391" i="1"/>
  <c r="K1391" i="1"/>
  <c r="J1391" i="1"/>
  <c r="I1391" i="1"/>
  <c r="AH1391" i="1" s="1"/>
  <c r="H1391" i="1"/>
  <c r="F1391" i="1"/>
  <c r="E1391" i="1"/>
  <c r="D1391" i="1"/>
  <c r="C1391" i="1"/>
  <c r="B1391" i="1"/>
  <c r="AJ1390" i="1"/>
  <c r="AI1390" i="1"/>
  <c r="AF1390" i="1"/>
  <c r="L1390" i="1"/>
  <c r="K1390" i="1"/>
  <c r="J1390" i="1"/>
  <c r="I1390" i="1"/>
  <c r="AH1390" i="1" s="1"/>
  <c r="H1390" i="1"/>
  <c r="F1390" i="1"/>
  <c r="AG1390" i="1" s="1"/>
  <c r="E1390" i="1"/>
  <c r="D1390" i="1"/>
  <c r="C1390" i="1"/>
  <c r="B1390" i="1"/>
  <c r="AJ1389" i="1"/>
  <c r="AI1389" i="1"/>
  <c r="AF1389" i="1"/>
  <c r="L1389" i="1"/>
  <c r="K1389" i="1"/>
  <c r="J1389" i="1"/>
  <c r="I1389" i="1"/>
  <c r="AH1389" i="1" s="1"/>
  <c r="H1389" i="1"/>
  <c r="F1389" i="1"/>
  <c r="AG1389" i="1" s="1"/>
  <c r="E1389" i="1"/>
  <c r="D1389" i="1"/>
  <c r="C1389" i="1"/>
  <c r="B1389" i="1"/>
  <c r="AJ1388" i="1"/>
  <c r="AI1388" i="1"/>
  <c r="AH1388" i="1"/>
  <c r="AF1388" i="1"/>
  <c r="L1388" i="1"/>
  <c r="K1388" i="1"/>
  <c r="J1388" i="1"/>
  <c r="I1388" i="1"/>
  <c r="H1388" i="1"/>
  <c r="F1388" i="1"/>
  <c r="AG1388" i="1" s="1"/>
  <c r="E1388" i="1"/>
  <c r="D1388" i="1"/>
  <c r="C1388" i="1"/>
  <c r="B1388" i="1"/>
  <c r="AJ1387" i="1"/>
  <c r="AI1387" i="1"/>
  <c r="AG1387" i="1"/>
  <c r="AF1387" i="1"/>
  <c r="L1387" i="1"/>
  <c r="K1387" i="1"/>
  <c r="J1387" i="1"/>
  <c r="I1387" i="1"/>
  <c r="AH1387" i="1" s="1"/>
  <c r="H1387" i="1"/>
  <c r="F1387" i="1"/>
  <c r="E1387" i="1"/>
  <c r="D1387" i="1"/>
  <c r="C1387" i="1"/>
  <c r="B1387" i="1"/>
  <c r="AJ1386" i="1"/>
  <c r="AI1386" i="1"/>
  <c r="AF1386" i="1"/>
  <c r="L1386" i="1"/>
  <c r="K1386" i="1"/>
  <c r="J1386" i="1"/>
  <c r="I1386" i="1"/>
  <c r="AH1386" i="1" s="1"/>
  <c r="H1386" i="1"/>
  <c r="F1386" i="1"/>
  <c r="AG1386" i="1" s="1"/>
  <c r="E1386" i="1"/>
  <c r="D1386" i="1"/>
  <c r="C1386" i="1"/>
  <c r="B1386" i="1"/>
  <c r="AJ1385" i="1"/>
  <c r="AI1385" i="1"/>
  <c r="AF1385" i="1"/>
  <c r="L1385" i="1"/>
  <c r="K1385" i="1"/>
  <c r="J1385" i="1"/>
  <c r="I1385" i="1"/>
  <c r="AH1385" i="1" s="1"/>
  <c r="H1385" i="1"/>
  <c r="F1385" i="1"/>
  <c r="AG1385" i="1" s="1"/>
  <c r="E1385" i="1"/>
  <c r="D1385" i="1"/>
  <c r="C1385" i="1"/>
  <c r="B1385" i="1"/>
  <c r="AJ1384" i="1"/>
  <c r="AI1384" i="1"/>
  <c r="AH1384" i="1"/>
  <c r="AF1384" i="1"/>
  <c r="L1384" i="1"/>
  <c r="K1384" i="1"/>
  <c r="J1384" i="1"/>
  <c r="I1384" i="1"/>
  <c r="H1384" i="1"/>
  <c r="F1384" i="1"/>
  <c r="AG1384" i="1" s="1"/>
  <c r="E1384" i="1"/>
  <c r="D1384" i="1"/>
  <c r="C1384" i="1"/>
  <c r="B1384" i="1"/>
  <c r="AJ1383" i="1"/>
  <c r="AI1383" i="1"/>
  <c r="AG1383" i="1"/>
  <c r="AF1383" i="1"/>
  <c r="L1383" i="1"/>
  <c r="K1383" i="1"/>
  <c r="J1383" i="1"/>
  <c r="I1383" i="1"/>
  <c r="AH1383" i="1" s="1"/>
  <c r="H1383" i="1"/>
  <c r="F1383" i="1"/>
  <c r="E1383" i="1"/>
  <c r="D1383" i="1"/>
  <c r="C1383" i="1"/>
  <c r="B1383" i="1"/>
  <c r="AJ1382" i="1"/>
  <c r="AI1382" i="1"/>
  <c r="AF1382" i="1"/>
  <c r="L1382" i="1"/>
  <c r="K1382" i="1"/>
  <c r="J1382" i="1"/>
  <c r="I1382" i="1"/>
  <c r="AH1382" i="1" s="1"/>
  <c r="H1382" i="1"/>
  <c r="F1382" i="1"/>
  <c r="AG1382" i="1" s="1"/>
  <c r="E1382" i="1"/>
  <c r="D1382" i="1"/>
  <c r="C1382" i="1"/>
  <c r="B1382" i="1"/>
  <c r="AJ1381" i="1"/>
  <c r="AI1381" i="1"/>
  <c r="AF1381" i="1"/>
  <c r="L1381" i="1"/>
  <c r="K1381" i="1"/>
  <c r="J1381" i="1"/>
  <c r="I1381" i="1"/>
  <c r="AH1381" i="1" s="1"/>
  <c r="H1381" i="1"/>
  <c r="F1381" i="1"/>
  <c r="AG1381" i="1" s="1"/>
  <c r="E1381" i="1"/>
  <c r="D1381" i="1"/>
  <c r="C1381" i="1"/>
  <c r="B1381" i="1"/>
  <c r="AJ1380" i="1"/>
  <c r="AI1380" i="1"/>
  <c r="AH1380" i="1"/>
  <c r="AF1380" i="1"/>
  <c r="L1380" i="1"/>
  <c r="K1380" i="1"/>
  <c r="J1380" i="1"/>
  <c r="I1380" i="1"/>
  <c r="H1380" i="1"/>
  <c r="F1380" i="1"/>
  <c r="AG1380" i="1" s="1"/>
  <c r="E1380" i="1"/>
  <c r="D1380" i="1"/>
  <c r="C1380" i="1"/>
  <c r="B1380" i="1"/>
  <c r="AJ1379" i="1"/>
  <c r="AI1379" i="1"/>
  <c r="AG1379" i="1"/>
  <c r="AF1379" i="1"/>
  <c r="L1379" i="1"/>
  <c r="K1379" i="1"/>
  <c r="J1379" i="1"/>
  <c r="I1379" i="1"/>
  <c r="AH1379" i="1" s="1"/>
  <c r="H1379" i="1"/>
  <c r="F1379" i="1"/>
  <c r="E1379" i="1"/>
  <c r="D1379" i="1"/>
  <c r="C1379" i="1"/>
  <c r="B1379" i="1"/>
  <c r="AJ1378" i="1"/>
  <c r="AI1378" i="1"/>
  <c r="AF1378" i="1"/>
  <c r="L1378" i="1"/>
  <c r="K1378" i="1"/>
  <c r="J1378" i="1"/>
  <c r="I1378" i="1"/>
  <c r="AH1378" i="1" s="1"/>
  <c r="H1378" i="1"/>
  <c r="F1378" i="1"/>
  <c r="AG1378" i="1" s="1"/>
  <c r="E1378" i="1"/>
  <c r="D1378" i="1"/>
  <c r="C1378" i="1"/>
  <c r="B1378" i="1"/>
  <c r="AJ1377" i="1"/>
  <c r="AI1377" i="1"/>
  <c r="AF1377" i="1"/>
  <c r="L1377" i="1"/>
  <c r="K1377" i="1"/>
  <c r="J1377" i="1"/>
  <c r="I1377" i="1"/>
  <c r="AH1377" i="1" s="1"/>
  <c r="H1377" i="1"/>
  <c r="F1377" i="1"/>
  <c r="AG1377" i="1" s="1"/>
  <c r="E1377" i="1"/>
  <c r="D1377" i="1"/>
  <c r="C1377" i="1"/>
  <c r="B1377" i="1"/>
  <c r="AJ1376" i="1"/>
  <c r="AI1376" i="1"/>
  <c r="AH1376" i="1"/>
  <c r="AF1376" i="1"/>
  <c r="L1376" i="1"/>
  <c r="K1376" i="1"/>
  <c r="J1376" i="1"/>
  <c r="I1376" i="1"/>
  <c r="H1376" i="1"/>
  <c r="F1376" i="1"/>
  <c r="AG1376" i="1" s="1"/>
  <c r="E1376" i="1"/>
  <c r="D1376" i="1"/>
  <c r="C1376" i="1"/>
  <c r="B1376" i="1"/>
  <c r="AJ1375" i="1"/>
  <c r="AI1375" i="1"/>
  <c r="AG1375" i="1"/>
  <c r="AF1375" i="1"/>
  <c r="L1375" i="1"/>
  <c r="K1375" i="1"/>
  <c r="J1375" i="1"/>
  <c r="I1375" i="1"/>
  <c r="AH1375" i="1" s="1"/>
  <c r="H1375" i="1"/>
  <c r="F1375" i="1"/>
  <c r="E1375" i="1"/>
  <c r="D1375" i="1"/>
  <c r="C1375" i="1"/>
  <c r="B1375" i="1"/>
  <c r="AJ1374" i="1"/>
  <c r="AI1374" i="1"/>
  <c r="AF1374" i="1"/>
  <c r="L1374" i="1"/>
  <c r="K1374" i="1"/>
  <c r="J1374" i="1"/>
  <c r="I1374" i="1"/>
  <c r="AH1374" i="1" s="1"/>
  <c r="H1374" i="1"/>
  <c r="F1374" i="1"/>
  <c r="AG1374" i="1" s="1"/>
  <c r="E1374" i="1"/>
  <c r="D1374" i="1"/>
  <c r="C1374" i="1"/>
  <c r="B1374" i="1"/>
  <c r="AJ1373" i="1"/>
  <c r="AI1373" i="1"/>
  <c r="AF1373" i="1"/>
  <c r="L1373" i="1"/>
  <c r="K1373" i="1"/>
  <c r="J1373" i="1"/>
  <c r="I1373" i="1"/>
  <c r="AH1373" i="1" s="1"/>
  <c r="H1373" i="1"/>
  <c r="F1373" i="1"/>
  <c r="AG1373" i="1" s="1"/>
  <c r="E1373" i="1"/>
  <c r="D1373" i="1"/>
  <c r="C1373" i="1"/>
  <c r="B1373" i="1"/>
  <c r="AJ1372" i="1"/>
  <c r="AI1372" i="1"/>
  <c r="AH1372" i="1"/>
  <c r="AF1372" i="1"/>
  <c r="L1372" i="1"/>
  <c r="K1372" i="1"/>
  <c r="J1372" i="1"/>
  <c r="I1372" i="1"/>
  <c r="H1372" i="1"/>
  <c r="F1372" i="1"/>
  <c r="AG1372" i="1" s="1"/>
  <c r="E1372" i="1"/>
  <c r="D1372" i="1"/>
  <c r="C1372" i="1"/>
  <c r="B1372" i="1"/>
  <c r="AJ1371" i="1"/>
  <c r="AI1371" i="1"/>
  <c r="AG1371" i="1"/>
  <c r="AF1371" i="1"/>
  <c r="L1371" i="1"/>
  <c r="K1371" i="1"/>
  <c r="J1371" i="1"/>
  <c r="I1371" i="1"/>
  <c r="AH1371" i="1" s="1"/>
  <c r="H1371" i="1"/>
  <c r="F1371" i="1"/>
  <c r="E1371" i="1"/>
  <c r="D1371" i="1"/>
  <c r="C1371" i="1"/>
  <c r="B1371" i="1"/>
  <c r="AJ1370" i="1"/>
  <c r="AI1370" i="1"/>
  <c r="AF1370" i="1"/>
  <c r="L1370" i="1"/>
  <c r="K1370" i="1"/>
  <c r="J1370" i="1"/>
  <c r="I1370" i="1"/>
  <c r="AH1370" i="1" s="1"/>
  <c r="H1370" i="1"/>
  <c r="F1370" i="1"/>
  <c r="AG1370" i="1" s="1"/>
  <c r="E1370" i="1"/>
  <c r="D1370" i="1"/>
  <c r="C1370" i="1"/>
  <c r="B1370" i="1"/>
  <c r="AJ1369" i="1"/>
  <c r="AI1369" i="1"/>
  <c r="AF1369" i="1"/>
  <c r="L1369" i="1"/>
  <c r="K1369" i="1"/>
  <c r="J1369" i="1"/>
  <c r="I1369" i="1"/>
  <c r="AH1369" i="1" s="1"/>
  <c r="H1369" i="1"/>
  <c r="F1369" i="1"/>
  <c r="AG1369" i="1" s="1"/>
  <c r="E1369" i="1"/>
  <c r="D1369" i="1"/>
  <c r="C1369" i="1"/>
  <c r="B1369" i="1"/>
  <c r="AJ1368" i="1"/>
  <c r="AI1368" i="1"/>
  <c r="AH1368" i="1"/>
  <c r="AF1368" i="1"/>
  <c r="L1368" i="1"/>
  <c r="K1368" i="1"/>
  <c r="J1368" i="1"/>
  <c r="I1368" i="1"/>
  <c r="H1368" i="1"/>
  <c r="F1368" i="1"/>
  <c r="AG1368" i="1" s="1"/>
  <c r="E1368" i="1"/>
  <c r="D1368" i="1"/>
  <c r="C1368" i="1"/>
  <c r="B1368" i="1"/>
  <c r="AJ1367" i="1"/>
  <c r="AI1367" i="1"/>
  <c r="AG1367" i="1"/>
  <c r="AF1367" i="1"/>
  <c r="L1367" i="1"/>
  <c r="K1367" i="1"/>
  <c r="J1367" i="1"/>
  <c r="I1367" i="1"/>
  <c r="AH1367" i="1" s="1"/>
  <c r="H1367" i="1"/>
  <c r="F1367" i="1"/>
  <c r="E1367" i="1"/>
  <c r="D1367" i="1"/>
  <c r="C1367" i="1"/>
  <c r="B1367" i="1"/>
  <c r="AJ1366" i="1"/>
  <c r="AI1366" i="1"/>
  <c r="AF1366" i="1"/>
  <c r="L1366" i="1"/>
  <c r="K1366" i="1"/>
  <c r="J1366" i="1"/>
  <c r="I1366" i="1"/>
  <c r="AH1366" i="1" s="1"/>
  <c r="H1366" i="1"/>
  <c r="F1366" i="1"/>
  <c r="AG1366" i="1" s="1"/>
  <c r="E1366" i="1"/>
  <c r="D1366" i="1"/>
  <c r="C1366" i="1"/>
  <c r="B1366" i="1"/>
  <c r="AJ1365" i="1"/>
  <c r="AI1365" i="1"/>
  <c r="AG1365" i="1"/>
  <c r="AF1365" i="1"/>
  <c r="L1365" i="1"/>
  <c r="K1365" i="1"/>
  <c r="J1365" i="1"/>
  <c r="I1365" i="1"/>
  <c r="AH1365" i="1" s="1"/>
  <c r="H1365" i="1"/>
  <c r="F1365" i="1"/>
  <c r="E1365" i="1"/>
  <c r="D1365" i="1"/>
  <c r="C1365" i="1"/>
  <c r="B1365" i="1"/>
  <c r="AJ1364" i="1"/>
  <c r="AI1364" i="1"/>
  <c r="AF1364" i="1"/>
  <c r="L1364" i="1"/>
  <c r="K1364" i="1"/>
  <c r="J1364" i="1"/>
  <c r="I1364" i="1"/>
  <c r="AH1364" i="1" s="1"/>
  <c r="H1364" i="1"/>
  <c r="F1364" i="1"/>
  <c r="AG1364" i="1" s="1"/>
  <c r="E1364" i="1"/>
  <c r="D1364" i="1"/>
  <c r="C1364" i="1"/>
  <c r="B1364" i="1"/>
  <c r="AJ1363" i="1"/>
  <c r="AI1363" i="1"/>
  <c r="AH1363" i="1"/>
  <c r="AF1363" i="1"/>
  <c r="L1363" i="1"/>
  <c r="K1363" i="1"/>
  <c r="J1363" i="1"/>
  <c r="I1363" i="1"/>
  <c r="H1363" i="1"/>
  <c r="F1363" i="1"/>
  <c r="AG1363" i="1" s="1"/>
  <c r="E1363" i="1"/>
  <c r="D1363" i="1"/>
  <c r="C1363" i="1"/>
  <c r="B1363" i="1"/>
  <c r="AJ1362" i="1"/>
  <c r="AI1362" i="1"/>
  <c r="AG1362" i="1"/>
  <c r="AF1362" i="1"/>
  <c r="L1362" i="1"/>
  <c r="K1362" i="1"/>
  <c r="J1362" i="1"/>
  <c r="I1362" i="1"/>
  <c r="AH1362" i="1" s="1"/>
  <c r="H1362" i="1"/>
  <c r="F1362" i="1"/>
  <c r="E1362" i="1"/>
  <c r="D1362" i="1"/>
  <c r="C1362" i="1"/>
  <c r="B1362" i="1"/>
  <c r="AJ1361" i="1"/>
  <c r="AI1361" i="1"/>
  <c r="AF1361" i="1"/>
  <c r="L1361" i="1"/>
  <c r="K1361" i="1"/>
  <c r="J1361" i="1"/>
  <c r="I1361" i="1"/>
  <c r="AH1361" i="1" s="1"/>
  <c r="H1361" i="1"/>
  <c r="F1361" i="1"/>
  <c r="AG1361" i="1" s="1"/>
  <c r="E1361" i="1"/>
  <c r="D1361" i="1"/>
  <c r="C1361" i="1"/>
  <c r="B1361" i="1"/>
  <c r="AJ1360" i="1"/>
  <c r="AI1360" i="1"/>
  <c r="AF1360" i="1"/>
  <c r="L1360" i="1"/>
  <c r="K1360" i="1"/>
  <c r="J1360" i="1"/>
  <c r="I1360" i="1"/>
  <c r="AH1360" i="1" s="1"/>
  <c r="H1360" i="1"/>
  <c r="F1360" i="1"/>
  <c r="AG1360" i="1" s="1"/>
  <c r="E1360" i="1"/>
  <c r="D1360" i="1"/>
  <c r="C1360" i="1"/>
  <c r="B1360" i="1"/>
  <c r="AJ1359" i="1"/>
  <c r="AI1359" i="1"/>
  <c r="AH1359" i="1"/>
  <c r="AF1359" i="1"/>
  <c r="L1359" i="1"/>
  <c r="K1359" i="1"/>
  <c r="J1359" i="1"/>
  <c r="I1359" i="1"/>
  <c r="H1359" i="1"/>
  <c r="F1359" i="1"/>
  <c r="AG1359" i="1" s="1"/>
  <c r="E1359" i="1"/>
  <c r="D1359" i="1"/>
  <c r="C1359" i="1"/>
  <c r="B1359" i="1"/>
  <c r="AJ1358" i="1"/>
  <c r="AI1358" i="1"/>
  <c r="AG1358" i="1"/>
  <c r="AF1358" i="1"/>
  <c r="L1358" i="1"/>
  <c r="K1358" i="1"/>
  <c r="J1358" i="1"/>
  <c r="I1358" i="1"/>
  <c r="AH1358" i="1" s="1"/>
  <c r="H1358" i="1"/>
  <c r="F1358" i="1"/>
  <c r="E1358" i="1"/>
  <c r="D1358" i="1"/>
  <c r="C1358" i="1"/>
  <c r="B1358" i="1"/>
  <c r="AJ1357" i="1"/>
  <c r="AI1357" i="1"/>
  <c r="AF1357" i="1"/>
  <c r="L1357" i="1"/>
  <c r="K1357" i="1"/>
  <c r="J1357" i="1"/>
  <c r="I1357" i="1"/>
  <c r="AH1357" i="1" s="1"/>
  <c r="H1357" i="1"/>
  <c r="F1357" i="1"/>
  <c r="AG1357" i="1" s="1"/>
  <c r="E1357" i="1"/>
  <c r="D1357" i="1"/>
  <c r="C1357" i="1"/>
  <c r="B1357" i="1"/>
  <c r="AJ1356" i="1"/>
  <c r="AI1356" i="1"/>
  <c r="AH1356" i="1"/>
  <c r="AF1356" i="1"/>
  <c r="L1356" i="1"/>
  <c r="K1356" i="1"/>
  <c r="J1356" i="1"/>
  <c r="I1356" i="1"/>
  <c r="H1356" i="1"/>
  <c r="F1356" i="1"/>
  <c r="AG1356" i="1" s="1"/>
  <c r="E1356" i="1"/>
  <c r="D1356" i="1"/>
  <c r="C1356" i="1"/>
  <c r="B1356" i="1"/>
  <c r="AJ1355" i="1"/>
  <c r="AI1355" i="1"/>
  <c r="AG1355" i="1"/>
  <c r="AF1355" i="1"/>
  <c r="L1355" i="1"/>
  <c r="K1355" i="1"/>
  <c r="J1355" i="1"/>
  <c r="I1355" i="1"/>
  <c r="AH1355" i="1" s="1"/>
  <c r="H1355" i="1"/>
  <c r="F1355" i="1"/>
  <c r="E1355" i="1"/>
  <c r="D1355" i="1"/>
  <c r="C1355" i="1"/>
  <c r="B1355" i="1"/>
  <c r="AJ1354" i="1"/>
  <c r="AI1354" i="1"/>
  <c r="AF1354" i="1"/>
  <c r="L1354" i="1"/>
  <c r="K1354" i="1"/>
  <c r="J1354" i="1"/>
  <c r="I1354" i="1"/>
  <c r="AH1354" i="1" s="1"/>
  <c r="H1354" i="1"/>
  <c r="F1354" i="1"/>
  <c r="AG1354" i="1" s="1"/>
  <c r="E1354" i="1"/>
  <c r="D1354" i="1"/>
  <c r="C1354" i="1"/>
  <c r="B1354" i="1"/>
  <c r="AJ1353" i="1"/>
  <c r="AI1353" i="1"/>
  <c r="AG1353" i="1"/>
  <c r="AF1353" i="1"/>
  <c r="L1353" i="1"/>
  <c r="K1353" i="1"/>
  <c r="J1353" i="1"/>
  <c r="I1353" i="1"/>
  <c r="AH1353" i="1" s="1"/>
  <c r="H1353" i="1"/>
  <c r="F1353" i="1"/>
  <c r="E1353" i="1"/>
  <c r="D1353" i="1"/>
  <c r="C1353" i="1"/>
  <c r="B1353" i="1"/>
  <c r="AJ1352" i="1"/>
  <c r="AI1352" i="1"/>
  <c r="AH1352" i="1"/>
  <c r="AF1352" i="1"/>
  <c r="L1352" i="1"/>
  <c r="K1352" i="1"/>
  <c r="J1352" i="1"/>
  <c r="I1352" i="1"/>
  <c r="H1352" i="1"/>
  <c r="F1352" i="1"/>
  <c r="AG1352" i="1" s="1"/>
  <c r="E1352" i="1"/>
  <c r="D1352" i="1"/>
  <c r="C1352" i="1"/>
  <c r="B1352" i="1"/>
  <c r="AJ1351" i="1"/>
  <c r="AI1351" i="1"/>
  <c r="AG1351" i="1"/>
  <c r="AF1351" i="1"/>
  <c r="L1351" i="1"/>
  <c r="K1351" i="1"/>
  <c r="J1351" i="1"/>
  <c r="I1351" i="1"/>
  <c r="AH1351" i="1" s="1"/>
  <c r="H1351" i="1"/>
  <c r="F1351" i="1"/>
  <c r="E1351" i="1"/>
  <c r="D1351" i="1"/>
  <c r="C1351" i="1"/>
  <c r="B1351" i="1"/>
  <c r="AJ1350" i="1"/>
  <c r="AI1350" i="1"/>
  <c r="AF1350" i="1"/>
  <c r="L1350" i="1"/>
  <c r="K1350" i="1"/>
  <c r="J1350" i="1"/>
  <c r="I1350" i="1"/>
  <c r="AH1350" i="1" s="1"/>
  <c r="H1350" i="1"/>
  <c r="F1350" i="1"/>
  <c r="AG1350" i="1" s="1"/>
  <c r="E1350" i="1"/>
  <c r="D1350" i="1"/>
  <c r="C1350" i="1"/>
  <c r="B1350" i="1"/>
  <c r="AJ1349" i="1"/>
  <c r="AI1349" i="1"/>
  <c r="AG1349" i="1"/>
  <c r="AF1349" i="1"/>
  <c r="L1349" i="1"/>
  <c r="K1349" i="1"/>
  <c r="J1349" i="1"/>
  <c r="I1349" i="1"/>
  <c r="AH1349" i="1" s="1"/>
  <c r="H1349" i="1"/>
  <c r="F1349" i="1"/>
  <c r="E1349" i="1"/>
  <c r="D1349" i="1"/>
  <c r="C1349" i="1"/>
  <c r="B1349" i="1"/>
  <c r="AJ1348" i="1"/>
  <c r="AI1348" i="1"/>
  <c r="AF1348" i="1"/>
  <c r="L1348" i="1"/>
  <c r="K1348" i="1"/>
  <c r="J1348" i="1"/>
  <c r="I1348" i="1"/>
  <c r="AH1348" i="1" s="1"/>
  <c r="H1348" i="1"/>
  <c r="F1348" i="1"/>
  <c r="AG1348" i="1" s="1"/>
  <c r="E1348" i="1"/>
  <c r="D1348" i="1"/>
  <c r="C1348" i="1"/>
  <c r="B1348" i="1"/>
  <c r="AJ1347" i="1"/>
  <c r="AI1347" i="1"/>
  <c r="AH1347" i="1"/>
  <c r="AF1347" i="1"/>
  <c r="L1347" i="1"/>
  <c r="K1347" i="1"/>
  <c r="J1347" i="1"/>
  <c r="I1347" i="1"/>
  <c r="H1347" i="1"/>
  <c r="F1347" i="1"/>
  <c r="AG1347" i="1" s="1"/>
  <c r="E1347" i="1"/>
  <c r="D1347" i="1"/>
  <c r="C1347" i="1"/>
  <c r="B1347" i="1"/>
  <c r="AJ1346" i="1"/>
  <c r="AI1346" i="1"/>
  <c r="AG1346" i="1"/>
  <c r="AF1346" i="1"/>
  <c r="L1346" i="1"/>
  <c r="K1346" i="1"/>
  <c r="J1346" i="1"/>
  <c r="I1346" i="1"/>
  <c r="AH1346" i="1" s="1"/>
  <c r="H1346" i="1"/>
  <c r="F1346" i="1"/>
  <c r="E1346" i="1"/>
  <c r="D1346" i="1"/>
  <c r="C1346" i="1"/>
  <c r="B1346" i="1"/>
  <c r="AJ1345" i="1"/>
  <c r="AI1345" i="1"/>
  <c r="AF1345" i="1"/>
  <c r="L1345" i="1"/>
  <c r="K1345" i="1"/>
  <c r="J1345" i="1"/>
  <c r="I1345" i="1"/>
  <c r="AH1345" i="1" s="1"/>
  <c r="H1345" i="1"/>
  <c r="F1345" i="1"/>
  <c r="AG1345" i="1" s="1"/>
  <c r="E1345" i="1"/>
  <c r="D1345" i="1"/>
  <c r="C1345" i="1"/>
  <c r="B1345" i="1"/>
  <c r="AJ1344" i="1"/>
  <c r="AI1344" i="1"/>
  <c r="AF1344" i="1"/>
  <c r="L1344" i="1"/>
  <c r="K1344" i="1"/>
  <c r="J1344" i="1"/>
  <c r="I1344" i="1"/>
  <c r="AH1344" i="1" s="1"/>
  <c r="H1344" i="1"/>
  <c r="F1344" i="1"/>
  <c r="AG1344" i="1" s="1"/>
  <c r="E1344" i="1"/>
  <c r="D1344" i="1"/>
  <c r="C1344" i="1"/>
  <c r="B1344" i="1"/>
  <c r="AJ1343" i="1"/>
  <c r="AI1343" i="1"/>
  <c r="AH1343" i="1"/>
  <c r="AF1343" i="1"/>
  <c r="L1343" i="1"/>
  <c r="K1343" i="1"/>
  <c r="J1343" i="1"/>
  <c r="I1343" i="1"/>
  <c r="H1343" i="1"/>
  <c r="F1343" i="1"/>
  <c r="AG1343" i="1" s="1"/>
  <c r="E1343" i="1"/>
  <c r="D1343" i="1"/>
  <c r="C1343" i="1"/>
  <c r="B1343" i="1"/>
  <c r="AJ1342" i="1"/>
  <c r="AI1342" i="1"/>
  <c r="AG1342" i="1"/>
  <c r="AF1342" i="1"/>
  <c r="L1342" i="1"/>
  <c r="K1342" i="1"/>
  <c r="J1342" i="1"/>
  <c r="I1342" i="1"/>
  <c r="AH1342" i="1" s="1"/>
  <c r="H1342" i="1"/>
  <c r="F1342" i="1"/>
  <c r="E1342" i="1"/>
  <c r="D1342" i="1"/>
  <c r="C1342" i="1"/>
  <c r="B1342" i="1"/>
  <c r="AJ1341" i="1"/>
  <c r="AI1341" i="1"/>
  <c r="AF1341" i="1"/>
  <c r="L1341" i="1"/>
  <c r="K1341" i="1"/>
  <c r="J1341" i="1"/>
  <c r="I1341" i="1"/>
  <c r="AH1341" i="1" s="1"/>
  <c r="H1341" i="1"/>
  <c r="F1341" i="1"/>
  <c r="AG1341" i="1" s="1"/>
  <c r="E1341" i="1"/>
  <c r="D1341" i="1"/>
  <c r="C1341" i="1"/>
  <c r="B1341" i="1"/>
  <c r="AJ1340" i="1"/>
  <c r="AI1340" i="1"/>
  <c r="AH1340" i="1"/>
  <c r="AF1340" i="1"/>
  <c r="L1340" i="1"/>
  <c r="K1340" i="1"/>
  <c r="J1340" i="1"/>
  <c r="I1340" i="1"/>
  <c r="H1340" i="1"/>
  <c r="F1340" i="1"/>
  <c r="AG1340" i="1" s="1"/>
  <c r="E1340" i="1"/>
  <c r="D1340" i="1"/>
  <c r="C1340" i="1"/>
  <c r="B1340" i="1"/>
  <c r="AJ1339" i="1"/>
  <c r="AI1339" i="1"/>
  <c r="AG1339" i="1"/>
  <c r="AF1339" i="1"/>
  <c r="L1339" i="1"/>
  <c r="K1339" i="1"/>
  <c r="J1339" i="1"/>
  <c r="I1339" i="1"/>
  <c r="AH1339" i="1" s="1"/>
  <c r="H1339" i="1"/>
  <c r="F1339" i="1"/>
  <c r="E1339" i="1"/>
  <c r="D1339" i="1"/>
  <c r="C1339" i="1"/>
  <c r="B1339" i="1"/>
  <c r="AJ1338" i="1"/>
  <c r="AI1338" i="1"/>
  <c r="AF1338" i="1"/>
  <c r="L1338" i="1"/>
  <c r="K1338" i="1"/>
  <c r="J1338" i="1"/>
  <c r="I1338" i="1"/>
  <c r="AH1338" i="1" s="1"/>
  <c r="H1338" i="1"/>
  <c r="F1338" i="1"/>
  <c r="AG1338" i="1" s="1"/>
  <c r="E1338" i="1"/>
  <c r="D1338" i="1"/>
  <c r="C1338" i="1"/>
  <c r="B1338" i="1"/>
  <c r="AJ1337" i="1"/>
  <c r="AI1337" i="1"/>
  <c r="AG1337" i="1"/>
  <c r="AF1337" i="1"/>
  <c r="L1337" i="1"/>
  <c r="K1337" i="1"/>
  <c r="J1337" i="1"/>
  <c r="I1337" i="1"/>
  <c r="AH1337" i="1" s="1"/>
  <c r="H1337" i="1"/>
  <c r="F1337" i="1"/>
  <c r="E1337" i="1"/>
  <c r="D1337" i="1"/>
  <c r="C1337" i="1"/>
  <c r="B1337" i="1"/>
  <c r="AJ1336" i="1"/>
  <c r="AI1336" i="1"/>
  <c r="AH1336" i="1"/>
  <c r="AF1336" i="1"/>
  <c r="L1336" i="1"/>
  <c r="K1336" i="1"/>
  <c r="J1336" i="1"/>
  <c r="I1336" i="1"/>
  <c r="H1336" i="1"/>
  <c r="F1336" i="1"/>
  <c r="AG1336" i="1" s="1"/>
  <c r="E1336" i="1"/>
  <c r="D1336" i="1"/>
  <c r="C1336" i="1"/>
  <c r="B1336" i="1"/>
  <c r="AJ1335" i="1"/>
  <c r="AI1335" i="1"/>
  <c r="AG1335" i="1"/>
  <c r="AF1335" i="1"/>
  <c r="L1335" i="1"/>
  <c r="K1335" i="1"/>
  <c r="J1335" i="1"/>
  <c r="I1335" i="1"/>
  <c r="AH1335" i="1" s="1"/>
  <c r="H1335" i="1"/>
  <c r="F1335" i="1"/>
  <c r="E1335" i="1"/>
  <c r="D1335" i="1"/>
  <c r="C1335" i="1"/>
  <c r="B1335" i="1"/>
  <c r="AJ1334" i="1"/>
  <c r="AI1334" i="1"/>
  <c r="AF1334" i="1"/>
  <c r="L1334" i="1"/>
  <c r="K1334" i="1"/>
  <c r="J1334" i="1"/>
  <c r="I1334" i="1"/>
  <c r="AH1334" i="1" s="1"/>
  <c r="H1334" i="1"/>
  <c r="F1334" i="1"/>
  <c r="AG1334" i="1" s="1"/>
  <c r="E1334" i="1"/>
  <c r="D1334" i="1"/>
  <c r="C1334" i="1"/>
  <c r="B1334" i="1"/>
  <c r="AJ1333" i="1"/>
  <c r="AI1333" i="1"/>
  <c r="AG1333" i="1"/>
  <c r="AF1333" i="1"/>
  <c r="L1333" i="1"/>
  <c r="K1333" i="1"/>
  <c r="J1333" i="1"/>
  <c r="I1333" i="1"/>
  <c r="AH1333" i="1" s="1"/>
  <c r="H1333" i="1"/>
  <c r="F1333" i="1"/>
  <c r="E1333" i="1"/>
  <c r="D1333" i="1"/>
  <c r="C1333" i="1"/>
  <c r="B1333" i="1"/>
  <c r="AJ1332" i="1"/>
  <c r="AI1332" i="1"/>
  <c r="AF1332" i="1"/>
  <c r="L1332" i="1"/>
  <c r="K1332" i="1"/>
  <c r="J1332" i="1"/>
  <c r="I1332" i="1"/>
  <c r="AH1332" i="1" s="1"/>
  <c r="H1332" i="1"/>
  <c r="F1332" i="1"/>
  <c r="AG1332" i="1" s="1"/>
  <c r="E1332" i="1"/>
  <c r="D1332" i="1"/>
  <c r="C1332" i="1"/>
  <c r="B1332" i="1"/>
  <c r="AJ1331" i="1"/>
  <c r="AI1331" i="1"/>
  <c r="AH1331" i="1"/>
  <c r="AF1331" i="1"/>
  <c r="L1331" i="1"/>
  <c r="K1331" i="1"/>
  <c r="J1331" i="1"/>
  <c r="I1331" i="1"/>
  <c r="H1331" i="1"/>
  <c r="F1331" i="1"/>
  <c r="AG1331" i="1" s="1"/>
  <c r="E1331" i="1"/>
  <c r="D1331" i="1"/>
  <c r="C1331" i="1"/>
  <c r="B1331" i="1"/>
  <c r="AJ1330" i="1"/>
  <c r="AI1330" i="1"/>
  <c r="AG1330" i="1"/>
  <c r="AF1330" i="1"/>
  <c r="L1330" i="1"/>
  <c r="K1330" i="1"/>
  <c r="J1330" i="1"/>
  <c r="I1330" i="1"/>
  <c r="AH1330" i="1" s="1"/>
  <c r="H1330" i="1"/>
  <c r="F1330" i="1"/>
  <c r="E1330" i="1"/>
  <c r="D1330" i="1"/>
  <c r="C1330" i="1"/>
  <c r="B1330" i="1"/>
  <c r="AJ1329" i="1"/>
  <c r="AI1329" i="1"/>
  <c r="AF1329" i="1"/>
  <c r="L1329" i="1"/>
  <c r="K1329" i="1"/>
  <c r="J1329" i="1"/>
  <c r="I1329" i="1"/>
  <c r="AH1329" i="1" s="1"/>
  <c r="H1329" i="1"/>
  <c r="F1329" i="1"/>
  <c r="AG1329" i="1" s="1"/>
  <c r="E1329" i="1"/>
  <c r="D1329" i="1"/>
  <c r="C1329" i="1"/>
  <c r="B1329" i="1"/>
  <c r="AJ1328" i="1"/>
  <c r="AI1328" i="1"/>
  <c r="AF1328" i="1"/>
  <c r="L1328" i="1"/>
  <c r="K1328" i="1"/>
  <c r="J1328" i="1"/>
  <c r="I1328" i="1"/>
  <c r="AH1328" i="1" s="1"/>
  <c r="H1328" i="1"/>
  <c r="F1328" i="1"/>
  <c r="AG1328" i="1" s="1"/>
  <c r="E1328" i="1"/>
  <c r="D1328" i="1"/>
  <c r="C1328" i="1"/>
  <c r="B1328" i="1"/>
  <c r="AJ1327" i="1"/>
  <c r="AI1327" i="1"/>
  <c r="AH1327" i="1"/>
  <c r="AF1327" i="1"/>
  <c r="L1327" i="1"/>
  <c r="K1327" i="1"/>
  <c r="J1327" i="1"/>
  <c r="I1327" i="1"/>
  <c r="H1327" i="1"/>
  <c r="F1327" i="1"/>
  <c r="AG1327" i="1" s="1"/>
  <c r="E1327" i="1"/>
  <c r="D1327" i="1"/>
  <c r="C1327" i="1"/>
  <c r="B1327" i="1"/>
  <c r="AJ1326" i="1"/>
  <c r="AI1326" i="1"/>
  <c r="AG1326" i="1"/>
  <c r="AF1326" i="1"/>
  <c r="L1326" i="1"/>
  <c r="K1326" i="1"/>
  <c r="J1326" i="1"/>
  <c r="I1326" i="1"/>
  <c r="AH1326" i="1" s="1"/>
  <c r="H1326" i="1"/>
  <c r="F1326" i="1"/>
  <c r="E1326" i="1"/>
  <c r="D1326" i="1"/>
  <c r="C1326" i="1"/>
  <c r="B1326" i="1"/>
  <c r="AJ1325" i="1"/>
  <c r="AI1325" i="1"/>
  <c r="AF1325" i="1"/>
  <c r="L1325" i="1"/>
  <c r="K1325" i="1"/>
  <c r="J1325" i="1"/>
  <c r="I1325" i="1"/>
  <c r="AH1325" i="1" s="1"/>
  <c r="H1325" i="1"/>
  <c r="F1325" i="1"/>
  <c r="AG1325" i="1" s="1"/>
  <c r="E1325" i="1"/>
  <c r="D1325" i="1"/>
  <c r="C1325" i="1"/>
  <c r="B1325" i="1"/>
  <c r="AJ1324" i="1"/>
  <c r="AI1324" i="1"/>
  <c r="AF1324" i="1"/>
  <c r="L1324" i="1"/>
  <c r="K1324" i="1"/>
  <c r="J1324" i="1"/>
  <c r="I1324" i="1"/>
  <c r="AH1324" i="1" s="1"/>
  <c r="H1324" i="1"/>
  <c r="F1324" i="1"/>
  <c r="AG1324" i="1" s="1"/>
  <c r="E1324" i="1"/>
  <c r="D1324" i="1"/>
  <c r="C1324" i="1"/>
  <c r="B1324" i="1"/>
  <c r="AJ1323" i="1"/>
  <c r="AI1323" i="1"/>
  <c r="AH1323" i="1"/>
  <c r="AF1323" i="1"/>
  <c r="L1323" i="1"/>
  <c r="K1323" i="1"/>
  <c r="J1323" i="1"/>
  <c r="I1323" i="1"/>
  <c r="H1323" i="1"/>
  <c r="F1323" i="1"/>
  <c r="AG1323" i="1" s="1"/>
  <c r="E1323" i="1"/>
  <c r="D1323" i="1"/>
  <c r="C1323" i="1"/>
  <c r="B1323" i="1"/>
  <c r="AJ1322" i="1"/>
  <c r="AI1322" i="1"/>
  <c r="AF1322" i="1"/>
  <c r="L1322" i="1"/>
  <c r="K1322" i="1"/>
  <c r="J1322" i="1"/>
  <c r="I1322" i="1"/>
  <c r="AH1322" i="1" s="1"/>
  <c r="H1322" i="1"/>
  <c r="F1322" i="1"/>
  <c r="AG1322" i="1" s="1"/>
  <c r="E1322" i="1"/>
  <c r="D1322" i="1"/>
  <c r="C1322" i="1"/>
  <c r="B1322" i="1"/>
  <c r="AJ1321" i="1"/>
  <c r="AI1321" i="1"/>
  <c r="AF1321" i="1"/>
  <c r="L1321" i="1"/>
  <c r="K1321" i="1"/>
  <c r="J1321" i="1"/>
  <c r="I1321" i="1"/>
  <c r="AH1321" i="1" s="1"/>
  <c r="H1321" i="1"/>
  <c r="F1321" i="1"/>
  <c r="AG1321" i="1" s="1"/>
  <c r="E1321" i="1"/>
  <c r="D1321" i="1"/>
  <c r="C1321" i="1"/>
  <c r="B1321" i="1"/>
  <c r="AJ1320" i="1"/>
  <c r="AI1320" i="1"/>
  <c r="AF1320" i="1"/>
  <c r="L1320" i="1"/>
  <c r="K1320" i="1"/>
  <c r="J1320" i="1"/>
  <c r="I1320" i="1"/>
  <c r="AH1320" i="1" s="1"/>
  <c r="H1320" i="1"/>
  <c r="F1320" i="1"/>
  <c r="AG1320" i="1" s="1"/>
  <c r="E1320" i="1"/>
  <c r="D1320" i="1"/>
  <c r="C1320" i="1"/>
  <c r="B1320" i="1"/>
  <c r="AJ1319" i="1"/>
  <c r="AI1319" i="1"/>
  <c r="AF1319" i="1"/>
  <c r="L1319" i="1"/>
  <c r="K1319" i="1"/>
  <c r="J1319" i="1"/>
  <c r="I1319" i="1"/>
  <c r="AH1319" i="1" s="1"/>
  <c r="H1319" i="1"/>
  <c r="F1319" i="1"/>
  <c r="AG1319" i="1" s="1"/>
  <c r="E1319" i="1"/>
  <c r="D1319" i="1"/>
  <c r="C1319" i="1"/>
  <c r="B1319" i="1"/>
  <c r="AJ1318" i="1"/>
  <c r="AI1318" i="1"/>
  <c r="AH1318" i="1"/>
  <c r="AF1318" i="1"/>
  <c r="L1318" i="1"/>
  <c r="K1318" i="1"/>
  <c r="J1318" i="1"/>
  <c r="I1318" i="1"/>
  <c r="H1318" i="1"/>
  <c r="F1318" i="1"/>
  <c r="AG1318" i="1" s="1"/>
  <c r="E1318" i="1"/>
  <c r="D1318" i="1"/>
  <c r="C1318" i="1"/>
  <c r="B1318" i="1"/>
  <c r="AJ1317" i="1"/>
  <c r="AI1317" i="1"/>
  <c r="AH1317" i="1"/>
  <c r="AF1317" i="1"/>
  <c r="L1317" i="1"/>
  <c r="K1317" i="1"/>
  <c r="J1317" i="1"/>
  <c r="I1317" i="1"/>
  <c r="H1317" i="1"/>
  <c r="F1317" i="1"/>
  <c r="AG1317" i="1" s="1"/>
  <c r="E1317" i="1"/>
  <c r="D1317" i="1"/>
  <c r="C1317" i="1"/>
  <c r="B1317" i="1"/>
  <c r="AJ1316" i="1"/>
  <c r="AI1316" i="1"/>
  <c r="AF1316" i="1"/>
  <c r="L1316" i="1"/>
  <c r="K1316" i="1"/>
  <c r="J1316" i="1"/>
  <c r="I1316" i="1"/>
  <c r="AH1316" i="1" s="1"/>
  <c r="H1316" i="1"/>
  <c r="F1316" i="1"/>
  <c r="AG1316" i="1" s="1"/>
  <c r="E1316" i="1"/>
  <c r="D1316" i="1"/>
  <c r="C1316" i="1"/>
  <c r="B1316" i="1"/>
  <c r="AJ1315" i="1"/>
  <c r="AI1315" i="1"/>
  <c r="AF1315" i="1"/>
  <c r="L1315" i="1"/>
  <c r="K1315" i="1"/>
  <c r="J1315" i="1"/>
  <c r="I1315" i="1"/>
  <c r="AH1315" i="1" s="1"/>
  <c r="H1315" i="1"/>
  <c r="F1315" i="1"/>
  <c r="AG1315" i="1" s="1"/>
  <c r="E1315" i="1"/>
  <c r="D1315" i="1"/>
  <c r="C1315" i="1"/>
  <c r="B1315" i="1"/>
  <c r="AJ1314" i="1"/>
  <c r="AI1314" i="1"/>
  <c r="AH1314" i="1"/>
  <c r="AF1314" i="1"/>
  <c r="L1314" i="1"/>
  <c r="K1314" i="1"/>
  <c r="J1314" i="1"/>
  <c r="I1314" i="1"/>
  <c r="H1314" i="1"/>
  <c r="F1314" i="1"/>
  <c r="AG1314" i="1" s="1"/>
  <c r="E1314" i="1"/>
  <c r="D1314" i="1"/>
  <c r="C1314" i="1"/>
  <c r="B1314" i="1"/>
  <c r="AJ1313" i="1"/>
  <c r="AI1313" i="1"/>
  <c r="AF1313" i="1"/>
  <c r="L1313" i="1"/>
  <c r="K1313" i="1"/>
  <c r="J1313" i="1"/>
  <c r="I1313" i="1"/>
  <c r="AH1313" i="1" s="1"/>
  <c r="H1313" i="1"/>
  <c r="F1313" i="1"/>
  <c r="AG1313" i="1" s="1"/>
  <c r="E1313" i="1"/>
  <c r="D1313" i="1"/>
  <c r="C1313" i="1"/>
  <c r="B1313" i="1"/>
  <c r="AJ1312" i="1"/>
  <c r="AI1312" i="1"/>
  <c r="AF1312" i="1"/>
  <c r="L1312" i="1"/>
  <c r="K1312" i="1"/>
  <c r="J1312" i="1"/>
  <c r="I1312" i="1"/>
  <c r="AH1312" i="1" s="1"/>
  <c r="H1312" i="1"/>
  <c r="F1312" i="1"/>
  <c r="AG1312" i="1" s="1"/>
  <c r="E1312" i="1"/>
  <c r="D1312" i="1"/>
  <c r="C1312" i="1"/>
  <c r="B1312" i="1"/>
  <c r="AJ1311" i="1"/>
  <c r="AI1311" i="1"/>
  <c r="AF1311" i="1"/>
  <c r="L1311" i="1"/>
  <c r="K1311" i="1"/>
  <c r="J1311" i="1"/>
  <c r="I1311" i="1"/>
  <c r="AH1311" i="1" s="1"/>
  <c r="H1311" i="1"/>
  <c r="F1311" i="1"/>
  <c r="AG1311" i="1" s="1"/>
  <c r="E1311" i="1"/>
  <c r="D1311" i="1"/>
  <c r="C1311" i="1"/>
  <c r="B1311" i="1"/>
  <c r="AJ1310" i="1"/>
  <c r="AI1310" i="1"/>
  <c r="AH1310" i="1"/>
  <c r="AF1310" i="1"/>
  <c r="L1310" i="1"/>
  <c r="K1310" i="1"/>
  <c r="J1310" i="1"/>
  <c r="I1310" i="1"/>
  <c r="H1310" i="1"/>
  <c r="F1310" i="1"/>
  <c r="AG1310" i="1" s="1"/>
  <c r="E1310" i="1"/>
  <c r="D1310" i="1"/>
  <c r="C1310" i="1"/>
  <c r="B1310" i="1"/>
  <c r="AJ1309" i="1"/>
  <c r="AI1309" i="1"/>
  <c r="AF1309" i="1"/>
  <c r="L1309" i="1"/>
  <c r="K1309" i="1"/>
  <c r="J1309" i="1"/>
  <c r="I1309" i="1"/>
  <c r="AH1309" i="1" s="1"/>
  <c r="H1309" i="1"/>
  <c r="F1309" i="1"/>
  <c r="AG1309" i="1" s="1"/>
  <c r="E1309" i="1"/>
  <c r="D1309" i="1"/>
  <c r="C1309" i="1"/>
  <c r="B1309" i="1"/>
  <c r="AJ1308" i="1"/>
  <c r="AI1308" i="1"/>
  <c r="AG1308" i="1"/>
  <c r="AF1308" i="1"/>
  <c r="L1308" i="1"/>
  <c r="K1308" i="1"/>
  <c r="J1308" i="1"/>
  <c r="I1308" i="1"/>
  <c r="AH1308" i="1" s="1"/>
  <c r="H1308" i="1"/>
  <c r="F1308" i="1"/>
  <c r="E1308" i="1"/>
  <c r="D1308" i="1"/>
  <c r="C1308" i="1"/>
  <c r="B1308" i="1"/>
  <c r="AJ1307" i="1"/>
  <c r="AI1307" i="1"/>
  <c r="AF1307" i="1"/>
  <c r="L1307" i="1"/>
  <c r="K1307" i="1"/>
  <c r="J1307" i="1"/>
  <c r="I1307" i="1"/>
  <c r="AH1307" i="1" s="1"/>
  <c r="H1307" i="1"/>
  <c r="F1307" i="1"/>
  <c r="AG1307" i="1" s="1"/>
  <c r="E1307" i="1"/>
  <c r="D1307" i="1"/>
  <c r="C1307" i="1"/>
  <c r="B1307" i="1"/>
  <c r="AJ1306" i="1"/>
  <c r="AI1306" i="1"/>
  <c r="AF1306" i="1"/>
  <c r="L1306" i="1"/>
  <c r="K1306" i="1"/>
  <c r="J1306" i="1"/>
  <c r="I1306" i="1"/>
  <c r="AH1306" i="1" s="1"/>
  <c r="H1306" i="1"/>
  <c r="F1306" i="1"/>
  <c r="AG1306" i="1" s="1"/>
  <c r="E1306" i="1"/>
  <c r="D1306" i="1"/>
  <c r="C1306" i="1"/>
  <c r="B1306" i="1"/>
  <c r="AJ1305" i="1"/>
  <c r="AI1305" i="1"/>
  <c r="AH1305" i="1"/>
  <c r="AF1305" i="1"/>
  <c r="L1305" i="1"/>
  <c r="K1305" i="1"/>
  <c r="J1305" i="1"/>
  <c r="I1305" i="1"/>
  <c r="H1305" i="1"/>
  <c r="F1305" i="1"/>
  <c r="AG1305" i="1" s="1"/>
  <c r="E1305" i="1"/>
  <c r="D1305" i="1"/>
  <c r="C1305" i="1"/>
  <c r="B1305" i="1"/>
  <c r="AJ1304" i="1"/>
  <c r="AI1304" i="1"/>
  <c r="AG1304" i="1"/>
  <c r="AF1304" i="1"/>
  <c r="L1304" i="1"/>
  <c r="K1304" i="1"/>
  <c r="J1304" i="1"/>
  <c r="I1304" i="1"/>
  <c r="AH1304" i="1" s="1"/>
  <c r="H1304" i="1"/>
  <c r="F1304" i="1"/>
  <c r="E1304" i="1"/>
  <c r="D1304" i="1"/>
  <c r="C1304" i="1"/>
  <c r="B1304" i="1"/>
  <c r="AJ1303" i="1"/>
  <c r="AI1303" i="1"/>
  <c r="AH1303" i="1"/>
  <c r="AF1303" i="1"/>
  <c r="L1303" i="1"/>
  <c r="K1303" i="1"/>
  <c r="J1303" i="1"/>
  <c r="I1303" i="1"/>
  <c r="H1303" i="1"/>
  <c r="F1303" i="1"/>
  <c r="AG1303" i="1" s="1"/>
  <c r="E1303" i="1"/>
  <c r="D1303" i="1"/>
  <c r="C1303" i="1"/>
  <c r="B1303" i="1"/>
  <c r="AJ1302" i="1"/>
  <c r="AI1302" i="1"/>
  <c r="AG1302" i="1"/>
  <c r="AF1302" i="1"/>
  <c r="L1302" i="1"/>
  <c r="K1302" i="1"/>
  <c r="J1302" i="1"/>
  <c r="I1302" i="1"/>
  <c r="AH1302" i="1" s="1"/>
  <c r="H1302" i="1"/>
  <c r="F1302" i="1"/>
  <c r="E1302" i="1"/>
  <c r="D1302" i="1"/>
  <c r="C1302" i="1"/>
  <c r="B1302" i="1"/>
  <c r="AJ1301" i="1"/>
  <c r="AI1301" i="1"/>
  <c r="AF1301" i="1"/>
  <c r="L1301" i="1"/>
  <c r="K1301" i="1"/>
  <c r="J1301" i="1"/>
  <c r="I1301" i="1"/>
  <c r="AH1301" i="1" s="1"/>
  <c r="H1301" i="1"/>
  <c r="F1301" i="1"/>
  <c r="AG1301" i="1" s="1"/>
  <c r="E1301" i="1"/>
  <c r="D1301" i="1"/>
  <c r="C1301" i="1"/>
  <c r="B1301" i="1"/>
  <c r="AJ1300" i="1"/>
  <c r="AI1300" i="1"/>
  <c r="AG1300" i="1"/>
  <c r="AF1300" i="1"/>
  <c r="L1300" i="1"/>
  <c r="K1300" i="1"/>
  <c r="J1300" i="1"/>
  <c r="I1300" i="1"/>
  <c r="AH1300" i="1" s="1"/>
  <c r="H1300" i="1"/>
  <c r="F1300" i="1"/>
  <c r="E1300" i="1"/>
  <c r="D1300" i="1"/>
  <c r="C1300" i="1"/>
  <c r="B1300" i="1"/>
  <c r="AJ1299" i="1"/>
  <c r="AI1299" i="1"/>
  <c r="AH1299" i="1"/>
  <c r="AF1299" i="1"/>
  <c r="L1299" i="1"/>
  <c r="K1299" i="1"/>
  <c r="J1299" i="1"/>
  <c r="I1299" i="1"/>
  <c r="H1299" i="1"/>
  <c r="F1299" i="1"/>
  <c r="AG1299" i="1" s="1"/>
  <c r="E1299" i="1"/>
  <c r="D1299" i="1"/>
  <c r="C1299" i="1"/>
  <c r="B1299" i="1"/>
  <c r="AJ1298" i="1"/>
  <c r="AI1298" i="1"/>
  <c r="AG1298" i="1"/>
  <c r="AF1298" i="1"/>
  <c r="L1298" i="1"/>
  <c r="K1298" i="1"/>
  <c r="J1298" i="1"/>
  <c r="I1298" i="1"/>
  <c r="AH1298" i="1" s="1"/>
  <c r="H1298" i="1"/>
  <c r="F1298" i="1"/>
  <c r="E1298" i="1"/>
  <c r="D1298" i="1"/>
  <c r="C1298" i="1"/>
  <c r="B1298" i="1"/>
  <c r="AJ1297" i="1"/>
  <c r="AI1297" i="1"/>
  <c r="AF1297" i="1"/>
  <c r="L1297" i="1"/>
  <c r="K1297" i="1"/>
  <c r="J1297" i="1"/>
  <c r="I1297" i="1"/>
  <c r="AH1297" i="1" s="1"/>
  <c r="H1297" i="1"/>
  <c r="F1297" i="1"/>
  <c r="AG1297" i="1" s="1"/>
  <c r="E1297" i="1"/>
  <c r="D1297" i="1"/>
  <c r="C1297" i="1"/>
  <c r="B1297" i="1"/>
  <c r="AJ1296" i="1"/>
  <c r="AI1296" i="1"/>
  <c r="AG1296" i="1"/>
  <c r="AF1296" i="1"/>
  <c r="L1296" i="1"/>
  <c r="K1296" i="1"/>
  <c r="J1296" i="1"/>
  <c r="I1296" i="1"/>
  <c r="AH1296" i="1" s="1"/>
  <c r="H1296" i="1"/>
  <c r="F1296" i="1"/>
  <c r="E1296" i="1"/>
  <c r="D1296" i="1"/>
  <c r="C1296" i="1"/>
  <c r="B1296" i="1"/>
  <c r="AJ1295" i="1"/>
  <c r="AI1295" i="1"/>
  <c r="AH1295" i="1"/>
  <c r="AF1295" i="1"/>
  <c r="L1295" i="1"/>
  <c r="K1295" i="1"/>
  <c r="J1295" i="1"/>
  <c r="I1295" i="1"/>
  <c r="H1295" i="1"/>
  <c r="F1295" i="1"/>
  <c r="AG1295" i="1" s="1"/>
  <c r="E1295" i="1"/>
  <c r="D1295" i="1"/>
  <c r="C1295" i="1"/>
  <c r="B1295" i="1"/>
  <c r="AJ1294" i="1"/>
  <c r="AI1294" i="1"/>
  <c r="AG1294" i="1"/>
  <c r="AF1294" i="1"/>
  <c r="L1294" i="1"/>
  <c r="K1294" i="1"/>
  <c r="J1294" i="1"/>
  <c r="I1294" i="1"/>
  <c r="AH1294" i="1" s="1"/>
  <c r="H1294" i="1"/>
  <c r="F1294" i="1"/>
  <c r="E1294" i="1"/>
  <c r="D1294" i="1"/>
  <c r="C1294" i="1"/>
  <c r="B1294" i="1"/>
  <c r="AJ1293" i="1"/>
  <c r="AI1293" i="1"/>
  <c r="AF1293" i="1"/>
  <c r="L1293" i="1"/>
  <c r="K1293" i="1"/>
  <c r="J1293" i="1"/>
  <c r="I1293" i="1"/>
  <c r="AH1293" i="1" s="1"/>
  <c r="H1293" i="1"/>
  <c r="F1293" i="1"/>
  <c r="AG1293" i="1" s="1"/>
  <c r="E1293" i="1"/>
  <c r="D1293" i="1"/>
  <c r="C1293" i="1"/>
  <c r="B1293" i="1"/>
  <c r="AJ1292" i="1"/>
  <c r="AI1292" i="1"/>
  <c r="AG1292" i="1"/>
  <c r="AF1292" i="1"/>
  <c r="L1292" i="1"/>
  <c r="K1292" i="1"/>
  <c r="J1292" i="1"/>
  <c r="I1292" i="1"/>
  <c r="AH1292" i="1" s="1"/>
  <c r="H1292" i="1"/>
  <c r="F1292" i="1"/>
  <c r="E1292" i="1"/>
  <c r="D1292" i="1"/>
  <c r="C1292" i="1"/>
  <c r="B1292" i="1"/>
  <c r="AJ1291" i="1"/>
  <c r="AI1291" i="1"/>
  <c r="AH1291" i="1"/>
  <c r="AF1291" i="1"/>
  <c r="L1291" i="1"/>
  <c r="K1291" i="1"/>
  <c r="J1291" i="1"/>
  <c r="I1291" i="1"/>
  <c r="H1291" i="1"/>
  <c r="F1291" i="1"/>
  <c r="AG1291" i="1" s="1"/>
  <c r="E1291" i="1"/>
  <c r="D1291" i="1"/>
  <c r="C1291" i="1"/>
  <c r="B1291" i="1"/>
  <c r="AJ1290" i="1"/>
  <c r="AI1290" i="1"/>
  <c r="AG1290" i="1"/>
  <c r="AF1290" i="1"/>
  <c r="L1290" i="1"/>
  <c r="K1290" i="1"/>
  <c r="J1290" i="1"/>
  <c r="I1290" i="1"/>
  <c r="AH1290" i="1" s="1"/>
  <c r="H1290" i="1"/>
  <c r="F1290" i="1"/>
  <c r="E1290" i="1"/>
  <c r="D1290" i="1"/>
  <c r="C1290" i="1"/>
  <c r="B1290" i="1"/>
  <c r="AJ1289" i="1"/>
  <c r="AI1289" i="1"/>
  <c r="AF1289" i="1"/>
  <c r="L1289" i="1"/>
  <c r="K1289" i="1"/>
  <c r="J1289" i="1"/>
  <c r="I1289" i="1"/>
  <c r="AH1289" i="1" s="1"/>
  <c r="H1289" i="1"/>
  <c r="F1289" i="1"/>
  <c r="AG1289" i="1" s="1"/>
  <c r="E1289" i="1"/>
  <c r="D1289" i="1"/>
  <c r="C1289" i="1"/>
  <c r="B1289" i="1"/>
  <c r="AJ1288" i="1"/>
  <c r="AI1288" i="1"/>
  <c r="AG1288" i="1"/>
  <c r="AF1288" i="1"/>
  <c r="L1288" i="1"/>
  <c r="K1288" i="1"/>
  <c r="J1288" i="1"/>
  <c r="I1288" i="1"/>
  <c r="AH1288" i="1" s="1"/>
  <c r="H1288" i="1"/>
  <c r="F1288" i="1"/>
  <c r="E1288" i="1"/>
  <c r="D1288" i="1"/>
  <c r="C1288" i="1"/>
  <c r="B1288" i="1"/>
  <c r="AJ1287" i="1"/>
  <c r="AI1287" i="1"/>
  <c r="AF1287" i="1"/>
  <c r="L1287" i="1"/>
  <c r="K1287" i="1"/>
  <c r="J1287" i="1"/>
  <c r="I1287" i="1"/>
  <c r="AH1287" i="1" s="1"/>
  <c r="H1287" i="1"/>
  <c r="F1287" i="1"/>
  <c r="AG1287" i="1" s="1"/>
  <c r="E1287" i="1"/>
  <c r="D1287" i="1"/>
  <c r="C1287" i="1"/>
  <c r="B1287" i="1"/>
  <c r="AJ1286" i="1"/>
  <c r="AI1286" i="1"/>
  <c r="AG1286" i="1"/>
  <c r="AF1286" i="1"/>
  <c r="L1286" i="1"/>
  <c r="K1286" i="1"/>
  <c r="J1286" i="1"/>
  <c r="I1286" i="1"/>
  <c r="AH1286" i="1" s="1"/>
  <c r="H1286" i="1"/>
  <c r="F1286" i="1"/>
  <c r="E1286" i="1"/>
  <c r="D1286" i="1"/>
  <c r="C1286" i="1"/>
  <c r="B1286" i="1"/>
  <c r="AJ1285" i="1"/>
  <c r="AI1285" i="1"/>
  <c r="AF1285" i="1"/>
  <c r="L1285" i="1"/>
  <c r="K1285" i="1"/>
  <c r="J1285" i="1"/>
  <c r="I1285" i="1"/>
  <c r="AH1285" i="1" s="1"/>
  <c r="H1285" i="1"/>
  <c r="F1285" i="1"/>
  <c r="AG1285" i="1" s="1"/>
  <c r="E1285" i="1"/>
  <c r="D1285" i="1"/>
  <c r="C1285" i="1"/>
  <c r="B1285" i="1"/>
  <c r="AJ1284" i="1"/>
  <c r="AI1284" i="1"/>
  <c r="AF1284" i="1"/>
  <c r="L1284" i="1"/>
  <c r="K1284" i="1"/>
  <c r="J1284" i="1"/>
  <c r="I1284" i="1"/>
  <c r="AH1284" i="1" s="1"/>
  <c r="H1284" i="1"/>
  <c r="F1284" i="1"/>
  <c r="AG1284" i="1" s="1"/>
  <c r="E1284" i="1"/>
  <c r="D1284" i="1"/>
  <c r="C1284" i="1"/>
  <c r="B1284" i="1"/>
  <c r="AJ1283" i="1"/>
  <c r="AI1283" i="1"/>
  <c r="AH1283" i="1"/>
  <c r="AF1283" i="1"/>
  <c r="L1283" i="1"/>
  <c r="K1283" i="1"/>
  <c r="J1283" i="1"/>
  <c r="I1283" i="1"/>
  <c r="H1283" i="1"/>
  <c r="F1283" i="1"/>
  <c r="AG1283" i="1" s="1"/>
  <c r="E1283" i="1"/>
  <c r="D1283" i="1"/>
  <c r="C1283" i="1"/>
  <c r="B1283" i="1"/>
  <c r="AJ1282" i="1"/>
  <c r="AI1282" i="1"/>
  <c r="AG1282" i="1"/>
  <c r="AF1282" i="1"/>
  <c r="L1282" i="1"/>
  <c r="K1282" i="1"/>
  <c r="J1282" i="1"/>
  <c r="I1282" i="1"/>
  <c r="AH1282" i="1" s="1"/>
  <c r="H1282" i="1"/>
  <c r="F1282" i="1"/>
  <c r="E1282" i="1"/>
  <c r="D1282" i="1"/>
  <c r="C1282" i="1"/>
  <c r="B1282" i="1"/>
  <c r="AJ1281" i="1"/>
  <c r="AI1281" i="1"/>
  <c r="AF1281" i="1"/>
  <c r="L1281" i="1"/>
  <c r="K1281" i="1"/>
  <c r="J1281" i="1"/>
  <c r="I1281" i="1"/>
  <c r="AH1281" i="1" s="1"/>
  <c r="H1281" i="1"/>
  <c r="F1281" i="1"/>
  <c r="AG1281" i="1" s="1"/>
  <c r="E1281" i="1"/>
  <c r="D1281" i="1"/>
  <c r="C1281" i="1"/>
  <c r="B1281" i="1"/>
  <c r="AJ1280" i="1"/>
  <c r="AI1280" i="1"/>
  <c r="AF1280" i="1"/>
  <c r="L1280" i="1"/>
  <c r="K1280" i="1"/>
  <c r="J1280" i="1"/>
  <c r="I1280" i="1"/>
  <c r="AH1280" i="1" s="1"/>
  <c r="H1280" i="1"/>
  <c r="F1280" i="1"/>
  <c r="AG1280" i="1" s="1"/>
  <c r="E1280" i="1"/>
  <c r="D1280" i="1"/>
  <c r="C1280" i="1"/>
  <c r="B1280" i="1"/>
  <c r="AJ1279" i="1"/>
  <c r="AI1279" i="1"/>
  <c r="AH1279" i="1"/>
  <c r="AF1279" i="1"/>
  <c r="L1279" i="1"/>
  <c r="K1279" i="1"/>
  <c r="J1279" i="1"/>
  <c r="I1279" i="1"/>
  <c r="H1279" i="1"/>
  <c r="F1279" i="1"/>
  <c r="AG1279" i="1" s="1"/>
  <c r="E1279" i="1"/>
  <c r="D1279" i="1"/>
  <c r="C1279" i="1"/>
  <c r="B1279" i="1"/>
  <c r="AJ1278" i="1"/>
  <c r="AI1278" i="1"/>
  <c r="AG1278" i="1"/>
  <c r="AF1278" i="1"/>
  <c r="L1278" i="1"/>
  <c r="K1278" i="1"/>
  <c r="J1278" i="1"/>
  <c r="I1278" i="1"/>
  <c r="AH1278" i="1" s="1"/>
  <c r="H1278" i="1"/>
  <c r="F1278" i="1"/>
  <c r="E1278" i="1"/>
  <c r="D1278" i="1"/>
  <c r="C1278" i="1"/>
  <c r="B1278" i="1"/>
  <c r="AJ1277" i="1"/>
  <c r="AI1277" i="1"/>
  <c r="AF1277" i="1"/>
  <c r="L1277" i="1"/>
  <c r="K1277" i="1"/>
  <c r="J1277" i="1"/>
  <c r="I1277" i="1"/>
  <c r="AH1277" i="1" s="1"/>
  <c r="H1277" i="1"/>
  <c r="F1277" i="1"/>
  <c r="AG1277" i="1" s="1"/>
  <c r="E1277" i="1"/>
  <c r="D1277" i="1"/>
  <c r="C1277" i="1"/>
  <c r="B1277" i="1"/>
  <c r="AJ1276" i="1"/>
  <c r="AI1276" i="1"/>
  <c r="AF1276" i="1"/>
  <c r="L1276" i="1"/>
  <c r="K1276" i="1"/>
  <c r="J1276" i="1"/>
  <c r="I1276" i="1"/>
  <c r="AH1276" i="1" s="1"/>
  <c r="H1276" i="1"/>
  <c r="F1276" i="1"/>
  <c r="AG1276" i="1" s="1"/>
  <c r="E1276" i="1"/>
  <c r="D1276" i="1"/>
  <c r="C1276" i="1"/>
  <c r="B1276" i="1"/>
  <c r="AJ1275" i="1"/>
  <c r="AI1275" i="1"/>
  <c r="AH1275" i="1"/>
  <c r="AF1275" i="1"/>
  <c r="L1275" i="1"/>
  <c r="K1275" i="1"/>
  <c r="J1275" i="1"/>
  <c r="I1275" i="1"/>
  <c r="H1275" i="1"/>
  <c r="F1275" i="1"/>
  <c r="AG1275" i="1" s="1"/>
  <c r="E1275" i="1"/>
  <c r="D1275" i="1"/>
  <c r="C1275" i="1"/>
  <c r="B1275" i="1"/>
  <c r="AJ1274" i="1"/>
  <c r="AI1274" i="1"/>
  <c r="AG1274" i="1"/>
  <c r="AF1274" i="1"/>
  <c r="L1274" i="1"/>
  <c r="K1274" i="1"/>
  <c r="J1274" i="1"/>
  <c r="I1274" i="1"/>
  <c r="AH1274" i="1" s="1"/>
  <c r="H1274" i="1"/>
  <c r="F1274" i="1"/>
  <c r="E1274" i="1"/>
  <c r="D1274" i="1"/>
  <c r="C1274" i="1"/>
  <c r="B1274" i="1"/>
  <c r="AJ1273" i="1"/>
  <c r="AI1273" i="1"/>
  <c r="AF1273" i="1"/>
  <c r="L1273" i="1"/>
  <c r="K1273" i="1"/>
  <c r="J1273" i="1"/>
  <c r="I1273" i="1"/>
  <c r="AH1273" i="1" s="1"/>
  <c r="H1273" i="1"/>
  <c r="F1273" i="1"/>
  <c r="AG1273" i="1" s="1"/>
  <c r="E1273" i="1"/>
  <c r="D1273" i="1"/>
  <c r="C1273" i="1"/>
  <c r="B1273" i="1"/>
  <c r="AJ1272" i="1"/>
  <c r="AI1272" i="1"/>
  <c r="AF1272" i="1"/>
  <c r="L1272" i="1"/>
  <c r="K1272" i="1"/>
  <c r="J1272" i="1"/>
  <c r="I1272" i="1"/>
  <c r="AH1272" i="1" s="1"/>
  <c r="H1272" i="1"/>
  <c r="F1272" i="1"/>
  <c r="AG1272" i="1" s="1"/>
  <c r="E1272" i="1"/>
  <c r="D1272" i="1"/>
  <c r="C1272" i="1"/>
  <c r="B1272" i="1"/>
  <c r="AJ1271" i="1"/>
  <c r="AI1271" i="1"/>
  <c r="AH1271" i="1"/>
  <c r="AF1271" i="1"/>
  <c r="L1271" i="1"/>
  <c r="K1271" i="1"/>
  <c r="J1271" i="1"/>
  <c r="I1271" i="1"/>
  <c r="H1271" i="1"/>
  <c r="F1271" i="1"/>
  <c r="AG1271" i="1" s="1"/>
  <c r="E1271" i="1"/>
  <c r="D1271" i="1"/>
  <c r="C1271" i="1"/>
  <c r="B1271" i="1"/>
  <c r="AJ1270" i="1"/>
  <c r="AI1270" i="1"/>
  <c r="AG1270" i="1"/>
  <c r="AF1270" i="1"/>
  <c r="L1270" i="1"/>
  <c r="K1270" i="1"/>
  <c r="J1270" i="1"/>
  <c r="I1270" i="1"/>
  <c r="AH1270" i="1" s="1"/>
  <c r="H1270" i="1"/>
  <c r="F1270" i="1"/>
  <c r="E1270" i="1"/>
  <c r="D1270" i="1"/>
  <c r="C1270" i="1"/>
  <c r="B1270" i="1"/>
  <c r="AJ1269" i="1"/>
  <c r="AI1269" i="1"/>
  <c r="AF1269" i="1"/>
  <c r="L1269" i="1"/>
  <c r="K1269" i="1"/>
  <c r="J1269" i="1"/>
  <c r="I1269" i="1"/>
  <c r="AH1269" i="1" s="1"/>
  <c r="H1269" i="1"/>
  <c r="F1269" i="1"/>
  <c r="AG1269" i="1" s="1"/>
  <c r="E1269" i="1"/>
  <c r="D1269" i="1"/>
  <c r="C1269" i="1"/>
  <c r="B1269" i="1"/>
  <c r="AJ1268" i="1"/>
  <c r="AI1268" i="1"/>
  <c r="AF1268" i="1"/>
  <c r="L1268" i="1"/>
  <c r="K1268" i="1"/>
  <c r="J1268" i="1"/>
  <c r="I1268" i="1"/>
  <c r="AH1268" i="1" s="1"/>
  <c r="H1268" i="1"/>
  <c r="F1268" i="1"/>
  <c r="AG1268" i="1" s="1"/>
  <c r="E1268" i="1"/>
  <c r="D1268" i="1"/>
  <c r="C1268" i="1"/>
  <c r="B1268" i="1"/>
  <c r="AJ1267" i="1"/>
  <c r="AI1267" i="1"/>
  <c r="AH1267" i="1"/>
  <c r="AF1267" i="1"/>
  <c r="L1267" i="1"/>
  <c r="K1267" i="1"/>
  <c r="J1267" i="1"/>
  <c r="I1267" i="1"/>
  <c r="H1267" i="1"/>
  <c r="F1267" i="1"/>
  <c r="AG1267" i="1" s="1"/>
  <c r="E1267" i="1"/>
  <c r="D1267" i="1"/>
  <c r="C1267" i="1"/>
  <c r="B1267" i="1"/>
  <c r="AJ1266" i="1"/>
  <c r="AI1266" i="1"/>
  <c r="AG1266" i="1"/>
  <c r="AF1266" i="1"/>
  <c r="L1266" i="1"/>
  <c r="K1266" i="1"/>
  <c r="J1266" i="1"/>
  <c r="I1266" i="1"/>
  <c r="AH1266" i="1" s="1"/>
  <c r="H1266" i="1"/>
  <c r="F1266" i="1"/>
  <c r="E1266" i="1"/>
  <c r="D1266" i="1"/>
  <c r="C1266" i="1"/>
  <c r="B1266" i="1"/>
  <c r="AJ1265" i="1"/>
  <c r="AI1265" i="1"/>
  <c r="AF1265" i="1"/>
  <c r="L1265" i="1"/>
  <c r="K1265" i="1"/>
  <c r="J1265" i="1"/>
  <c r="I1265" i="1"/>
  <c r="AH1265" i="1" s="1"/>
  <c r="H1265" i="1"/>
  <c r="F1265" i="1"/>
  <c r="AG1265" i="1" s="1"/>
  <c r="E1265" i="1"/>
  <c r="D1265" i="1"/>
  <c r="C1265" i="1"/>
  <c r="B1265" i="1"/>
  <c r="AJ1264" i="1"/>
  <c r="AI1264" i="1"/>
  <c r="AF1264" i="1"/>
  <c r="L1264" i="1"/>
  <c r="K1264" i="1"/>
  <c r="J1264" i="1"/>
  <c r="I1264" i="1"/>
  <c r="AH1264" i="1" s="1"/>
  <c r="H1264" i="1"/>
  <c r="F1264" i="1"/>
  <c r="AG1264" i="1" s="1"/>
  <c r="E1264" i="1"/>
  <c r="D1264" i="1"/>
  <c r="C1264" i="1"/>
  <c r="B1264" i="1"/>
  <c r="AJ1263" i="1"/>
  <c r="AI1263" i="1"/>
  <c r="AH1263" i="1"/>
  <c r="AF1263" i="1"/>
  <c r="L1263" i="1"/>
  <c r="K1263" i="1"/>
  <c r="J1263" i="1"/>
  <c r="I1263" i="1"/>
  <c r="H1263" i="1"/>
  <c r="F1263" i="1"/>
  <c r="AG1263" i="1" s="1"/>
  <c r="E1263" i="1"/>
  <c r="D1263" i="1"/>
  <c r="C1263" i="1"/>
  <c r="B1263" i="1"/>
  <c r="AJ1262" i="1"/>
  <c r="AI1262" i="1"/>
  <c r="AG1262" i="1"/>
  <c r="AF1262" i="1"/>
  <c r="L1262" i="1"/>
  <c r="K1262" i="1"/>
  <c r="J1262" i="1"/>
  <c r="I1262" i="1"/>
  <c r="AH1262" i="1" s="1"/>
  <c r="H1262" i="1"/>
  <c r="F1262" i="1"/>
  <c r="E1262" i="1"/>
  <c r="D1262" i="1"/>
  <c r="C1262" i="1"/>
  <c r="B1262" i="1"/>
  <c r="AJ1261" i="1"/>
  <c r="AI1261" i="1"/>
  <c r="AF1261" i="1"/>
  <c r="L1261" i="1"/>
  <c r="K1261" i="1"/>
  <c r="J1261" i="1"/>
  <c r="I1261" i="1"/>
  <c r="AH1261" i="1" s="1"/>
  <c r="H1261" i="1"/>
  <c r="F1261" i="1"/>
  <c r="AG1261" i="1" s="1"/>
  <c r="E1261" i="1"/>
  <c r="D1261" i="1"/>
  <c r="C1261" i="1"/>
  <c r="B1261" i="1"/>
  <c r="AJ1260" i="1"/>
  <c r="AI1260" i="1"/>
  <c r="AF1260" i="1"/>
  <c r="L1260" i="1"/>
  <c r="K1260" i="1"/>
  <c r="J1260" i="1"/>
  <c r="I1260" i="1"/>
  <c r="AH1260" i="1" s="1"/>
  <c r="H1260" i="1"/>
  <c r="F1260" i="1"/>
  <c r="AG1260" i="1" s="1"/>
  <c r="E1260" i="1"/>
  <c r="D1260" i="1"/>
  <c r="C1260" i="1"/>
  <c r="B1260" i="1"/>
  <c r="AJ1259" i="1"/>
  <c r="AI1259" i="1"/>
  <c r="AH1259" i="1"/>
  <c r="AF1259" i="1"/>
  <c r="L1259" i="1"/>
  <c r="K1259" i="1"/>
  <c r="J1259" i="1"/>
  <c r="I1259" i="1"/>
  <c r="H1259" i="1"/>
  <c r="F1259" i="1"/>
  <c r="AG1259" i="1" s="1"/>
  <c r="E1259" i="1"/>
  <c r="D1259" i="1"/>
  <c r="C1259" i="1"/>
  <c r="B1259" i="1"/>
  <c r="AJ1258" i="1"/>
  <c r="AI1258" i="1"/>
  <c r="AG1258" i="1"/>
  <c r="AF1258" i="1"/>
  <c r="L1258" i="1"/>
  <c r="K1258" i="1"/>
  <c r="J1258" i="1"/>
  <c r="I1258" i="1"/>
  <c r="AH1258" i="1" s="1"/>
  <c r="H1258" i="1"/>
  <c r="F1258" i="1"/>
  <c r="E1258" i="1"/>
  <c r="D1258" i="1"/>
  <c r="C1258" i="1"/>
  <c r="B1258" i="1"/>
  <c r="AJ1257" i="1"/>
  <c r="AI1257" i="1"/>
  <c r="AF1257" i="1"/>
  <c r="L1257" i="1"/>
  <c r="K1257" i="1"/>
  <c r="J1257" i="1"/>
  <c r="I1257" i="1"/>
  <c r="AH1257" i="1" s="1"/>
  <c r="H1257" i="1"/>
  <c r="F1257" i="1"/>
  <c r="AG1257" i="1" s="1"/>
  <c r="E1257" i="1"/>
  <c r="D1257" i="1"/>
  <c r="C1257" i="1"/>
  <c r="B1257" i="1"/>
  <c r="AJ1256" i="1"/>
  <c r="AI1256" i="1"/>
  <c r="AF1256" i="1"/>
  <c r="L1256" i="1"/>
  <c r="K1256" i="1"/>
  <c r="J1256" i="1"/>
  <c r="I1256" i="1"/>
  <c r="AH1256" i="1" s="1"/>
  <c r="H1256" i="1"/>
  <c r="F1256" i="1"/>
  <c r="AG1256" i="1" s="1"/>
  <c r="E1256" i="1"/>
  <c r="D1256" i="1"/>
  <c r="C1256" i="1"/>
  <c r="B1256" i="1"/>
  <c r="AJ1255" i="1"/>
  <c r="AI1255" i="1"/>
  <c r="AF1255" i="1"/>
  <c r="L1255" i="1"/>
  <c r="K1255" i="1"/>
  <c r="J1255" i="1"/>
  <c r="I1255" i="1"/>
  <c r="AH1255" i="1" s="1"/>
  <c r="H1255" i="1"/>
  <c r="F1255" i="1"/>
  <c r="AG1255" i="1" s="1"/>
  <c r="E1255" i="1"/>
  <c r="D1255" i="1"/>
  <c r="C1255" i="1"/>
  <c r="B1255" i="1"/>
  <c r="AJ1254" i="1"/>
  <c r="AI1254" i="1"/>
  <c r="AF1254" i="1"/>
  <c r="L1254" i="1"/>
  <c r="K1254" i="1"/>
  <c r="J1254" i="1"/>
  <c r="I1254" i="1"/>
  <c r="AH1254" i="1" s="1"/>
  <c r="H1254" i="1"/>
  <c r="F1254" i="1"/>
  <c r="AG1254" i="1" s="1"/>
  <c r="E1254" i="1"/>
  <c r="D1254" i="1"/>
  <c r="C1254" i="1"/>
  <c r="B1254" i="1"/>
  <c r="AJ1253" i="1"/>
  <c r="AI1253" i="1"/>
  <c r="AH1253" i="1"/>
  <c r="AF1253" i="1"/>
  <c r="L1253" i="1"/>
  <c r="K1253" i="1"/>
  <c r="J1253" i="1"/>
  <c r="I1253" i="1"/>
  <c r="H1253" i="1"/>
  <c r="F1253" i="1"/>
  <c r="AG1253" i="1" s="1"/>
  <c r="E1253" i="1"/>
  <c r="D1253" i="1"/>
  <c r="C1253" i="1"/>
  <c r="B1253" i="1"/>
  <c r="AJ1252" i="1"/>
  <c r="AI1252" i="1"/>
  <c r="AF1252" i="1"/>
  <c r="L1252" i="1"/>
  <c r="K1252" i="1"/>
  <c r="J1252" i="1"/>
  <c r="I1252" i="1"/>
  <c r="AH1252" i="1" s="1"/>
  <c r="H1252" i="1"/>
  <c r="F1252" i="1"/>
  <c r="AG1252" i="1" s="1"/>
  <c r="E1252" i="1"/>
  <c r="D1252" i="1"/>
  <c r="C1252" i="1"/>
  <c r="B1252" i="1"/>
  <c r="AJ1251" i="1"/>
  <c r="AI1251" i="1"/>
  <c r="AF1251" i="1"/>
  <c r="L1251" i="1"/>
  <c r="K1251" i="1"/>
  <c r="J1251" i="1"/>
  <c r="I1251" i="1"/>
  <c r="AH1251" i="1" s="1"/>
  <c r="H1251" i="1"/>
  <c r="F1251" i="1"/>
  <c r="AG1251" i="1" s="1"/>
  <c r="E1251" i="1"/>
  <c r="D1251" i="1"/>
  <c r="C1251" i="1"/>
  <c r="B1251" i="1"/>
  <c r="AJ1250" i="1"/>
  <c r="AI1250" i="1"/>
  <c r="AF1250" i="1"/>
  <c r="L1250" i="1"/>
  <c r="K1250" i="1"/>
  <c r="J1250" i="1"/>
  <c r="I1250" i="1"/>
  <c r="AH1250" i="1" s="1"/>
  <c r="H1250" i="1"/>
  <c r="F1250" i="1"/>
  <c r="AG1250" i="1" s="1"/>
  <c r="E1250" i="1"/>
  <c r="D1250" i="1"/>
  <c r="C1250" i="1"/>
  <c r="B1250" i="1"/>
  <c r="AJ1249" i="1"/>
  <c r="AI1249" i="1"/>
  <c r="AH1249" i="1"/>
  <c r="AF1249" i="1"/>
  <c r="L1249" i="1"/>
  <c r="K1249" i="1"/>
  <c r="J1249" i="1"/>
  <c r="I1249" i="1"/>
  <c r="H1249" i="1"/>
  <c r="F1249" i="1"/>
  <c r="AG1249" i="1" s="1"/>
  <c r="E1249" i="1"/>
  <c r="D1249" i="1"/>
  <c r="C1249" i="1"/>
  <c r="B1249" i="1"/>
  <c r="AJ1248" i="1"/>
  <c r="AI1248" i="1"/>
  <c r="AF1248" i="1"/>
  <c r="L1248" i="1"/>
  <c r="K1248" i="1"/>
  <c r="J1248" i="1"/>
  <c r="I1248" i="1"/>
  <c r="AH1248" i="1" s="1"/>
  <c r="H1248" i="1"/>
  <c r="F1248" i="1"/>
  <c r="AG1248" i="1" s="1"/>
  <c r="E1248" i="1"/>
  <c r="D1248" i="1"/>
  <c r="C1248" i="1"/>
  <c r="B1248" i="1"/>
  <c r="AJ1247" i="1"/>
  <c r="AI1247" i="1"/>
  <c r="AF1247" i="1"/>
  <c r="L1247" i="1"/>
  <c r="K1247" i="1"/>
  <c r="J1247" i="1"/>
  <c r="I1247" i="1"/>
  <c r="AH1247" i="1" s="1"/>
  <c r="H1247" i="1"/>
  <c r="F1247" i="1"/>
  <c r="AG1247" i="1" s="1"/>
  <c r="E1247" i="1"/>
  <c r="D1247" i="1"/>
  <c r="C1247" i="1"/>
  <c r="B1247" i="1"/>
  <c r="AJ1246" i="1"/>
  <c r="AI1246" i="1"/>
  <c r="AF1246" i="1"/>
  <c r="L1246" i="1"/>
  <c r="K1246" i="1"/>
  <c r="J1246" i="1"/>
  <c r="I1246" i="1"/>
  <c r="AH1246" i="1" s="1"/>
  <c r="H1246" i="1"/>
  <c r="F1246" i="1"/>
  <c r="AG1246" i="1" s="1"/>
  <c r="E1246" i="1"/>
  <c r="D1246" i="1"/>
  <c r="C1246" i="1"/>
  <c r="B1246" i="1"/>
  <c r="AJ1245" i="1"/>
  <c r="AI1245" i="1"/>
  <c r="AH1245" i="1"/>
  <c r="AF1245" i="1"/>
  <c r="L1245" i="1"/>
  <c r="K1245" i="1"/>
  <c r="J1245" i="1"/>
  <c r="I1245" i="1"/>
  <c r="H1245" i="1"/>
  <c r="F1245" i="1"/>
  <c r="AG1245" i="1" s="1"/>
  <c r="E1245" i="1"/>
  <c r="D1245" i="1"/>
  <c r="C1245" i="1"/>
  <c r="B1245" i="1"/>
  <c r="AJ1244" i="1"/>
  <c r="AI1244" i="1"/>
  <c r="AF1244" i="1"/>
  <c r="L1244" i="1"/>
  <c r="K1244" i="1"/>
  <c r="J1244" i="1"/>
  <c r="I1244" i="1"/>
  <c r="AH1244" i="1" s="1"/>
  <c r="H1244" i="1"/>
  <c r="F1244" i="1"/>
  <c r="AG1244" i="1" s="1"/>
  <c r="E1244" i="1"/>
  <c r="D1244" i="1"/>
  <c r="C1244" i="1"/>
  <c r="B1244" i="1"/>
  <c r="AJ1243" i="1"/>
  <c r="AI1243" i="1"/>
  <c r="AF1243" i="1"/>
  <c r="L1243" i="1"/>
  <c r="K1243" i="1"/>
  <c r="J1243" i="1"/>
  <c r="I1243" i="1"/>
  <c r="AH1243" i="1" s="1"/>
  <c r="H1243" i="1"/>
  <c r="F1243" i="1"/>
  <c r="AG1243" i="1" s="1"/>
  <c r="E1243" i="1"/>
  <c r="D1243" i="1"/>
  <c r="C1243" i="1"/>
  <c r="B1243" i="1"/>
  <c r="AJ1242" i="1"/>
  <c r="AI1242" i="1"/>
  <c r="AF1242" i="1"/>
  <c r="L1242" i="1"/>
  <c r="K1242" i="1"/>
  <c r="J1242" i="1"/>
  <c r="I1242" i="1"/>
  <c r="AH1242" i="1" s="1"/>
  <c r="H1242" i="1"/>
  <c r="F1242" i="1"/>
  <c r="AG1242" i="1" s="1"/>
  <c r="E1242" i="1"/>
  <c r="D1242" i="1"/>
  <c r="C1242" i="1"/>
  <c r="B1242" i="1"/>
  <c r="AJ1241" i="1"/>
  <c r="AI1241" i="1"/>
  <c r="AH1241" i="1"/>
  <c r="AF1241" i="1"/>
  <c r="L1241" i="1"/>
  <c r="K1241" i="1"/>
  <c r="J1241" i="1"/>
  <c r="I1241" i="1"/>
  <c r="H1241" i="1"/>
  <c r="F1241" i="1"/>
  <c r="AG1241" i="1" s="1"/>
  <c r="E1241" i="1"/>
  <c r="D1241" i="1"/>
  <c r="C1241" i="1"/>
  <c r="B1241" i="1"/>
  <c r="AJ1240" i="1"/>
  <c r="AI1240" i="1"/>
  <c r="AF1240" i="1"/>
  <c r="L1240" i="1"/>
  <c r="K1240" i="1"/>
  <c r="J1240" i="1"/>
  <c r="I1240" i="1"/>
  <c r="AH1240" i="1" s="1"/>
  <c r="H1240" i="1"/>
  <c r="F1240" i="1"/>
  <c r="AG1240" i="1" s="1"/>
  <c r="E1240" i="1"/>
  <c r="D1240" i="1"/>
  <c r="C1240" i="1"/>
  <c r="B1240" i="1"/>
  <c r="AJ1239" i="1"/>
  <c r="AI1239" i="1"/>
  <c r="AF1239" i="1"/>
  <c r="L1239" i="1"/>
  <c r="K1239" i="1"/>
  <c r="J1239" i="1"/>
  <c r="I1239" i="1"/>
  <c r="AH1239" i="1" s="1"/>
  <c r="H1239" i="1"/>
  <c r="F1239" i="1"/>
  <c r="AG1239" i="1" s="1"/>
  <c r="E1239" i="1"/>
  <c r="D1239" i="1"/>
  <c r="C1239" i="1"/>
  <c r="B1239" i="1"/>
  <c r="AJ1238" i="1"/>
  <c r="AI1238" i="1"/>
  <c r="AF1238" i="1"/>
  <c r="L1238" i="1"/>
  <c r="K1238" i="1"/>
  <c r="J1238" i="1"/>
  <c r="I1238" i="1"/>
  <c r="AH1238" i="1" s="1"/>
  <c r="H1238" i="1"/>
  <c r="F1238" i="1"/>
  <c r="AG1238" i="1" s="1"/>
  <c r="E1238" i="1"/>
  <c r="D1238" i="1"/>
  <c r="C1238" i="1"/>
  <c r="B1238" i="1"/>
  <c r="AJ1237" i="1"/>
  <c r="AI1237" i="1"/>
  <c r="AF1237" i="1"/>
  <c r="L1237" i="1"/>
  <c r="K1237" i="1"/>
  <c r="J1237" i="1"/>
  <c r="I1237" i="1"/>
  <c r="AH1237" i="1" s="1"/>
  <c r="H1237" i="1"/>
  <c r="F1237" i="1"/>
  <c r="AG1237" i="1" s="1"/>
  <c r="E1237" i="1"/>
  <c r="D1237" i="1"/>
  <c r="C1237" i="1"/>
  <c r="B1237" i="1"/>
  <c r="AJ1236" i="1"/>
  <c r="AI1236" i="1"/>
  <c r="AF1236" i="1"/>
  <c r="L1236" i="1"/>
  <c r="K1236" i="1"/>
  <c r="J1236" i="1"/>
  <c r="I1236" i="1"/>
  <c r="AH1236" i="1" s="1"/>
  <c r="H1236" i="1"/>
  <c r="F1236" i="1"/>
  <c r="AG1236" i="1" s="1"/>
  <c r="E1236" i="1"/>
  <c r="D1236" i="1"/>
  <c r="C1236" i="1"/>
  <c r="B1236" i="1"/>
  <c r="AJ1235" i="1"/>
  <c r="AI1235" i="1"/>
  <c r="AF1235" i="1"/>
  <c r="L1235" i="1"/>
  <c r="K1235" i="1"/>
  <c r="J1235" i="1"/>
  <c r="I1235" i="1"/>
  <c r="AH1235" i="1" s="1"/>
  <c r="H1235" i="1"/>
  <c r="F1235" i="1"/>
  <c r="AG1235" i="1" s="1"/>
  <c r="E1235" i="1"/>
  <c r="D1235" i="1"/>
  <c r="C1235" i="1"/>
  <c r="B1235" i="1"/>
  <c r="AJ1234" i="1"/>
  <c r="AI1234" i="1"/>
  <c r="AH1234" i="1"/>
  <c r="AF1234" i="1"/>
  <c r="L1234" i="1"/>
  <c r="K1234" i="1"/>
  <c r="J1234" i="1"/>
  <c r="I1234" i="1"/>
  <c r="H1234" i="1"/>
  <c r="F1234" i="1"/>
  <c r="AG1234" i="1" s="1"/>
  <c r="E1234" i="1"/>
  <c r="D1234" i="1"/>
  <c r="C1234" i="1"/>
  <c r="B1234" i="1"/>
  <c r="AJ1233" i="1"/>
  <c r="AI1233" i="1"/>
  <c r="AF1233" i="1"/>
  <c r="L1233" i="1"/>
  <c r="K1233" i="1"/>
  <c r="J1233" i="1"/>
  <c r="I1233" i="1"/>
  <c r="AH1233" i="1" s="1"/>
  <c r="H1233" i="1"/>
  <c r="F1233" i="1"/>
  <c r="AG1233" i="1" s="1"/>
  <c r="E1233" i="1"/>
  <c r="D1233" i="1"/>
  <c r="C1233" i="1"/>
  <c r="B1233" i="1"/>
  <c r="AJ1232" i="1"/>
  <c r="AI1232" i="1"/>
  <c r="AG1232" i="1"/>
  <c r="AF1232" i="1"/>
  <c r="L1232" i="1"/>
  <c r="K1232" i="1"/>
  <c r="J1232" i="1"/>
  <c r="I1232" i="1"/>
  <c r="AH1232" i="1" s="1"/>
  <c r="H1232" i="1"/>
  <c r="F1232" i="1"/>
  <c r="E1232" i="1"/>
  <c r="D1232" i="1"/>
  <c r="C1232" i="1"/>
  <c r="B1232" i="1"/>
  <c r="AJ1231" i="1"/>
  <c r="AI1231" i="1"/>
  <c r="AF1231" i="1"/>
  <c r="L1231" i="1"/>
  <c r="K1231" i="1"/>
  <c r="J1231" i="1"/>
  <c r="I1231" i="1"/>
  <c r="AH1231" i="1" s="1"/>
  <c r="H1231" i="1"/>
  <c r="F1231" i="1"/>
  <c r="AG1231" i="1" s="1"/>
  <c r="E1231" i="1"/>
  <c r="D1231" i="1"/>
  <c r="C1231" i="1"/>
  <c r="B1231" i="1"/>
  <c r="AJ1230" i="1"/>
  <c r="AI1230" i="1"/>
  <c r="AH1230" i="1"/>
  <c r="AG1230" i="1"/>
  <c r="AF1230" i="1"/>
  <c r="L1230" i="1"/>
  <c r="K1230" i="1"/>
  <c r="J1230" i="1"/>
  <c r="I1230" i="1"/>
  <c r="H1230" i="1"/>
  <c r="F1230" i="1"/>
  <c r="E1230" i="1"/>
  <c r="D1230" i="1"/>
  <c r="C1230" i="1"/>
  <c r="B1230" i="1"/>
  <c r="AJ1229" i="1"/>
  <c r="AI1229" i="1"/>
  <c r="AF1229" i="1"/>
  <c r="L1229" i="1"/>
  <c r="K1229" i="1"/>
  <c r="J1229" i="1"/>
  <c r="I1229" i="1"/>
  <c r="AH1229" i="1" s="1"/>
  <c r="H1229" i="1"/>
  <c r="F1229" i="1"/>
  <c r="AG1229" i="1" s="1"/>
  <c r="E1229" i="1"/>
  <c r="D1229" i="1"/>
  <c r="C1229" i="1"/>
  <c r="B1229" i="1"/>
  <c r="AJ1228" i="1"/>
  <c r="AI1228" i="1"/>
  <c r="AG1228" i="1"/>
  <c r="AF1228" i="1"/>
  <c r="L1228" i="1"/>
  <c r="K1228" i="1"/>
  <c r="J1228" i="1"/>
  <c r="I1228" i="1"/>
  <c r="AH1228" i="1" s="1"/>
  <c r="H1228" i="1"/>
  <c r="F1228" i="1"/>
  <c r="E1228" i="1"/>
  <c r="D1228" i="1"/>
  <c r="C1228" i="1"/>
  <c r="B1228" i="1"/>
  <c r="AJ1227" i="1"/>
  <c r="AI1227" i="1"/>
  <c r="AH1227" i="1"/>
  <c r="AF1227" i="1"/>
  <c r="L1227" i="1"/>
  <c r="K1227" i="1"/>
  <c r="J1227" i="1"/>
  <c r="I1227" i="1"/>
  <c r="H1227" i="1"/>
  <c r="F1227" i="1"/>
  <c r="AG1227" i="1" s="1"/>
  <c r="E1227" i="1"/>
  <c r="D1227" i="1"/>
  <c r="C1227" i="1"/>
  <c r="B1227" i="1"/>
  <c r="AJ1226" i="1"/>
  <c r="AI1226" i="1"/>
  <c r="AH1226" i="1"/>
  <c r="AG1226" i="1"/>
  <c r="AF1226" i="1"/>
  <c r="L1226" i="1"/>
  <c r="K1226" i="1"/>
  <c r="J1226" i="1"/>
  <c r="I1226" i="1"/>
  <c r="H1226" i="1"/>
  <c r="F1226" i="1"/>
  <c r="E1226" i="1"/>
  <c r="D1226" i="1"/>
  <c r="C1226" i="1"/>
  <c r="B1226" i="1"/>
  <c r="AJ1225" i="1"/>
  <c r="AI1225" i="1"/>
  <c r="AF1225" i="1"/>
  <c r="L1225" i="1"/>
  <c r="K1225" i="1"/>
  <c r="J1225" i="1"/>
  <c r="I1225" i="1"/>
  <c r="AH1225" i="1" s="1"/>
  <c r="H1225" i="1"/>
  <c r="F1225" i="1"/>
  <c r="AG1225" i="1" s="1"/>
  <c r="E1225" i="1"/>
  <c r="D1225" i="1"/>
  <c r="C1225" i="1"/>
  <c r="B1225" i="1"/>
  <c r="AJ1224" i="1"/>
  <c r="AI1224" i="1"/>
  <c r="AG1224" i="1"/>
  <c r="AF1224" i="1"/>
  <c r="L1224" i="1"/>
  <c r="K1224" i="1"/>
  <c r="J1224" i="1"/>
  <c r="I1224" i="1"/>
  <c r="AH1224" i="1" s="1"/>
  <c r="H1224" i="1"/>
  <c r="F1224" i="1"/>
  <c r="E1224" i="1"/>
  <c r="D1224" i="1"/>
  <c r="C1224" i="1"/>
  <c r="B1224" i="1"/>
  <c r="AJ1223" i="1"/>
  <c r="AI1223" i="1"/>
  <c r="AH1223" i="1"/>
  <c r="AF1223" i="1"/>
  <c r="L1223" i="1"/>
  <c r="K1223" i="1"/>
  <c r="J1223" i="1"/>
  <c r="I1223" i="1"/>
  <c r="H1223" i="1"/>
  <c r="F1223" i="1"/>
  <c r="AG1223" i="1" s="1"/>
  <c r="E1223" i="1"/>
  <c r="D1223" i="1"/>
  <c r="C1223" i="1"/>
  <c r="B1223" i="1"/>
  <c r="AJ1222" i="1"/>
  <c r="AI1222" i="1"/>
  <c r="AH1222" i="1"/>
  <c r="AG1222" i="1"/>
  <c r="AF1222" i="1"/>
  <c r="L1222" i="1"/>
  <c r="K1222" i="1"/>
  <c r="J1222" i="1"/>
  <c r="I1222" i="1"/>
  <c r="H1222" i="1"/>
  <c r="F1222" i="1"/>
  <c r="E1222" i="1"/>
  <c r="D1222" i="1"/>
  <c r="C1222" i="1"/>
  <c r="B1222" i="1"/>
  <c r="AJ1221" i="1"/>
  <c r="AI1221" i="1"/>
  <c r="AF1221" i="1"/>
  <c r="L1221" i="1"/>
  <c r="K1221" i="1"/>
  <c r="J1221" i="1"/>
  <c r="I1221" i="1"/>
  <c r="AH1221" i="1" s="1"/>
  <c r="H1221" i="1"/>
  <c r="F1221" i="1"/>
  <c r="AG1221" i="1" s="1"/>
  <c r="E1221" i="1"/>
  <c r="D1221" i="1"/>
  <c r="C1221" i="1"/>
  <c r="B1221" i="1"/>
  <c r="AJ1220" i="1"/>
  <c r="AI1220" i="1"/>
  <c r="AG1220" i="1"/>
  <c r="AF1220" i="1"/>
  <c r="L1220" i="1"/>
  <c r="K1220" i="1"/>
  <c r="J1220" i="1"/>
  <c r="I1220" i="1"/>
  <c r="AH1220" i="1" s="1"/>
  <c r="H1220" i="1"/>
  <c r="F1220" i="1"/>
  <c r="E1220" i="1"/>
  <c r="D1220" i="1"/>
  <c r="C1220" i="1"/>
  <c r="B1220" i="1"/>
  <c r="AJ1219" i="1"/>
  <c r="AI1219" i="1"/>
  <c r="AH1219" i="1"/>
  <c r="AF1219" i="1"/>
  <c r="L1219" i="1"/>
  <c r="K1219" i="1"/>
  <c r="J1219" i="1"/>
  <c r="I1219" i="1"/>
  <c r="H1219" i="1"/>
  <c r="F1219" i="1"/>
  <c r="AG1219" i="1" s="1"/>
  <c r="E1219" i="1"/>
  <c r="D1219" i="1"/>
  <c r="C1219" i="1"/>
  <c r="B1219" i="1"/>
  <c r="AJ1218" i="1"/>
  <c r="AI1218" i="1"/>
  <c r="AH1218" i="1"/>
  <c r="AG1218" i="1"/>
  <c r="AF1218" i="1"/>
  <c r="L1218" i="1"/>
  <c r="K1218" i="1"/>
  <c r="J1218" i="1"/>
  <c r="I1218" i="1"/>
  <c r="H1218" i="1"/>
  <c r="F1218" i="1"/>
  <c r="E1218" i="1"/>
  <c r="D1218" i="1"/>
  <c r="C1218" i="1"/>
  <c r="B1218" i="1"/>
  <c r="AJ1217" i="1"/>
  <c r="AI1217" i="1"/>
  <c r="AF1217" i="1"/>
  <c r="L1217" i="1"/>
  <c r="K1217" i="1"/>
  <c r="J1217" i="1"/>
  <c r="I1217" i="1"/>
  <c r="AH1217" i="1" s="1"/>
  <c r="H1217" i="1"/>
  <c r="F1217" i="1"/>
  <c r="AG1217" i="1" s="1"/>
  <c r="E1217" i="1"/>
  <c r="D1217" i="1"/>
  <c r="C1217" i="1"/>
  <c r="B1217" i="1"/>
  <c r="AJ1216" i="1"/>
  <c r="AI1216" i="1"/>
  <c r="AG1216" i="1"/>
  <c r="AF1216" i="1"/>
  <c r="L1216" i="1"/>
  <c r="K1216" i="1"/>
  <c r="J1216" i="1"/>
  <c r="I1216" i="1"/>
  <c r="AH1216" i="1" s="1"/>
  <c r="H1216" i="1"/>
  <c r="F1216" i="1"/>
  <c r="E1216" i="1"/>
  <c r="D1216" i="1"/>
  <c r="C1216" i="1"/>
  <c r="B1216" i="1"/>
  <c r="AJ1215" i="1"/>
  <c r="AI1215" i="1"/>
  <c r="AH1215" i="1"/>
  <c r="AF1215" i="1"/>
  <c r="L1215" i="1"/>
  <c r="K1215" i="1"/>
  <c r="J1215" i="1"/>
  <c r="I1215" i="1"/>
  <c r="H1215" i="1"/>
  <c r="F1215" i="1"/>
  <c r="AG1215" i="1" s="1"/>
  <c r="E1215" i="1"/>
  <c r="D1215" i="1"/>
  <c r="C1215" i="1"/>
  <c r="B1215" i="1"/>
  <c r="AJ1214" i="1"/>
  <c r="AI1214" i="1"/>
  <c r="AH1214" i="1"/>
  <c r="AG1214" i="1"/>
  <c r="AF1214" i="1"/>
  <c r="L1214" i="1"/>
  <c r="K1214" i="1"/>
  <c r="J1214" i="1"/>
  <c r="I1214" i="1"/>
  <c r="H1214" i="1"/>
  <c r="F1214" i="1"/>
  <c r="E1214" i="1"/>
  <c r="D1214" i="1"/>
  <c r="C1214" i="1"/>
  <c r="B1214" i="1"/>
  <c r="AJ1213" i="1"/>
  <c r="AI1213" i="1"/>
  <c r="AF1213" i="1"/>
  <c r="L1213" i="1"/>
  <c r="K1213" i="1"/>
  <c r="J1213" i="1"/>
  <c r="I1213" i="1"/>
  <c r="AH1213" i="1" s="1"/>
  <c r="H1213" i="1"/>
  <c r="F1213" i="1"/>
  <c r="AG1213" i="1" s="1"/>
  <c r="E1213" i="1"/>
  <c r="D1213" i="1"/>
  <c r="C1213" i="1"/>
  <c r="B1213" i="1"/>
  <c r="AJ1212" i="1"/>
  <c r="AI1212" i="1"/>
  <c r="AG1212" i="1"/>
  <c r="AF1212" i="1"/>
  <c r="L1212" i="1"/>
  <c r="K1212" i="1"/>
  <c r="J1212" i="1"/>
  <c r="I1212" i="1"/>
  <c r="AH1212" i="1" s="1"/>
  <c r="H1212" i="1"/>
  <c r="F1212" i="1"/>
  <c r="E1212" i="1"/>
  <c r="D1212" i="1"/>
  <c r="C1212" i="1"/>
  <c r="B1212" i="1"/>
  <c r="AJ1211" i="1"/>
  <c r="AI1211" i="1"/>
  <c r="AH1211" i="1"/>
  <c r="AF1211" i="1"/>
  <c r="L1211" i="1"/>
  <c r="K1211" i="1"/>
  <c r="J1211" i="1"/>
  <c r="I1211" i="1"/>
  <c r="H1211" i="1"/>
  <c r="F1211" i="1"/>
  <c r="AG1211" i="1" s="1"/>
  <c r="E1211" i="1"/>
  <c r="D1211" i="1"/>
  <c r="C1211" i="1"/>
  <c r="B1211" i="1"/>
  <c r="AJ1210" i="1"/>
  <c r="AI1210" i="1"/>
  <c r="AH1210" i="1"/>
  <c r="AG1210" i="1"/>
  <c r="AF1210" i="1"/>
  <c r="L1210" i="1"/>
  <c r="K1210" i="1"/>
  <c r="J1210" i="1"/>
  <c r="I1210" i="1"/>
  <c r="H1210" i="1"/>
  <c r="F1210" i="1"/>
  <c r="E1210" i="1"/>
  <c r="D1210" i="1"/>
  <c r="C1210" i="1"/>
  <c r="B1210" i="1"/>
  <c r="AJ1209" i="1"/>
  <c r="AI1209" i="1"/>
  <c r="AF1209" i="1"/>
  <c r="L1209" i="1"/>
  <c r="K1209" i="1"/>
  <c r="J1209" i="1"/>
  <c r="I1209" i="1"/>
  <c r="AH1209" i="1" s="1"/>
  <c r="H1209" i="1"/>
  <c r="F1209" i="1"/>
  <c r="AG1209" i="1" s="1"/>
  <c r="E1209" i="1"/>
  <c r="D1209" i="1"/>
  <c r="C1209" i="1"/>
  <c r="B1209" i="1"/>
  <c r="AJ1208" i="1"/>
  <c r="AI1208" i="1"/>
  <c r="AG1208" i="1"/>
  <c r="AF1208" i="1"/>
  <c r="L1208" i="1"/>
  <c r="K1208" i="1"/>
  <c r="J1208" i="1"/>
  <c r="I1208" i="1"/>
  <c r="AH1208" i="1" s="1"/>
  <c r="H1208" i="1"/>
  <c r="F1208" i="1"/>
  <c r="E1208" i="1"/>
  <c r="D1208" i="1"/>
  <c r="C1208" i="1"/>
  <c r="B1208" i="1"/>
  <c r="AJ1207" i="1"/>
  <c r="AI1207" i="1"/>
  <c r="AH1207" i="1"/>
  <c r="AF1207" i="1"/>
  <c r="L1207" i="1"/>
  <c r="K1207" i="1"/>
  <c r="J1207" i="1"/>
  <c r="I1207" i="1"/>
  <c r="H1207" i="1"/>
  <c r="F1207" i="1"/>
  <c r="AG1207" i="1" s="1"/>
  <c r="E1207" i="1"/>
  <c r="D1207" i="1"/>
  <c r="C1207" i="1"/>
  <c r="B1207" i="1"/>
  <c r="AJ1206" i="1"/>
  <c r="AI1206" i="1"/>
  <c r="AH1206" i="1"/>
  <c r="AG1206" i="1"/>
  <c r="AF1206" i="1"/>
  <c r="L1206" i="1"/>
  <c r="K1206" i="1"/>
  <c r="J1206" i="1"/>
  <c r="I1206" i="1"/>
  <c r="H1206" i="1"/>
  <c r="F1206" i="1"/>
  <c r="E1206" i="1"/>
  <c r="D1206" i="1"/>
  <c r="C1206" i="1"/>
  <c r="B1206" i="1"/>
  <c r="AJ1205" i="1"/>
  <c r="AI1205" i="1"/>
  <c r="AF1205" i="1"/>
  <c r="L1205" i="1"/>
  <c r="K1205" i="1"/>
  <c r="J1205" i="1"/>
  <c r="I1205" i="1"/>
  <c r="AH1205" i="1" s="1"/>
  <c r="H1205" i="1"/>
  <c r="F1205" i="1"/>
  <c r="AG1205" i="1" s="1"/>
  <c r="E1205" i="1"/>
  <c r="D1205" i="1"/>
  <c r="C1205" i="1"/>
  <c r="B1205" i="1"/>
  <c r="AJ1204" i="1"/>
  <c r="AI1204" i="1"/>
  <c r="AG1204" i="1"/>
  <c r="AF1204" i="1"/>
  <c r="L1204" i="1"/>
  <c r="K1204" i="1"/>
  <c r="J1204" i="1"/>
  <c r="I1204" i="1"/>
  <c r="AH1204" i="1" s="1"/>
  <c r="H1204" i="1"/>
  <c r="F1204" i="1"/>
  <c r="E1204" i="1"/>
  <c r="D1204" i="1"/>
  <c r="C1204" i="1"/>
  <c r="B1204" i="1"/>
  <c r="AJ1203" i="1"/>
  <c r="AI1203" i="1"/>
  <c r="AH1203" i="1"/>
  <c r="AF1203" i="1"/>
  <c r="L1203" i="1"/>
  <c r="K1203" i="1"/>
  <c r="J1203" i="1"/>
  <c r="I1203" i="1"/>
  <c r="H1203" i="1"/>
  <c r="F1203" i="1"/>
  <c r="AG1203" i="1" s="1"/>
  <c r="E1203" i="1"/>
  <c r="D1203" i="1"/>
  <c r="C1203" i="1"/>
  <c r="B1203" i="1"/>
  <c r="AJ1202" i="1"/>
  <c r="AI1202" i="1"/>
  <c r="AH1202" i="1"/>
  <c r="AG1202" i="1"/>
  <c r="AF1202" i="1"/>
  <c r="L1202" i="1"/>
  <c r="K1202" i="1"/>
  <c r="J1202" i="1"/>
  <c r="I1202" i="1"/>
  <c r="H1202" i="1"/>
  <c r="F1202" i="1"/>
  <c r="E1202" i="1"/>
  <c r="D1202" i="1"/>
  <c r="C1202" i="1"/>
  <c r="B1202" i="1"/>
  <c r="AJ1201" i="1"/>
  <c r="AI1201" i="1"/>
  <c r="AF1201" i="1"/>
  <c r="L1201" i="1"/>
  <c r="K1201" i="1"/>
  <c r="J1201" i="1"/>
  <c r="I1201" i="1"/>
  <c r="AH1201" i="1" s="1"/>
  <c r="H1201" i="1"/>
  <c r="F1201" i="1"/>
  <c r="AG1201" i="1" s="1"/>
  <c r="E1201" i="1"/>
  <c r="D1201" i="1"/>
  <c r="C1201" i="1"/>
  <c r="B1201" i="1"/>
  <c r="AJ1200" i="1"/>
  <c r="AI1200" i="1"/>
  <c r="AG1200" i="1"/>
  <c r="AF1200" i="1"/>
  <c r="L1200" i="1"/>
  <c r="K1200" i="1"/>
  <c r="J1200" i="1"/>
  <c r="I1200" i="1"/>
  <c r="AH1200" i="1" s="1"/>
  <c r="H1200" i="1"/>
  <c r="F1200" i="1"/>
  <c r="E1200" i="1"/>
  <c r="D1200" i="1"/>
  <c r="C1200" i="1"/>
  <c r="B1200" i="1"/>
  <c r="AJ1199" i="1"/>
  <c r="AI1199" i="1"/>
  <c r="AH1199" i="1"/>
  <c r="AF1199" i="1"/>
  <c r="L1199" i="1"/>
  <c r="K1199" i="1"/>
  <c r="J1199" i="1"/>
  <c r="I1199" i="1"/>
  <c r="H1199" i="1"/>
  <c r="F1199" i="1"/>
  <c r="AG1199" i="1" s="1"/>
  <c r="E1199" i="1"/>
  <c r="D1199" i="1"/>
  <c r="C1199" i="1"/>
  <c r="B1199" i="1"/>
  <c r="AJ1198" i="1"/>
  <c r="AI1198" i="1"/>
  <c r="AH1198" i="1"/>
  <c r="AG1198" i="1"/>
  <c r="AF1198" i="1"/>
  <c r="L1198" i="1"/>
  <c r="K1198" i="1"/>
  <c r="J1198" i="1"/>
  <c r="I1198" i="1"/>
  <c r="H1198" i="1"/>
  <c r="F1198" i="1"/>
  <c r="E1198" i="1"/>
  <c r="D1198" i="1"/>
  <c r="C1198" i="1"/>
  <c r="B1198" i="1"/>
  <c r="AJ1197" i="1"/>
  <c r="AI1197" i="1"/>
  <c r="AF1197" i="1"/>
  <c r="L1197" i="1"/>
  <c r="K1197" i="1"/>
  <c r="J1197" i="1"/>
  <c r="I1197" i="1"/>
  <c r="AH1197" i="1" s="1"/>
  <c r="H1197" i="1"/>
  <c r="F1197" i="1"/>
  <c r="AG1197" i="1" s="1"/>
  <c r="E1197" i="1"/>
  <c r="D1197" i="1"/>
  <c r="C1197" i="1"/>
  <c r="B1197" i="1"/>
  <c r="AJ1196" i="1"/>
  <c r="AI1196" i="1"/>
  <c r="AG1196" i="1"/>
  <c r="AF1196" i="1"/>
  <c r="L1196" i="1"/>
  <c r="K1196" i="1"/>
  <c r="J1196" i="1"/>
  <c r="I1196" i="1"/>
  <c r="AH1196" i="1" s="1"/>
  <c r="H1196" i="1"/>
  <c r="F1196" i="1"/>
  <c r="E1196" i="1"/>
  <c r="D1196" i="1"/>
  <c r="C1196" i="1"/>
  <c r="B1196" i="1"/>
  <c r="AJ1195" i="1"/>
  <c r="AI1195" i="1"/>
  <c r="AH1195" i="1"/>
  <c r="AF1195" i="1"/>
  <c r="L1195" i="1"/>
  <c r="K1195" i="1"/>
  <c r="J1195" i="1"/>
  <c r="I1195" i="1"/>
  <c r="H1195" i="1"/>
  <c r="F1195" i="1"/>
  <c r="AG1195" i="1" s="1"/>
  <c r="E1195" i="1"/>
  <c r="D1195" i="1"/>
  <c r="C1195" i="1"/>
  <c r="B1195" i="1"/>
  <c r="AJ1194" i="1"/>
  <c r="AI1194" i="1"/>
  <c r="AH1194" i="1"/>
  <c r="AG1194" i="1"/>
  <c r="AF1194" i="1"/>
  <c r="L1194" i="1"/>
  <c r="K1194" i="1"/>
  <c r="J1194" i="1"/>
  <c r="I1194" i="1"/>
  <c r="H1194" i="1"/>
  <c r="F1194" i="1"/>
  <c r="E1194" i="1"/>
  <c r="D1194" i="1"/>
  <c r="C1194" i="1"/>
  <c r="B1194" i="1"/>
  <c r="AJ1193" i="1"/>
  <c r="AI1193" i="1"/>
  <c r="AF1193" i="1"/>
  <c r="L1193" i="1"/>
  <c r="K1193" i="1"/>
  <c r="J1193" i="1"/>
  <c r="I1193" i="1"/>
  <c r="AH1193" i="1" s="1"/>
  <c r="H1193" i="1"/>
  <c r="F1193" i="1"/>
  <c r="AG1193" i="1" s="1"/>
  <c r="E1193" i="1"/>
  <c r="D1193" i="1"/>
  <c r="C1193" i="1"/>
  <c r="B1193" i="1"/>
  <c r="AJ1192" i="1"/>
  <c r="AI1192" i="1"/>
  <c r="AG1192" i="1"/>
  <c r="AF1192" i="1"/>
  <c r="L1192" i="1"/>
  <c r="K1192" i="1"/>
  <c r="J1192" i="1"/>
  <c r="I1192" i="1"/>
  <c r="AH1192" i="1" s="1"/>
  <c r="H1192" i="1"/>
  <c r="F1192" i="1"/>
  <c r="E1192" i="1"/>
  <c r="D1192" i="1"/>
  <c r="C1192" i="1"/>
  <c r="B1192" i="1"/>
  <c r="AJ1191" i="1"/>
  <c r="AI1191" i="1"/>
  <c r="AH1191" i="1"/>
  <c r="AF1191" i="1"/>
  <c r="L1191" i="1"/>
  <c r="K1191" i="1"/>
  <c r="J1191" i="1"/>
  <c r="I1191" i="1"/>
  <c r="H1191" i="1"/>
  <c r="F1191" i="1"/>
  <c r="AG1191" i="1" s="1"/>
  <c r="E1191" i="1"/>
  <c r="D1191" i="1"/>
  <c r="C1191" i="1"/>
  <c r="B1191" i="1"/>
  <c r="AJ1190" i="1"/>
  <c r="AI1190" i="1"/>
  <c r="AH1190" i="1"/>
  <c r="AG1190" i="1"/>
  <c r="AF1190" i="1"/>
  <c r="L1190" i="1"/>
  <c r="K1190" i="1"/>
  <c r="J1190" i="1"/>
  <c r="I1190" i="1"/>
  <c r="H1190" i="1"/>
  <c r="F1190" i="1"/>
  <c r="E1190" i="1"/>
  <c r="D1190" i="1"/>
  <c r="C1190" i="1"/>
  <c r="B1190" i="1"/>
  <c r="AJ1189" i="1"/>
  <c r="AI1189" i="1"/>
  <c r="AF1189" i="1"/>
  <c r="L1189" i="1"/>
  <c r="K1189" i="1"/>
  <c r="J1189" i="1"/>
  <c r="I1189" i="1"/>
  <c r="AH1189" i="1" s="1"/>
  <c r="H1189" i="1"/>
  <c r="F1189" i="1"/>
  <c r="AG1189" i="1" s="1"/>
  <c r="E1189" i="1"/>
  <c r="D1189" i="1"/>
  <c r="C1189" i="1"/>
  <c r="B1189" i="1"/>
  <c r="AJ1188" i="1"/>
  <c r="AI1188" i="1"/>
  <c r="AG1188" i="1"/>
  <c r="AF1188" i="1"/>
  <c r="L1188" i="1"/>
  <c r="K1188" i="1"/>
  <c r="J1188" i="1"/>
  <c r="I1188" i="1"/>
  <c r="AH1188" i="1" s="1"/>
  <c r="H1188" i="1"/>
  <c r="F1188" i="1"/>
  <c r="E1188" i="1"/>
  <c r="D1188" i="1"/>
  <c r="C1188" i="1"/>
  <c r="B1188" i="1"/>
  <c r="AJ1187" i="1"/>
  <c r="AI1187" i="1"/>
  <c r="AH1187" i="1"/>
  <c r="AF1187" i="1"/>
  <c r="L1187" i="1"/>
  <c r="K1187" i="1"/>
  <c r="J1187" i="1"/>
  <c r="I1187" i="1"/>
  <c r="H1187" i="1"/>
  <c r="F1187" i="1"/>
  <c r="AG1187" i="1" s="1"/>
  <c r="E1187" i="1"/>
  <c r="D1187" i="1"/>
  <c r="C1187" i="1"/>
  <c r="B1187" i="1"/>
  <c r="AJ1186" i="1"/>
  <c r="AI1186" i="1"/>
  <c r="AH1186" i="1"/>
  <c r="AG1186" i="1"/>
  <c r="AF1186" i="1"/>
  <c r="L1186" i="1"/>
  <c r="K1186" i="1"/>
  <c r="J1186" i="1"/>
  <c r="I1186" i="1"/>
  <c r="H1186" i="1"/>
  <c r="F1186" i="1"/>
  <c r="E1186" i="1"/>
  <c r="D1186" i="1"/>
  <c r="C1186" i="1"/>
  <c r="B1186" i="1"/>
  <c r="AJ1185" i="1"/>
  <c r="AI1185" i="1"/>
  <c r="AF1185" i="1"/>
  <c r="L1185" i="1"/>
  <c r="K1185" i="1"/>
  <c r="J1185" i="1"/>
  <c r="I1185" i="1"/>
  <c r="AH1185" i="1" s="1"/>
  <c r="H1185" i="1"/>
  <c r="F1185" i="1"/>
  <c r="AG1185" i="1" s="1"/>
  <c r="E1185" i="1"/>
  <c r="D1185" i="1"/>
  <c r="C1185" i="1"/>
  <c r="B1185" i="1"/>
  <c r="AJ1184" i="1"/>
  <c r="AI1184" i="1"/>
  <c r="AG1184" i="1"/>
  <c r="AF1184" i="1"/>
  <c r="L1184" i="1"/>
  <c r="K1184" i="1"/>
  <c r="J1184" i="1"/>
  <c r="I1184" i="1"/>
  <c r="AH1184" i="1" s="1"/>
  <c r="H1184" i="1"/>
  <c r="F1184" i="1"/>
  <c r="E1184" i="1"/>
  <c r="D1184" i="1"/>
  <c r="C1184" i="1"/>
  <c r="B1184" i="1"/>
  <c r="AJ1183" i="1"/>
  <c r="AI1183" i="1"/>
  <c r="AH1183" i="1"/>
  <c r="AF1183" i="1"/>
  <c r="L1183" i="1"/>
  <c r="K1183" i="1"/>
  <c r="J1183" i="1"/>
  <c r="I1183" i="1"/>
  <c r="H1183" i="1"/>
  <c r="F1183" i="1"/>
  <c r="AG1183" i="1" s="1"/>
  <c r="E1183" i="1"/>
  <c r="D1183" i="1"/>
  <c r="C1183" i="1"/>
  <c r="B1183" i="1"/>
  <c r="AJ1182" i="1"/>
  <c r="AI1182" i="1"/>
  <c r="AH1182" i="1"/>
  <c r="AG1182" i="1"/>
  <c r="AF1182" i="1"/>
  <c r="L1182" i="1"/>
  <c r="K1182" i="1"/>
  <c r="J1182" i="1"/>
  <c r="I1182" i="1"/>
  <c r="H1182" i="1"/>
  <c r="F1182" i="1"/>
  <c r="E1182" i="1"/>
  <c r="D1182" i="1"/>
  <c r="C1182" i="1"/>
  <c r="B1182" i="1"/>
  <c r="AJ1181" i="1"/>
  <c r="AI1181" i="1"/>
  <c r="AF1181" i="1"/>
  <c r="L1181" i="1"/>
  <c r="K1181" i="1"/>
  <c r="J1181" i="1"/>
  <c r="I1181" i="1"/>
  <c r="AH1181" i="1" s="1"/>
  <c r="H1181" i="1"/>
  <c r="F1181" i="1"/>
  <c r="AG1181" i="1" s="1"/>
  <c r="E1181" i="1"/>
  <c r="D1181" i="1"/>
  <c r="C1181" i="1"/>
  <c r="B1181" i="1"/>
  <c r="AJ1180" i="1"/>
  <c r="AI1180" i="1"/>
  <c r="AG1180" i="1"/>
  <c r="AF1180" i="1"/>
  <c r="L1180" i="1"/>
  <c r="K1180" i="1"/>
  <c r="J1180" i="1"/>
  <c r="I1180" i="1"/>
  <c r="AH1180" i="1" s="1"/>
  <c r="H1180" i="1"/>
  <c r="F1180" i="1"/>
  <c r="E1180" i="1"/>
  <c r="D1180" i="1"/>
  <c r="C1180" i="1"/>
  <c r="B1180" i="1"/>
  <c r="AJ1179" i="1"/>
  <c r="AI1179" i="1"/>
  <c r="AH1179" i="1"/>
  <c r="AF1179" i="1"/>
  <c r="L1179" i="1"/>
  <c r="K1179" i="1"/>
  <c r="J1179" i="1"/>
  <c r="I1179" i="1"/>
  <c r="H1179" i="1"/>
  <c r="F1179" i="1"/>
  <c r="AG1179" i="1" s="1"/>
  <c r="E1179" i="1"/>
  <c r="D1179" i="1"/>
  <c r="C1179" i="1"/>
  <c r="B1179" i="1"/>
  <c r="AJ1178" i="1"/>
  <c r="AI1178" i="1"/>
  <c r="AH1178" i="1"/>
  <c r="AG1178" i="1"/>
  <c r="AF1178" i="1"/>
  <c r="L1178" i="1"/>
  <c r="K1178" i="1"/>
  <c r="J1178" i="1"/>
  <c r="I1178" i="1"/>
  <c r="H1178" i="1"/>
  <c r="F1178" i="1"/>
  <c r="E1178" i="1"/>
  <c r="D1178" i="1"/>
  <c r="C1178" i="1"/>
  <c r="B1178" i="1"/>
  <c r="AJ1177" i="1"/>
  <c r="AI1177" i="1"/>
  <c r="AF1177" i="1"/>
  <c r="L1177" i="1"/>
  <c r="K1177" i="1"/>
  <c r="J1177" i="1"/>
  <c r="I1177" i="1"/>
  <c r="AH1177" i="1" s="1"/>
  <c r="H1177" i="1"/>
  <c r="F1177" i="1"/>
  <c r="AG1177" i="1" s="1"/>
  <c r="E1177" i="1"/>
  <c r="D1177" i="1"/>
  <c r="C1177" i="1"/>
  <c r="B1177" i="1"/>
  <c r="AJ1176" i="1"/>
  <c r="AI1176" i="1"/>
  <c r="AG1176" i="1"/>
  <c r="AF1176" i="1"/>
  <c r="L1176" i="1"/>
  <c r="K1176" i="1"/>
  <c r="J1176" i="1"/>
  <c r="I1176" i="1"/>
  <c r="AH1176" i="1" s="1"/>
  <c r="H1176" i="1"/>
  <c r="F1176" i="1"/>
  <c r="E1176" i="1"/>
  <c r="D1176" i="1"/>
  <c r="C1176" i="1"/>
  <c r="B1176" i="1"/>
  <c r="AJ1175" i="1"/>
  <c r="AI1175" i="1"/>
  <c r="AH1175" i="1"/>
  <c r="AF1175" i="1"/>
  <c r="L1175" i="1"/>
  <c r="K1175" i="1"/>
  <c r="J1175" i="1"/>
  <c r="I1175" i="1"/>
  <c r="H1175" i="1"/>
  <c r="F1175" i="1"/>
  <c r="AG1175" i="1" s="1"/>
  <c r="E1175" i="1"/>
  <c r="D1175" i="1"/>
  <c r="C1175" i="1"/>
  <c r="B1175" i="1"/>
  <c r="AJ1174" i="1"/>
  <c r="AI1174" i="1"/>
  <c r="AH1174" i="1"/>
  <c r="AG1174" i="1"/>
  <c r="AF1174" i="1"/>
  <c r="L1174" i="1"/>
  <c r="K1174" i="1"/>
  <c r="J1174" i="1"/>
  <c r="I1174" i="1"/>
  <c r="H1174" i="1"/>
  <c r="F1174" i="1"/>
  <c r="E1174" i="1"/>
  <c r="D1174" i="1"/>
  <c r="C1174" i="1"/>
  <c r="B1174" i="1"/>
  <c r="AJ1173" i="1"/>
  <c r="AI1173" i="1"/>
  <c r="AF1173" i="1"/>
  <c r="L1173" i="1"/>
  <c r="K1173" i="1"/>
  <c r="J1173" i="1"/>
  <c r="I1173" i="1"/>
  <c r="AH1173" i="1" s="1"/>
  <c r="H1173" i="1"/>
  <c r="F1173" i="1"/>
  <c r="AG1173" i="1" s="1"/>
  <c r="E1173" i="1"/>
  <c r="D1173" i="1"/>
  <c r="C1173" i="1"/>
  <c r="B1173" i="1"/>
  <c r="AJ1172" i="1"/>
  <c r="AI1172" i="1"/>
  <c r="AG1172" i="1"/>
  <c r="AF1172" i="1"/>
  <c r="L1172" i="1"/>
  <c r="K1172" i="1"/>
  <c r="J1172" i="1"/>
  <c r="I1172" i="1"/>
  <c r="AH1172" i="1" s="1"/>
  <c r="H1172" i="1"/>
  <c r="F1172" i="1"/>
  <c r="E1172" i="1"/>
  <c r="D1172" i="1"/>
  <c r="C1172" i="1"/>
  <c r="B1172" i="1"/>
  <c r="AJ1171" i="1"/>
  <c r="AI1171" i="1"/>
  <c r="AH1171" i="1"/>
  <c r="AF1171" i="1"/>
  <c r="L1171" i="1"/>
  <c r="K1171" i="1"/>
  <c r="J1171" i="1"/>
  <c r="I1171" i="1"/>
  <c r="H1171" i="1"/>
  <c r="F1171" i="1"/>
  <c r="AG1171" i="1" s="1"/>
  <c r="E1171" i="1"/>
  <c r="D1171" i="1"/>
  <c r="C1171" i="1"/>
  <c r="B1171" i="1"/>
  <c r="AJ1170" i="1"/>
  <c r="AI1170" i="1"/>
  <c r="AH1170" i="1"/>
  <c r="AG1170" i="1"/>
  <c r="AF1170" i="1"/>
  <c r="L1170" i="1"/>
  <c r="K1170" i="1"/>
  <c r="J1170" i="1"/>
  <c r="I1170" i="1"/>
  <c r="H1170" i="1"/>
  <c r="F1170" i="1"/>
  <c r="E1170" i="1"/>
  <c r="D1170" i="1"/>
  <c r="C1170" i="1"/>
  <c r="B1170" i="1"/>
  <c r="AJ1169" i="1"/>
  <c r="AI1169" i="1"/>
  <c r="AF1169" i="1"/>
  <c r="L1169" i="1"/>
  <c r="K1169" i="1"/>
  <c r="J1169" i="1"/>
  <c r="I1169" i="1"/>
  <c r="AH1169" i="1" s="1"/>
  <c r="H1169" i="1"/>
  <c r="F1169" i="1"/>
  <c r="AG1169" i="1" s="1"/>
  <c r="E1169" i="1"/>
  <c r="D1169" i="1"/>
  <c r="C1169" i="1"/>
  <c r="B1169" i="1"/>
  <c r="AJ1168" i="1"/>
  <c r="AI1168" i="1"/>
  <c r="AG1168" i="1"/>
  <c r="AF1168" i="1"/>
  <c r="L1168" i="1"/>
  <c r="K1168" i="1"/>
  <c r="J1168" i="1"/>
  <c r="I1168" i="1"/>
  <c r="AH1168" i="1" s="1"/>
  <c r="H1168" i="1"/>
  <c r="F1168" i="1"/>
  <c r="E1168" i="1"/>
  <c r="D1168" i="1"/>
  <c r="C1168" i="1"/>
  <c r="B1168" i="1"/>
  <c r="AJ1167" i="1"/>
  <c r="AI1167" i="1"/>
  <c r="AH1167" i="1"/>
  <c r="AF1167" i="1"/>
  <c r="L1167" i="1"/>
  <c r="K1167" i="1"/>
  <c r="J1167" i="1"/>
  <c r="I1167" i="1"/>
  <c r="H1167" i="1"/>
  <c r="F1167" i="1"/>
  <c r="AG1167" i="1" s="1"/>
  <c r="E1167" i="1"/>
  <c r="D1167" i="1"/>
  <c r="C1167" i="1"/>
  <c r="B1167" i="1"/>
  <c r="AJ1166" i="1"/>
  <c r="AI1166" i="1"/>
  <c r="AH1166" i="1"/>
  <c r="AG1166" i="1"/>
  <c r="AF1166" i="1"/>
  <c r="L1166" i="1"/>
  <c r="K1166" i="1"/>
  <c r="J1166" i="1"/>
  <c r="I1166" i="1"/>
  <c r="H1166" i="1"/>
  <c r="F1166" i="1"/>
  <c r="E1166" i="1"/>
  <c r="D1166" i="1"/>
  <c r="C1166" i="1"/>
  <c r="B1166" i="1"/>
  <c r="AJ1165" i="1"/>
  <c r="AI1165" i="1"/>
  <c r="AF1165" i="1"/>
  <c r="L1165" i="1"/>
  <c r="K1165" i="1"/>
  <c r="J1165" i="1"/>
  <c r="I1165" i="1"/>
  <c r="AH1165" i="1" s="1"/>
  <c r="H1165" i="1"/>
  <c r="F1165" i="1"/>
  <c r="AG1165" i="1" s="1"/>
  <c r="E1165" i="1"/>
  <c r="D1165" i="1"/>
  <c r="C1165" i="1"/>
  <c r="B1165" i="1"/>
  <c r="AJ1164" i="1"/>
  <c r="AI1164" i="1"/>
  <c r="AG1164" i="1"/>
  <c r="AF1164" i="1"/>
  <c r="L1164" i="1"/>
  <c r="K1164" i="1"/>
  <c r="J1164" i="1"/>
  <c r="I1164" i="1"/>
  <c r="AH1164" i="1" s="1"/>
  <c r="H1164" i="1"/>
  <c r="F1164" i="1"/>
  <c r="E1164" i="1"/>
  <c r="D1164" i="1"/>
  <c r="C1164" i="1"/>
  <c r="B1164" i="1"/>
  <c r="AJ1163" i="1"/>
  <c r="AI1163" i="1"/>
  <c r="AH1163" i="1"/>
  <c r="AF1163" i="1"/>
  <c r="L1163" i="1"/>
  <c r="K1163" i="1"/>
  <c r="J1163" i="1"/>
  <c r="I1163" i="1"/>
  <c r="H1163" i="1"/>
  <c r="F1163" i="1"/>
  <c r="AG1163" i="1" s="1"/>
  <c r="E1163" i="1"/>
  <c r="D1163" i="1"/>
  <c r="C1163" i="1"/>
  <c r="B1163" i="1"/>
  <c r="AJ1162" i="1"/>
  <c r="AI1162" i="1"/>
  <c r="AH1162" i="1"/>
  <c r="AG1162" i="1"/>
  <c r="AF1162" i="1"/>
  <c r="L1162" i="1"/>
  <c r="K1162" i="1"/>
  <c r="J1162" i="1"/>
  <c r="I1162" i="1"/>
  <c r="H1162" i="1"/>
  <c r="F1162" i="1"/>
  <c r="E1162" i="1"/>
  <c r="D1162" i="1"/>
  <c r="C1162" i="1"/>
  <c r="B1162" i="1"/>
  <c r="AJ1161" i="1"/>
  <c r="AI1161" i="1"/>
  <c r="AF1161" i="1"/>
  <c r="L1161" i="1"/>
  <c r="K1161" i="1"/>
  <c r="J1161" i="1"/>
  <c r="I1161" i="1"/>
  <c r="AH1161" i="1" s="1"/>
  <c r="H1161" i="1"/>
  <c r="F1161" i="1"/>
  <c r="AG1161" i="1" s="1"/>
  <c r="E1161" i="1"/>
  <c r="D1161" i="1"/>
  <c r="C1161" i="1"/>
  <c r="B1161" i="1"/>
  <c r="AJ1160" i="1"/>
  <c r="AI1160" i="1"/>
  <c r="AG1160" i="1"/>
  <c r="AF1160" i="1"/>
  <c r="L1160" i="1"/>
  <c r="K1160" i="1"/>
  <c r="J1160" i="1"/>
  <c r="I1160" i="1"/>
  <c r="AH1160" i="1" s="1"/>
  <c r="H1160" i="1"/>
  <c r="F1160" i="1"/>
  <c r="E1160" i="1"/>
  <c r="D1160" i="1"/>
  <c r="C1160" i="1"/>
  <c r="B1160" i="1"/>
  <c r="AJ1159" i="1"/>
  <c r="AI1159" i="1"/>
  <c r="AH1159" i="1"/>
  <c r="AF1159" i="1"/>
  <c r="L1159" i="1"/>
  <c r="K1159" i="1"/>
  <c r="J1159" i="1"/>
  <c r="I1159" i="1"/>
  <c r="H1159" i="1"/>
  <c r="F1159" i="1"/>
  <c r="AG1159" i="1" s="1"/>
  <c r="E1159" i="1"/>
  <c r="D1159" i="1"/>
  <c r="C1159" i="1"/>
  <c r="B1159" i="1"/>
  <c r="AJ1158" i="1"/>
  <c r="AI1158" i="1"/>
  <c r="AH1158" i="1"/>
  <c r="AG1158" i="1"/>
  <c r="AF1158" i="1"/>
  <c r="L1158" i="1"/>
  <c r="K1158" i="1"/>
  <c r="J1158" i="1"/>
  <c r="I1158" i="1"/>
  <c r="H1158" i="1"/>
  <c r="F1158" i="1"/>
  <c r="E1158" i="1"/>
  <c r="D1158" i="1"/>
  <c r="C1158" i="1"/>
  <c r="B1158" i="1"/>
  <c r="AJ1157" i="1"/>
  <c r="AI1157" i="1"/>
  <c r="AF1157" i="1"/>
  <c r="L1157" i="1"/>
  <c r="K1157" i="1"/>
  <c r="J1157" i="1"/>
  <c r="I1157" i="1"/>
  <c r="AH1157" i="1" s="1"/>
  <c r="H1157" i="1"/>
  <c r="F1157" i="1"/>
  <c r="AG1157" i="1" s="1"/>
  <c r="E1157" i="1"/>
  <c r="D1157" i="1"/>
  <c r="C1157" i="1"/>
  <c r="B1157" i="1"/>
  <c r="AJ1156" i="1"/>
  <c r="AI1156" i="1"/>
  <c r="AG1156" i="1"/>
  <c r="AF1156" i="1"/>
  <c r="L1156" i="1"/>
  <c r="K1156" i="1"/>
  <c r="J1156" i="1"/>
  <c r="I1156" i="1"/>
  <c r="AH1156" i="1" s="1"/>
  <c r="H1156" i="1"/>
  <c r="F1156" i="1"/>
  <c r="E1156" i="1"/>
  <c r="D1156" i="1"/>
  <c r="C1156" i="1"/>
  <c r="B1156" i="1"/>
  <c r="AJ1155" i="1"/>
  <c r="AI1155" i="1"/>
  <c r="AH1155" i="1"/>
  <c r="AF1155" i="1"/>
  <c r="L1155" i="1"/>
  <c r="K1155" i="1"/>
  <c r="J1155" i="1"/>
  <c r="I1155" i="1"/>
  <c r="H1155" i="1"/>
  <c r="F1155" i="1"/>
  <c r="AG1155" i="1" s="1"/>
  <c r="E1155" i="1"/>
  <c r="D1155" i="1"/>
  <c r="C1155" i="1"/>
  <c r="B1155" i="1"/>
  <c r="AJ1154" i="1"/>
  <c r="AI1154" i="1"/>
  <c r="AH1154" i="1"/>
  <c r="AG1154" i="1"/>
  <c r="AF1154" i="1"/>
  <c r="L1154" i="1"/>
  <c r="K1154" i="1"/>
  <c r="J1154" i="1"/>
  <c r="I1154" i="1"/>
  <c r="H1154" i="1"/>
  <c r="F1154" i="1"/>
  <c r="E1154" i="1"/>
  <c r="D1154" i="1"/>
  <c r="C1154" i="1"/>
  <c r="B1154" i="1"/>
  <c r="AJ1153" i="1"/>
  <c r="AI1153" i="1"/>
  <c r="AF1153" i="1"/>
  <c r="L1153" i="1"/>
  <c r="K1153" i="1"/>
  <c r="J1153" i="1"/>
  <c r="I1153" i="1"/>
  <c r="AH1153" i="1" s="1"/>
  <c r="H1153" i="1"/>
  <c r="F1153" i="1"/>
  <c r="AG1153" i="1" s="1"/>
  <c r="E1153" i="1"/>
  <c r="D1153" i="1"/>
  <c r="C1153" i="1"/>
  <c r="B1153" i="1"/>
  <c r="AJ1152" i="1"/>
  <c r="AI1152" i="1"/>
  <c r="AG1152" i="1"/>
  <c r="AF1152" i="1"/>
  <c r="L1152" i="1"/>
  <c r="K1152" i="1"/>
  <c r="J1152" i="1"/>
  <c r="I1152" i="1"/>
  <c r="AH1152" i="1" s="1"/>
  <c r="H1152" i="1"/>
  <c r="F1152" i="1"/>
  <c r="E1152" i="1"/>
  <c r="D1152" i="1"/>
  <c r="C1152" i="1"/>
  <c r="B1152" i="1"/>
  <c r="AJ1151" i="1"/>
  <c r="AI1151" i="1"/>
  <c r="AH1151" i="1"/>
  <c r="AF1151" i="1"/>
  <c r="L1151" i="1"/>
  <c r="K1151" i="1"/>
  <c r="J1151" i="1"/>
  <c r="I1151" i="1"/>
  <c r="H1151" i="1"/>
  <c r="F1151" i="1"/>
  <c r="AG1151" i="1" s="1"/>
  <c r="E1151" i="1"/>
  <c r="D1151" i="1"/>
  <c r="C1151" i="1"/>
  <c r="B1151" i="1"/>
  <c r="AJ1150" i="1"/>
  <c r="AI1150" i="1"/>
  <c r="AH1150" i="1"/>
  <c r="AG1150" i="1"/>
  <c r="AF1150" i="1"/>
  <c r="L1150" i="1"/>
  <c r="K1150" i="1"/>
  <c r="J1150" i="1"/>
  <c r="I1150" i="1"/>
  <c r="H1150" i="1"/>
  <c r="F1150" i="1"/>
  <c r="E1150" i="1"/>
  <c r="D1150" i="1"/>
  <c r="C1150" i="1"/>
  <c r="B1150" i="1"/>
  <c r="AJ1149" i="1"/>
  <c r="AI1149" i="1"/>
  <c r="AF1149" i="1"/>
  <c r="L1149" i="1"/>
  <c r="K1149" i="1"/>
  <c r="J1149" i="1"/>
  <c r="I1149" i="1"/>
  <c r="AH1149" i="1" s="1"/>
  <c r="H1149" i="1"/>
  <c r="F1149" i="1"/>
  <c r="AG1149" i="1" s="1"/>
  <c r="E1149" i="1"/>
  <c r="D1149" i="1"/>
  <c r="C1149" i="1"/>
  <c r="B1149" i="1"/>
  <c r="AJ1148" i="1"/>
  <c r="AI1148" i="1"/>
  <c r="AG1148" i="1"/>
  <c r="AF1148" i="1"/>
  <c r="L1148" i="1"/>
  <c r="K1148" i="1"/>
  <c r="J1148" i="1"/>
  <c r="I1148" i="1"/>
  <c r="AH1148" i="1" s="1"/>
  <c r="H1148" i="1"/>
  <c r="F1148" i="1"/>
  <c r="E1148" i="1"/>
  <c r="D1148" i="1"/>
  <c r="C1148" i="1"/>
  <c r="B1148" i="1"/>
  <c r="AJ1147" i="1"/>
  <c r="AI1147" i="1"/>
  <c r="AF1147" i="1"/>
  <c r="L1147" i="1"/>
  <c r="K1147" i="1"/>
  <c r="J1147" i="1"/>
  <c r="I1147" i="1"/>
  <c r="AH1147" i="1" s="1"/>
  <c r="H1147" i="1"/>
  <c r="F1147" i="1"/>
  <c r="AG1147" i="1" s="1"/>
  <c r="E1147" i="1"/>
  <c r="D1147" i="1"/>
  <c r="C1147" i="1"/>
  <c r="B1147" i="1"/>
  <c r="AJ1146" i="1"/>
  <c r="AI1146" i="1"/>
  <c r="AH1146" i="1"/>
  <c r="AG1146" i="1"/>
  <c r="AF1146" i="1"/>
  <c r="L1146" i="1"/>
  <c r="K1146" i="1"/>
  <c r="J1146" i="1"/>
  <c r="I1146" i="1"/>
  <c r="H1146" i="1"/>
  <c r="F1146" i="1"/>
  <c r="E1146" i="1"/>
  <c r="D1146" i="1"/>
  <c r="C1146" i="1"/>
  <c r="B1146" i="1"/>
  <c r="AJ1145" i="1"/>
  <c r="AI1145" i="1"/>
  <c r="AF1145" i="1"/>
  <c r="L1145" i="1"/>
  <c r="K1145" i="1"/>
  <c r="J1145" i="1"/>
  <c r="I1145" i="1"/>
  <c r="AH1145" i="1" s="1"/>
  <c r="H1145" i="1"/>
  <c r="F1145" i="1"/>
  <c r="AG1145" i="1" s="1"/>
  <c r="E1145" i="1"/>
  <c r="D1145" i="1"/>
  <c r="C1145" i="1"/>
  <c r="B1145" i="1"/>
  <c r="AJ1144" i="1"/>
  <c r="AI1144" i="1"/>
  <c r="AG1144" i="1"/>
  <c r="AF1144" i="1"/>
  <c r="L1144" i="1"/>
  <c r="K1144" i="1"/>
  <c r="J1144" i="1"/>
  <c r="I1144" i="1"/>
  <c r="AH1144" i="1" s="1"/>
  <c r="H1144" i="1"/>
  <c r="F1144" i="1"/>
  <c r="E1144" i="1"/>
  <c r="D1144" i="1"/>
  <c r="C1144" i="1"/>
  <c r="B1144" i="1"/>
  <c r="AJ1143" i="1"/>
  <c r="AI1143" i="1"/>
  <c r="AF1143" i="1"/>
  <c r="L1143" i="1"/>
  <c r="K1143" i="1"/>
  <c r="J1143" i="1"/>
  <c r="I1143" i="1"/>
  <c r="AH1143" i="1" s="1"/>
  <c r="H1143" i="1"/>
  <c r="F1143" i="1"/>
  <c r="AG1143" i="1" s="1"/>
  <c r="E1143" i="1"/>
  <c r="D1143" i="1"/>
  <c r="C1143" i="1"/>
  <c r="B1143" i="1"/>
  <c r="AJ1142" i="1"/>
  <c r="AI1142" i="1"/>
  <c r="AH1142" i="1"/>
  <c r="AG1142" i="1"/>
  <c r="AF1142" i="1"/>
  <c r="L1142" i="1"/>
  <c r="K1142" i="1"/>
  <c r="J1142" i="1"/>
  <c r="I1142" i="1"/>
  <c r="H1142" i="1"/>
  <c r="F1142" i="1"/>
  <c r="E1142" i="1"/>
  <c r="D1142" i="1"/>
  <c r="C1142" i="1"/>
  <c r="B1142" i="1"/>
  <c r="AJ1141" i="1"/>
  <c r="AI1141" i="1"/>
  <c r="AF1141" i="1"/>
  <c r="L1141" i="1"/>
  <c r="K1141" i="1"/>
  <c r="J1141" i="1"/>
  <c r="I1141" i="1"/>
  <c r="AH1141" i="1" s="1"/>
  <c r="H1141" i="1"/>
  <c r="F1141" i="1"/>
  <c r="AG1141" i="1" s="1"/>
  <c r="E1141" i="1"/>
  <c r="D1141" i="1"/>
  <c r="C1141" i="1"/>
  <c r="B1141" i="1"/>
  <c r="AJ1140" i="1"/>
  <c r="AI1140" i="1"/>
  <c r="AG1140" i="1"/>
  <c r="AF1140" i="1"/>
  <c r="L1140" i="1"/>
  <c r="K1140" i="1"/>
  <c r="J1140" i="1"/>
  <c r="I1140" i="1"/>
  <c r="AH1140" i="1" s="1"/>
  <c r="H1140" i="1"/>
  <c r="F1140" i="1"/>
  <c r="E1140" i="1"/>
  <c r="D1140" i="1"/>
  <c r="C1140" i="1"/>
  <c r="B1140" i="1"/>
  <c r="AJ1139" i="1"/>
  <c r="AI1139" i="1"/>
  <c r="AF1139" i="1"/>
  <c r="L1139" i="1"/>
  <c r="K1139" i="1"/>
  <c r="J1139" i="1"/>
  <c r="I1139" i="1"/>
  <c r="AH1139" i="1" s="1"/>
  <c r="H1139" i="1"/>
  <c r="F1139" i="1"/>
  <c r="AG1139" i="1" s="1"/>
  <c r="E1139" i="1"/>
  <c r="D1139" i="1"/>
  <c r="C1139" i="1"/>
  <c r="B1139" i="1"/>
  <c r="AJ1138" i="1"/>
  <c r="AI1138" i="1"/>
  <c r="AH1138" i="1"/>
  <c r="AG1138" i="1"/>
  <c r="AF1138" i="1"/>
  <c r="L1138" i="1"/>
  <c r="K1138" i="1"/>
  <c r="J1138" i="1"/>
  <c r="I1138" i="1"/>
  <c r="H1138" i="1"/>
  <c r="F1138" i="1"/>
  <c r="E1138" i="1"/>
  <c r="D1138" i="1"/>
  <c r="C1138" i="1"/>
  <c r="B1138" i="1"/>
  <c r="AJ1137" i="1"/>
  <c r="AI1137" i="1"/>
  <c r="AF1137" i="1"/>
  <c r="L1137" i="1"/>
  <c r="K1137" i="1"/>
  <c r="J1137" i="1"/>
  <c r="I1137" i="1"/>
  <c r="AH1137" i="1" s="1"/>
  <c r="H1137" i="1"/>
  <c r="F1137" i="1"/>
  <c r="AG1137" i="1" s="1"/>
  <c r="E1137" i="1"/>
  <c r="D1137" i="1"/>
  <c r="C1137" i="1"/>
  <c r="B1137" i="1"/>
  <c r="AJ1136" i="1"/>
  <c r="AI1136" i="1"/>
  <c r="AG1136" i="1"/>
  <c r="AF1136" i="1"/>
  <c r="L1136" i="1"/>
  <c r="K1136" i="1"/>
  <c r="J1136" i="1"/>
  <c r="I1136" i="1"/>
  <c r="AH1136" i="1" s="1"/>
  <c r="H1136" i="1"/>
  <c r="F1136" i="1"/>
  <c r="E1136" i="1"/>
  <c r="D1136" i="1"/>
  <c r="C1136" i="1"/>
  <c r="B1136" i="1"/>
  <c r="AJ1135" i="1"/>
  <c r="AI1135" i="1"/>
  <c r="AF1135" i="1"/>
  <c r="L1135" i="1"/>
  <c r="K1135" i="1"/>
  <c r="J1135" i="1"/>
  <c r="I1135" i="1"/>
  <c r="AH1135" i="1" s="1"/>
  <c r="H1135" i="1"/>
  <c r="F1135" i="1"/>
  <c r="AG1135" i="1" s="1"/>
  <c r="E1135" i="1"/>
  <c r="D1135" i="1"/>
  <c r="C1135" i="1"/>
  <c r="B1135" i="1"/>
  <c r="AJ1134" i="1"/>
  <c r="AI1134" i="1"/>
  <c r="AH1134" i="1"/>
  <c r="AG1134" i="1"/>
  <c r="AF1134" i="1"/>
  <c r="L1134" i="1"/>
  <c r="K1134" i="1"/>
  <c r="J1134" i="1"/>
  <c r="I1134" i="1"/>
  <c r="H1134" i="1"/>
  <c r="F1134" i="1"/>
  <c r="E1134" i="1"/>
  <c r="D1134" i="1"/>
  <c r="C1134" i="1"/>
  <c r="B1134" i="1"/>
  <c r="AJ1133" i="1"/>
  <c r="AI1133" i="1"/>
  <c r="AF1133" i="1"/>
  <c r="L1133" i="1"/>
  <c r="K1133" i="1"/>
  <c r="J1133" i="1"/>
  <c r="I1133" i="1"/>
  <c r="AH1133" i="1" s="1"/>
  <c r="H1133" i="1"/>
  <c r="F1133" i="1"/>
  <c r="AG1133" i="1" s="1"/>
  <c r="E1133" i="1"/>
  <c r="D1133" i="1"/>
  <c r="C1133" i="1"/>
  <c r="B1133" i="1"/>
  <c r="AJ1132" i="1"/>
  <c r="AI1132" i="1"/>
  <c r="AG1132" i="1"/>
  <c r="AF1132" i="1"/>
  <c r="L1132" i="1"/>
  <c r="K1132" i="1"/>
  <c r="J1132" i="1"/>
  <c r="I1132" i="1"/>
  <c r="AH1132" i="1" s="1"/>
  <c r="H1132" i="1"/>
  <c r="F1132" i="1"/>
  <c r="E1132" i="1"/>
  <c r="D1132" i="1"/>
  <c r="C1132" i="1"/>
  <c r="B1132" i="1"/>
  <c r="AJ1131" i="1"/>
  <c r="AI1131" i="1"/>
  <c r="AF1131" i="1"/>
  <c r="L1131" i="1"/>
  <c r="K1131" i="1"/>
  <c r="J1131" i="1"/>
  <c r="I1131" i="1"/>
  <c r="AH1131" i="1" s="1"/>
  <c r="H1131" i="1"/>
  <c r="F1131" i="1"/>
  <c r="AG1131" i="1" s="1"/>
  <c r="E1131" i="1"/>
  <c r="D1131" i="1"/>
  <c r="C1131" i="1"/>
  <c r="B1131" i="1"/>
  <c r="AJ1130" i="1"/>
  <c r="AI1130" i="1"/>
  <c r="AH1130" i="1"/>
  <c r="AG1130" i="1"/>
  <c r="AF1130" i="1"/>
  <c r="L1130" i="1"/>
  <c r="K1130" i="1"/>
  <c r="J1130" i="1"/>
  <c r="I1130" i="1"/>
  <c r="H1130" i="1"/>
  <c r="F1130" i="1"/>
  <c r="E1130" i="1"/>
  <c r="D1130" i="1"/>
  <c r="C1130" i="1"/>
  <c r="B1130" i="1"/>
  <c r="AJ1129" i="1"/>
  <c r="AI1129" i="1"/>
  <c r="AF1129" i="1"/>
  <c r="L1129" i="1"/>
  <c r="K1129" i="1"/>
  <c r="J1129" i="1"/>
  <c r="I1129" i="1"/>
  <c r="AH1129" i="1" s="1"/>
  <c r="H1129" i="1"/>
  <c r="F1129" i="1"/>
  <c r="AG1129" i="1" s="1"/>
  <c r="E1129" i="1"/>
  <c r="D1129" i="1"/>
  <c r="C1129" i="1"/>
  <c r="B1129" i="1"/>
  <c r="AJ1128" i="1"/>
  <c r="AI1128" i="1"/>
  <c r="AG1128" i="1"/>
  <c r="AF1128" i="1"/>
  <c r="L1128" i="1"/>
  <c r="K1128" i="1"/>
  <c r="J1128" i="1"/>
  <c r="I1128" i="1"/>
  <c r="AH1128" i="1" s="1"/>
  <c r="H1128" i="1"/>
  <c r="F1128" i="1"/>
  <c r="E1128" i="1"/>
  <c r="D1128" i="1"/>
  <c r="C1128" i="1"/>
  <c r="B1128" i="1"/>
  <c r="AJ1127" i="1"/>
  <c r="AI1127" i="1"/>
  <c r="AF1127" i="1"/>
  <c r="L1127" i="1"/>
  <c r="K1127" i="1"/>
  <c r="J1127" i="1"/>
  <c r="I1127" i="1"/>
  <c r="AH1127" i="1" s="1"/>
  <c r="H1127" i="1"/>
  <c r="F1127" i="1"/>
  <c r="AG1127" i="1" s="1"/>
  <c r="E1127" i="1"/>
  <c r="D1127" i="1"/>
  <c r="C1127" i="1"/>
  <c r="B1127" i="1"/>
  <c r="AJ1126" i="1"/>
  <c r="AI1126" i="1"/>
  <c r="AH1126" i="1"/>
  <c r="AG1126" i="1"/>
  <c r="AF1126" i="1"/>
  <c r="L1126" i="1"/>
  <c r="K1126" i="1"/>
  <c r="J1126" i="1"/>
  <c r="I1126" i="1"/>
  <c r="H1126" i="1"/>
  <c r="F1126" i="1"/>
  <c r="E1126" i="1"/>
  <c r="D1126" i="1"/>
  <c r="C1126" i="1"/>
  <c r="B1126" i="1"/>
  <c r="AJ1125" i="1"/>
  <c r="AI1125" i="1"/>
  <c r="AF1125" i="1"/>
  <c r="L1125" i="1"/>
  <c r="K1125" i="1"/>
  <c r="J1125" i="1"/>
  <c r="I1125" i="1"/>
  <c r="AH1125" i="1" s="1"/>
  <c r="H1125" i="1"/>
  <c r="F1125" i="1"/>
  <c r="AG1125" i="1" s="1"/>
  <c r="E1125" i="1"/>
  <c r="D1125" i="1"/>
  <c r="C1125" i="1"/>
  <c r="B1125" i="1"/>
  <c r="AJ1124" i="1"/>
  <c r="AI1124" i="1"/>
  <c r="AG1124" i="1"/>
  <c r="AF1124" i="1"/>
  <c r="L1124" i="1"/>
  <c r="K1124" i="1"/>
  <c r="J1124" i="1"/>
  <c r="I1124" i="1"/>
  <c r="AH1124" i="1" s="1"/>
  <c r="H1124" i="1"/>
  <c r="F1124" i="1"/>
  <c r="E1124" i="1"/>
  <c r="D1124" i="1"/>
  <c r="C1124" i="1"/>
  <c r="B1124" i="1"/>
  <c r="AJ1123" i="1"/>
  <c r="AI1123" i="1"/>
  <c r="AF1123" i="1"/>
  <c r="L1123" i="1"/>
  <c r="K1123" i="1"/>
  <c r="J1123" i="1"/>
  <c r="I1123" i="1"/>
  <c r="AH1123" i="1" s="1"/>
  <c r="H1123" i="1"/>
  <c r="F1123" i="1"/>
  <c r="AG1123" i="1" s="1"/>
  <c r="E1123" i="1"/>
  <c r="D1123" i="1"/>
  <c r="C1123" i="1"/>
  <c r="B1123" i="1"/>
  <c r="AJ1122" i="1"/>
  <c r="AI1122" i="1"/>
  <c r="AH1122" i="1"/>
  <c r="AG1122" i="1"/>
  <c r="AF1122" i="1"/>
  <c r="L1122" i="1"/>
  <c r="K1122" i="1"/>
  <c r="J1122" i="1"/>
  <c r="I1122" i="1"/>
  <c r="H1122" i="1"/>
  <c r="F1122" i="1"/>
  <c r="E1122" i="1"/>
  <c r="D1122" i="1"/>
  <c r="C1122" i="1"/>
  <c r="B1122" i="1"/>
  <c r="AJ1121" i="1"/>
  <c r="AI1121" i="1"/>
  <c r="AF1121" i="1"/>
  <c r="L1121" i="1"/>
  <c r="K1121" i="1"/>
  <c r="J1121" i="1"/>
  <c r="I1121" i="1"/>
  <c r="AH1121" i="1" s="1"/>
  <c r="H1121" i="1"/>
  <c r="F1121" i="1"/>
  <c r="AG1121" i="1" s="1"/>
  <c r="E1121" i="1"/>
  <c r="D1121" i="1"/>
  <c r="C1121" i="1"/>
  <c r="B1121" i="1"/>
  <c r="AJ1120" i="1"/>
  <c r="AI1120" i="1"/>
  <c r="AG1120" i="1"/>
  <c r="AF1120" i="1"/>
  <c r="L1120" i="1"/>
  <c r="K1120" i="1"/>
  <c r="J1120" i="1"/>
  <c r="I1120" i="1"/>
  <c r="AH1120" i="1" s="1"/>
  <c r="H1120" i="1"/>
  <c r="F1120" i="1"/>
  <c r="E1120" i="1"/>
  <c r="D1120" i="1"/>
  <c r="C1120" i="1"/>
  <c r="B1120" i="1"/>
  <c r="AJ1119" i="1"/>
  <c r="AI1119" i="1"/>
  <c r="AF1119" i="1"/>
  <c r="L1119" i="1"/>
  <c r="K1119" i="1"/>
  <c r="J1119" i="1"/>
  <c r="I1119" i="1"/>
  <c r="AH1119" i="1" s="1"/>
  <c r="H1119" i="1"/>
  <c r="F1119" i="1"/>
  <c r="AG1119" i="1" s="1"/>
  <c r="E1119" i="1"/>
  <c r="D1119" i="1"/>
  <c r="C1119" i="1"/>
  <c r="B1119" i="1"/>
  <c r="AJ1118" i="1"/>
  <c r="AI1118" i="1"/>
  <c r="AH1118" i="1"/>
  <c r="AG1118" i="1"/>
  <c r="AF1118" i="1"/>
  <c r="L1118" i="1"/>
  <c r="K1118" i="1"/>
  <c r="J1118" i="1"/>
  <c r="I1118" i="1"/>
  <c r="H1118" i="1"/>
  <c r="F1118" i="1"/>
  <c r="E1118" i="1"/>
  <c r="D1118" i="1"/>
  <c r="C1118" i="1"/>
  <c r="B1118" i="1"/>
  <c r="AJ1117" i="1"/>
  <c r="AI1117" i="1"/>
  <c r="AF1117" i="1"/>
  <c r="L1117" i="1"/>
  <c r="K1117" i="1"/>
  <c r="J1117" i="1"/>
  <c r="I1117" i="1"/>
  <c r="AH1117" i="1" s="1"/>
  <c r="H1117" i="1"/>
  <c r="F1117" i="1"/>
  <c r="AG1117" i="1" s="1"/>
  <c r="E1117" i="1"/>
  <c r="D1117" i="1"/>
  <c r="C1117" i="1"/>
  <c r="B1117" i="1"/>
  <c r="AJ1116" i="1"/>
  <c r="AI1116" i="1"/>
  <c r="AG1116" i="1"/>
  <c r="AF1116" i="1"/>
  <c r="L1116" i="1"/>
  <c r="K1116" i="1"/>
  <c r="J1116" i="1"/>
  <c r="I1116" i="1"/>
  <c r="AH1116" i="1" s="1"/>
  <c r="H1116" i="1"/>
  <c r="F1116" i="1"/>
  <c r="E1116" i="1"/>
  <c r="D1116" i="1"/>
  <c r="C1116" i="1"/>
  <c r="B1116" i="1"/>
  <c r="AJ1115" i="1"/>
  <c r="AI1115" i="1"/>
  <c r="AF1115" i="1"/>
  <c r="L1115" i="1"/>
  <c r="K1115" i="1"/>
  <c r="J1115" i="1"/>
  <c r="I1115" i="1"/>
  <c r="AH1115" i="1" s="1"/>
  <c r="H1115" i="1"/>
  <c r="F1115" i="1"/>
  <c r="AG1115" i="1" s="1"/>
  <c r="E1115" i="1"/>
  <c r="D1115" i="1"/>
  <c r="C1115" i="1"/>
  <c r="B1115" i="1"/>
  <c r="AJ1114" i="1"/>
  <c r="AI1114" i="1"/>
  <c r="AH1114" i="1"/>
  <c r="AG1114" i="1"/>
  <c r="AF1114" i="1"/>
  <c r="L1114" i="1"/>
  <c r="K1114" i="1"/>
  <c r="J1114" i="1"/>
  <c r="I1114" i="1"/>
  <c r="H1114" i="1"/>
  <c r="F1114" i="1"/>
  <c r="E1114" i="1"/>
  <c r="D1114" i="1"/>
  <c r="C1114" i="1"/>
  <c r="B1114" i="1"/>
  <c r="AJ1113" i="1"/>
  <c r="AI1113" i="1"/>
  <c r="AF1113" i="1"/>
  <c r="L1113" i="1"/>
  <c r="K1113" i="1"/>
  <c r="J1113" i="1"/>
  <c r="I1113" i="1"/>
  <c r="AH1113" i="1" s="1"/>
  <c r="H1113" i="1"/>
  <c r="F1113" i="1"/>
  <c r="AG1113" i="1" s="1"/>
  <c r="E1113" i="1"/>
  <c r="D1113" i="1"/>
  <c r="C1113" i="1"/>
  <c r="B1113" i="1"/>
  <c r="AJ1112" i="1"/>
  <c r="AI1112" i="1"/>
  <c r="AG1112" i="1"/>
  <c r="AF1112" i="1"/>
  <c r="L1112" i="1"/>
  <c r="K1112" i="1"/>
  <c r="J1112" i="1"/>
  <c r="I1112" i="1"/>
  <c r="AH1112" i="1" s="1"/>
  <c r="H1112" i="1"/>
  <c r="F1112" i="1"/>
  <c r="E1112" i="1"/>
  <c r="D1112" i="1"/>
  <c r="C1112" i="1"/>
  <c r="B1112" i="1"/>
  <c r="AJ1111" i="1"/>
  <c r="AI1111" i="1"/>
  <c r="AF1111" i="1"/>
  <c r="L1111" i="1"/>
  <c r="K1111" i="1"/>
  <c r="J1111" i="1"/>
  <c r="I1111" i="1"/>
  <c r="AH1111" i="1" s="1"/>
  <c r="H1111" i="1"/>
  <c r="F1111" i="1"/>
  <c r="AG1111" i="1" s="1"/>
  <c r="E1111" i="1"/>
  <c r="D1111" i="1"/>
  <c r="C1111" i="1"/>
  <c r="B1111" i="1"/>
  <c r="AJ1110" i="1"/>
  <c r="AI1110" i="1"/>
  <c r="AH1110" i="1"/>
  <c r="AG1110" i="1"/>
  <c r="AF1110" i="1"/>
  <c r="L1110" i="1"/>
  <c r="K1110" i="1"/>
  <c r="J1110" i="1"/>
  <c r="I1110" i="1"/>
  <c r="H1110" i="1"/>
  <c r="F1110" i="1"/>
  <c r="E1110" i="1"/>
  <c r="D1110" i="1"/>
  <c r="C1110" i="1"/>
  <c r="B1110" i="1"/>
  <c r="AJ1109" i="1"/>
  <c r="AI1109" i="1"/>
  <c r="AF1109" i="1"/>
  <c r="L1109" i="1"/>
  <c r="K1109" i="1"/>
  <c r="J1109" i="1"/>
  <c r="I1109" i="1"/>
  <c r="AH1109" i="1" s="1"/>
  <c r="H1109" i="1"/>
  <c r="F1109" i="1"/>
  <c r="AG1109" i="1" s="1"/>
  <c r="E1109" i="1"/>
  <c r="D1109" i="1"/>
  <c r="C1109" i="1"/>
  <c r="B1109" i="1"/>
  <c r="AJ1108" i="1"/>
  <c r="AI1108" i="1"/>
  <c r="AG1108" i="1"/>
  <c r="AF1108" i="1"/>
  <c r="L1108" i="1"/>
  <c r="K1108" i="1"/>
  <c r="J1108" i="1"/>
  <c r="I1108" i="1"/>
  <c r="AH1108" i="1" s="1"/>
  <c r="H1108" i="1"/>
  <c r="F1108" i="1"/>
  <c r="E1108" i="1"/>
  <c r="D1108" i="1"/>
  <c r="C1108" i="1"/>
  <c r="B1108" i="1"/>
  <c r="AJ1107" i="1"/>
  <c r="AI1107" i="1"/>
  <c r="AF1107" i="1"/>
  <c r="L1107" i="1"/>
  <c r="K1107" i="1"/>
  <c r="J1107" i="1"/>
  <c r="I1107" i="1"/>
  <c r="AH1107" i="1" s="1"/>
  <c r="H1107" i="1"/>
  <c r="F1107" i="1"/>
  <c r="AG1107" i="1" s="1"/>
  <c r="E1107" i="1"/>
  <c r="D1107" i="1"/>
  <c r="C1107" i="1"/>
  <c r="B1107" i="1"/>
  <c r="AJ1106" i="1"/>
  <c r="AI1106" i="1"/>
  <c r="AH1106" i="1"/>
  <c r="AG1106" i="1"/>
  <c r="AF1106" i="1"/>
  <c r="L1106" i="1"/>
  <c r="K1106" i="1"/>
  <c r="J1106" i="1"/>
  <c r="I1106" i="1"/>
  <c r="H1106" i="1"/>
  <c r="F1106" i="1"/>
  <c r="E1106" i="1"/>
  <c r="D1106" i="1"/>
  <c r="C1106" i="1"/>
  <c r="B1106" i="1"/>
  <c r="AJ1105" i="1"/>
  <c r="AI1105" i="1"/>
  <c r="AF1105" i="1"/>
  <c r="L1105" i="1"/>
  <c r="K1105" i="1"/>
  <c r="J1105" i="1"/>
  <c r="I1105" i="1"/>
  <c r="AH1105" i="1" s="1"/>
  <c r="H1105" i="1"/>
  <c r="F1105" i="1"/>
  <c r="AG1105" i="1" s="1"/>
  <c r="E1105" i="1"/>
  <c r="D1105" i="1"/>
  <c r="C1105" i="1"/>
  <c r="B1105" i="1"/>
  <c r="AJ1104" i="1"/>
  <c r="AI1104" i="1"/>
  <c r="AG1104" i="1"/>
  <c r="AF1104" i="1"/>
  <c r="L1104" i="1"/>
  <c r="K1104" i="1"/>
  <c r="J1104" i="1"/>
  <c r="I1104" i="1"/>
  <c r="AH1104" i="1" s="1"/>
  <c r="H1104" i="1"/>
  <c r="F1104" i="1"/>
  <c r="E1104" i="1"/>
  <c r="D1104" i="1"/>
  <c r="C1104" i="1"/>
  <c r="B1104" i="1"/>
  <c r="AJ1103" i="1"/>
  <c r="AI1103" i="1"/>
  <c r="AF1103" i="1"/>
  <c r="L1103" i="1"/>
  <c r="K1103" i="1"/>
  <c r="J1103" i="1"/>
  <c r="I1103" i="1"/>
  <c r="AH1103" i="1" s="1"/>
  <c r="H1103" i="1"/>
  <c r="F1103" i="1"/>
  <c r="AG1103" i="1" s="1"/>
  <c r="E1103" i="1"/>
  <c r="D1103" i="1"/>
  <c r="C1103" i="1"/>
  <c r="B1103" i="1"/>
  <c r="AJ1102" i="1"/>
  <c r="AI1102" i="1"/>
  <c r="AH1102" i="1"/>
  <c r="AG1102" i="1"/>
  <c r="AF1102" i="1"/>
  <c r="L1102" i="1"/>
  <c r="K1102" i="1"/>
  <c r="J1102" i="1"/>
  <c r="I1102" i="1"/>
  <c r="H1102" i="1"/>
  <c r="F1102" i="1"/>
  <c r="E1102" i="1"/>
  <c r="D1102" i="1"/>
  <c r="C1102" i="1"/>
  <c r="B1102" i="1"/>
  <c r="AJ1101" i="1"/>
  <c r="AI1101" i="1"/>
  <c r="AF1101" i="1"/>
  <c r="L1101" i="1"/>
  <c r="K1101" i="1"/>
  <c r="J1101" i="1"/>
  <c r="I1101" i="1"/>
  <c r="AH1101" i="1" s="1"/>
  <c r="H1101" i="1"/>
  <c r="F1101" i="1"/>
  <c r="AG1101" i="1" s="1"/>
  <c r="E1101" i="1"/>
  <c r="D1101" i="1"/>
  <c r="C1101" i="1"/>
  <c r="B1101" i="1"/>
  <c r="AJ1100" i="1"/>
  <c r="AI1100" i="1"/>
  <c r="AG1100" i="1"/>
  <c r="AF1100" i="1"/>
  <c r="L1100" i="1"/>
  <c r="K1100" i="1"/>
  <c r="J1100" i="1"/>
  <c r="I1100" i="1"/>
  <c r="AH1100" i="1" s="1"/>
  <c r="H1100" i="1"/>
  <c r="F1100" i="1"/>
  <c r="E1100" i="1"/>
  <c r="D1100" i="1"/>
  <c r="C1100" i="1"/>
  <c r="B1100" i="1"/>
  <c r="AJ1099" i="1"/>
  <c r="AI1099" i="1"/>
  <c r="AF1099" i="1"/>
  <c r="L1099" i="1"/>
  <c r="K1099" i="1"/>
  <c r="J1099" i="1"/>
  <c r="I1099" i="1"/>
  <c r="AH1099" i="1" s="1"/>
  <c r="H1099" i="1"/>
  <c r="F1099" i="1"/>
  <c r="AG1099" i="1" s="1"/>
  <c r="E1099" i="1"/>
  <c r="D1099" i="1"/>
  <c r="C1099" i="1"/>
  <c r="B1099" i="1"/>
  <c r="AJ1098" i="1"/>
  <c r="AI1098" i="1"/>
  <c r="AH1098" i="1"/>
  <c r="AG1098" i="1"/>
  <c r="AF1098" i="1"/>
  <c r="L1098" i="1"/>
  <c r="K1098" i="1"/>
  <c r="J1098" i="1"/>
  <c r="I1098" i="1"/>
  <c r="H1098" i="1"/>
  <c r="F1098" i="1"/>
  <c r="E1098" i="1"/>
  <c r="D1098" i="1"/>
  <c r="C1098" i="1"/>
  <c r="B1098" i="1"/>
  <c r="AJ1097" i="1"/>
  <c r="AI1097" i="1"/>
  <c r="AF1097" i="1"/>
  <c r="L1097" i="1"/>
  <c r="K1097" i="1"/>
  <c r="J1097" i="1"/>
  <c r="I1097" i="1"/>
  <c r="AH1097" i="1" s="1"/>
  <c r="H1097" i="1"/>
  <c r="F1097" i="1"/>
  <c r="AG1097" i="1" s="1"/>
  <c r="E1097" i="1"/>
  <c r="D1097" i="1"/>
  <c r="C1097" i="1"/>
  <c r="B1097" i="1"/>
  <c r="AJ1096" i="1"/>
  <c r="AI1096" i="1"/>
  <c r="AG1096" i="1"/>
  <c r="AF1096" i="1"/>
  <c r="L1096" i="1"/>
  <c r="K1096" i="1"/>
  <c r="J1096" i="1"/>
  <c r="I1096" i="1"/>
  <c r="AH1096" i="1" s="1"/>
  <c r="H1096" i="1"/>
  <c r="F1096" i="1"/>
  <c r="E1096" i="1"/>
  <c r="D1096" i="1"/>
  <c r="C1096" i="1"/>
  <c r="B1096" i="1"/>
  <c r="AJ1095" i="1"/>
  <c r="AI1095" i="1"/>
  <c r="AF1095" i="1"/>
  <c r="L1095" i="1"/>
  <c r="K1095" i="1"/>
  <c r="J1095" i="1"/>
  <c r="I1095" i="1"/>
  <c r="AH1095" i="1" s="1"/>
  <c r="H1095" i="1"/>
  <c r="F1095" i="1"/>
  <c r="AG1095" i="1" s="1"/>
  <c r="E1095" i="1"/>
  <c r="D1095" i="1"/>
  <c r="C1095" i="1"/>
  <c r="B1095" i="1"/>
  <c r="AJ1094" i="1"/>
  <c r="AI1094" i="1"/>
  <c r="AH1094" i="1"/>
  <c r="AG1094" i="1"/>
  <c r="AF1094" i="1"/>
  <c r="L1094" i="1"/>
  <c r="K1094" i="1"/>
  <c r="J1094" i="1"/>
  <c r="I1094" i="1"/>
  <c r="H1094" i="1"/>
  <c r="F1094" i="1"/>
  <c r="E1094" i="1"/>
  <c r="D1094" i="1"/>
  <c r="C1094" i="1"/>
  <c r="B1094" i="1"/>
  <c r="AJ1093" i="1"/>
  <c r="AI1093" i="1"/>
  <c r="AF1093" i="1"/>
  <c r="L1093" i="1"/>
  <c r="K1093" i="1"/>
  <c r="J1093" i="1"/>
  <c r="I1093" i="1"/>
  <c r="AH1093" i="1" s="1"/>
  <c r="H1093" i="1"/>
  <c r="F1093" i="1"/>
  <c r="AG1093" i="1" s="1"/>
  <c r="E1093" i="1"/>
  <c r="D1093" i="1"/>
  <c r="C1093" i="1"/>
  <c r="B1093" i="1"/>
  <c r="AJ1092" i="1"/>
  <c r="AI1092" i="1"/>
  <c r="AG1092" i="1"/>
  <c r="AF1092" i="1"/>
  <c r="L1092" i="1"/>
  <c r="K1092" i="1"/>
  <c r="J1092" i="1"/>
  <c r="I1092" i="1"/>
  <c r="AH1092" i="1" s="1"/>
  <c r="H1092" i="1"/>
  <c r="F1092" i="1"/>
  <c r="E1092" i="1"/>
  <c r="D1092" i="1"/>
  <c r="C1092" i="1"/>
  <c r="B1092" i="1"/>
  <c r="AJ1091" i="1"/>
  <c r="AI1091" i="1"/>
  <c r="AF1091" i="1"/>
  <c r="L1091" i="1"/>
  <c r="K1091" i="1"/>
  <c r="J1091" i="1"/>
  <c r="I1091" i="1"/>
  <c r="AH1091" i="1" s="1"/>
  <c r="H1091" i="1"/>
  <c r="F1091" i="1"/>
  <c r="AG1091" i="1" s="1"/>
  <c r="E1091" i="1"/>
  <c r="D1091" i="1"/>
  <c r="C1091" i="1"/>
  <c r="B1091" i="1"/>
  <c r="AJ1090" i="1"/>
  <c r="AI1090" i="1"/>
  <c r="AH1090" i="1"/>
  <c r="AG1090" i="1"/>
  <c r="AF1090" i="1"/>
  <c r="L1090" i="1"/>
  <c r="K1090" i="1"/>
  <c r="J1090" i="1"/>
  <c r="I1090" i="1"/>
  <c r="H1090" i="1"/>
  <c r="F1090" i="1"/>
  <c r="E1090" i="1"/>
  <c r="D1090" i="1"/>
  <c r="C1090" i="1"/>
  <c r="B1090" i="1"/>
  <c r="AJ1089" i="1"/>
  <c r="AI1089" i="1"/>
  <c r="AF1089" i="1"/>
  <c r="L1089" i="1"/>
  <c r="K1089" i="1"/>
  <c r="J1089" i="1"/>
  <c r="I1089" i="1"/>
  <c r="AH1089" i="1" s="1"/>
  <c r="H1089" i="1"/>
  <c r="F1089" i="1"/>
  <c r="AG1089" i="1" s="1"/>
  <c r="E1089" i="1"/>
  <c r="D1089" i="1"/>
  <c r="C1089" i="1"/>
  <c r="B1089" i="1"/>
  <c r="AJ1088" i="1"/>
  <c r="AI1088" i="1"/>
  <c r="AG1088" i="1"/>
  <c r="AF1088" i="1"/>
  <c r="L1088" i="1"/>
  <c r="K1088" i="1"/>
  <c r="J1088" i="1"/>
  <c r="I1088" i="1"/>
  <c r="AH1088" i="1" s="1"/>
  <c r="H1088" i="1"/>
  <c r="F1088" i="1"/>
  <c r="E1088" i="1"/>
  <c r="D1088" i="1"/>
  <c r="C1088" i="1"/>
  <c r="B1088" i="1"/>
  <c r="AJ1087" i="1"/>
  <c r="AI1087" i="1"/>
  <c r="AF1087" i="1"/>
  <c r="L1087" i="1"/>
  <c r="K1087" i="1"/>
  <c r="J1087" i="1"/>
  <c r="I1087" i="1"/>
  <c r="AH1087" i="1" s="1"/>
  <c r="H1087" i="1"/>
  <c r="F1087" i="1"/>
  <c r="AG1087" i="1" s="1"/>
  <c r="E1087" i="1"/>
  <c r="D1087" i="1"/>
  <c r="C1087" i="1"/>
  <c r="B1087" i="1"/>
  <c r="AJ1086" i="1"/>
  <c r="AI1086" i="1"/>
  <c r="AH1086" i="1"/>
  <c r="AG1086" i="1"/>
  <c r="AF1086" i="1"/>
  <c r="L1086" i="1"/>
  <c r="K1086" i="1"/>
  <c r="J1086" i="1"/>
  <c r="I1086" i="1"/>
  <c r="H1086" i="1"/>
  <c r="F1086" i="1"/>
  <c r="E1086" i="1"/>
  <c r="D1086" i="1"/>
  <c r="C1086" i="1"/>
  <c r="B1086" i="1"/>
  <c r="AJ1085" i="1"/>
  <c r="AI1085" i="1"/>
  <c r="AF1085" i="1"/>
  <c r="L1085" i="1"/>
  <c r="K1085" i="1"/>
  <c r="J1085" i="1"/>
  <c r="I1085" i="1"/>
  <c r="AH1085" i="1" s="1"/>
  <c r="H1085" i="1"/>
  <c r="F1085" i="1"/>
  <c r="AG1085" i="1" s="1"/>
  <c r="E1085" i="1"/>
  <c r="D1085" i="1"/>
  <c r="C1085" i="1"/>
  <c r="B1085" i="1"/>
  <c r="AJ1084" i="1"/>
  <c r="AI1084" i="1"/>
  <c r="AG1084" i="1"/>
  <c r="AF1084" i="1"/>
  <c r="L1084" i="1"/>
  <c r="K1084" i="1"/>
  <c r="J1084" i="1"/>
  <c r="I1084" i="1"/>
  <c r="AH1084" i="1" s="1"/>
  <c r="H1084" i="1"/>
  <c r="F1084" i="1"/>
  <c r="E1084" i="1"/>
  <c r="D1084" i="1"/>
  <c r="C1084" i="1"/>
  <c r="B1084" i="1"/>
  <c r="AJ1083" i="1"/>
  <c r="AI1083" i="1"/>
  <c r="AF1083" i="1"/>
  <c r="L1083" i="1"/>
  <c r="K1083" i="1"/>
  <c r="J1083" i="1"/>
  <c r="I1083" i="1"/>
  <c r="AH1083" i="1" s="1"/>
  <c r="H1083" i="1"/>
  <c r="F1083" i="1"/>
  <c r="AG1083" i="1" s="1"/>
  <c r="E1083" i="1"/>
  <c r="D1083" i="1"/>
  <c r="C1083" i="1"/>
  <c r="B1083" i="1"/>
  <c r="AJ1082" i="1"/>
  <c r="AI1082" i="1"/>
  <c r="AH1082" i="1"/>
  <c r="AG1082" i="1"/>
  <c r="AF1082" i="1"/>
  <c r="L1082" i="1"/>
  <c r="K1082" i="1"/>
  <c r="J1082" i="1"/>
  <c r="I1082" i="1"/>
  <c r="H1082" i="1"/>
  <c r="F1082" i="1"/>
  <c r="E1082" i="1"/>
  <c r="D1082" i="1"/>
  <c r="C1082" i="1"/>
  <c r="B1082" i="1"/>
  <c r="AJ1081" i="1"/>
  <c r="AI1081" i="1"/>
  <c r="AF1081" i="1"/>
  <c r="L1081" i="1"/>
  <c r="K1081" i="1"/>
  <c r="J1081" i="1"/>
  <c r="I1081" i="1"/>
  <c r="AH1081" i="1" s="1"/>
  <c r="H1081" i="1"/>
  <c r="F1081" i="1"/>
  <c r="AG1081" i="1" s="1"/>
  <c r="E1081" i="1"/>
  <c r="D1081" i="1"/>
  <c r="C1081" i="1"/>
  <c r="B1081" i="1"/>
  <c r="AJ1080" i="1"/>
  <c r="AI1080" i="1"/>
  <c r="AG1080" i="1"/>
  <c r="AF1080" i="1"/>
  <c r="L1080" i="1"/>
  <c r="K1080" i="1"/>
  <c r="J1080" i="1"/>
  <c r="I1080" i="1"/>
  <c r="AH1080" i="1" s="1"/>
  <c r="H1080" i="1"/>
  <c r="F1080" i="1"/>
  <c r="E1080" i="1"/>
  <c r="D1080" i="1"/>
  <c r="C1080" i="1"/>
  <c r="B1080" i="1"/>
  <c r="AJ1079" i="1"/>
  <c r="AI1079" i="1"/>
  <c r="AF1079" i="1"/>
  <c r="L1079" i="1"/>
  <c r="K1079" i="1"/>
  <c r="J1079" i="1"/>
  <c r="I1079" i="1"/>
  <c r="AH1079" i="1" s="1"/>
  <c r="H1079" i="1"/>
  <c r="F1079" i="1"/>
  <c r="AG1079" i="1" s="1"/>
  <c r="E1079" i="1"/>
  <c r="D1079" i="1"/>
  <c r="C1079" i="1"/>
  <c r="B1079" i="1"/>
  <c r="AJ1078" i="1"/>
  <c r="AI1078" i="1"/>
  <c r="AH1078" i="1"/>
  <c r="AG1078" i="1"/>
  <c r="AF1078" i="1"/>
  <c r="L1078" i="1"/>
  <c r="K1078" i="1"/>
  <c r="J1078" i="1"/>
  <c r="I1078" i="1"/>
  <c r="H1078" i="1"/>
  <c r="F1078" i="1"/>
  <c r="E1078" i="1"/>
  <c r="D1078" i="1"/>
  <c r="C1078" i="1"/>
  <c r="B1078" i="1"/>
  <c r="AJ1077" i="1"/>
  <c r="AI1077" i="1"/>
  <c r="AF1077" i="1"/>
  <c r="L1077" i="1"/>
  <c r="K1077" i="1"/>
  <c r="J1077" i="1"/>
  <c r="I1077" i="1"/>
  <c r="AH1077" i="1" s="1"/>
  <c r="H1077" i="1"/>
  <c r="F1077" i="1"/>
  <c r="AG1077" i="1" s="1"/>
  <c r="E1077" i="1"/>
  <c r="D1077" i="1"/>
  <c r="C1077" i="1"/>
  <c r="B1077" i="1"/>
  <c r="AJ1076" i="1"/>
  <c r="AI1076" i="1"/>
  <c r="AG1076" i="1"/>
  <c r="AF1076" i="1"/>
  <c r="L1076" i="1"/>
  <c r="K1076" i="1"/>
  <c r="J1076" i="1"/>
  <c r="I1076" i="1"/>
  <c r="AH1076" i="1" s="1"/>
  <c r="H1076" i="1"/>
  <c r="F1076" i="1"/>
  <c r="E1076" i="1"/>
  <c r="D1076" i="1"/>
  <c r="C1076" i="1"/>
  <c r="B1076" i="1"/>
  <c r="AJ1075" i="1"/>
  <c r="AI1075" i="1"/>
  <c r="AF1075" i="1"/>
  <c r="L1075" i="1"/>
  <c r="K1075" i="1"/>
  <c r="J1075" i="1"/>
  <c r="I1075" i="1"/>
  <c r="AH1075" i="1" s="1"/>
  <c r="H1075" i="1"/>
  <c r="F1075" i="1"/>
  <c r="AG1075" i="1" s="1"/>
  <c r="E1075" i="1"/>
  <c r="D1075" i="1"/>
  <c r="C1075" i="1"/>
  <c r="B1075" i="1"/>
  <c r="AJ1074" i="1"/>
  <c r="AI1074" i="1"/>
  <c r="AH1074" i="1"/>
  <c r="AG1074" i="1"/>
  <c r="AF1074" i="1"/>
  <c r="L1074" i="1"/>
  <c r="K1074" i="1"/>
  <c r="J1074" i="1"/>
  <c r="I1074" i="1"/>
  <c r="H1074" i="1"/>
  <c r="F1074" i="1"/>
  <c r="E1074" i="1"/>
  <c r="D1074" i="1"/>
  <c r="C1074" i="1"/>
  <c r="B1074" i="1"/>
  <c r="AJ1073" i="1"/>
  <c r="AI1073" i="1"/>
  <c r="AF1073" i="1"/>
  <c r="L1073" i="1"/>
  <c r="K1073" i="1"/>
  <c r="J1073" i="1"/>
  <c r="I1073" i="1"/>
  <c r="AH1073" i="1" s="1"/>
  <c r="H1073" i="1"/>
  <c r="F1073" i="1"/>
  <c r="AG1073" i="1" s="1"/>
  <c r="E1073" i="1"/>
  <c r="D1073" i="1"/>
  <c r="C1073" i="1"/>
  <c r="B1073" i="1"/>
  <c r="AJ1072" i="1"/>
  <c r="AI1072" i="1"/>
  <c r="AG1072" i="1"/>
  <c r="AF1072" i="1"/>
  <c r="L1072" i="1"/>
  <c r="K1072" i="1"/>
  <c r="J1072" i="1"/>
  <c r="I1072" i="1"/>
  <c r="AH1072" i="1" s="1"/>
  <c r="H1072" i="1"/>
  <c r="F1072" i="1"/>
  <c r="E1072" i="1"/>
  <c r="D1072" i="1"/>
  <c r="C1072" i="1"/>
  <c r="B1072" i="1"/>
  <c r="AJ1071" i="1"/>
  <c r="AI1071" i="1"/>
  <c r="AF1071" i="1"/>
  <c r="L1071" i="1"/>
  <c r="K1071" i="1"/>
  <c r="J1071" i="1"/>
  <c r="I1071" i="1"/>
  <c r="AH1071" i="1" s="1"/>
  <c r="H1071" i="1"/>
  <c r="F1071" i="1"/>
  <c r="AG1071" i="1" s="1"/>
  <c r="E1071" i="1"/>
  <c r="D1071" i="1"/>
  <c r="C1071" i="1"/>
  <c r="B1071" i="1"/>
  <c r="AJ1070" i="1"/>
  <c r="AI1070" i="1"/>
  <c r="AH1070" i="1"/>
  <c r="AG1070" i="1"/>
  <c r="AF1070" i="1"/>
  <c r="L1070" i="1"/>
  <c r="K1070" i="1"/>
  <c r="J1070" i="1"/>
  <c r="I1070" i="1"/>
  <c r="H1070" i="1"/>
  <c r="F1070" i="1"/>
  <c r="E1070" i="1"/>
  <c r="D1070" i="1"/>
  <c r="C1070" i="1"/>
  <c r="B1070" i="1"/>
  <c r="AJ1069" i="1"/>
  <c r="AI1069" i="1"/>
  <c r="AF1069" i="1"/>
  <c r="L1069" i="1"/>
  <c r="K1069" i="1"/>
  <c r="J1069" i="1"/>
  <c r="I1069" i="1"/>
  <c r="AH1069" i="1" s="1"/>
  <c r="H1069" i="1"/>
  <c r="F1069" i="1"/>
  <c r="AG1069" i="1" s="1"/>
  <c r="E1069" i="1"/>
  <c r="D1069" i="1"/>
  <c r="C1069" i="1"/>
  <c r="B1069" i="1"/>
  <c r="AJ1068" i="1"/>
  <c r="AI1068" i="1"/>
  <c r="AG1068" i="1"/>
  <c r="AF1068" i="1"/>
  <c r="L1068" i="1"/>
  <c r="K1068" i="1"/>
  <c r="J1068" i="1"/>
  <c r="I1068" i="1"/>
  <c r="AH1068" i="1" s="1"/>
  <c r="H1068" i="1"/>
  <c r="F1068" i="1"/>
  <c r="E1068" i="1"/>
  <c r="D1068" i="1"/>
  <c r="C1068" i="1"/>
  <c r="B1068" i="1"/>
  <c r="AJ1067" i="1"/>
  <c r="AI1067" i="1"/>
  <c r="AF1067" i="1"/>
  <c r="L1067" i="1"/>
  <c r="K1067" i="1"/>
  <c r="J1067" i="1"/>
  <c r="I1067" i="1"/>
  <c r="AH1067" i="1" s="1"/>
  <c r="H1067" i="1"/>
  <c r="F1067" i="1"/>
  <c r="AG1067" i="1" s="1"/>
  <c r="E1067" i="1"/>
  <c r="D1067" i="1"/>
  <c r="C1067" i="1"/>
  <c r="B1067" i="1"/>
  <c r="AJ1066" i="1"/>
  <c r="AI1066" i="1"/>
  <c r="AH1066" i="1"/>
  <c r="AG1066" i="1"/>
  <c r="AF1066" i="1"/>
  <c r="L1066" i="1"/>
  <c r="K1066" i="1"/>
  <c r="J1066" i="1"/>
  <c r="I1066" i="1"/>
  <c r="H1066" i="1"/>
  <c r="F1066" i="1"/>
  <c r="E1066" i="1"/>
  <c r="D1066" i="1"/>
  <c r="C1066" i="1"/>
  <c r="B1066" i="1"/>
  <c r="AJ1065" i="1"/>
  <c r="AI1065" i="1"/>
  <c r="AF1065" i="1"/>
  <c r="L1065" i="1"/>
  <c r="K1065" i="1"/>
  <c r="J1065" i="1"/>
  <c r="I1065" i="1"/>
  <c r="AH1065" i="1" s="1"/>
  <c r="H1065" i="1"/>
  <c r="F1065" i="1"/>
  <c r="AG1065" i="1" s="1"/>
  <c r="E1065" i="1"/>
  <c r="D1065" i="1"/>
  <c r="C1065" i="1"/>
  <c r="B1065" i="1"/>
  <c r="AJ1064" i="1"/>
  <c r="AI1064" i="1"/>
  <c r="AG1064" i="1"/>
  <c r="AF1064" i="1"/>
  <c r="L1064" i="1"/>
  <c r="K1064" i="1"/>
  <c r="J1064" i="1"/>
  <c r="I1064" i="1"/>
  <c r="AH1064" i="1" s="1"/>
  <c r="H1064" i="1"/>
  <c r="F1064" i="1"/>
  <c r="E1064" i="1"/>
  <c r="D1064" i="1"/>
  <c r="C1064" i="1"/>
  <c r="B1064" i="1"/>
  <c r="AJ1063" i="1"/>
  <c r="AI1063" i="1"/>
  <c r="AF1063" i="1"/>
  <c r="L1063" i="1"/>
  <c r="K1063" i="1"/>
  <c r="J1063" i="1"/>
  <c r="I1063" i="1"/>
  <c r="AH1063" i="1" s="1"/>
  <c r="H1063" i="1"/>
  <c r="F1063" i="1"/>
  <c r="AG1063" i="1" s="1"/>
  <c r="E1063" i="1"/>
  <c r="D1063" i="1"/>
  <c r="C1063" i="1"/>
  <c r="B1063" i="1"/>
  <c r="AJ1062" i="1"/>
  <c r="AI1062" i="1"/>
  <c r="AH1062" i="1"/>
  <c r="AG1062" i="1"/>
  <c r="AF1062" i="1"/>
  <c r="L1062" i="1"/>
  <c r="K1062" i="1"/>
  <c r="J1062" i="1"/>
  <c r="I1062" i="1"/>
  <c r="H1062" i="1"/>
  <c r="F1062" i="1"/>
  <c r="E1062" i="1"/>
  <c r="D1062" i="1"/>
  <c r="C1062" i="1"/>
  <c r="B1062" i="1"/>
  <c r="AJ1061" i="1"/>
  <c r="AI1061" i="1"/>
  <c r="AF1061" i="1"/>
  <c r="L1061" i="1"/>
  <c r="K1061" i="1"/>
  <c r="J1061" i="1"/>
  <c r="I1061" i="1"/>
  <c r="AH1061" i="1" s="1"/>
  <c r="H1061" i="1"/>
  <c r="F1061" i="1"/>
  <c r="AG1061" i="1" s="1"/>
  <c r="E1061" i="1"/>
  <c r="D1061" i="1"/>
  <c r="C1061" i="1"/>
  <c r="B1061" i="1"/>
  <c r="AJ1060" i="1"/>
  <c r="AI1060" i="1"/>
  <c r="AG1060" i="1"/>
  <c r="AF1060" i="1"/>
  <c r="L1060" i="1"/>
  <c r="K1060" i="1"/>
  <c r="J1060" i="1"/>
  <c r="I1060" i="1"/>
  <c r="AH1060" i="1" s="1"/>
  <c r="H1060" i="1"/>
  <c r="F1060" i="1"/>
  <c r="E1060" i="1"/>
  <c r="D1060" i="1"/>
  <c r="C1060" i="1"/>
  <c r="B1060" i="1"/>
  <c r="AJ1059" i="1"/>
  <c r="AI1059" i="1"/>
  <c r="AF1059" i="1"/>
  <c r="L1059" i="1"/>
  <c r="K1059" i="1"/>
  <c r="J1059" i="1"/>
  <c r="I1059" i="1"/>
  <c r="AH1059" i="1" s="1"/>
  <c r="H1059" i="1"/>
  <c r="F1059" i="1"/>
  <c r="AG1059" i="1" s="1"/>
  <c r="E1059" i="1"/>
  <c r="D1059" i="1"/>
  <c r="C1059" i="1"/>
  <c r="B1059" i="1"/>
  <c r="AJ1058" i="1"/>
  <c r="AI1058" i="1"/>
  <c r="AH1058" i="1"/>
  <c r="AG1058" i="1"/>
  <c r="AF1058" i="1"/>
  <c r="L1058" i="1"/>
  <c r="K1058" i="1"/>
  <c r="J1058" i="1"/>
  <c r="I1058" i="1"/>
  <c r="H1058" i="1"/>
  <c r="F1058" i="1"/>
  <c r="E1058" i="1"/>
  <c r="D1058" i="1"/>
  <c r="C1058" i="1"/>
  <c r="B1058" i="1"/>
  <c r="AJ1057" i="1"/>
  <c r="AI1057" i="1"/>
  <c r="AF1057" i="1"/>
  <c r="L1057" i="1"/>
  <c r="K1057" i="1"/>
  <c r="J1057" i="1"/>
  <c r="I1057" i="1"/>
  <c r="AH1057" i="1" s="1"/>
  <c r="H1057" i="1"/>
  <c r="F1057" i="1"/>
  <c r="AG1057" i="1" s="1"/>
  <c r="E1057" i="1"/>
  <c r="D1057" i="1"/>
  <c r="C1057" i="1"/>
  <c r="B1057" i="1"/>
  <c r="AJ1056" i="1"/>
  <c r="AI1056" i="1"/>
  <c r="AG1056" i="1"/>
  <c r="AF1056" i="1"/>
  <c r="L1056" i="1"/>
  <c r="K1056" i="1"/>
  <c r="J1056" i="1"/>
  <c r="I1056" i="1"/>
  <c r="AH1056" i="1" s="1"/>
  <c r="H1056" i="1"/>
  <c r="F1056" i="1"/>
  <c r="E1056" i="1"/>
  <c r="D1056" i="1"/>
  <c r="C1056" i="1"/>
  <c r="B1056" i="1"/>
  <c r="AJ1055" i="1"/>
  <c r="AI1055" i="1"/>
  <c r="AF1055" i="1"/>
  <c r="L1055" i="1"/>
  <c r="K1055" i="1"/>
  <c r="J1055" i="1"/>
  <c r="I1055" i="1"/>
  <c r="AH1055" i="1" s="1"/>
  <c r="H1055" i="1"/>
  <c r="F1055" i="1"/>
  <c r="AG1055" i="1" s="1"/>
  <c r="E1055" i="1"/>
  <c r="D1055" i="1"/>
  <c r="C1055" i="1"/>
  <c r="B1055" i="1"/>
  <c r="AJ1054" i="1"/>
  <c r="AI1054" i="1"/>
  <c r="AH1054" i="1"/>
  <c r="AG1054" i="1"/>
  <c r="AF1054" i="1"/>
  <c r="L1054" i="1"/>
  <c r="K1054" i="1"/>
  <c r="J1054" i="1"/>
  <c r="I1054" i="1"/>
  <c r="H1054" i="1"/>
  <c r="F1054" i="1"/>
  <c r="E1054" i="1"/>
  <c r="D1054" i="1"/>
  <c r="C1054" i="1"/>
  <c r="B1054" i="1"/>
  <c r="AJ1053" i="1"/>
  <c r="AI1053" i="1"/>
  <c r="AF1053" i="1"/>
  <c r="L1053" i="1"/>
  <c r="K1053" i="1"/>
  <c r="J1053" i="1"/>
  <c r="I1053" i="1"/>
  <c r="AH1053" i="1" s="1"/>
  <c r="H1053" i="1"/>
  <c r="F1053" i="1"/>
  <c r="AG1053" i="1" s="1"/>
  <c r="E1053" i="1"/>
  <c r="D1053" i="1"/>
  <c r="C1053" i="1"/>
  <c r="B1053" i="1"/>
  <c r="AJ1052" i="1"/>
  <c r="AI1052" i="1"/>
  <c r="AG1052" i="1"/>
  <c r="AF1052" i="1"/>
  <c r="L1052" i="1"/>
  <c r="K1052" i="1"/>
  <c r="J1052" i="1"/>
  <c r="I1052" i="1"/>
  <c r="AH1052" i="1" s="1"/>
  <c r="H1052" i="1"/>
  <c r="F1052" i="1"/>
  <c r="E1052" i="1"/>
  <c r="D1052" i="1"/>
  <c r="C1052" i="1"/>
  <c r="B1052" i="1"/>
  <c r="AJ1051" i="1"/>
  <c r="AI1051" i="1"/>
  <c r="AF1051" i="1"/>
  <c r="L1051" i="1"/>
  <c r="K1051" i="1"/>
  <c r="J1051" i="1"/>
  <c r="I1051" i="1"/>
  <c r="AH1051" i="1" s="1"/>
  <c r="H1051" i="1"/>
  <c r="F1051" i="1"/>
  <c r="AG1051" i="1" s="1"/>
  <c r="E1051" i="1"/>
  <c r="D1051" i="1"/>
  <c r="C1051" i="1"/>
  <c r="B1051" i="1"/>
  <c r="AJ1050" i="1"/>
  <c r="AI1050" i="1"/>
  <c r="AH1050" i="1"/>
  <c r="AG1050" i="1"/>
  <c r="AF1050" i="1"/>
  <c r="L1050" i="1"/>
  <c r="K1050" i="1"/>
  <c r="J1050" i="1"/>
  <c r="I1050" i="1"/>
  <c r="H1050" i="1"/>
  <c r="F1050" i="1"/>
  <c r="E1050" i="1"/>
  <c r="D1050" i="1"/>
  <c r="C1050" i="1"/>
  <c r="B1050" i="1"/>
  <c r="AJ1049" i="1"/>
  <c r="AI1049" i="1"/>
  <c r="AF1049" i="1"/>
  <c r="L1049" i="1"/>
  <c r="K1049" i="1"/>
  <c r="J1049" i="1"/>
  <c r="I1049" i="1"/>
  <c r="AH1049" i="1" s="1"/>
  <c r="H1049" i="1"/>
  <c r="F1049" i="1"/>
  <c r="AG1049" i="1" s="1"/>
  <c r="E1049" i="1"/>
  <c r="D1049" i="1"/>
  <c r="C1049" i="1"/>
  <c r="B1049" i="1"/>
  <c r="AJ1048" i="1"/>
  <c r="AI1048" i="1"/>
  <c r="AG1048" i="1"/>
  <c r="AF1048" i="1"/>
  <c r="L1048" i="1"/>
  <c r="K1048" i="1"/>
  <c r="J1048" i="1"/>
  <c r="I1048" i="1"/>
  <c r="AH1048" i="1" s="1"/>
  <c r="H1048" i="1"/>
  <c r="F1048" i="1"/>
  <c r="E1048" i="1"/>
  <c r="D1048" i="1"/>
  <c r="C1048" i="1"/>
  <c r="B1048" i="1"/>
  <c r="AJ1047" i="1"/>
  <c r="AI1047" i="1"/>
  <c r="AF1047" i="1"/>
  <c r="L1047" i="1"/>
  <c r="K1047" i="1"/>
  <c r="J1047" i="1"/>
  <c r="I1047" i="1"/>
  <c r="AH1047" i="1" s="1"/>
  <c r="H1047" i="1"/>
  <c r="F1047" i="1"/>
  <c r="AG1047" i="1" s="1"/>
  <c r="E1047" i="1"/>
  <c r="D1047" i="1"/>
  <c r="C1047" i="1"/>
  <c r="B1047" i="1"/>
  <c r="AJ1046" i="1"/>
  <c r="AI1046" i="1"/>
  <c r="AH1046" i="1"/>
  <c r="AG1046" i="1"/>
  <c r="AF1046" i="1"/>
  <c r="L1046" i="1"/>
  <c r="K1046" i="1"/>
  <c r="J1046" i="1"/>
  <c r="I1046" i="1"/>
  <c r="H1046" i="1"/>
  <c r="F1046" i="1"/>
  <c r="E1046" i="1"/>
  <c r="D1046" i="1"/>
  <c r="C1046" i="1"/>
  <c r="B1046" i="1"/>
  <c r="AJ1045" i="1"/>
  <c r="AI1045" i="1"/>
  <c r="AF1045" i="1"/>
  <c r="L1045" i="1"/>
  <c r="K1045" i="1"/>
  <c r="J1045" i="1"/>
  <c r="I1045" i="1"/>
  <c r="AH1045" i="1" s="1"/>
  <c r="H1045" i="1"/>
  <c r="F1045" i="1"/>
  <c r="AG1045" i="1" s="1"/>
  <c r="E1045" i="1"/>
  <c r="D1045" i="1"/>
  <c r="C1045" i="1"/>
  <c r="B1045" i="1"/>
  <c r="AJ1044" i="1"/>
  <c r="AI1044" i="1"/>
  <c r="AG1044" i="1"/>
  <c r="AF1044" i="1"/>
  <c r="L1044" i="1"/>
  <c r="K1044" i="1"/>
  <c r="J1044" i="1"/>
  <c r="I1044" i="1"/>
  <c r="AH1044" i="1" s="1"/>
  <c r="H1044" i="1"/>
  <c r="F1044" i="1"/>
  <c r="E1044" i="1"/>
  <c r="D1044" i="1"/>
  <c r="C1044" i="1"/>
  <c r="B1044" i="1"/>
  <c r="AJ1043" i="1"/>
  <c r="AI1043" i="1"/>
  <c r="AF1043" i="1"/>
  <c r="L1043" i="1"/>
  <c r="K1043" i="1"/>
  <c r="J1043" i="1"/>
  <c r="I1043" i="1"/>
  <c r="AH1043" i="1" s="1"/>
  <c r="H1043" i="1"/>
  <c r="F1043" i="1"/>
  <c r="AG1043" i="1" s="1"/>
  <c r="E1043" i="1"/>
  <c r="D1043" i="1"/>
  <c r="C1043" i="1"/>
  <c r="B1043" i="1"/>
  <c r="AJ1042" i="1"/>
  <c r="AI1042" i="1"/>
  <c r="AH1042" i="1"/>
  <c r="AG1042" i="1"/>
  <c r="AF1042" i="1"/>
  <c r="L1042" i="1"/>
  <c r="K1042" i="1"/>
  <c r="J1042" i="1"/>
  <c r="I1042" i="1"/>
  <c r="H1042" i="1"/>
  <c r="F1042" i="1"/>
  <c r="E1042" i="1"/>
  <c r="D1042" i="1"/>
  <c r="C1042" i="1"/>
  <c r="B1042" i="1"/>
  <c r="AJ1041" i="1"/>
  <c r="AI1041" i="1"/>
  <c r="AF1041" i="1"/>
  <c r="L1041" i="1"/>
  <c r="K1041" i="1"/>
  <c r="J1041" i="1"/>
  <c r="I1041" i="1"/>
  <c r="AH1041" i="1" s="1"/>
  <c r="H1041" i="1"/>
  <c r="F1041" i="1"/>
  <c r="AG1041" i="1" s="1"/>
  <c r="E1041" i="1"/>
  <c r="D1041" i="1"/>
  <c r="C1041" i="1"/>
  <c r="B1041" i="1"/>
  <c r="AJ1040" i="1"/>
  <c r="AI1040" i="1"/>
  <c r="AG1040" i="1"/>
  <c r="AF1040" i="1"/>
  <c r="L1040" i="1"/>
  <c r="K1040" i="1"/>
  <c r="J1040" i="1"/>
  <c r="I1040" i="1"/>
  <c r="AH1040" i="1" s="1"/>
  <c r="H1040" i="1"/>
  <c r="F1040" i="1"/>
  <c r="E1040" i="1"/>
  <c r="D1040" i="1"/>
  <c r="C1040" i="1"/>
  <c r="B1040" i="1"/>
  <c r="AJ1039" i="1"/>
  <c r="AI1039" i="1"/>
  <c r="AF1039" i="1"/>
  <c r="L1039" i="1"/>
  <c r="K1039" i="1"/>
  <c r="J1039" i="1"/>
  <c r="I1039" i="1"/>
  <c r="AH1039" i="1" s="1"/>
  <c r="H1039" i="1"/>
  <c r="F1039" i="1"/>
  <c r="AG1039" i="1" s="1"/>
  <c r="E1039" i="1"/>
  <c r="D1039" i="1"/>
  <c r="C1039" i="1"/>
  <c r="B1039" i="1"/>
  <c r="AJ1038" i="1"/>
  <c r="AI1038" i="1"/>
  <c r="AH1038" i="1"/>
  <c r="AG1038" i="1"/>
  <c r="AF1038" i="1"/>
  <c r="L1038" i="1"/>
  <c r="K1038" i="1"/>
  <c r="J1038" i="1"/>
  <c r="I1038" i="1"/>
  <c r="H1038" i="1"/>
  <c r="F1038" i="1"/>
  <c r="E1038" i="1"/>
  <c r="D1038" i="1"/>
  <c r="C1038" i="1"/>
  <c r="B1038" i="1"/>
  <c r="AJ1037" i="1"/>
  <c r="AI1037" i="1"/>
  <c r="AF1037" i="1"/>
  <c r="L1037" i="1"/>
  <c r="K1037" i="1"/>
  <c r="J1037" i="1"/>
  <c r="I1037" i="1"/>
  <c r="AH1037" i="1" s="1"/>
  <c r="H1037" i="1"/>
  <c r="F1037" i="1"/>
  <c r="AG1037" i="1" s="1"/>
  <c r="E1037" i="1"/>
  <c r="D1037" i="1"/>
  <c r="C1037" i="1"/>
  <c r="B1037" i="1"/>
  <c r="AJ1036" i="1"/>
  <c r="AI1036" i="1"/>
  <c r="AG1036" i="1"/>
  <c r="AF1036" i="1"/>
  <c r="L1036" i="1"/>
  <c r="K1036" i="1"/>
  <c r="J1036" i="1"/>
  <c r="I1036" i="1"/>
  <c r="AH1036" i="1" s="1"/>
  <c r="H1036" i="1"/>
  <c r="F1036" i="1"/>
  <c r="E1036" i="1"/>
  <c r="D1036" i="1"/>
  <c r="C1036" i="1"/>
  <c r="B1036" i="1"/>
  <c r="AJ1035" i="1"/>
  <c r="AI1035" i="1"/>
  <c r="AF1035" i="1"/>
  <c r="L1035" i="1"/>
  <c r="K1035" i="1"/>
  <c r="J1035" i="1"/>
  <c r="I1035" i="1"/>
  <c r="AH1035" i="1" s="1"/>
  <c r="H1035" i="1"/>
  <c r="F1035" i="1"/>
  <c r="AG1035" i="1" s="1"/>
  <c r="E1035" i="1"/>
  <c r="D1035" i="1"/>
  <c r="C1035" i="1"/>
  <c r="B1035" i="1"/>
  <c r="AJ1034" i="1"/>
  <c r="AI1034" i="1"/>
  <c r="AH1034" i="1"/>
  <c r="AG1034" i="1"/>
  <c r="AF1034" i="1"/>
  <c r="L1034" i="1"/>
  <c r="K1034" i="1"/>
  <c r="J1034" i="1"/>
  <c r="I1034" i="1"/>
  <c r="H1034" i="1"/>
  <c r="F1034" i="1"/>
  <c r="E1034" i="1"/>
  <c r="D1034" i="1"/>
  <c r="C1034" i="1"/>
  <c r="B1034" i="1"/>
  <c r="AJ1033" i="1"/>
  <c r="AI1033" i="1"/>
  <c r="AF1033" i="1"/>
  <c r="L1033" i="1"/>
  <c r="K1033" i="1"/>
  <c r="J1033" i="1"/>
  <c r="I1033" i="1"/>
  <c r="AH1033" i="1" s="1"/>
  <c r="H1033" i="1"/>
  <c r="F1033" i="1"/>
  <c r="AG1033" i="1" s="1"/>
  <c r="E1033" i="1"/>
  <c r="D1033" i="1"/>
  <c r="C1033" i="1"/>
  <c r="B1033" i="1"/>
  <c r="AJ1032" i="1"/>
  <c r="AI1032" i="1"/>
  <c r="AG1032" i="1"/>
  <c r="AF1032" i="1"/>
  <c r="L1032" i="1"/>
  <c r="K1032" i="1"/>
  <c r="J1032" i="1"/>
  <c r="I1032" i="1"/>
  <c r="AH1032" i="1" s="1"/>
  <c r="H1032" i="1"/>
  <c r="F1032" i="1"/>
  <c r="E1032" i="1"/>
  <c r="D1032" i="1"/>
  <c r="C1032" i="1"/>
  <c r="B1032" i="1"/>
  <c r="AJ1031" i="1"/>
  <c r="AI1031" i="1"/>
  <c r="AF1031" i="1"/>
  <c r="L1031" i="1"/>
  <c r="K1031" i="1"/>
  <c r="J1031" i="1"/>
  <c r="I1031" i="1"/>
  <c r="AH1031" i="1" s="1"/>
  <c r="H1031" i="1"/>
  <c r="F1031" i="1"/>
  <c r="AG1031" i="1" s="1"/>
  <c r="E1031" i="1"/>
  <c r="D1031" i="1"/>
  <c r="C1031" i="1"/>
  <c r="B1031" i="1"/>
  <c r="AJ1030" i="1"/>
  <c r="AI1030" i="1"/>
  <c r="AH1030" i="1"/>
  <c r="AG1030" i="1"/>
  <c r="AF1030" i="1"/>
  <c r="L1030" i="1"/>
  <c r="K1030" i="1"/>
  <c r="J1030" i="1"/>
  <c r="I1030" i="1"/>
  <c r="H1030" i="1"/>
  <c r="F1030" i="1"/>
  <c r="E1030" i="1"/>
  <c r="D1030" i="1"/>
  <c r="C1030" i="1"/>
  <c r="B1030" i="1"/>
  <c r="AJ1029" i="1"/>
  <c r="AI1029" i="1"/>
  <c r="AF1029" i="1"/>
  <c r="L1029" i="1"/>
  <c r="K1029" i="1"/>
  <c r="J1029" i="1"/>
  <c r="I1029" i="1"/>
  <c r="AH1029" i="1" s="1"/>
  <c r="H1029" i="1"/>
  <c r="F1029" i="1"/>
  <c r="AG1029" i="1" s="1"/>
  <c r="E1029" i="1"/>
  <c r="D1029" i="1"/>
  <c r="C1029" i="1"/>
  <c r="B1029" i="1"/>
  <c r="AJ1028" i="1"/>
  <c r="AI1028" i="1"/>
  <c r="AG1028" i="1"/>
  <c r="AF1028" i="1"/>
  <c r="L1028" i="1"/>
  <c r="K1028" i="1"/>
  <c r="J1028" i="1"/>
  <c r="I1028" i="1"/>
  <c r="AH1028" i="1" s="1"/>
  <c r="H1028" i="1"/>
  <c r="F1028" i="1"/>
  <c r="E1028" i="1"/>
  <c r="D1028" i="1"/>
  <c r="C1028" i="1"/>
  <c r="B1028" i="1"/>
  <c r="AJ1027" i="1"/>
  <c r="AI1027" i="1"/>
  <c r="AF1027" i="1"/>
  <c r="L1027" i="1"/>
  <c r="K1027" i="1"/>
  <c r="J1027" i="1"/>
  <c r="I1027" i="1"/>
  <c r="AH1027" i="1" s="1"/>
  <c r="H1027" i="1"/>
  <c r="F1027" i="1"/>
  <c r="AG1027" i="1" s="1"/>
  <c r="E1027" i="1"/>
  <c r="D1027" i="1"/>
  <c r="C1027" i="1"/>
  <c r="B1027" i="1"/>
  <c r="AJ1026" i="1"/>
  <c r="AI1026" i="1"/>
  <c r="AH1026" i="1"/>
  <c r="AG1026" i="1"/>
  <c r="AF1026" i="1"/>
  <c r="L1026" i="1"/>
  <c r="K1026" i="1"/>
  <c r="J1026" i="1"/>
  <c r="I1026" i="1"/>
  <c r="H1026" i="1"/>
  <c r="F1026" i="1"/>
  <c r="E1026" i="1"/>
  <c r="D1026" i="1"/>
  <c r="C1026" i="1"/>
  <c r="B1026" i="1"/>
  <c r="AJ1025" i="1"/>
  <c r="AI1025" i="1"/>
  <c r="AF1025" i="1"/>
  <c r="L1025" i="1"/>
  <c r="K1025" i="1"/>
  <c r="J1025" i="1"/>
  <c r="I1025" i="1"/>
  <c r="AH1025" i="1" s="1"/>
  <c r="H1025" i="1"/>
  <c r="F1025" i="1"/>
  <c r="AG1025" i="1" s="1"/>
  <c r="E1025" i="1"/>
  <c r="D1025" i="1"/>
  <c r="C1025" i="1"/>
  <c r="B1025" i="1"/>
  <c r="AJ1024" i="1"/>
  <c r="AI1024" i="1"/>
  <c r="AG1024" i="1"/>
  <c r="AF1024" i="1"/>
  <c r="L1024" i="1"/>
  <c r="K1024" i="1"/>
  <c r="J1024" i="1"/>
  <c r="I1024" i="1"/>
  <c r="AH1024" i="1" s="1"/>
  <c r="H1024" i="1"/>
  <c r="F1024" i="1"/>
  <c r="E1024" i="1"/>
  <c r="D1024" i="1"/>
  <c r="C1024" i="1"/>
  <c r="B1024" i="1"/>
  <c r="AJ1023" i="1"/>
  <c r="AI1023" i="1"/>
  <c r="AF1023" i="1"/>
  <c r="L1023" i="1"/>
  <c r="K1023" i="1"/>
  <c r="J1023" i="1"/>
  <c r="I1023" i="1"/>
  <c r="AH1023" i="1" s="1"/>
  <c r="H1023" i="1"/>
  <c r="F1023" i="1"/>
  <c r="AG1023" i="1" s="1"/>
  <c r="E1023" i="1"/>
  <c r="D1023" i="1"/>
  <c r="C1023" i="1"/>
  <c r="B1023" i="1"/>
  <c r="AJ1022" i="1"/>
  <c r="AI1022" i="1"/>
  <c r="AG1022" i="1"/>
  <c r="AF1022" i="1"/>
  <c r="L1022" i="1"/>
  <c r="K1022" i="1"/>
  <c r="J1022" i="1"/>
  <c r="I1022" i="1"/>
  <c r="AH1022" i="1" s="1"/>
  <c r="H1022" i="1"/>
  <c r="F1022" i="1"/>
  <c r="E1022" i="1"/>
  <c r="D1022" i="1"/>
  <c r="C1022" i="1"/>
  <c r="B1022" i="1"/>
  <c r="AJ1021" i="1"/>
  <c r="AI1021" i="1"/>
  <c r="AF1021" i="1"/>
  <c r="L1021" i="1"/>
  <c r="K1021" i="1"/>
  <c r="J1021" i="1"/>
  <c r="I1021" i="1"/>
  <c r="AH1021" i="1" s="1"/>
  <c r="H1021" i="1"/>
  <c r="F1021" i="1"/>
  <c r="AG1021" i="1" s="1"/>
  <c r="E1021" i="1"/>
  <c r="D1021" i="1"/>
  <c r="C1021" i="1"/>
  <c r="B1021" i="1"/>
  <c r="AJ1020" i="1"/>
  <c r="AI1020" i="1"/>
  <c r="AG1020" i="1"/>
  <c r="AF1020" i="1"/>
  <c r="L1020" i="1"/>
  <c r="K1020" i="1"/>
  <c r="J1020" i="1"/>
  <c r="I1020" i="1"/>
  <c r="AH1020" i="1" s="1"/>
  <c r="H1020" i="1"/>
  <c r="F1020" i="1"/>
  <c r="E1020" i="1"/>
  <c r="D1020" i="1"/>
  <c r="C1020" i="1"/>
  <c r="B1020" i="1"/>
  <c r="AJ1019" i="1"/>
  <c r="AI1019" i="1"/>
  <c r="AF1019" i="1"/>
  <c r="L1019" i="1"/>
  <c r="K1019" i="1"/>
  <c r="J1019" i="1"/>
  <c r="I1019" i="1"/>
  <c r="AH1019" i="1" s="1"/>
  <c r="H1019" i="1"/>
  <c r="F1019" i="1"/>
  <c r="AG1019" i="1" s="1"/>
  <c r="E1019" i="1"/>
  <c r="D1019" i="1"/>
  <c r="C1019" i="1"/>
  <c r="B1019" i="1"/>
  <c r="AJ1018" i="1"/>
  <c r="AI1018" i="1"/>
  <c r="AH1018" i="1"/>
  <c r="AG1018" i="1"/>
  <c r="AF1018" i="1"/>
  <c r="L1018" i="1"/>
  <c r="K1018" i="1"/>
  <c r="J1018" i="1"/>
  <c r="I1018" i="1"/>
  <c r="H1018" i="1"/>
  <c r="F1018" i="1"/>
  <c r="E1018" i="1"/>
  <c r="D1018" i="1"/>
  <c r="C1018" i="1"/>
  <c r="B1018" i="1"/>
  <c r="AJ1017" i="1"/>
  <c r="AI1017" i="1"/>
  <c r="AF1017" i="1"/>
  <c r="L1017" i="1"/>
  <c r="K1017" i="1"/>
  <c r="J1017" i="1"/>
  <c r="I1017" i="1"/>
  <c r="AH1017" i="1" s="1"/>
  <c r="H1017" i="1"/>
  <c r="F1017" i="1"/>
  <c r="AG1017" i="1" s="1"/>
  <c r="E1017" i="1"/>
  <c r="D1017" i="1"/>
  <c r="C1017" i="1"/>
  <c r="B1017" i="1"/>
  <c r="AJ1016" i="1"/>
  <c r="AI1016" i="1"/>
  <c r="AG1016" i="1"/>
  <c r="AF1016" i="1"/>
  <c r="L1016" i="1"/>
  <c r="K1016" i="1"/>
  <c r="J1016" i="1"/>
  <c r="I1016" i="1"/>
  <c r="AH1016" i="1" s="1"/>
  <c r="H1016" i="1"/>
  <c r="F1016" i="1"/>
  <c r="E1016" i="1"/>
  <c r="D1016" i="1"/>
  <c r="C1016" i="1"/>
  <c r="B1016" i="1"/>
  <c r="AJ1015" i="1"/>
  <c r="AI1015" i="1"/>
  <c r="AF1015" i="1"/>
  <c r="L1015" i="1"/>
  <c r="K1015" i="1"/>
  <c r="J1015" i="1"/>
  <c r="I1015" i="1"/>
  <c r="AH1015" i="1" s="1"/>
  <c r="H1015" i="1"/>
  <c r="F1015" i="1"/>
  <c r="AG1015" i="1" s="1"/>
  <c r="E1015" i="1"/>
  <c r="D1015" i="1"/>
  <c r="C1015" i="1"/>
  <c r="B1015" i="1"/>
  <c r="AJ1014" i="1"/>
  <c r="AI1014" i="1"/>
  <c r="AG1014" i="1"/>
  <c r="AF1014" i="1"/>
  <c r="L1014" i="1"/>
  <c r="K1014" i="1"/>
  <c r="J1014" i="1"/>
  <c r="I1014" i="1"/>
  <c r="AH1014" i="1" s="1"/>
  <c r="H1014" i="1"/>
  <c r="F1014" i="1"/>
  <c r="E1014" i="1"/>
  <c r="D1014" i="1"/>
  <c r="C1014" i="1"/>
  <c r="B1014" i="1"/>
  <c r="AJ1013" i="1"/>
  <c r="AI1013" i="1"/>
  <c r="AF1013" i="1"/>
  <c r="L1013" i="1"/>
  <c r="K1013" i="1"/>
  <c r="J1013" i="1"/>
  <c r="I1013" i="1"/>
  <c r="AH1013" i="1" s="1"/>
  <c r="H1013" i="1"/>
  <c r="F1013" i="1"/>
  <c r="AG1013" i="1" s="1"/>
  <c r="E1013" i="1"/>
  <c r="D1013" i="1"/>
  <c r="C1013" i="1"/>
  <c r="B1013" i="1"/>
  <c r="AJ1012" i="1"/>
  <c r="AI1012" i="1"/>
  <c r="AG1012" i="1"/>
  <c r="AF1012" i="1"/>
  <c r="L1012" i="1"/>
  <c r="K1012" i="1"/>
  <c r="J1012" i="1"/>
  <c r="I1012" i="1"/>
  <c r="AH1012" i="1" s="1"/>
  <c r="H1012" i="1"/>
  <c r="F1012" i="1"/>
  <c r="E1012" i="1"/>
  <c r="D1012" i="1"/>
  <c r="C1012" i="1"/>
  <c r="B1012" i="1"/>
  <c r="AJ1011" i="1"/>
  <c r="AI1011" i="1"/>
  <c r="AF1011" i="1"/>
  <c r="L1011" i="1"/>
  <c r="K1011" i="1"/>
  <c r="J1011" i="1"/>
  <c r="I1011" i="1"/>
  <c r="AH1011" i="1" s="1"/>
  <c r="H1011" i="1"/>
  <c r="F1011" i="1"/>
  <c r="AG1011" i="1" s="1"/>
  <c r="E1011" i="1"/>
  <c r="D1011" i="1"/>
  <c r="C1011" i="1"/>
  <c r="B1011" i="1"/>
  <c r="AJ1010" i="1"/>
  <c r="AI1010" i="1"/>
  <c r="AG1010" i="1"/>
  <c r="AF1010" i="1"/>
  <c r="L1010" i="1"/>
  <c r="K1010" i="1"/>
  <c r="J1010" i="1"/>
  <c r="I1010" i="1"/>
  <c r="AH1010" i="1" s="1"/>
  <c r="H1010" i="1"/>
  <c r="F1010" i="1"/>
  <c r="E1010" i="1"/>
  <c r="D1010" i="1"/>
  <c r="C1010" i="1"/>
  <c r="B1010" i="1"/>
  <c r="AJ1009" i="1"/>
  <c r="AI1009" i="1"/>
  <c r="AF1009" i="1"/>
  <c r="L1009" i="1"/>
  <c r="K1009" i="1"/>
  <c r="J1009" i="1"/>
  <c r="I1009" i="1"/>
  <c r="AH1009" i="1" s="1"/>
  <c r="H1009" i="1"/>
  <c r="F1009" i="1"/>
  <c r="AG1009" i="1" s="1"/>
  <c r="E1009" i="1"/>
  <c r="D1009" i="1"/>
  <c r="C1009" i="1"/>
  <c r="B1009" i="1"/>
  <c r="AJ1008" i="1"/>
  <c r="AI1008" i="1"/>
  <c r="AG1008" i="1"/>
  <c r="AF1008" i="1"/>
  <c r="L1008" i="1"/>
  <c r="K1008" i="1"/>
  <c r="J1008" i="1"/>
  <c r="I1008" i="1"/>
  <c r="AH1008" i="1" s="1"/>
  <c r="H1008" i="1"/>
  <c r="F1008" i="1"/>
  <c r="E1008" i="1"/>
  <c r="D1008" i="1"/>
  <c r="C1008" i="1"/>
  <c r="B1008" i="1"/>
  <c r="AJ1007" i="1"/>
  <c r="AI1007" i="1"/>
  <c r="AF1007" i="1"/>
  <c r="L1007" i="1"/>
  <c r="K1007" i="1"/>
  <c r="J1007" i="1"/>
  <c r="I1007" i="1"/>
  <c r="AH1007" i="1" s="1"/>
  <c r="H1007" i="1"/>
  <c r="F1007" i="1"/>
  <c r="AG1007" i="1" s="1"/>
  <c r="E1007" i="1"/>
  <c r="D1007" i="1"/>
  <c r="C1007" i="1"/>
  <c r="B1007" i="1"/>
  <c r="AJ1006" i="1"/>
  <c r="AI1006" i="1"/>
  <c r="AG1006" i="1"/>
  <c r="AF1006" i="1"/>
  <c r="L1006" i="1"/>
  <c r="K1006" i="1"/>
  <c r="J1006" i="1"/>
  <c r="I1006" i="1"/>
  <c r="AH1006" i="1" s="1"/>
  <c r="H1006" i="1"/>
  <c r="F1006" i="1"/>
  <c r="E1006" i="1"/>
  <c r="D1006" i="1"/>
  <c r="C1006" i="1"/>
  <c r="B1006" i="1"/>
  <c r="AJ1005" i="1"/>
  <c r="AI1005" i="1"/>
  <c r="AH1005" i="1"/>
  <c r="AF1005" i="1"/>
  <c r="L1005" i="1"/>
  <c r="K1005" i="1"/>
  <c r="J1005" i="1"/>
  <c r="I1005" i="1"/>
  <c r="H1005" i="1"/>
  <c r="F1005" i="1"/>
  <c r="AG1005" i="1" s="1"/>
  <c r="E1005" i="1"/>
  <c r="D1005" i="1"/>
  <c r="C1005" i="1"/>
  <c r="B1005" i="1"/>
  <c r="AJ1004" i="1"/>
  <c r="AI1004" i="1"/>
  <c r="AG1004" i="1"/>
  <c r="AF1004" i="1"/>
  <c r="L1004" i="1"/>
  <c r="K1004" i="1"/>
  <c r="J1004" i="1"/>
  <c r="I1004" i="1"/>
  <c r="AH1004" i="1" s="1"/>
  <c r="H1004" i="1"/>
  <c r="F1004" i="1"/>
  <c r="E1004" i="1"/>
  <c r="D1004" i="1"/>
  <c r="C1004" i="1"/>
  <c r="B1004" i="1"/>
  <c r="AJ1003" i="1"/>
  <c r="AI1003" i="1"/>
  <c r="AF1003" i="1"/>
  <c r="L1003" i="1"/>
  <c r="K1003" i="1"/>
  <c r="J1003" i="1"/>
  <c r="I1003" i="1"/>
  <c r="AH1003" i="1" s="1"/>
  <c r="H1003" i="1"/>
  <c r="F1003" i="1"/>
  <c r="AG1003" i="1" s="1"/>
  <c r="E1003" i="1"/>
  <c r="D1003" i="1"/>
  <c r="C1003" i="1"/>
  <c r="B1003" i="1"/>
  <c r="AJ1002" i="1"/>
  <c r="AI1002" i="1"/>
  <c r="AG1002" i="1"/>
  <c r="AF1002" i="1"/>
  <c r="L1002" i="1"/>
  <c r="K1002" i="1"/>
  <c r="J1002" i="1"/>
  <c r="I1002" i="1"/>
  <c r="AH1002" i="1" s="1"/>
  <c r="H1002" i="1"/>
  <c r="F1002" i="1"/>
  <c r="E1002" i="1"/>
  <c r="D1002" i="1"/>
  <c r="C1002" i="1"/>
  <c r="B1002" i="1"/>
  <c r="AJ1001" i="1"/>
  <c r="AI1001" i="1"/>
  <c r="AF1001" i="1"/>
  <c r="L1001" i="1"/>
  <c r="K1001" i="1"/>
  <c r="J1001" i="1"/>
  <c r="I1001" i="1"/>
  <c r="AH1001" i="1" s="1"/>
  <c r="H1001" i="1"/>
  <c r="F1001" i="1"/>
  <c r="AG1001" i="1" s="1"/>
  <c r="E1001" i="1"/>
  <c r="D1001" i="1"/>
  <c r="C1001" i="1"/>
  <c r="B1001" i="1"/>
  <c r="AJ1000" i="1"/>
  <c r="AI1000" i="1"/>
  <c r="AF1000" i="1"/>
  <c r="L1000" i="1"/>
  <c r="K1000" i="1"/>
  <c r="J1000" i="1"/>
  <c r="I1000" i="1"/>
  <c r="AH1000" i="1" s="1"/>
  <c r="H1000" i="1"/>
  <c r="F1000" i="1"/>
  <c r="AG1000" i="1" s="1"/>
  <c r="E1000" i="1"/>
  <c r="D1000" i="1"/>
  <c r="C1000" i="1"/>
  <c r="B1000" i="1"/>
  <c r="AJ999" i="1"/>
  <c r="AI999" i="1"/>
  <c r="AF999" i="1"/>
  <c r="L999" i="1"/>
  <c r="K999" i="1"/>
  <c r="J999" i="1"/>
  <c r="I999" i="1"/>
  <c r="AH999" i="1" s="1"/>
  <c r="H999" i="1"/>
  <c r="F999" i="1"/>
  <c r="AG999" i="1" s="1"/>
  <c r="E999" i="1"/>
  <c r="D999" i="1"/>
  <c r="C999" i="1"/>
  <c r="B999" i="1"/>
  <c r="AJ998" i="1"/>
  <c r="AI998" i="1"/>
  <c r="AH998" i="1"/>
  <c r="AF998" i="1"/>
  <c r="L998" i="1"/>
  <c r="K998" i="1"/>
  <c r="J998" i="1"/>
  <c r="I998" i="1"/>
  <c r="H998" i="1"/>
  <c r="F998" i="1"/>
  <c r="AG998" i="1" s="1"/>
  <c r="E998" i="1"/>
  <c r="D998" i="1"/>
  <c r="C998" i="1"/>
  <c r="B998" i="1"/>
  <c r="AJ997" i="1"/>
  <c r="AI997" i="1"/>
  <c r="AF997" i="1"/>
  <c r="L997" i="1"/>
  <c r="K997" i="1"/>
  <c r="J997" i="1"/>
  <c r="I997" i="1"/>
  <c r="AH997" i="1" s="1"/>
  <c r="H997" i="1"/>
  <c r="F997" i="1"/>
  <c r="AG997" i="1" s="1"/>
  <c r="E997" i="1"/>
  <c r="D997" i="1"/>
  <c r="C997" i="1"/>
  <c r="B997" i="1"/>
  <c r="AJ996" i="1"/>
  <c r="AI996" i="1"/>
  <c r="AF996" i="1"/>
  <c r="L996" i="1"/>
  <c r="K996" i="1"/>
  <c r="J996" i="1"/>
  <c r="I996" i="1"/>
  <c r="AH996" i="1" s="1"/>
  <c r="H996" i="1"/>
  <c r="F996" i="1"/>
  <c r="AG996" i="1" s="1"/>
  <c r="E996" i="1"/>
  <c r="D996" i="1"/>
  <c r="C996" i="1"/>
  <c r="B996" i="1"/>
  <c r="AJ995" i="1"/>
  <c r="AI995" i="1"/>
  <c r="AF995" i="1"/>
  <c r="L995" i="1"/>
  <c r="K995" i="1"/>
  <c r="J995" i="1"/>
  <c r="I995" i="1"/>
  <c r="AH995" i="1" s="1"/>
  <c r="H995" i="1"/>
  <c r="F995" i="1"/>
  <c r="AG995" i="1" s="1"/>
  <c r="E995" i="1"/>
  <c r="D995" i="1"/>
  <c r="C995" i="1"/>
  <c r="B995" i="1"/>
  <c r="AJ994" i="1"/>
  <c r="AI994" i="1"/>
  <c r="AH994" i="1"/>
  <c r="AF994" i="1"/>
  <c r="L994" i="1"/>
  <c r="K994" i="1"/>
  <c r="J994" i="1"/>
  <c r="I994" i="1"/>
  <c r="H994" i="1"/>
  <c r="F994" i="1"/>
  <c r="AG994" i="1" s="1"/>
  <c r="E994" i="1"/>
  <c r="D994" i="1"/>
  <c r="C994" i="1"/>
  <c r="B994" i="1"/>
  <c r="AJ993" i="1"/>
  <c r="AI993" i="1"/>
  <c r="AF993" i="1"/>
  <c r="L993" i="1"/>
  <c r="K993" i="1"/>
  <c r="J993" i="1"/>
  <c r="I993" i="1"/>
  <c r="AH993" i="1" s="1"/>
  <c r="H993" i="1"/>
  <c r="F993" i="1"/>
  <c r="AG993" i="1" s="1"/>
  <c r="E993" i="1"/>
  <c r="D993" i="1"/>
  <c r="C993" i="1"/>
  <c r="B993" i="1"/>
  <c r="AJ992" i="1"/>
  <c r="AI992" i="1"/>
  <c r="AG992" i="1"/>
  <c r="AF992" i="1"/>
  <c r="L992" i="1"/>
  <c r="K992" i="1"/>
  <c r="J992" i="1"/>
  <c r="I992" i="1"/>
  <c r="AH992" i="1" s="1"/>
  <c r="H992" i="1"/>
  <c r="F992" i="1"/>
  <c r="E992" i="1"/>
  <c r="D992" i="1"/>
  <c r="C992" i="1"/>
  <c r="B992" i="1"/>
  <c r="AJ991" i="1"/>
  <c r="AI991" i="1"/>
  <c r="AF991" i="1"/>
  <c r="L991" i="1"/>
  <c r="K991" i="1"/>
  <c r="J991" i="1"/>
  <c r="I991" i="1"/>
  <c r="AH991" i="1" s="1"/>
  <c r="H991" i="1"/>
  <c r="F991" i="1"/>
  <c r="AG991" i="1" s="1"/>
  <c r="E991" i="1"/>
  <c r="D991" i="1"/>
  <c r="C991" i="1"/>
  <c r="B991" i="1"/>
  <c r="AJ990" i="1"/>
  <c r="AI990" i="1"/>
  <c r="AH990" i="1"/>
  <c r="AG990" i="1"/>
  <c r="AF990" i="1"/>
  <c r="L990" i="1"/>
  <c r="K990" i="1"/>
  <c r="J990" i="1"/>
  <c r="I990" i="1"/>
  <c r="H990" i="1"/>
  <c r="F990" i="1"/>
  <c r="E990" i="1"/>
  <c r="D990" i="1"/>
  <c r="C990" i="1"/>
  <c r="B990" i="1"/>
  <c r="AJ989" i="1"/>
  <c r="AI989" i="1"/>
  <c r="AF989" i="1"/>
  <c r="L989" i="1"/>
  <c r="K989" i="1"/>
  <c r="J989" i="1"/>
  <c r="I989" i="1"/>
  <c r="AH989" i="1" s="1"/>
  <c r="H989" i="1"/>
  <c r="F989" i="1"/>
  <c r="AG989" i="1" s="1"/>
  <c r="E989" i="1"/>
  <c r="D989" i="1"/>
  <c r="C989" i="1"/>
  <c r="B989" i="1"/>
  <c r="AJ988" i="1"/>
  <c r="AI988" i="1"/>
  <c r="AG988" i="1"/>
  <c r="AF988" i="1"/>
  <c r="L988" i="1"/>
  <c r="K988" i="1"/>
  <c r="J988" i="1"/>
  <c r="I988" i="1"/>
  <c r="AH988" i="1" s="1"/>
  <c r="H988" i="1"/>
  <c r="F988" i="1"/>
  <c r="E988" i="1"/>
  <c r="D988" i="1"/>
  <c r="C988" i="1"/>
  <c r="B988" i="1"/>
  <c r="AJ987" i="1"/>
  <c r="AI987" i="1"/>
  <c r="AF987" i="1"/>
  <c r="L987" i="1"/>
  <c r="K987" i="1"/>
  <c r="J987" i="1"/>
  <c r="I987" i="1"/>
  <c r="AH987" i="1" s="1"/>
  <c r="H987" i="1"/>
  <c r="F987" i="1"/>
  <c r="AG987" i="1" s="1"/>
  <c r="E987" i="1"/>
  <c r="D987" i="1"/>
  <c r="C987" i="1"/>
  <c r="B987" i="1"/>
  <c r="AJ986" i="1"/>
  <c r="AI986" i="1"/>
  <c r="AH986" i="1"/>
  <c r="AG986" i="1"/>
  <c r="AF986" i="1"/>
  <c r="L986" i="1"/>
  <c r="K986" i="1"/>
  <c r="J986" i="1"/>
  <c r="I986" i="1"/>
  <c r="H986" i="1"/>
  <c r="F986" i="1"/>
  <c r="E986" i="1"/>
  <c r="D986" i="1"/>
  <c r="C986" i="1"/>
  <c r="B986" i="1"/>
  <c r="AJ985" i="1"/>
  <c r="AI985" i="1"/>
  <c r="AF985" i="1"/>
  <c r="L985" i="1"/>
  <c r="K985" i="1"/>
  <c r="J985" i="1"/>
  <c r="I985" i="1"/>
  <c r="AH985" i="1" s="1"/>
  <c r="H985" i="1"/>
  <c r="F985" i="1"/>
  <c r="AG985" i="1" s="1"/>
  <c r="E985" i="1"/>
  <c r="D985" i="1"/>
  <c r="C985" i="1"/>
  <c r="B985" i="1"/>
  <c r="AJ984" i="1"/>
  <c r="AI984" i="1"/>
  <c r="AF984" i="1"/>
  <c r="L984" i="1"/>
  <c r="K984" i="1"/>
  <c r="J984" i="1"/>
  <c r="I984" i="1"/>
  <c r="AH984" i="1" s="1"/>
  <c r="H984" i="1"/>
  <c r="F984" i="1"/>
  <c r="AG984" i="1" s="1"/>
  <c r="E984" i="1"/>
  <c r="D984" i="1"/>
  <c r="C984" i="1"/>
  <c r="B984" i="1"/>
  <c r="AJ983" i="1"/>
  <c r="AI983" i="1"/>
  <c r="AG983" i="1"/>
  <c r="AF983" i="1"/>
  <c r="L983" i="1"/>
  <c r="K983" i="1"/>
  <c r="J983" i="1"/>
  <c r="I983" i="1"/>
  <c r="AH983" i="1" s="1"/>
  <c r="H983" i="1"/>
  <c r="F983" i="1"/>
  <c r="E983" i="1"/>
  <c r="D983" i="1"/>
  <c r="C983" i="1"/>
  <c r="B983" i="1"/>
  <c r="AJ982" i="1"/>
  <c r="AI982" i="1"/>
  <c r="AF982" i="1"/>
  <c r="L982" i="1"/>
  <c r="K982" i="1"/>
  <c r="J982" i="1"/>
  <c r="I982" i="1"/>
  <c r="AH982" i="1" s="1"/>
  <c r="H982" i="1"/>
  <c r="F982" i="1"/>
  <c r="AG982" i="1" s="1"/>
  <c r="E982" i="1"/>
  <c r="D982" i="1"/>
  <c r="C982" i="1"/>
  <c r="B982" i="1"/>
  <c r="AJ981" i="1"/>
  <c r="AI981" i="1"/>
  <c r="AH981" i="1"/>
  <c r="AG981" i="1"/>
  <c r="AF981" i="1"/>
  <c r="L981" i="1"/>
  <c r="K981" i="1"/>
  <c r="J981" i="1"/>
  <c r="I981" i="1"/>
  <c r="H981" i="1"/>
  <c r="F981" i="1"/>
  <c r="E981" i="1"/>
  <c r="D981" i="1"/>
  <c r="C981" i="1"/>
  <c r="B981" i="1"/>
  <c r="AJ980" i="1"/>
  <c r="AI980" i="1"/>
  <c r="AF980" i="1"/>
  <c r="L980" i="1"/>
  <c r="K980" i="1"/>
  <c r="J980" i="1"/>
  <c r="I980" i="1"/>
  <c r="AH980" i="1" s="1"/>
  <c r="H980" i="1"/>
  <c r="F980" i="1"/>
  <c r="AG980" i="1" s="1"/>
  <c r="E980" i="1"/>
  <c r="D980" i="1"/>
  <c r="C980" i="1"/>
  <c r="B980" i="1"/>
  <c r="AJ979" i="1"/>
  <c r="AI979" i="1"/>
  <c r="AG979" i="1"/>
  <c r="AF979" i="1"/>
  <c r="L979" i="1"/>
  <c r="K979" i="1"/>
  <c r="J979" i="1"/>
  <c r="I979" i="1"/>
  <c r="AH979" i="1" s="1"/>
  <c r="H979" i="1"/>
  <c r="F979" i="1"/>
  <c r="E979" i="1"/>
  <c r="D979" i="1"/>
  <c r="C979" i="1"/>
  <c r="B979" i="1"/>
  <c r="AJ978" i="1"/>
  <c r="AI978" i="1"/>
  <c r="AF978" i="1"/>
  <c r="L978" i="1"/>
  <c r="K978" i="1"/>
  <c r="J978" i="1"/>
  <c r="I978" i="1"/>
  <c r="AH978" i="1" s="1"/>
  <c r="H978" i="1"/>
  <c r="F978" i="1"/>
  <c r="AG978" i="1" s="1"/>
  <c r="E978" i="1"/>
  <c r="D978" i="1"/>
  <c r="C978" i="1"/>
  <c r="B978" i="1"/>
  <c r="AJ977" i="1"/>
  <c r="AI977" i="1"/>
  <c r="AH977" i="1"/>
  <c r="AG977" i="1"/>
  <c r="AF977" i="1"/>
  <c r="L977" i="1"/>
  <c r="K977" i="1"/>
  <c r="J977" i="1"/>
  <c r="I977" i="1"/>
  <c r="H977" i="1"/>
  <c r="F977" i="1"/>
  <c r="E977" i="1"/>
  <c r="D977" i="1"/>
  <c r="C977" i="1"/>
  <c r="B977" i="1"/>
  <c r="AJ976" i="1"/>
  <c r="AI976" i="1"/>
  <c r="AF976" i="1"/>
  <c r="L976" i="1"/>
  <c r="K976" i="1"/>
  <c r="J976" i="1"/>
  <c r="I976" i="1"/>
  <c r="AH976" i="1" s="1"/>
  <c r="H976" i="1"/>
  <c r="F976" i="1"/>
  <c r="AG976" i="1" s="1"/>
  <c r="E976" i="1"/>
  <c r="D976" i="1"/>
  <c r="C976" i="1"/>
  <c r="B976" i="1"/>
  <c r="AJ975" i="1"/>
  <c r="AI975" i="1"/>
  <c r="AG975" i="1"/>
  <c r="AF975" i="1"/>
  <c r="L975" i="1"/>
  <c r="K975" i="1"/>
  <c r="J975" i="1"/>
  <c r="I975" i="1"/>
  <c r="AH975" i="1" s="1"/>
  <c r="H975" i="1"/>
  <c r="F975" i="1"/>
  <c r="E975" i="1"/>
  <c r="D975" i="1"/>
  <c r="C975" i="1"/>
  <c r="B975" i="1"/>
  <c r="AJ974" i="1"/>
  <c r="AI974" i="1"/>
  <c r="AF974" i="1"/>
  <c r="L974" i="1"/>
  <c r="K974" i="1"/>
  <c r="J974" i="1"/>
  <c r="I974" i="1"/>
  <c r="AH974" i="1" s="1"/>
  <c r="H974" i="1"/>
  <c r="F974" i="1"/>
  <c r="AG974" i="1" s="1"/>
  <c r="E974" i="1"/>
  <c r="D974" i="1"/>
  <c r="C974" i="1"/>
  <c r="B974" i="1"/>
  <c r="AJ973" i="1"/>
  <c r="AI973" i="1"/>
  <c r="AH973" i="1"/>
  <c r="AG973" i="1"/>
  <c r="AF973" i="1"/>
  <c r="L973" i="1"/>
  <c r="K973" i="1"/>
  <c r="J973" i="1"/>
  <c r="I973" i="1"/>
  <c r="H973" i="1"/>
  <c r="F973" i="1"/>
  <c r="E973" i="1"/>
  <c r="D973" i="1"/>
  <c r="C973" i="1"/>
  <c r="B973" i="1"/>
  <c r="AJ972" i="1"/>
  <c r="AI972" i="1"/>
  <c r="AF972" i="1"/>
  <c r="L972" i="1"/>
  <c r="K972" i="1"/>
  <c r="J972" i="1"/>
  <c r="I972" i="1"/>
  <c r="AH972" i="1" s="1"/>
  <c r="H972" i="1"/>
  <c r="F972" i="1"/>
  <c r="AG972" i="1" s="1"/>
  <c r="E972" i="1"/>
  <c r="D972" i="1"/>
  <c r="C972" i="1"/>
  <c r="B972" i="1"/>
  <c r="AJ971" i="1"/>
  <c r="AI971" i="1"/>
  <c r="AG971" i="1"/>
  <c r="AF971" i="1"/>
  <c r="L971" i="1"/>
  <c r="K971" i="1"/>
  <c r="J971" i="1"/>
  <c r="I971" i="1"/>
  <c r="AH971" i="1" s="1"/>
  <c r="H971" i="1"/>
  <c r="F971" i="1"/>
  <c r="E971" i="1"/>
  <c r="D971" i="1"/>
  <c r="C971" i="1"/>
  <c r="B971" i="1"/>
  <c r="AJ970" i="1"/>
  <c r="AI970" i="1"/>
  <c r="AF970" i="1"/>
  <c r="L970" i="1"/>
  <c r="K970" i="1"/>
  <c r="J970" i="1"/>
  <c r="I970" i="1"/>
  <c r="AH970" i="1" s="1"/>
  <c r="H970" i="1"/>
  <c r="F970" i="1"/>
  <c r="AG970" i="1" s="1"/>
  <c r="E970" i="1"/>
  <c r="D970" i="1"/>
  <c r="C970" i="1"/>
  <c r="B970" i="1"/>
  <c r="AJ969" i="1"/>
  <c r="AI969" i="1"/>
  <c r="AH969" i="1"/>
  <c r="AG969" i="1"/>
  <c r="AF969" i="1"/>
  <c r="L969" i="1"/>
  <c r="K969" i="1"/>
  <c r="J969" i="1"/>
  <c r="I969" i="1"/>
  <c r="H969" i="1"/>
  <c r="F969" i="1"/>
  <c r="E969" i="1"/>
  <c r="D969" i="1"/>
  <c r="C969" i="1"/>
  <c r="B969" i="1"/>
  <c r="AJ968" i="1"/>
  <c r="AI968" i="1"/>
  <c r="AF968" i="1"/>
  <c r="L968" i="1"/>
  <c r="K968" i="1"/>
  <c r="J968" i="1"/>
  <c r="I968" i="1"/>
  <c r="AH968" i="1" s="1"/>
  <c r="H968" i="1"/>
  <c r="F968" i="1"/>
  <c r="AG968" i="1" s="1"/>
  <c r="E968" i="1"/>
  <c r="D968" i="1"/>
  <c r="C968" i="1"/>
  <c r="B968" i="1"/>
  <c r="AJ967" i="1"/>
  <c r="AI967" i="1"/>
  <c r="AG967" i="1"/>
  <c r="AF967" i="1"/>
  <c r="L967" i="1"/>
  <c r="K967" i="1"/>
  <c r="J967" i="1"/>
  <c r="I967" i="1"/>
  <c r="AH967" i="1" s="1"/>
  <c r="H967" i="1"/>
  <c r="F967" i="1"/>
  <c r="E967" i="1"/>
  <c r="D967" i="1"/>
  <c r="C967" i="1"/>
  <c r="B967" i="1"/>
  <c r="AJ966" i="1"/>
  <c r="AI966" i="1"/>
  <c r="AF966" i="1"/>
  <c r="L966" i="1"/>
  <c r="K966" i="1"/>
  <c r="J966" i="1"/>
  <c r="I966" i="1"/>
  <c r="AH966" i="1" s="1"/>
  <c r="H966" i="1"/>
  <c r="F966" i="1"/>
  <c r="AG966" i="1" s="1"/>
  <c r="E966" i="1"/>
  <c r="D966" i="1"/>
  <c r="C966" i="1"/>
  <c r="B966" i="1"/>
  <c r="AJ965" i="1"/>
  <c r="AI965" i="1"/>
  <c r="AH965" i="1"/>
  <c r="AG965" i="1"/>
  <c r="AF965" i="1"/>
  <c r="L965" i="1"/>
  <c r="K965" i="1"/>
  <c r="J965" i="1"/>
  <c r="I965" i="1"/>
  <c r="H965" i="1"/>
  <c r="F965" i="1"/>
  <c r="E965" i="1"/>
  <c r="D965" i="1"/>
  <c r="C965" i="1"/>
  <c r="B965" i="1"/>
  <c r="AJ964" i="1"/>
  <c r="AI964" i="1"/>
  <c r="AF964" i="1"/>
  <c r="L964" i="1"/>
  <c r="K964" i="1"/>
  <c r="J964" i="1"/>
  <c r="I964" i="1"/>
  <c r="AH964" i="1" s="1"/>
  <c r="H964" i="1"/>
  <c r="F964" i="1"/>
  <c r="AG964" i="1" s="1"/>
  <c r="E964" i="1"/>
  <c r="D964" i="1"/>
  <c r="C964" i="1"/>
  <c r="B964" i="1"/>
  <c r="AJ963" i="1"/>
  <c r="AI963" i="1"/>
  <c r="AG963" i="1"/>
  <c r="AF963" i="1"/>
  <c r="L963" i="1"/>
  <c r="K963" i="1"/>
  <c r="J963" i="1"/>
  <c r="I963" i="1"/>
  <c r="AH963" i="1" s="1"/>
  <c r="H963" i="1"/>
  <c r="F963" i="1"/>
  <c r="E963" i="1"/>
  <c r="D963" i="1"/>
  <c r="C963" i="1"/>
  <c r="B963" i="1"/>
  <c r="AJ962" i="1"/>
  <c r="AI962" i="1"/>
  <c r="AF962" i="1"/>
  <c r="L962" i="1"/>
  <c r="K962" i="1"/>
  <c r="J962" i="1"/>
  <c r="I962" i="1"/>
  <c r="AH962" i="1" s="1"/>
  <c r="H962" i="1"/>
  <c r="F962" i="1"/>
  <c r="AG962" i="1" s="1"/>
  <c r="E962" i="1"/>
  <c r="D962" i="1"/>
  <c r="C962" i="1"/>
  <c r="B962" i="1"/>
  <c r="AJ961" i="1"/>
  <c r="AI961" i="1"/>
  <c r="AH961" i="1"/>
  <c r="AG961" i="1"/>
  <c r="AF961" i="1"/>
  <c r="L961" i="1"/>
  <c r="K961" i="1"/>
  <c r="J961" i="1"/>
  <c r="I961" i="1"/>
  <c r="H961" i="1"/>
  <c r="F961" i="1"/>
  <c r="E961" i="1"/>
  <c r="D961" i="1"/>
  <c r="C961" i="1"/>
  <c r="B961" i="1"/>
  <c r="AJ960" i="1"/>
  <c r="AI960" i="1"/>
  <c r="AF960" i="1"/>
  <c r="L960" i="1"/>
  <c r="K960" i="1"/>
  <c r="J960" i="1"/>
  <c r="I960" i="1"/>
  <c r="AH960" i="1" s="1"/>
  <c r="H960" i="1"/>
  <c r="F960" i="1"/>
  <c r="AG960" i="1" s="1"/>
  <c r="E960" i="1"/>
  <c r="D960" i="1"/>
  <c r="C960" i="1"/>
  <c r="B960" i="1"/>
  <c r="AJ959" i="1"/>
  <c r="AI959" i="1"/>
  <c r="AG959" i="1"/>
  <c r="AF959" i="1"/>
  <c r="L959" i="1"/>
  <c r="K959" i="1"/>
  <c r="J959" i="1"/>
  <c r="I959" i="1"/>
  <c r="AH959" i="1" s="1"/>
  <c r="H959" i="1"/>
  <c r="F959" i="1"/>
  <c r="E959" i="1"/>
  <c r="D959" i="1"/>
  <c r="C959" i="1"/>
  <c r="B959" i="1"/>
  <c r="AJ958" i="1"/>
  <c r="AI958" i="1"/>
  <c r="AF958" i="1"/>
  <c r="L958" i="1"/>
  <c r="K958" i="1"/>
  <c r="J958" i="1"/>
  <c r="I958" i="1"/>
  <c r="AH958" i="1" s="1"/>
  <c r="H958" i="1"/>
  <c r="F958" i="1"/>
  <c r="AG958" i="1" s="1"/>
  <c r="E958" i="1"/>
  <c r="D958" i="1"/>
  <c r="C958" i="1"/>
  <c r="B958" i="1"/>
  <c r="AJ957" i="1"/>
  <c r="AI957" i="1"/>
  <c r="AH957" i="1"/>
  <c r="AG957" i="1"/>
  <c r="AF957" i="1"/>
  <c r="L957" i="1"/>
  <c r="K957" i="1"/>
  <c r="J957" i="1"/>
  <c r="I957" i="1"/>
  <c r="H957" i="1"/>
  <c r="F957" i="1"/>
  <c r="E957" i="1"/>
  <c r="D957" i="1"/>
  <c r="C957" i="1"/>
  <c r="B957" i="1"/>
  <c r="AJ956" i="1"/>
  <c r="AI956" i="1"/>
  <c r="AF956" i="1"/>
  <c r="L956" i="1"/>
  <c r="K956" i="1"/>
  <c r="J956" i="1"/>
  <c r="I956" i="1"/>
  <c r="AH956" i="1" s="1"/>
  <c r="H956" i="1"/>
  <c r="F956" i="1"/>
  <c r="AG956" i="1" s="1"/>
  <c r="E956" i="1"/>
  <c r="D956" i="1"/>
  <c r="C956" i="1"/>
  <c r="B956" i="1"/>
  <c r="AJ955" i="1"/>
  <c r="AI955" i="1"/>
  <c r="AG955" i="1"/>
  <c r="AF955" i="1"/>
  <c r="L955" i="1"/>
  <c r="K955" i="1"/>
  <c r="J955" i="1"/>
  <c r="I955" i="1"/>
  <c r="AH955" i="1" s="1"/>
  <c r="H955" i="1"/>
  <c r="F955" i="1"/>
  <c r="E955" i="1"/>
  <c r="D955" i="1"/>
  <c r="C955" i="1"/>
  <c r="B955" i="1"/>
  <c r="AJ954" i="1"/>
  <c r="AI954" i="1"/>
  <c r="AF954" i="1"/>
  <c r="L954" i="1"/>
  <c r="K954" i="1"/>
  <c r="J954" i="1"/>
  <c r="I954" i="1"/>
  <c r="AH954" i="1" s="1"/>
  <c r="H954" i="1"/>
  <c r="F954" i="1"/>
  <c r="AG954" i="1" s="1"/>
  <c r="E954" i="1"/>
  <c r="D954" i="1"/>
  <c r="C954" i="1"/>
  <c r="B954" i="1"/>
  <c r="AJ953" i="1"/>
  <c r="AI953" i="1"/>
  <c r="AH953" i="1"/>
  <c r="AG953" i="1"/>
  <c r="AF953" i="1"/>
  <c r="L953" i="1"/>
  <c r="K953" i="1"/>
  <c r="J953" i="1"/>
  <c r="I953" i="1"/>
  <c r="H953" i="1"/>
  <c r="F953" i="1"/>
  <c r="E953" i="1"/>
  <c r="D953" i="1"/>
  <c r="C953" i="1"/>
  <c r="B953" i="1"/>
  <c r="AJ952" i="1"/>
  <c r="AI952" i="1"/>
  <c r="AF952" i="1"/>
  <c r="L952" i="1"/>
  <c r="K952" i="1"/>
  <c r="J952" i="1"/>
  <c r="I952" i="1"/>
  <c r="AH952" i="1" s="1"/>
  <c r="H952" i="1"/>
  <c r="F952" i="1"/>
  <c r="AG952" i="1" s="1"/>
  <c r="E952" i="1"/>
  <c r="D952" i="1"/>
  <c r="C952" i="1"/>
  <c r="B952" i="1"/>
  <c r="AJ951" i="1"/>
  <c r="AI951" i="1"/>
  <c r="AG951" i="1"/>
  <c r="AF951" i="1"/>
  <c r="L951" i="1"/>
  <c r="K951" i="1"/>
  <c r="J951" i="1"/>
  <c r="I951" i="1"/>
  <c r="AH951" i="1" s="1"/>
  <c r="H951" i="1"/>
  <c r="F951" i="1"/>
  <c r="E951" i="1"/>
  <c r="D951" i="1"/>
  <c r="C951" i="1"/>
  <c r="B951" i="1"/>
  <c r="AJ950" i="1"/>
  <c r="AI950" i="1"/>
  <c r="AF950" i="1"/>
  <c r="L950" i="1"/>
  <c r="K950" i="1"/>
  <c r="J950" i="1"/>
  <c r="I950" i="1"/>
  <c r="AH950" i="1" s="1"/>
  <c r="H950" i="1"/>
  <c r="F950" i="1"/>
  <c r="AG950" i="1" s="1"/>
  <c r="E950" i="1"/>
  <c r="D950" i="1"/>
  <c r="C950" i="1"/>
  <c r="B950" i="1"/>
  <c r="AJ949" i="1"/>
  <c r="AI949" i="1"/>
  <c r="AH949" i="1"/>
  <c r="AG949" i="1"/>
  <c r="AF949" i="1"/>
  <c r="L949" i="1"/>
  <c r="K949" i="1"/>
  <c r="J949" i="1"/>
  <c r="I949" i="1"/>
  <c r="H949" i="1"/>
  <c r="F949" i="1"/>
  <c r="E949" i="1"/>
  <c r="D949" i="1"/>
  <c r="C949" i="1"/>
  <c r="B949" i="1"/>
  <c r="AJ948" i="1"/>
  <c r="AI948" i="1"/>
  <c r="AF948" i="1"/>
  <c r="L948" i="1"/>
  <c r="K948" i="1"/>
  <c r="J948" i="1"/>
  <c r="I948" i="1"/>
  <c r="AH948" i="1" s="1"/>
  <c r="H948" i="1"/>
  <c r="F948" i="1"/>
  <c r="AG948" i="1" s="1"/>
  <c r="E948" i="1"/>
  <c r="D948" i="1"/>
  <c r="C948" i="1"/>
  <c r="B948" i="1"/>
  <c r="AJ947" i="1"/>
  <c r="AI947" i="1"/>
  <c r="AG947" i="1"/>
  <c r="AF947" i="1"/>
  <c r="L947" i="1"/>
  <c r="K947" i="1"/>
  <c r="J947" i="1"/>
  <c r="I947" i="1"/>
  <c r="AH947" i="1" s="1"/>
  <c r="H947" i="1"/>
  <c r="F947" i="1"/>
  <c r="E947" i="1"/>
  <c r="D947" i="1"/>
  <c r="C947" i="1"/>
  <c r="B947" i="1"/>
  <c r="AJ946" i="1"/>
  <c r="AI946" i="1"/>
  <c r="AF946" i="1"/>
  <c r="L946" i="1"/>
  <c r="K946" i="1"/>
  <c r="J946" i="1"/>
  <c r="I946" i="1"/>
  <c r="AH946" i="1" s="1"/>
  <c r="H946" i="1"/>
  <c r="F946" i="1"/>
  <c r="AG946" i="1" s="1"/>
  <c r="E946" i="1"/>
  <c r="D946" i="1"/>
  <c r="C946" i="1"/>
  <c r="B946" i="1"/>
  <c r="AJ945" i="1"/>
  <c r="AI945" i="1"/>
  <c r="AH945" i="1"/>
  <c r="AG945" i="1"/>
  <c r="AF945" i="1"/>
  <c r="L945" i="1"/>
  <c r="K945" i="1"/>
  <c r="J945" i="1"/>
  <c r="I945" i="1"/>
  <c r="H945" i="1"/>
  <c r="F945" i="1"/>
  <c r="E945" i="1"/>
  <c r="D945" i="1"/>
  <c r="C945" i="1"/>
  <c r="B945" i="1"/>
  <c r="AJ944" i="1"/>
  <c r="AI944" i="1"/>
  <c r="AF944" i="1"/>
  <c r="L944" i="1"/>
  <c r="K944" i="1"/>
  <c r="J944" i="1"/>
  <c r="I944" i="1"/>
  <c r="AH944" i="1" s="1"/>
  <c r="H944" i="1"/>
  <c r="F944" i="1"/>
  <c r="AG944" i="1" s="1"/>
  <c r="E944" i="1"/>
  <c r="D944" i="1"/>
  <c r="C944" i="1"/>
  <c r="B944" i="1"/>
  <c r="AJ943" i="1"/>
  <c r="AI943" i="1"/>
  <c r="AG943" i="1"/>
  <c r="AF943" i="1"/>
  <c r="L943" i="1"/>
  <c r="K943" i="1"/>
  <c r="J943" i="1"/>
  <c r="I943" i="1"/>
  <c r="AH943" i="1" s="1"/>
  <c r="H943" i="1"/>
  <c r="F943" i="1"/>
  <c r="E943" i="1"/>
  <c r="D943" i="1"/>
  <c r="C943" i="1"/>
  <c r="B943" i="1"/>
  <c r="AJ942" i="1"/>
  <c r="AI942" i="1"/>
  <c r="AF942" i="1"/>
  <c r="L942" i="1"/>
  <c r="K942" i="1"/>
  <c r="J942" i="1"/>
  <c r="I942" i="1"/>
  <c r="AH942" i="1" s="1"/>
  <c r="H942" i="1"/>
  <c r="F942" i="1"/>
  <c r="AG942" i="1" s="1"/>
  <c r="E942" i="1"/>
  <c r="D942" i="1"/>
  <c r="C942" i="1"/>
  <c r="B942" i="1"/>
  <c r="AJ941" i="1"/>
  <c r="AI941" i="1"/>
  <c r="AH941" i="1"/>
  <c r="AG941" i="1"/>
  <c r="AF941" i="1"/>
  <c r="L941" i="1"/>
  <c r="K941" i="1"/>
  <c r="J941" i="1"/>
  <c r="I941" i="1"/>
  <c r="H941" i="1"/>
  <c r="F941" i="1"/>
  <c r="E941" i="1"/>
  <c r="D941" i="1"/>
  <c r="C941" i="1"/>
  <c r="B941" i="1"/>
  <c r="AJ940" i="1"/>
  <c r="AI940" i="1"/>
  <c r="AF940" i="1"/>
  <c r="L940" i="1"/>
  <c r="K940" i="1"/>
  <c r="J940" i="1"/>
  <c r="I940" i="1"/>
  <c r="AH940" i="1" s="1"/>
  <c r="H940" i="1"/>
  <c r="F940" i="1"/>
  <c r="AG940" i="1" s="1"/>
  <c r="E940" i="1"/>
  <c r="D940" i="1"/>
  <c r="C940" i="1"/>
  <c r="B940" i="1"/>
  <c r="AJ939" i="1"/>
  <c r="AI939" i="1"/>
  <c r="AF939" i="1"/>
  <c r="L939" i="1"/>
  <c r="K939" i="1"/>
  <c r="J939" i="1"/>
  <c r="I939" i="1"/>
  <c r="AH939" i="1" s="1"/>
  <c r="H939" i="1"/>
  <c r="F939" i="1"/>
  <c r="AG939" i="1" s="1"/>
  <c r="E939" i="1"/>
  <c r="D939" i="1"/>
  <c r="C939" i="1"/>
  <c r="B939" i="1"/>
  <c r="AJ938" i="1"/>
  <c r="AI938" i="1"/>
  <c r="AF938" i="1"/>
  <c r="L938" i="1"/>
  <c r="K938" i="1"/>
  <c r="J938" i="1"/>
  <c r="I938" i="1"/>
  <c r="AH938" i="1" s="1"/>
  <c r="H938" i="1"/>
  <c r="F938" i="1"/>
  <c r="AG938" i="1" s="1"/>
  <c r="E938" i="1"/>
  <c r="D938" i="1"/>
  <c r="C938" i="1"/>
  <c r="B938" i="1"/>
  <c r="AJ937" i="1"/>
  <c r="AI937" i="1"/>
  <c r="AH937" i="1"/>
  <c r="AF937" i="1"/>
  <c r="L937" i="1"/>
  <c r="K937" i="1"/>
  <c r="J937" i="1"/>
  <c r="I937" i="1"/>
  <c r="H937" i="1"/>
  <c r="F937" i="1"/>
  <c r="AG937" i="1" s="1"/>
  <c r="E937" i="1"/>
  <c r="D937" i="1"/>
  <c r="C937" i="1"/>
  <c r="B937" i="1"/>
  <c r="AJ936" i="1"/>
  <c r="AI936" i="1"/>
  <c r="AF936" i="1"/>
  <c r="L936" i="1"/>
  <c r="K936" i="1"/>
  <c r="J936" i="1"/>
  <c r="I936" i="1"/>
  <c r="AH936" i="1" s="1"/>
  <c r="H936" i="1"/>
  <c r="F936" i="1"/>
  <c r="AG936" i="1" s="1"/>
  <c r="E936" i="1"/>
  <c r="D936" i="1"/>
  <c r="C936" i="1"/>
  <c r="B936" i="1"/>
  <c r="AJ935" i="1"/>
  <c r="AI935" i="1"/>
  <c r="AG935" i="1"/>
  <c r="AF935" i="1"/>
  <c r="L935" i="1"/>
  <c r="K935" i="1"/>
  <c r="J935" i="1"/>
  <c r="I935" i="1"/>
  <c r="AH935" i="1" s="1"/>
  <c r="H935" i="1"/>
  <c r="F935" i="1"/>
  <c r="E935" i="1"/>
  <c r="D935" i="1"/>
  <c r="C935" i="1"/>
  <c r="B935" i="1"/>
  <c r="AJ934" i="1"/>
  <c r="AI934" i="1"/>
  <c r="AF934" i="1"/>
  <c r="L934" i="1"/>
  <c r="K934" i="1"/>
  <c r="J934" i="1"/>
  <c r="I934" i="1"/>
  <c r="AH934" i="1" s="1"/>
  <c r="H934" i="1"/>
  <c r="F934" i="1"/>
  <c r="AG934" i="1" s="1"/>
  <c r="E934" i="1"/>
  <c r="D934" i="1"/>
  <c r="C934" i="1"/>
  <c r="B934" i="1"/>
  <c r="AJ933" i="1"/>
  <c r="AI933" i="1"/>
  <c r="AH933" i="1"/>
  <c r="AG933" i="1"/>
  <c r="AF933" i="1"/>
  <c r="L933" i="1"/>
  <c r="K933" i="1"/>
  <c r="J933" i="1"/>
  <c r="I933" i="1"/>
  <c r="H933" i="1"/>
  <c r="F933" i="1"/>
  <c r="E933" i="1"/>
  <c r="D933" i="1"/>
  <c r="C933" i="1"/>
  <c r="B933" i="1"/>
  <c r="AJ932" i="1"/>
  <c r="AI932" i="1"/>
  <c r="AF932" i="1"/>
  <c r="L932" i="1"/>
  <c r="K932" i="1"/>
  <c r="J932" i="1"/>
  <c r="I932" i="1"/>
  <c r="AH932" i="1" s="1"/>
  <c r="H932" i="1"/>
  <c r="F932" i="1"/>
  <c r="AG932" i="1" s="1"/>
  <c r="E932" i="1"/>
  <c r="D932" i="1"/>
  <c r="C932" i="1"/>
  <c r="B932" i="1"/>
  <c r="AJ931" i="1"/>
  <c r="AI931" i="1"/>
  <c r="AG931" i="1"/>
  <c r="AF931" i="1"/>
  <c r="L931" i="1"/>
  <c r="K931" i="1"/>
  <c r="J931" i="1"/>
  <c r="I931" i="1"/>
  <c r="AH931" i="1" s="1"/>
  <c r="H931" i="1"/>
  <c r="F931" i="1"/>
  <c r="E931" i="1"/>
  <c r="D931" i="1"/>
  <c r="C931" i="1"/>
  <c r="B931" i="1"/>
  <c r="AJ930" i="1"/>
  <c r="AI930" i="1"/>
  <c r="AF930" i="1"/>
  <c r="L930" i="1"/>
  <c r="K930" i="1"/>
  <c r="J930" i="1"/>
  <c r="I930" i="1"/>
  <c r="AH930" i="1" s="1"/>
  <c r="H930" i="1"/>
  <c r="F930" i="1"/>
  <c r="AG930" i="1" s="1"/>
  <c r="E930" i="1"/>
  <c r="D930" i="1"/>
  <c r="C930" i="1"/>
  <c r="B930" i="1"/>
  <c r="AJ929" i="1"/>
  <c r="AI929" i="1"/>
  <c r="AH929" i="1"/>
  <c r="AG929" i="1"/>
  <c r="AF929" i="1"/>
  <c r="L929" i="1"/>
  <c r="K929" i="1"/>
  <c r="J929" i="1"/>
  <c r="I929" i="1"/>
  <c r="H929" i="1"/>
  <c r="F929" i="1"/>
  <c r="E929" i="1"/>
  <c r="D929" i="1"/>
  <c r="C929" i="1"/>
  <c r="B929" i="1"/>
  <c r="AJ928" i="1"/>
  <c r="AI928" i="1"/>
  <c r="AF928" i="1"/>
  <c r="L928" i="1"/>
  <c r="K928" i="1"/>
  <c r="J928" i="1"/>
  <c r="I928" i="1"/>
  <c r="AH928" i="1" s="1"/>
  <c r="H928" i="1"/>
  <c r="F928" i="1"/>
  <c r="AG928" i="1" s="1"/>
  <c r="E928" i="1"/>
  <c r="D928" i="1"/>
  <c r="C928" i="1"/>
  <c r="B928" i="1"/>
  <c r="AJ927" i="1"/>
  <c r="AI927" i="1"/>
  <c r="AG927" i="1"/>
  <c r="AF927" i="1"/>
  <c r="L927" i="1"/>
  <c r="K927" i="1"/>
  <c r="J927" i="1"/>
  <c r="I927" i="1"/>
  <c r="AH927" i="1" s="1"/>
  <c r="H927" i="1"/>
  <c r="F927" i="1"/>
  <c r="E927" i="1"/>
  <c r="D927" i="1"/>
  <c r="C927" i="1"/>
  <c r="B927" i="1"/>
  <c r="AJ926" i="1"/>
  <c r="AI926" i="1"/>
  <c r="AF926" i="1"/>
  <c r="L926" i="1"/>
  <c r="K926" i="1"/>
  <c r="J926" i="1"/>
  <c r="I926" i="1"/>
  <c r="AH926" i="1" s="1"/>
  <c r="H926" i="1"/>
  <c r="F926" i="1"/>
  <c r="AG926" i="1" s="1"/>
  <c r="E926" i="1"/>
  <c r="D926" i="1"/>
  <c r="C926" i="1"/>
  <c r="B926" i="1"/>
  <c r="AJ925" i="1"/>
  <c r="AI925" i="1"/>
  <c r="AH925" i="1"/>
  <c r="AG925" i="1"/>
  <c r="AF925" i="1"/>
  <c r="L925" i="1"/>
  <c r="K925" i="1"/>
  <c r="J925" i="1"/>
  <c r="I925" i="1"/>
  <c r="H925" i="1"/>
  <c r="F925" i="1"/>
  <c r="E925" i="1"/>
  <c r="D925" i="1"/>
  <c r="C925" i="1"/>
  <c r="B925" i="1"/>
  <c r="AJ924" i="1"/>
  <c r="AI924" i="1"/>
  <c r="AH924" i="1"/>
  <c r="AF924" i="1"/>
  <c r="L924" i="1"/>
  <c r="K924" i="1"/>
  <c r="J924" i="1"/>
  <c r="I924" i="1"/>
  <c r="H924" i="1"/>
  <c r="F924" i="1"/>
  <c r="AG924" i="1" s="1"/>
  <c r="E924" i="1"/>
  <c r="D924" i="1"/>
  <c r="C924" i="1"/>
  <c r="B924" i="1"/>
  <c r="AJ923" i="1"/>
  <c r="AI923" i="1"/>
  <c r="AG923" i="1"/>
  <c r="AF923" i="1"/>
  <c r="L923" i="1"/>
  <c r="K923" i="1"/>
  <c r="J923" i="1"/>
  <c r="I923" i="1"/>
  <c r="AH923" i="1" s="1"/>
  <c r="H923" i="1"/>
  <c r="F923" i="1"/>
  <c r="E923" i="1"/>
  <c r="D923" i="1"/>
  <c r="C923" i="1"/>
  <c r="B923" i="1"/>
  <c r="AJ922" i="1"/>
  <c r="AI922" i="1"/>
  <c r="AF922" i="1"/>
  <c r="L922" i="1"/>
  <c r="K922" i="1"/>
  <c r="J922" i="1"/>
  <c r="I922" i="1"/>
  <c r="AH922" i="1" s="1"/>
  <c r="H922" i="1"/>
  <c r="F922" i="1"/>
  <c r="AG922" i="1" s="1"/>
  <c r="E922" i="1"/>
  <c r="D922" i="1"/>
  <c r="C922" i="1"/>
  <c r="B922" i="1"/>
  <c r="AJ921" i="1"/>
  <c r="AI921" i="1"/>
  <c r="AH921" i="1"/>
  <c r="AG921" i="1"/>
  <c r="AF921" i="1"/>
  <c r="L921" i="1"/>
  <c r="K921" i="1"/>
  <c r="J921" i="1"/>
  <c r="I921" i="1"/>
  <c r="H921" i="1"/>
  <c r="F921" i="1"/>
  <c r="E921" i="1"/>
  <c r="D921" i="1"/>
  <c r="C921" i="1"/>
  <c r="B921" i="1"/>
  <c r="AJ920" i="1"/>
  <c r="AI920" i="1"/>
  <c r="AH920" i="1"/>
  <c r="AF920" i="1"/>
  <c r="L920" i="1"/>
  <c r="K920" i="1"/>
  <c r="J920" i="1"/>
  <c r="I920" i="1"/>
  <c r="H920" i="1"/>
  <c r="F920" i="1"/>
  <c r="AG920" i="1" s="1"/>
  <c r="E920" i="1"/>
  <c r="D920" i="1"/>
  <c r="C920" i="1"/>
  <c r="B920" i="1"/>
  <c r="AJ919" i="1"/>
  <c r="AI919" i="1"/>
  <c r="AG919" i="1"/>
  <c r="AF919" i="1"/>
  <c r="L919" i="1"/>
  <c r="K919" i="1"/>
  <c r="J919" i="1"/>
  <c r="I919" i="1"/>
  <c r="AH919" i="1" s="1"/>
  <c r="H919" i="1"/>
  <c r="F919" i="1"/>
  <c r="E919" i="1"/>
  <c r="D919" i="1"/>
  <c r="C919" i="1"/>
  <c r="B919" i="1"/>
  <c r="AJ918" i="1"/>
  <c r="AI918" i="1"/>
  <c r="AF918" i="1"/>
  <c r="L918" i="1"/>
  <c r="K918" i="1"/>
  <c r="J918" i="1"/>
  <c r="I918" i="1"/>
  <c r="AH918" i="1" s="1"/>
  <c r="H918" i="1"/>
  <c r="F918" i="1"/>
  <c r="AG918" i="1" s="1"/>
  <c r="E918" i="1"/>
  <c r="D918" i="1"/>
  <c r="C918" i="1"/>
  <c r="B918" i="1"/>
  <c r="AJ917" i="1"/>
  <c r="AI917" i="1"/>
  <c r="AH917" i="1"/>
  <c r="AG917" i="1"/>
  <c r="AF917" i="1"/>
  <c r="L917" i="1"/>
  <c r="K917" i="1"/>
  <c r="J917" i="1"/>
  <c r="I917" i="1"/>
  <c r="H917" i="1"/>
  <c r="F917" i="1"/>
  <c r="E917" i="1"/>
  <c r="D917" i="1"/>
  <c r="C917" i="1"/>
  <c r="B917" i="1"/>
  <c r="AJ916" i="1"/>
  <c r="AI916" i="1"/>
  <c r="AH916" i="1"/>
  <c r="AF916" i="1"/>
  <c r="L916" i="1"/>
  <c r="K916" i="1"/>
  <c r="J916" i="1"/>
  <c r="I916" i="1"/>
  <c r="H916" i="1"/>
  <c r="F916" i="1"/>
  <c r="AG916" i="1" s="1"/>
  <c r="E916" i="1"/>
  <c r="D916" i="1"/>
  <c r="C916" i="1"/>
  <c r="B916" i="1"/>
  <c r="AJ915" i="1"/>
  <c r="AI915" i="1"/>
  <c r="AG915" i="1"/>
  <c r="AF915" i="1"/>
  <c r="L915" i="1"/>
  <c r="K915" i="1"/>
  <c r="J915" i="1"/>
  <c r="I915" i="1"/>
  <c r="AH915" i="1" s="1"/>
  <c r="H915" i="1"/>
  <c r="F915" i="1"/>
  <c r="E915" i="1"/>
  <c r="D915" i="1"/>
  <c r="C915" i="1"/>
  <c r="B915" i="1"/>
  <c r="AJ914" i="1"/>
  <c r="AI914" i="1"/>
  <c r="AF914" i="1"/>
  <c r="L914" i="1"/>
  <c r="K914" i="1"/>
  <c r="J914" i="1"/>
  <c r="I914" i="1"/>
  <c r="AH914" i="1" s="1"/>
  <c r="H914" i="1"/>
  <c r="F914" i="1"/>
  <c r="AG914" i="1" s="1"/>
  <c r="E914" i="1"/>
  <c r="D914" i="1"/>
  <c r="C914" i="1"/>
  <c r="B914" i="1"/>
  <c r="AJ913" i="1"/>
  <c r="AI913" i="1"/>
  <c r="AH913" i="1"/>
  <c r="AG913" i="1"/>
  <c r="AF913" i="1"/>
  <c r="L913" i="1"/>
  <c r="K913" i="1"/>
  <c r="J913" i="1"/>
  <c r="I913" i="1"/>
  <c r="H913" i="1"/>
  <c r="F913" i="1"/>
  <c r="E913" i="1"/>
  <c r="D913" i="1"/>
  <c r="C913" i="1"/>
  <c r="B913" i="1"/>
  <c r="AJ912" i="1"/>
  <c r="AI912" i="1"/>
  <c r="AH912" i="1"/>
  <c r="AF912" i="1"/>
  <c r="L912" i="1"/>
  <c r="K912" i="1"/>
  <c r="J912" i="1"/>
  <c r="I912" i="1"/>
  <c r="H912" i="1"/>
  <c r="F912" i="1"/>
  <c r="AG912" i="1" s="1"/>
  <c r="E912" i="1"/>
  <c r="D912" i="1"/>
  <c r="C912" i="1"/>
  <c r="B912" i="1"/>
  <c r="AJ911" i="1"/>
  <c r="AI911" i="1"/>
  <c r="AG911" i="1"/>
  <c r="AF911" i="1"/>
  <c r="L911" i="1"/>
  <c r="K911" i="1"/>
  <c r="J911" i="1"/>
  <c r="I911" i="1"/>
  <c r="AH911" i="1" s="1"/>
  <c r="H911" i="1"/>
  <c r="F911" i="1"/>
  <c r="E911" i="1"/>
  <c r="D911" i="1"/>
  <c r="C911" i="1"/>
  <c r="B911" i="1"/>
  <c r="AJ910" i="1"/>
  <c r="AI910" i="1"/>
  <c r="AF910" i="1"/>
  <c r="L910" i="1"/>
  <c r="K910" i="1"/>
  <c r="J910" i="1"/>
  <c r="I910" i="1"/>
  <c r="AH910" i="1" s="1"/>
  <c r="H910" i="1"/>
  <c r="F910" i="1"/>
  <c r="AG910" i="1" s="1"/>
  <c r="E910" i="1"/>
  <c r="D910" i="1"/>
  <c r="C910" i="1"/>
  <c r="B910" i="1"/>
  <c r="AJ909" i="1"/>
  <c r="AI909" i="1"/>
  <c r="AH909" i="1"/>
  <c r="AG909" i="1"/>
  <c r="AF909" i="1"/>
  <c r="L909" i="1"/>
  <c r="K909" i="1"/>
  <c r="J909" i="1"/>
  <c r="I909" i="1"/>
  <c r="H909" i="1"/>
  <c r="F909" i="1"/>
  <c r="E909" i="1"/>
  <c r="D909" i="1"/>
  <c r="C909" i="1"/>
  <c r="B909" i="1"/>
  <c r="AJ908" i="1"/>
  <c r="AI908" i="1"/>
  <c r="AH908" i="1"/>
  <c r="AF908" i="1"/>
  <c r="L908" i="1"/>
  <c r="K908" i="1"/>
  <c r="J908" i="1"/>
  <c r="I908" i="1"/>
  <c r="H908" i="1"/>
  <c r="F908" i="1"/>
  <c r="AG908" i="1" s="1"/>
  <c r="E908" i="1"/>
  <c r="D908" i="1"/>
  <c r="C908" i="1"/>
  <c r="B908" i="1"/>
  <c r="AJ907" i="1"/>
  <c r="AI907" i="1"/>
  <c r="AG907" i="1"/>
  <c r="AF907" i="1"/>
  <c r="L907" i="1"/>
  <c r="K907" i="1"/>
  <c r="J907" i="1"/>
  <c r="I907" i="1"/>
  <c r="AH907" i="1" s="1"/>
  <c r="H907" i="1"/>
  <c r="F907" i="1"/>
  <c r="E907" i="1"/>
  <c r="D907" i="1"/>
  <c r="C907" i="1"/>
  <c r="B907" i="1"/>
  <c r="AJ906" i="1"/>
  <c r="AI906" i="1"/>
  <c r="AF906" i="1"/>
  <c r="L906" i="1"/>
  <c r="K906" i="1"/>
  <c r="J906" i="1"/>
  <c r="I906" i="1"/>
  <c r="AH906" i="1" s="1"/>
  <c r="H906" i="1"/>
  <c r="F906" i="1"/>
  <c r="AG906" i="1" s="1"/>
  <c r="E906" i="1"/>
  <c r="D906" i="1"/>
  <c r="C906" i="1"/>
  <c r="B906" i="1"/>
  <c r="AJ905" i="1"/>
  <c r="AI905" i="1"/>
  <c r="AH905" i="1"/>
  <c r="AG905" i="1"/>
  <c r="AF905" i="1"/>
  <c r="L905" i="1"/>
  <c r="K905" i="1"/>
  <c r="J905" i="1"/>
  <c r="I905" i="1"/>
  <c r="H905" i="1"/>
  <c r="F905" i="1"/>
  <c r="E905" i="1"/>
  <c r="D905" i="1"/>
  <c r="C905" i="1"/>
  <c r="B905" i="1"/>
  <c r="AJ904" i="1"/>
  <c r="AI904" i="1"/>
  <c r="AH904" i="1"/>
  <c r="AF904" i="1"/>
  <c r="L904" i="1"/>
  <c r="K904" i="1"/>
  <c r="J904" i="1"/>
  <c r="I904" i="1"/>
  <c r="H904" i="1"/>
  <c r="F904" i="1"/>
  <c r="AG904" i="1" s="1"/>
  <c r="E904" i="1"/>
  <c r="D904" i="1"/>
  <c r="C904" i="1"/>
  <c r="B904" i="1"/>
  <c r="AJ903" i="1"/>
  <c r="AI903" i="1"/>
  <c r="AG903" i="1"/>
  <c r="AF903" i="1"/>
  <c r="L903" i="1"/>
  <c r="K903" i="1"/>
  <c r="J903" i="1"/>
  <c r="I903" i="1"/>
  <c r="AH903" i="1" s="1"/>
  <c r="H903" i="1"/>
  <c r="F903" i="1"/>
  <c r="E903" i="1"/>
  <c r="D903" i="1"/>
  <c r="C903" i="1"/>
  <c r="B903" i="1"/>
  <c r="AJ902" i="1"/>
  <c r="AI902" i="1"/>
  <c r="AF902" i="1"/>
  <c r="L902" i="1"/>
  <c r="K902" i="1"/>
  <c r="J902" i="1"/>
  <c r="I902" i="1"/>
  <c r="AH902" i="1" s="1"/>
  <c r="H902" i="1"/>
  <c r="F902" i="1"/>
  <c r="AG902" i="1" s="1"/>
  <c r="E902" i="1"/>
  <c r="D902" i="1"/>
  <c r="C902" i="1"/>
  <c r="B902" i="1"/>
  <c r="AJ901" i="1"/>
  <c r="AI901" i="1"/>
  <c r="AH901" i="1"/>
  <c r="AG901" i="1"/>
  <c r="AF901" i="1"/>
  <c r="L901" i="1"/>
  <c r="K901" i="1"/>
  <c r="J901" i="1"/>
  <c r="I901" i="1"/>
  <c r="H901" i="1"/>
  <c r="F901" i="1"/>
  <c r="E901" i="1"/>
  <c r="D901" i="1"/>
  <c r="C901" i="1"/>
  <c r="B901" i="1"/>
  <c r="AJ900" i="1"/>
  <c r="AI900" i="1"/>
  <c r="AH900" i="1"/>
  <c r="AF900" i="1"/>
  <c r="L900" i="1"/>
  <c r="K900" i="1"/>
  <c r="J900" i="1"/>
  <c r="I900" i="1"/>
  <c r="H900" i="1"/>
  <c r="F900" i="1"/>
  <c r="AG900" i="1" s="1"/>
  <c r="E900" i="1"/>
  <c r="D900" i="1"/>
  <c r="C900" i="1"/>
  <c r="B900" i="1"/>
  <c r="AJ899" i="1"/>
  <c r="AI899" i="1"/>
  <c r="AF899" i="1"/>
  <c r="L899" i="1"/>
  <c r="K899" i="1"/>
  <c r="J899" i="1"/>
  <c r="I899" i="1"/>
  <c r="AH899" i="1" s="1"/>
  <c r="H899" i="1"/>
  <c r="F899" i="1"/>
  <c r="AG899" i="1" s="1"/>
  <c r="E899" i="1"/>
  <c r="D899" i="1"/>
  <c r="C899" i="1"/>
  <c r="B899" i="1"/>
  <c r="AJ898" i="1"/>
  <c r="AI898" i="1"/>
  <c r="AF898" i="1"/>
  <c r="L898" i="1"/>
  <c r="K898" i="1"/>
  <c r="J898" i="1"/>
  <c r="I898" i="1"/>
  <c r="AH898" i="1" s="1"/>
  <c r="H898" i="1"/>
  <c r="F898" i="1"/>
  <c r="AG898" i="1" s="1"/>
  <c r="E898" i="1"/>
  <c r="D898" i="1"/>
  <c r="C898" i="1"/>
  <c r="B898" i="1"/>
  <c r="AJ897" i="1"/>
  <c r="AI897" i="1"/>
  <c r="AG897" i="1"/>
  <c r="AF897" i="1"/>
  <c r="L897" i="1"/>
  <c r="K897" i="1"/>
  <c r="J897" i="1"/>
  <c r="I897" i="1"/>
  <c r="AH897" i="1" s="1"/>
  <c r="H897" i="1"/>
  <c r="F897" i="1"/>
  <c r="E897" i="1"/>
  <c r="D897" i="1"/>
  <c r="C897" i="1"/>
  <c r="B897" i="1"/>
  <c r="AJ896" i="1"/>
  <c r="AI896" i="1"/>
  <c r="AH896" i="1"/>
  <c r="AF896" i="1"/>
  <c r="L896" i="1"/>
  <c r="K896" i="1"/>
  <c r="J896" i="1"/>
  <c r="I896" i="1"/>
  <c r="H896" i="1"/>
  <c r="F896" i="1"/>
  <c r="AG896" i="1" s="1"/>
  <c r="E896" i="1"/>
  <c r="D896" i="1"/>
  <c r="C896" i="1"/>
  <c r="B896" i="1"/>
  <c r="AJ895" i="1"/>
  <c r="AI895" i="1"/>
  <c r="AF895" i="1"/>
  <c r="L895" i="1"/>
  <c r="K895" i="1"/>
  <c r="J895" i="1"/>
  <c r="I895" i="1"/>
  <c r="AH895" i="1" s="1"/>
  <c r="H895" i="1"/>
  <c r="F895" i="1"/>
  <c r="AG895" i="1" s="1"/>
  <c r="E895" i="1"/>
  <c r="D895" i="1"/>
  <c r="C895" i="1"/>
  <c r="B895" i="1"/>
  <c r="AJ894" i="1"/>
  <c r="AI894" i="1"/>
  <c r="AF894" i="1"/>
  <c r="L894" i="1"/>
  <c r="K894" i="1"/>
  <c r="J894" i="1"/>
  <c r="I894" i="1"/>
  <c r="AH894" i="1" s="1"/>
  <c r="H894" i="1"/>
  <c r="F894" i="1"/>
  <c r="AG894" i="1" s="1"/>
  <c r="E894" i="1"/>
  <c r="D894" i="1"/>
  <c r="C894" i="1"/>
  <c r="B894" i="1"/>
  <c r="AJ893" i="1"/>
  <c r="AI893" i="1"/>
  <c r="AG893" i="1"/>
  <c r="AF893" i="1"/>
  <c r="L893" i="1"/>
  <c r="K893" i="1"/>
  <c r="J893" i="1"/>
  <c r="I893" i="1"/>
  <c r="AH893" i="1" s="1"/>
  <c r="H893" i="1"/>
  <c r="F893" i="1"/>
  <c r="E893" i="1"/>
  <c r="D893" i="1"/>
  <c r="C893" i="1"/>
  <c r="B893" i="1"/>
  <c r="AJ892" i="1"/>
  <c r="AI892" i="1"/>
  <c r="AH892" i="1"/>
  <c r="AF892" i="1"/>
  <c r="L892" i="1"/>
  <c r="K892" i="1"/>
  <c r="J892" i="1"/>
  <c r="I892" i="1"/>
  <c r="H892" i="1"/>
  <c r="F892" i="1"/>
  <c r="AG892" i="1" s="1"/>
  <c r="E892" i="1"/>
  <c r="D892" i="1"/>
  <c r="C892" i="1"/>
  <c r="B892" i="1"/>
  <c r="AJ891" i="1"/>
  <c r="AI891" i="1"/>
  <c r="AF891" i="1"/>
  <c r="L891" i="1"/>
  <c r="K891" i="1"/>
  <c r="J891" i="1"/>
  <c r="I891" i="1"/>
  <c r="AH891" i="1" s="1"/>
  <c r="H891" i="1"/>
  <c r="F891" i="1"/>
  <c r="AG891" i="1" s="1"/>
  <c r="E891" i="1"/>
  <c r="D891" i="1"/>
  <c r="C891" i="1"/>
  <c r="B891" i="1"/>
  <c r="AJ890" i="1"/>
  <c r="AI890" i="1"/>
  <c r="AF890" i="1"/>
  <c r="L890" i="1"/>
  <c r="K890" i="1"/>
  <c r="J890" i="1"/>
  <c r="I890" i="1"/>
  <c r="AH890" i="1" s="1"/>
  <c r="H890" i="1"/>
  <c r="F890" i="1"/>
  <c r="AG890" i="1" s="1"/>
  <c r="E890" i="1"/>
  <c r="D890" i="1"/>
  <c r="C890" i="1"/>
  <c r="B890" i="1"/>
  <c r="AJ889" i="1"/>
  <c r="AI889" i="1"/>
  <c r="AG889" i="1"/>
  <c r="AF889" i="1"/>
  <c r="L889" i="1"/>
  <c r="K889" i="1"/>
  <c r="J889" i="1"/>
  <c r="I889" i="1"/>
  <c r="AH889" i="1" s="1"/>
  <c r="H889" i="1"/>
  <c r="F889" i="1"/>
  <c r="E889" i="1"/>
  <c r="D889" i="1"/>
  <c r="C889" i="1"/>
  <c r="B889" i="1"/>
  <c r="AJ888" i="1"/>
  <c r="AI888" i="1"/>
  <c r="AH888" i="1"/>
  <c r="AF888" i="1"/>
  <c r="L888" i="1"/>
  <c r="K888" i="1"/>
  <c r="J888" i="1"/>
  <c r="I888" i="1"/>
  <c r="H888" i="1"/>
  <c r="F888" i="1"/>
  <c r="AG888" i="1" s="1"/>
  <c r="E888" i="1"/>
  <c r="D888" i="1"/>
  <c r="C888" i="1"/>
  <c r="B888" i="1"/>
  <c r="AJ887" i="1"/>
  <c r="AI887" i="1"/>
  <c r="AF887" i="1"/>
  <c r="L887" i="1"/>
  <c r="K887" i="1"/>
  <c r="J887" i="1"/>
  <c r="I887" i="1"/>
  <c r="AH887" i="1" s="1"/>
  <c r="H887" i="1"/>
  <c r="F887" i="1"/>
  <c r="AG887" i="1" s="1"/>
  <c r="E887" i="1"/>
  <c r="D887" i="1"/>
  <c r="C887" i="1"/>
  <c r="B887" i="1"/>
  <c r="AJ886" i="1"/>
  <c r="AI886" i="1"/>
  <c r="AF886" i="1"/>
  <c r="L886" i="1"/>
  <c r="K886" i="1"/>
  <c r="J886" i="1"/>
  <c r="I886" i="1"/>
  <c r="AH886" i="1" s="1"/>
  <c r="H886" i="1"/>
  <c r="F886" i="1"/>
  <c r="AG886" i="1" s="1"/>
  <c r="E886" i="1"/>
  <c r="D886" i="1"/>
  <c r="C886" i="1"/>
  <c r="B886" i="1"/>
  <c r="AJ885" i="1"/>
  <c r="AI885" i="1"/>
  <c r="AG885" i="1"/>
  <c r="AF885" i="1"/>
  <c r="L885" i="1"/>
  <c r="K885" i="1"/>
  <c r="J885" i="1"/>
  <c r="I885" i="1"/>
  <c r="AH885" i="1" s="1"/>
  <c r="H885" i="1"/>
  <c r="F885" i="1"/>
  <c r="E885" i="1"/>
  <c r="D885" i="1"/>
  <c r="C885" i="1"/>
  <c r="B885" i="1"/>
  <c r="AJ884" i="1"/>
  <c r="AI884" i="1"/>
  <c r="AH884" i="1"/>
  <c r="AF884" i="1"/>
  <c r="L884" i="1"/>
  <c r="K884" i="1"/>
  <c r="J884" i="1"/>
  <c r="I884" i="1"/>
  <c r="H884" i="1"/>
  <c r="F884" i="1"/>
  <c r="AG884" i="1" s="1"/>
  <c r="E884" i="1"/>
  <c r="D884" i="1"/>
  <c r="C884" i="1"/>
  <c r="B884" i="1"/>
  <c r="AJ883" i="1"/>
  <c r="AI883" i="1"/>
  <c r="AF883" i="1"/>
  <c r="L883" i="1"/>
  <c r="K883" i="1"/>
  <c r="J883" i="1"/>
  <c r="I883" i="1"/>
  <c r="AH883" i="1" s="1"/>
  <c r="H883" i="1"/>
  <c r="F883" i="1"/>
  <c r="AG883" i="1" s="1"/>
  <c r="E883" i="1"/>
  <c r="D883" i="1"/>
  <c r="C883" i="1"/>
  <c r="B883" i="1"/>
  <c r="AJ882" i="1"/>
  <c r="AI882" i="1"/>
  <c r="AF882" i="1"/>
  <c r="L882" i="1"/>
  <c r="K882" i="1"/>
  <c r="J882" i="1"/>
  <c r="I882" i="1"/>
  <c r="AH882" i="1" s="1"/>
  <c r="H882" i="1"/>
  <c r="F882" i="1"/>
  <c r="AG882" i="1" s="1"/>
  <c r="E882" i="1"/>
  <c r="D882" i="1"/>
  <c r="C882" i="1"/>
  <c r="B882" i="1"/>
  <c r="AJ881" i="1"/>
  <c r="AI881" i="1"/>
  <c r="AG881" i="1"/>
  <c r="AF881" i="1"/>
  <c r="L881" i="1"/>
  <c r="K881" i="1"/>
  <c r="J881" i="1"/>
  <c r="I881" i="1"/>
  <c r="AH881" i="1" s="1"/>
  <c r="H881" i="1"/>
  <c r="F881" i="1"/>
  <c r="E881" i="1"/>
  <c r="D881" i="1"/>
  <c r="C881" i="1"/>
  <c r="B881" i="1"/>
  <c r="AJ880" i="1"/>
  <c r="AI880" i="1"/>
  <c r="AH880" i="1"/>
  <c r="AF880" i="1"/>
  <c r="L880" i="1"/>
  <c r="K880" i="1"/>
  <c r="J880" i="1"/>
  <c r="I880" i="1"/>
  <c r="H880" i="1"/>
  <c r="F880" i="1"/>
  <c r="AG880" i="1" s="1"/>
  <c r="E880" i="1"/>
  <c r="D880" i="1"/>
  <c r="C880" i="1"/>
  <c r="B880" i="1"/>
  <c r="AJ879" i="1"/>
  <c r="AI879" i="1"/>
  <c r="AF879" i="1"/>
  <c r="L879" i="1"/>
  <c r="K879" i="1"/>
  <c r="J879" i="1"/>
  <c r="I879" i="1"/>
  <c r="AH879" i="1" s="1"/>
  <c r="H879" i="1"/>
  <c r="F879" i="1"/>
  <c r="AG879" i="1" s="1"/>
  <c r="E879" i="1"/>
  <c r="D879" i="1"/>
  <c r="C879" i="1"/>
  <c r="B879" i="1"/>
  <c r="AJ878" i="1"/>
  <c r="AI878" i="1"/>
  <c r="AF878" i="1"/>
  <c r="L878" i="1"/>
  <c r="K878" i="1"/>
  <c r="J878" i="1"/>
  <c r="I878" i="1"/>
  <c r="AH878" i="1" s="1"/>
  <c r="H878" i="1"/>
  <c r="F878" i="1"/>
  <c r="AG878" i="1" s="1"/>
  <c r="E878" i="1"/>
  <c r="D878" i="1"/>
  <c r="C878" i="1"/>
  <c r="B878" i="1"/>
  <c r="AJ877" i="1"/>
  <c r="AI877" i="1"/>
  <c r="AG877" i="1"/>
  <c r="AF877" i="1"/>
  <c r="L877" i="1"/>
  <c r="K877" i="1"/>
  <c r="J877" i="1"/>
  <c r="I877" i="1"/>
  <c r="AH877" i="1" s="1"/>
  <c r="H877" i="1"/>
  <c r="F877" i="1"/>
  <c r="E877" i="1"/>
  <c r="D877" i="1"/>
  <c r="C877" i="1"/>
  <c r="B877" i="1"/>
  <c r="AJ876" i="1"/>
  <c r="AI876" i="1"/>
  <c r="AH876" i="1"/>
  <c r="AF876" i="1"/>
  <c r="L876" i="1"/>
  <c r="K876" i="1"/>
  <c r="J876" i="1"/>
  <c r="I876" i="1"/>
  <c r="H876" i="1"/>
  <c r="F876" i="1"/>
  <c r="AG876" i="1" s="1"/>
  <c r="E876" i="1"/>
  <c r="D876" i="1"/>
  <c r="C876" i="1"/>
  <c r="B876" i="1"/>
  <c r="AJ875" i="1"/>
  <c r="AI875" i="1"/>
  <c r="AF875" i="1"/>
  <c r="L875" i="1"/>
  <c r="K875" i="1"/>
  <c r="J875" i="1"/>
  <c r="I875" i="1"/>
  <c r="AH875" i="1" s="1"/>
  <c r="H875" i="1"/>
  <c r="F875" i="1"/>
  <c r="AG875" i="1" s="1"/>
  <c r="E875" i="1"/>
  <c r="D875" i="1"/>
  <c r="C875" i="1"/>
  <c r="B875" i="1"/>
  <c r="AJ874" i="1"/>
  <c r="AI874" i="1"/>
  <c r="AF874" i="1"/>
  <c r="L874" i="1"/>
  <c r="K874" i="1"/>
  <c r="J874" i="1"/>
  <c r="I874" i="1"/>
  <c r="AH874" i="1" s="1"/>
  <c r="H874" i="1"/>
  <c r="F874" i="1"/>
  <c r="AG874" i="1" s="1"/>
  <c r="E874" i="1"/>
  <c r="D874" i="1"/>
  <c r="C874" i="1"/>
  <c r="B874" i="1"/>
  <c r="AJ873" i="1"/>
  <c r="AI873" i="1"/>
  <c r="AG873" i="1"/>
  <c r="AF873" i="1"/>
  <c r="L873" i="1"/>
  <c r="K873" i="1"/>
  <c r="J873" i="1"/>
  <c r="I873" i="1"/>
  <c r="AH873" i="1" s="1"/>
  <c r="H873" i="1"/>
  <c r="F873" i="1"/>
  <c r="E873" i="1"/>
  <c r="D873" i="1"/>
  <c r="C873" i="1"/>
  <c r="B873" i="1"/>
  <c r="AJ872" i="1"/>
  <c r="AI872" i="1"/>
  <c r="AH872" i="1"/>
  <c r="AF872" i="1"/>
  <c r="L872" i="1"/>
  <c r="K872" i="1"/>
  <c r="J872" i="1"/>
  <c r="I872" i="1"/>
  <c r="H872" i="1"/>
  <c r="F872" i="1"/>
  <c r="AG872" i="1" s="1"/>
  <c r="E872" i="1"/>
  <c r="D872" i="1"/>
  <c r="C872" i="1"/>
  <c r="B872" i="1"/>
  <c r="AJ871" i="1"/>
  <c r="AI871" i="1"/>
  <c r="AG871" i="1"/>
  <c r="AF871" i="1"/>
  <c r="L871" i="1"/>
  <c r="K871" i="1"/>
  <c r="J871" i="1"/>
  <c r="I871" i="1"/>
  <c r="AH871" i="1" s="1"/>
  <c r="H871" i="1"/>
  <c r="F871" i="1"/>
  <c r="E871" i="1"/>
  <c r="D871" i="1"/>
  <c r="C871" i="1"/>
  <c r="B871" i="1"/>
  <c r="AJ870" i="1"/>
  <c r="AI870" i="1"/>
  <c r="AF870" i="1"/>
  <c r="L870" i="1"/>
  <c r="K870" i="1"/>
  <c r="J870" i="1"/>
  <c r="I870" i="1"/>
  <c r="AH870" i="1" s="1"/>
  <c r="H870" i="1"/>
  <c r="F870" i="1"/>
  <c r="AG870" i="1" s="1"/>
  <c r="E870" i="1"/>
  <c r="D870" i="1"/>
  <c r="C870" i="1"/>
  <c r="B870" i="1"/>
  <c r="AJ869" i="1"/>
  <c r="AI869" i="1"/>
  <c r="AG869" i="1"/>
  <c r="AF869" i="1"/>
  <c r="L869" i="1"/>
  <c r="K869" i="1"/>
  <c r="J869" i="1"/>
  <c r="I869" i="1"/>
  <c r="AH869" i="1" s="1"/>
  <c r="H869" i="1"/>
  <c r="F869" i="1"/>
  <c r="E869" i="1"/>
  <c r="D869" i="1"/>
  <c r="C869" i="1"/>
  <c r="B869" i="1"/>
  <c r="AJ868" i="1"/>
  <c r="AI868" i="1"/>
  <c r="AH868" i="1"/>
  <c r="AF868" i="1"/>
  <c r="L868" i="1"/>
  <c r="K868" i="1"/>
  <c r="J868" i="1"/>
  <c r="I868" i="1"/>
  <c r="H868" i="1"/>
  <c r="F868" i="1"/>
  <c r="AG868" i="1" s="1"/>
  <c r="E868" i="1"/>
  <c r="D868" i="1"/>
  <c r="C868" i="1"/>
  <c r="B868" i="1"/>
  <c r="AJ867" i="1"/>
  <c r="AI867" i="1"/>
  <c r="AG867" i="1"/>
  <c r="AF867" i="1"/>
  <c r="L867" i="1"/>
  <c r="K867" i="1"/>
  <c r="J867" i="1"/>
  <c r="I867" i="1"/>
  <c r="AH867" i="1" s="1"/>
  <c r="H867" i="1"/>
  <c r="F867" i="1"/>
  <c r="E867" i="1"/>
  <c r="D867" i="1"/>
  <c r="C867" i="1"/>
  <c r="B867" i="1"/>
  <c r="AJ866" i="1"/>
  <c r="AI866" i="1"/>
  <c r="AF866" i="1"/>
  <c r="L866" i="1"/>
  <c r="K866" i="1"/>
  <c r="J866" i="1"/>
  <c r="I866" i="1"/>
  <c r="AH866" i="1" s="1"/>
  <c r="H866" i="1"/>
  <c r="F866" i="1"/>
  <c r="AG866" i="1" s="1"/>
  <c r="E866" i="1"/>
  <c r="D866" i="1"/>
  <c r="C866" i="1"/>
  <c r="B866" i="1"/>
  <c r="AJ865" i="1"/>
  <c r="AI865" i="1"/>
  <c r="AG865" i="1"/>
  <c r="AF865" i="1"/>
  <c r="L865" i="1"/>
  <c r="K865" i="1"/>
  <c r="J865" i="1"/>
  <c r="I865" i="1"/>
  <c r="AH865" i="1" s="1"/>
  <c r="H865" i="1"/>
  <c r="F865" i="1"/>
  <c r="E865" i="1"/>
  <c r="D865" i="1"/>
  <c r="C865" i="1"/>
  <c r="B865" i="1"/>
  <c r="AJ864" i="1"/>
  <c r="AI864" i="1"/>
  <c r="AH864" i="1"/>
  <c r="AF864" i="1"/>
  <c r="L864" i="1"/>
  <c r="K864" i="1"/>
  <c r="J864" i="1"/>
  <c r="I864" i="1"/>
  <c r="H864" i="1"/>
  <c r="F864" i="1"/>
  <c r="AG864" i="1" s="1"/>
  <c r="E864" i="1"/>
  <c r="D864" i="1"/>
  <c r="C864" i="1"/>
  <c r="B864" i="1"/>
  <c r="AJ863" i="1"/>
  <c r="AI863" i="1"/>
  <c r="AG863" i="1"/>
  <c r="AF863" i="1"/>
  <c r="L863" i="1"/>
  <c r="K863" i="1"/>
  <c r="J863" i="1"/>
  <c r="I863" i="1"/>
  <c r="AH863" i="1" s="1"/>
  <c r="H863" i="1"/>
  <c r="F863" i="1"/>
  <c r="E863" i="1"/>
  <c r="D863" i="1"/>
  <c r="C863" i="1"/>
  <c r="B863" i="1"/>
  <c r="AJ862" i="1"/>
  <c r="AI862" i="1"/>
  <c r="AF862" i="1"/>
  <c r="L862" i="1"/>
  <c r="K862" i="1"/>
  <c r="J862" i="1"/>
  <c r="I862" i="1"/>
  <c r="AH862" i="1" s="1"/>
  <c r="H862" i="1"/>
  <c r="F862" i="1"/>
  <c r="AG862" i="1" s="1"/>
  <c r="E862" i="1"/>
  <c r="D862" i="1"/>
  <c r="C862" i="1"/>
  <c r="B862" i="1"/>
  <c r="AJ861" i="1"/>
  <c r="AI861" i="1"/>
  <c r="AG861" i="1"/>
  <c r="AF861" i="1"/>
  <c r="L861" i="1"/>
  <c r="K861" i="1"/>
  <c r="J861" i="1"/>
  <c r="I861" i="1"/>
  <c r="AH861" i="1" s="1"/>
  <c r="H861" i="1"/>
  <c r="F861" i="1"/>
  <c r="E861" i="1"/>
  <c r="D861" i="1"/>
  <c r="C861" i="1"/>
  <c r="B861" i="1"/>
  <c r="AJ860" i="1"/>
  <c r="AI860" i="1"/>
  <c r="AH860" i="1"/>
  <c r="AF860" i="1"/>
  <c r="L860" i="1"/>
  <c r="K860" i="1"/>
  <c r="J860" i="1"/>
  <c r="I860" i="1"/>
  <c r="H860" i="1"/>
  <c r="F860" i="1"/>
  <c r="AG860" i="1" s="1"/>
  <c r="E860" i="1"/>
  <c r="D860" i="1"/>
  <c r="C860" i="1"/>
  <c r="B860" i="1"/>
  <c r="AJ859" i="1"/>
  <c r="AI859" i="1"/>
  <c r="AG859" i="1"/>
  <c r="AF859" i="1"/>
  <c r="L859" i="1"/>
  <c r="K859" i="1"/>
  <c r="J859" i="1"/>
  <c r="I859" i="1"/>
  <c r="AH859" i="1" s="1"/>
  <c r="H859" i="1"/>
  <c r="F859" i="1"/>
  <c r="E859" i="1"/>
  <c r="D859" i="1"/>
  <c r="C859" i="1"/>
  <c r="B859" i="1"/>
  <c r="AJ858" i="1"/>
  <c r="AI858" i="1"/>
  <c r="AF858" i="1"/>
  <c r="L858" i="1"/>
  <c r="K858" i="1"/>
  <c r="J858" i="1"/>
  <c r="I858" i="1"/>
  <c r="AH858" i="1" s="1"/>
  <c r="H858" i="1"/>
  <c r="F858" i="1"/>
  <c r="AG858" i="1" s="1"/>
  <c r="E858" i="1"/>
  <c r="D858" i="1"/>
  <c r="C858" i="1"/>
  <c r="B858" i="1"/>
  <c r="AJ857" i="1"/>
  <c r="AI857" i="1"/>
  <c r="AG857" i="1"/>
  <c r="AF857" i="1"/>
  <c r="L857" i="1"/>
  <c r="K857" i="1"/>
  <c r="J857" i="1"/>
  <c r="I857" i="1"/>
  <c r="AH857" i="1" s="1"/>
  <c r="H857" i="1"/>
  <c r="F857" i="1"/>
  <c r="E857" i="1"/>
  <c r="D857" i="1"/>
  <c r="C857" i="1"/>
  <c r="B857" i="1"/>
  <c r="AJ856" i="1"/>
  <c r="AI856" i="1"/>
  <c r="AH856" i="1"/>
  <c r="AF856" i="1"/>
  <c r="L856" i="1"/>
  <c r="K856" i="1"/>
  <c r="J856" i="1"/>
  <c r="I856" i="1"/>
  <c r="H856" i="1"/>
  <c r="F856" i="1"/>
  <c r="AG856" i="1" s="1"/>
  <c r="E856" i="1"/>
  <c r="D856" i="1"/>
  <c r="C856" i="1"/>
  <c r="B856" i="1"/>
  <c r="AJ855" i="1"/>
  <c r="AI855" i="1"/>
  <c r="AG855" i="1"/>
  <c r="AF855" i="1"/>
  <c r="L855" i="1"/>
  <c r="K855" i="1"/>
  <c r="J855" i="1"/>
  <c r="I855" i="1"/>
  <c r="AH855" i="1" s="1"/>
  <c r="H855" i="1"/>
  <c r="F855" i="1"/>
  <c r="E855" i="1"/>
  <c r="D855" i="1"/>
  <c r="C855" i="1"/>
  <c r="B855" i="1"/>
  <c r="AJ854" i="1"/>
  <c r="AI854" i="1"/>
  <c r="AF854" i="1"/>
  <c r="L854" i="1"/>
  <c r="K854" i="1"/>
  <c r="J854" i="1"/>
  <c r="I854" i="1"/>
  <c r="AH854" i="1" s="1"/>
  <c r="H854" i="1"/>
  <c r="F854" i="1"/>
  <c r="AG854" i="1" s="1"/>
  <c r="E854" i="1"/>
  <c r="D854" i="1"/>
  <c r="C854" i="1"/>
  <c r="B854" i="1"/>
  <c r="AJ853" i="1"/>
  <c r="AI853" i="1"/>
  <c r="AG853" i="1"/>
  <c r="AF853" i="1"/>
  <c r="L853" i="1"/>
  <c r="K853" i="1"/>
  <c r="J853" i="1"/>
  <c r="I853" i="1"/>
  <c r="AH853" i="1" s="1"/>
  <c r="H853" i="1"/>
  <c r="F853" i="1"/>
  <c r="E853" i="1"/>
  <c r="D853" i="1"/>
  <c r="C853" i="1"/>
  <c r="B853" i="1"/>
  <c r="AJ852" i="1"/>
  <c r="AI852" i="1"/>
  <c r="AH852" i="1"/>
  <c r="AF852" i="1"/>
  <c r="L852" i="1"/>
  <c r="K852" i="1"/>
  <c r="J852" i="1"/>
  <c r="I852" i="1"/>
  <c r="H852" i="1"/>
  <c r="F852" i="1"/>
  <c r="AG852" i="1" s="1"/>
  <c r="E852" i="1"/>
  <c r="D852" i="1"/>
  <c r="C852" i="1"/>
  <c r="B852" i="1"/>
  <c r="AJ851" i="1"/>
  <c r="AI851" i="1"/>
  <c r="AG851" i="1"/>
  <c r="AF851" i="1"/>
  <c r="L851" i="1"/>
  <c r="K851" i="1"/>
  <c r="J851" i="1"/>
  <c r="I851" i="1"/>
  <c r="AH851" i="1" s="1"/>
  <c r="H851" i="1"/>
  <c r="F851" i="1"/>
  <c r="E851" i="1"/>
  <c r="D851" i="1"/>
  <c r="C851" i="1"/>
  <c r="B851" i="1"/>
  <c r="AJ850" i="1"/>
  <c r="AI850" i="1"/>
  <c r="AF850" i="1"/>
  <c r="L850" i="1"/>
  <c r="K850" i="1"/>
  <c r="J850" i="1"/>
  <c r="I850" i="1"/>
  <c r="AH850" i="1" s="1"/>
  <c r="H850" i="1"/>
  <c r="F850" i="1"/>
  <c r="AG850" i="1" s="1"/>
  <c r="E850" i="1"/>
  <c r="D850" i="1"/>
  <c r="C850" i="1"/>
  <c r="B850" i="1"/>
  <c r="AJ849" i="1"/>
  <c r="AI849" i="1"/>
  <c r="AF849" i="1"/>
  <c r="L849" i="1"/>
  <c r="K849" i="1"/>
  <c r="J849" i="1"/>
  <c r="I849" i="1"/>
  <c r="AH849" i="1" s="1"/>
  <c r="H849" i="1"/>
  <c r="F849" i="1"/>
  <c r="AG849" i="1" s="1"/>
  <c r="E849" i="1"/>
  <c r="D849" i="1"/>
  <c r="C849" i="1"/>
  <c r="B849" i="1"/>
  <c r="AJ848" i="1"/>
  <c r="AI848" i="1"/>
  <c r="AH848" i="1"/>
  <c r="AF848" i="1"/>
  <c r="L848" i="1"/>
  <c r="K848" i="1"/>
  <c r="J848" i="1"/>
  <c r="I848" i="1"/>
  <c r="H848" i="1"/>
  <c r="F848" i="1"/>
  <c r="AG848" i="1" s="1"/>
  <c r="E848" i="1"/>
  <c r="D848" i="1"/>
  <c r="C848" i="1"/>
  <c r="B848" i="1"/>
  <c r="AJ847" i="1"/>
  <c r="AI847" i="1"/>
  <c r="AG847" i="1"/>
  <c r="AF847" i="1"/>
  <c r="L847" i="1"/>
  <c r="K847" i="1"/>
  <c r="J847" i="1"/>
  <c r="I847" i="1"/>
  <c r="AH847" i="1" s="1"/>
  <c r="H847" i="1"/>
  <c r="F847" i="1"/>
  <c r="E847" i="1"/>
  <c r="D847" i="1"/>
  <c r="C847" i="1"/>
  <c r="B847" i="1"/>
  <c r="AJ846" i="1"/>
  <c r="AI846" i="1"/>
  <c r="AF846" i="1"/>
  <c r="L846" i="1"/>
  <c r="K846" i="1"/>
  <c r="J846" i="1"/>
  <c r="I846" i="1"/>
  <c r="AH846" i="1" s="1"/>
  <c r="H846" i="1"/>
  <c r="F846" i="1"/>
  <c r="AG846" i="1" s="1"/>
  <c r="E846" i="1"/>
  <c r="D846" i="1"/>
  <c r="C846" i="1"/>
  <c r="B846" i="1"/>
  <c r="AJ845" i="1"/>
  <c r="AI845" i="1"/>
  <c r="AF845" i="1"/>
  <c r="L845" i="1"/>
  <c r="K845" i="1"/>
  <c r="J845" i="1"/>
  <c r="I845" i="1"/>
  <c r="AH845" i="1" s="1"/>
  <c r="H845" i="1"/>
  <c r="F845" i="1"/>
  <c r="AG845" i="1" s="1"/>
  <c r="E845" i="1"/>
  <c r="D845" i="1"/>
  <c r="C845" i="1"/>
  <c r="B845" i="1"/>
  <c r="AJ844" i="1"/>
  <c r="AI844" i="1"/>
  <c r="AH844" i="1"/>
  <c r="AF844" i="1"/>
  <c r="L844" i="1"/>
  <c r="K844" i="1"/>
  <c r="J844" i="1"/>
  <c r="I844" i="1"/>
  <c r="H844" i="1"/>
  <c r="F844" i="1"/>
  <c r="AG844" i="1" s="1"/>
  <c r="E844" i="1"/>
  <c r="D844" i="1"/>
  <c r="C844" i="1"/>
  <c r="B844" i="1"/>
  <c r="AJ843" i="1"/>
  <c r="AI843" i="1"/>
  <c r="AG843" i="1"/>
  <c r="AF843" i="1"/>
  <c r="L843" i="1"/>
  <c r="K843" i="1"/>
  <c r="J843" i="1"/>
  <c r="I843" i="1"/>
  <c r="AH843" i="1" s="1"/>
  <c r="H843" i="1"/>
  <c r="F843" i="1"/>
  <c r="E843" i="1"/>
  <c r="D843" i="1"/>
  <c r="C843" i="1"/>
  <c r="B843" i="1"/>
  <c r="AJ842" i="1"/>
  <c r="AI842" i="1"/>
  <c r="AF842" i="1"/>
  <c r="L842" i="1"/>
  <c r="K842" i="1"/>
  <c r="J842" i="1"/>
  <c r="I842" i="1"/>
  <c r="AH842" i="1" s="1"/>
  <c r="H842" i="1"/>
  <c r="F842" i="1"/>
  <c r="AG842" i="1" s="1"/>
  <c r="E842" i="1"/>
  <c r="D842" i="1"/>
  <c r="C842" i="1"/>
  <c r="B842" i="1"/>
  <c r="AJ841" i="1"/>
  <c r="AI841" i="1"/>
  <c r="AF841" i="1"/>
  <c r="L841" i="1"/>
  <c r="K841" i="1"/>
  <c r="J841" i="1"/>
  <c r="I841" i="1"/>
  <c r="AH841" i="1" s="1"/>
  <c r="H841" i="1"/>
  <c r="F841" i="1"/>
  <c r="AG841" i="1" s="1"/>
  <c r="E841" i="1"/>
  <c r="D841" i="1"/>
  <c r="C841" i="1"/>
  <c r="B841" i="1"/>
  <c r="AJ840" i="1"/>
  <c r="AI840" i="1"/>
  <c r="AF840" i="1"/>
  <c r="L840" i="1"/>
  <c r="K840" i="1"/>
  <c r="J840" i="1"/>
  <c r="I840" i="1"/>
  <c r="AH840" i="1" s="1"/>
  <c r="H840" i="1"/>
  <c r="F840" i="1"/>
  <c r="AG840" i="1" s="1"/>
  <c r="E840" i="1"/>
  <c r="D840" i="1"/>
  <c r="C840" i="1"/>
  <c r="B840" i="1"/>
  <c r="AJ839" i="1"/>
  <c r="AI839" i="1"/>
  <c r="AG839" i="1"/>
  <c r="AF839" i="1"/>
  <c r="L839" i="1"/>
  <c r="K839" i="1"/>
  <c r="J839" i="1"/>
  <c r="I839" i="1"/>
  <c r="AH839" i="1" s="1"/>
  <c r="H839" i="1"/>
  <c r="F839" i="1"/>
  <c r="E839" i="1"/>
  <c r="D839" i="1"/>
  <c r="C839" i="1"/>
  <c r="B839" i="1"/>
  <c r="AJ838" i="1"/>
  <c r="AI838" i="1"/>
  <c r="AF838" i="1"/>
  <c r="L838" i="1"/>
  <c r="K838" i="1"/>
  <c r="J838" i="1"/>
  <c r="I838" i="1"/>
  <c r="AH838" i="1" s="1"/>
  <c r="H838" i="1"/>
  <c r="F838" i="1"/>
  <c r="AG838" i="1" s="1"/>
  <c r="E838" i="1"/>
  <c r="D838" i="1"/>
  <c r="C838" i="1"/>
  <c r="B838" i="1"/>
  <c r="AJ837" i="1"/>
  <c r="AI837" i="1"/>
  <c r="AF837" i="1"/>
  <c r="L837" i="1"/>
  <c r="K837" i="1"/>
  <c r="J837" i="1"/>
  <c r="I837" i="1"/>
  <c r="AH837" i="1" s="1"/>
  <c r="H837" i="1"/>
  <c r="F837" i="1"/>
  <c r="AG837" i="1" s="1"/>
  <c r="E837" i="1"/>
  <c r="D837" i="1"/>
  <c r="C837" i="1"/>
  <c r="B837" i="1"/>
  <c r="AJ836" i="1"/>
  <c r="AI836" i="1"/>
  <c r="AF836" i="1"/>
  <c r="L836" i="1"/>
  <c r="K836" i="1"/>
  <c r="J836" i="1"/>
  <c r="I836" i="1"/>
  <c r="AH836" i="1" s="1"/>
  <c r="H836" i="1"/>
  <c r="F836" i="1"/>
  <c r="AG836" i="1" s="1"/>
  <c r="E836" i="1"/>
  <c r="D836" i="1"/>
  <c r="C836" i="1"/>
  <c r="B836" i="1"/>
  <c r="AJ835" i="1"/>
  <c r="AI835" i="1"/>
  <c r="AG835" i="1"/>
  <c r="AF835" i="1"/>
  <c r="L835" i="1"/>
  <c r="K835" i="1"/>
  <c r="J835" i="1"/>
  <c r="I835" i="1"/>
  <c r="AH835" i="1" s="1"/>
  <c r="H835" i="1"/>
  <c r="F835" i="1"/>
  <c r="E835" i="1"/>
  <c r="D835" i="1"/>
  <c r="C835" i="1"/>
  <c r="B835" i="1"/>
  <c r="AJ834" i="1"/>
  <c r="AI834" i="1"/>
  <c r="AF834" i="1"/>
  <c r="L834" i="1"/>
  <c r="K834" i="1"/>
  <c r="J834" i="1"/>
  <c r="I834" i="1"/>
  <c r="AH834" i="1" s="1"/>
  <c r="H834" i="1"/>
  <c r="F834" i="1"/>
  <c r="AG834" i="1" s="1"/>
  <c r="E834" i="1"/>
  <c r="D834" i="1"/>
  <c r="C834" i="1"/>
  <c r="B834" i="1"/>
  <c r="AJ833" i="1"/>
  <c r="AI833" i="1"/>
  <c r="AF833" i="1"/>
  <c r="L833" i="1"/>
  <c r="K833" i="1"/>
  <c r="J833" i="1"/>
  <c r="I833" i="1"/>
  <c r="AH833" i="1" s="1"/>
  <c r="H833" i="1"/>
  <c r="F833" i="1"/>
  <c r="AG833" i="1" s="1"/>
  <c r="E833" i="1"/>
  <c r="D833" i="1"/>
  <c r="C833" i="1"/>
  <c r="B833" i="1"/>
  <c r="AJ832" i="1"/>
  <c r="AI832" i="1"/>
  <c r="AF832" i="1"/>
  <c r="L832" i="1"/>
  <c r="K832" i="1"/>
  <c r="J832" i="1"/>
  <c r="I832" i="1"/>
  <c r="AH832" i="1" s="1"/>
  <c r="H832" i="1"/>
  <c r="F832" i="1"/>
  <c r="AG832" i="1" s="1"/>
  <c r="E832" i="1"/>
  <c r="D832" i="1"/>
  <c r="C832" i="1"/>
  <c r="B832" i="1"/>
  <c r="AJ831" i="1"/>
  <c r="AI831" i="1"/>
  <c r="AG831" i="1"/>
  <c r="AF831" i="1"/>
  <c r="L831" i="1"/>
  <c r="K831" i="1"/>
  <c r="J831" i="1"/>
  <c r="I831" i="1"/>
  <c r="AH831" i="1" s="1"/>
  <c r="H831" i="1"/>
  <c r="F831" i="1"/>
  <c r="E831" i="1"/>
  <c r="D831" i="1"/>
  <c r="C831" i="1"/>
  <c r="B831" i="1"/>
  <c r="AJ830" i="1"/>
  <c r="AI830" i="1"/>
  <c r="AF830" i="1"/>
  <c r="L830" i="1"/>
  <c r="K830" i="1"/>
  <c r="J830" i="1"/>
  <c r="I830" i="1"/>
  <c r="AH830" i="1" s="1"/>
  <c r="H830" i="1"/>
  <c r="F830" i="1"/>
  <c r="AG830" i="1" s="1"/>
  <c r="E830" i="1"/>
  <c r="D830" i="1"/>
  <c r="C830" i="1"/>
  <c r="B830" i="1"/>
  <c r="AJ829" i="1"/>
  <c r="AI829" i="1"/>
  <c r="AF829" i="1"/>
  <c r="L829" i="1"/>
  <c r="K829" i="1"/>
  <c r="J829" i="1"/>
  <c r="I829" i="1"/>
  <c r="AH829" i="1" s="1"/>
  <c r="H829" i="1"/>
  <c r="F829" i="1"/>
  <c r="AG829" i="1" s="1"/>
  <c r="E829" i="1"/>
  <c r="D829" i="1"/>
  <c r="C829" i="1"/>
  <c r="B829" i="1"/>
  <c r="AJ828" i="1"/>
  <c r="AI828" i="1"/>
  <c r="AF828" i="1"/>
  <c r="L828" i="1"/>
  <c r="K828" i="1"/>
  <c r="J828" i="1"/>
  <c r="I828" i="1"/>
  <c r="AH828" i="1" s="1"/>
  <c r="H828" i="1"/>
  <c r="F828" i="1"/>
  <c r="AG828" i="1" s="1"/>
  <c r="E828" i="1"/>
  <c r="D828" i="1"/>
  <c r="C828" i="1"/>
  <c r="B828" i="1"/>
  <c r="AJ827" i="1"/>
  <c r="AI827" i="1"/>
  <c r="AG827" i="1"/>
  <c r="AF827" i="1"/>
  <c r="L827" i="1"/>
  <c r="K827" i="1"/>
  <c r="J827" i="1"/>
  <c r="I827" i="1"/>
  <c r="AH827" i="1" s="1"/>
  <c r="H827" i="1"/>
  <c r="F827" i="1"/>
  <c r="E827" i="1"/>
  <c r="D827" i="1"/>
  <c r="C827" i="1"/>
  <c r="B827" i="1"/>
  <c r="AJ826" i="1"/>
  <c r="AI826" i="1"/>
  <c r="AF826" i="1"/>
  <c r="L826" i="1"/>
  <c r="K826" i="1"/>
  <c r="J826" i="1"/>
  <c r="I826" i="1"/>
  <c r="AH826" i="1" s="1"/>
  <c r="H826" i="1"/>
  <c r="F826" i="1"/>
  <c r="AG826" i="1" s="1"/>
  <c r="E826" i="1"/>
  <c r="D826" i="1"/>
  <c r="C826" i="1"/>
  <c r="B826" i="1"/>
  <c r="AJ825" i="1"/>
  <c r="AI825" i="1"/>
  <c r="AF825" i="1"/>
  <c r="L825" i="1"/>
  <c r="K825" i="1"/>
  <c r="J825" i="1"/>
  <c r="I825" i="1"/>
  <c r="AH825" i="1" s="1"/>
  <c r="H825" i="1"/>
  <c r="F825" i="1"/>
  <c r="AG825" i="1" s="1"/>
  <c r="E825" i="1"/>
  <c r="D825" i="1"/>
  <c r="C825" i="1"/>
  <c r="B825" i="1"/>
  <c r="AJ824" i="1"/>
  <c r="AI824" i="1"/>
  <c r="AF824" i="1"/>
  <c r="L824" i="1"/>
  <c r="K824" i="1"/>
  <c r="J824" i="1"/>
  <c r="I824" i="1"/>
  <c r="AH824" i="1" s="1"/>
  <c r="H824" i="1"/>
  <c r="F824" i="1"/>
  <c r="AG824" i="1" s="1"/>
  <c r="E824" i="1"/>
  <c r="D824" i="1"/>
  <c r="C824" i="1"/>
  <c r="B824" i="1"/>
  <c r="AJ823" i="1"/>
  <c r="AI823" i="1"/>
  <c r="AG823" i="1"/>
  <c r="AF823" i="1"/>
  <c r="L823" i="1"/>
  <c r="K823" i="1"/>
  <c r="J823" i="1"/>
  <c r="I823" i="1"/>
  <c r="AH823" i="1" s="1"/>
  <c r="H823" i="1"/>
  <c r="F823" i="1"/>
  <c r="E823" i="1"/>
  <c r="D823" i="1"/>
  <c r="C823" i="1"/>
  <c r="B823" i="1"/>
  <c r="AJ822" i="1"/>
  <c r="AI822" i="1"/>
  <c r="AF822" i="1"/>
  <c r="L822" i="1"/>
  <c r="K822" i="1"/>
  <c r="J822" i="1"/>
  <c r="I822" i="1"/>
  <c r="AH822" i="1" s="1"/>
  <c r="H822" i="1"/>
  <c r="F822" i="1"/>
  <c r="AG822" i="1" s="1"/>
  <c r="E822" i="1"/>
  <c r="D822" i="1"/>
  <c r="C822" i="1"/>
  <c r="B822" i="1"/>
  <c r="AJ821" i="1"/>
  <c r="AI821" i="1"/>
  <c r="AF821" i="1"/>
  <c r="L821" i="1"/>
  <c r="K821" i="1"/>
  <c r="J821" i="1"/>
  <c r="I821" i="1"/>
  <c r="AH821" i="1" s="1"/>
  <c r="H821" i="1"/>
  <c r="F821" i="1"/>
  <c r="AG821" i="1" s="1"/>
  <c r="E821" i="1"/>
  <c r="D821" i="1"/>
  <c r="C821" i="1"/>
  <c r="B821" i="1"/>
  <c r="AJ820" i="1"/>
  <c r="AI820" i="1"/>
  <c r="AF820" i="1"/>
  <c r="L820" i="1"/>
  <c r="K820" i="1"/>
  <c r="J820" i="1"/>
  <c r="I820" i="1"/>
  <c r="AH820" i="1" s="1"/>
  <c r="H820" i="1"/>
  <c r="F820" i="1"/>
  <c r="AG820" i="1" s="1"/>
  <c r="E820" i="1"/>
  <c r="D820" i="1"/>
  <c r="C820" i="1"/>
  <c r="B820" i="1"/>
  <c r="AJ819" i="1"/>
  <c r="AI819" i="1"/>
  <c r="AG819" i="1"/>
  <c r="AF819" i="1"/>
  <c r="L819" i="1"/>
  <c r="K819" i="1"/>
  <c r="J819" i="1"/>
  <c r="I819" i="1"/>
  <c r="AH819" i="1" s="1"/>
  <c r="H819" i="1"/>
  <c r="F819" i="1"/>
  <c r="E819" i="1"/>
  <c r="D819" i="1"/>
  <c r="C819" i="1"/>
  <c r="B819" i="1"/>
  <c r="AJ818" i="1"/>
  <c r="AI818" i="1"/>
  <c r="AF818" i="1"/>
  <c r="L818" i="1"/>
  <c r="K818" i="1"/>
  <c r="J818" i="1"/>
  <c r="I818" i="1"/>
  <c r="AH818" i="1" s="1"/>
  <c r="H818" i="1"/>
  <c r="F818" i="1"/>
  <c r="AG818" i="1" s="1"/>
  <c r="E818" i="1"/>
  <c r="D818" i="1"/>
  <c r="C818" i="1"/>
  <c r="B818" i="1"/>
  <c r="AJ817" i="1"/>
  <c r="AI817" i="1"/>
  <c r="AF817" i="1"/>
  <c r="L817" i="1"/>
  <c r="K817" i="1"/>
  <c r="J817" i="1"/>
  <c r="I817" i="1"/>
  <c r="AH817" i="1" s="1"/>
  <c r="H817" i="1"/>
  <c r="F817" i="1"/>
  <c r="AG817" i="1" s="1"/>
  <c r="E817" i="1"/>
  <c r="D817" i="1"/>
  <c r="C817" i="1"/>
  <c r="B817" i="1"/>
  <c r="AJ816" i="1"/>
  <c r="AI816" i="1"/>
  <c r="AF816" i="1"/>
  <c r="L816" i="1"/>
  <c r="K816" i="1"/>
  <c r="J816" i="1"/>
  <c r="I816" i="1"/>
  <c r="AH816" i="1" s="1"/>
  <c r="H816" i="1"/>
  <c r="F816" i="1"/>
  <c r="AG816" i="1" s="1"/>
  <c r="E816" i="1"/>
  <c r="D816" i="1"/>
  <c r="C816" i="1"/>
  <c r="B816" i="1"/>
  <c r="AJ815" i="1"/>
  <c r="AI815" i="1"/>
  <c r="AG815" i="1"/>
  <c r="AF815" i="1"/>
  <c r="L815" i="1"/>
  <c r="K815" i="1"/>
  <c r="J815" i="1"/>
  <c r="I815" i="1"/>
  <c r="AH815" i="1" s="1"/>
  <c r="H815" i="1"/>
  <c r="F815" i="1"/>
  <c r="E815" i="1"/>
  <c r="D815" i="1"/>
  <c r="C815" i="1"/>
  <c r="B815" i="1"/>
  <c r="AJ814" i="1"/>
  <c r="AI814" i="1"/>
  <c r="AF814" i="1"/>
  <c r="L814" i="1"/>
  <c r="K814" i="1"/>
  <c r="J814" i="1"/>
  <c r="I814" i="1"/>
  <c r="AH814" i="1" s="1"/>
  <c r="H814" i="1"/>
  <c r="F814" i="1"/>
  <c r="AG814" i="1" s="1"/>
  <c r="E814" i="1"/>
  <c r="D814" i="1"/>
  <c r="C814" i="1"/>
  <c r="B814" i="1"/>
  <c r="AJ813" i="1"/>
  <c r="AI813" i="1"/>
  <c r="AF813" i="1"/>
  <c r="L813" i="1"/>
  <c r="K813" i="1"/>
  <c r="J813" i="1"/>
  <c r="I813" i="1"/>
  <c r="AH813" i="1" s="1"/>
  <c r="H813" i="1"/>
  <c r="F813" i="1"/>
  <c r="AG813" i="1" s="1"/>
  <c r="E813" i="1"/>
  <c r="D813" i="1"/>
  <c r="C813" i="1"/>
  <c r="B813" i="1"/>
  <c r="AJ812" i="1"/>
  <c r="AI812" i="1"/>
  <c r="AF812" i="1"/>
  <c r="L812" i="1"/>
  <c r="K812" i="1"/>
  <c r="J812" i="1"/>
  <c r="I812" i="1"/>
  <c r="AH812" i="1" s="1"/>
  <c r="H812" i="1"/>
  <c r="F812" i="1"/>
  <c r="AG812" i="1" s="1"/>
  <c r="E812" i="1"/>
  <c r="D812" i="1"/>
  <c r="C812" i="1"/>
  <c r="B812" i="1"/>
  <c r="AJ811" i="1"/>
  <c r="AI811" i="1"/>
  <c r="AF811" i="1"/>
  <c r="L811" i="1"/>
  <c r="K811" i="1"/>
  <c r="J811" i="1"/>
  <c r="I811" i="1"/>
  <c r="AH811" i="1" s="1"/>
  <c r="H811" i="1"/>
  <c r="F811" i="1"/>
  <c r="AG811" i="1" s="1"/>
  <c r="E811" i="1"/>
  <c r="D811" i="1"/>
  <c r="C811" i="1"/>
  <c r="B811" i="1"/>
  <c r="AJ810" i="1"/>
  <c r="AI810" i="1"/>
  <c r="AF810" i="1"/>
  <c r="L810" i="1"/>
  <c r="K810" i="1"/>
  <c r="J810" i="1"/>
  <c r="I810" i="1"/>
  <c r="AH810" i="1" s="1"/>
  <c r="H810" i="1"/>
  <c r="F810" i="1"/>
  <c r="AG810" i="1" s="1"/>
  <c r="E810" i="1"/>
  <c r="D810" i="1"/>
  <c r="C810" i="1"/>
  <c r="B810" i="1"/>
  <c r="AJ809" i="1"/>
  <c r="AI809" i="1"/>
  <c r="AF809" i="1"/>
  <c r="L809" i="1"/>
  <c r="K809" i="1"/>
  <c r="J809" i="1"/>
  <c r="I809" i="1"/>
  <c r="AH809" i="1" s="1"/>
  <c r="H809" i="1"/>
  <c r="F809" i="1"/>
  <c r="AG809" i="1" s="1"/>
  <c r="E809" i="1"/>
  <c r="D809" i="1"/>
  <c r="C809" i="1"/>
  <c r="B809" i="1"/>
  <c r="AJ808" i="1"/>
  <c r="AI808" i="1"/>
  <c r="AF808" i="1"/>
  <c r="L808" i="1"/>
  <c r="K808" i="1"/>
  <c r="J808" i="1"/>
  <c r="I808" i="1"/>
  <c r="AH808" i="1" s="1"/>
  <c r="H808" i="1"/>
  <c r="F808" i="1"/>
  <c r="AG808" i="1" s="1"/>
  <c r="E808" i="1"/>
  <c r="D808" i="1"/>
  <c r="C808" i="1"/>
  <c r="B808" i="1"/>
  <c r="AJ807" i="1"/>
  <c r="AI807" i="1"/>
  <c r="AF807" i="1"/>
  <c r="L807" i="1"/>
  <c r="K807" i="1"/>
  <c r="J807" i="1"/>
  <c r="I807" i="1"/>
  <c r="AH807" i="1" s="1"/>
  <c r="H807" i="1"/>
  <c r="F807" i="1"/>
  <c r="AG807" i="1" s="1"/>
  <c r="E807" i="1"/>
  <c r="D807" i="1"/>
  <c r="C807" i="1"/>
  <c r="B807" i="1"/>
  <c r="AJ806" i="1"/>
  <c r="AI806" i="1"/>
  <c r="AF806" i="1"/>
  <c r="L806" i="1"/>
  <c r="K806" i="1"/>
  <c r="J806" i="1"/>
  <c r="I806" i="1"/>
  <c r="AH806" i="1" s="1"/>
  <c r="H806" i="1"/>
  <c r="F806" i="1"/>
  <c r="AG806" i="1" s="1"/>
  <c r="E806" i="1"/>
  <c r="D806" i="1"/>
  <c r="C806" i="1"/>
  <c r="B806" i="1"/>
  <c r="AJ805" i="1"/>
  <c r="AI805" i="1"/>
  <c r="AF805" i="1"/>
  <c r="L805" i="1"/>
  <c r="K805" i="1"/>
  <c r="J805" i="1"/>
  <c r="I805" i="1"/>
  <c r="AH805" i="1" s="1"/>
  <c r="H805" i="1"/>
  <c r="F805" i="1"/>
  <c r="AG805" i="1" s="1"/>
  <c r="E805" i="1"/>
  <c r="D805" i="1"/>
  <c r="C805" i="1"/>
  <c r="B805" i="1"/>
  <c r="AJ804" i="1"/>
  <c r="AI804" i="1"/>
  <c r="AF804" i="1"/>
  <c r="L804" i="1"/>
  <c r="K804" i="1"/>
  <c r="J804" i="1"/>
  <c r="I804" i="1"/>
  <c r="AH804" i="1" s="1"/>
  <c r="H804" i="1"/>
  <c r="F804" i="1"/>
  <c r="AG804" i="1" s="1"/>
  <c r="E804" i="1"/>
  <c r="D804" i="1"/>
  <c r="C804" i="1"/>
  <c r="B804" i="1"/>
  <c r="AJ803" i="1"/>
  <c r="AI803" i="1"/>
  <c r="AF803" i="1"/>
  <c r="L803" i="1"/>
  <c r="K803" i="1"/>
  <c r="J803" i="1"/>
  <c r="I803" i="1"/>
  <c r="AH803" i="1" s="1"/>
  <c r="H803" i="1"/>
  <c r="F803" i="1"/>
  <c r="AG803" i="1" s="1"/>
  <c r="E803" i="1"/>
  <c r="D803" i="1"/>
  <c r="C803" i="1"/>
  <c r="B803" i="1"/>
  <c r="AJ802" i="1"/>
  <c r="AI802" i="1"/>
  <c r="AH802" i="1"/>
  <c r="AG802" i="1"/>
  <c r="AF802" i="1"/>
  <c r="L802" i="1"/>
  <c r="K802" i="1"/>
  <c r="J802" i="1"/>
  <c r="I802" i="1"/>
  <c r="H802" i="1"/>
  <c r="F802" i="1"/>
  <c r="E802" i="1"/>
  <c r="D802" i="1"/>
  <c r="C802" i="1"/>
  <c r="B802" i="1"/>
  <c r="AJ801" i="1"/>
  <c r="AI801" i="1"/>
  <c r="AG801" i="1"/>
  <c r="AF801" i="1"/>
  <c r="L801" i="1"/>
  <c r="K801" i="1"/>
  <c r="J801" i="1"/>
  <c r="I801" i="1"/>
  <c r="AH801" i="1" s="1"/>
  <c r="H801" i="1"/>
  <c r="F801" i="1"/>
  <c r="E801" i="1"/>
  <c r="D801" i="1"/>
  <c r="C801" i="1"/>
  <c r="B801" i="1"/>
  <c r="AJ800" i="1"/>
  <c r="AI800" i="1"/>
  <c r="AH800" i="1"/>
  <c r="AF800" i="1"/>
  <c r="L800" i="1"/>
  <c r="K800" i="1"/>
  <c r="J800" i="1"/>
  <c r="I800" i="1"/>
  <c r="H800" i="1"/>
  <c r="F800" i="1"/>
  <c r="AG800" i="1" s="1"/>
  <c r="E800" i="1"/>
  <c r="D800" i="1"/>
  <c r="C800" i="1"/>
  <c r="B800" i="1"/>
  <c r="AJ799" i="1"/>
  <c r="AI799" i="1"/>
  <c r="AH799" i="1"/>
  <c r="AF799" i="1"/>
  <c r="L799" i="1"/>
  <c r="K799" i="1"/>
  <c r="J799" i="1"/>
  <c r="I799" i="1"/>
  <c r="H799" i="1"/>
  <c r="F799" i="1"/>
  <c r="AG799" i="1" s="1"/>
  <c r="E799" i="1"/>
  <c r="D799" i="1"/>
  <c r="C799" i="1"/>
  <c r="B799" i="1"/>
  <c r="AJ798" i="1"/>
  <c r="AI798" i="1"/>
  <c r="AG798" i="1"/>
  <c r="AF798" i="1"/>
  <c r="L798" i="1"/>
  <c r="K798" i="1"/>
  <c r="J798" i="1"/>
  <c r="I798" i="1"/>
  <c r="AH798" i="1" s="1"/>
  <c r="H798" i="1"/>
  <c r="F798" i="1"/>
  <c r="E798" i="1"/>
  <c r="D798" i="1"/>
  <c r="C798" i="1"/>
  <c r="B798" i="1"/>
  <c r="AJ797" i="1"/>
  <c r="AI797" i="1"/>
  <c r="AG797" i="1"/>
  <c r="AF797" i="1"/>
  <c r="L797" i="1"/>
  <c r="K797" i="1"/>
  <c r="J797" i="1"/>
  <c r="I797" i="1"/>
  <c r="AH797" i="1" s="1"/>
  <c r="H797" i="1"/>
  <c r="F797" i="1"/>
  <c r="E797" i="1"/>
  <c r="D797" i="1"/>
  <c r="C797" i="1"/>
  <c r="B797" i="1"/>
  <c r="AJ796" i="1"/>
  <c r="AI796" i="1"/>
  <c r="AH796" i="1"/>
  <c r="AF796" i="1"/>
  <c r="L796" i="1"/>
  <c r="K796" i="1"/>
  <c r="J796" i="1"/>
  <c r="I796" i="1"/>
  <c r="H796" i="1"/>
  <c r="F796" i="1"/>
  <c r="AG796" i="1" s="1"/>
  <c r="E796" i="1"/>
  <c r="D796" i="1"/>
  <c r="C796" i="1"/>
  <c r="B796" i="1"/>
  <c r="AJ795" i="1"/>
  <c r="AI795" i="1"/>
  <c r="AH795" i="1"/>
  <c r="AF795" i="1"/>
  <c r="L795" i="1"/>
  <c r="K795" i="1"/>
  <c r="J795" i="1"/>
  <c r="I795" i="1"/>
  <c r="H795" i="1"/>
  <c r="F795" i="1"/>
  <c r="AG795" i="1" s="1"/>
  <c r="E795" i="1"/>
  <c r="D795" i="1"/>
  <c r="C795" i="1"/>
  <c r="B795" i="1"/>
  <c r="AJ794" i="1"/>
  <c r="AI794" i="1"/>
  <c r="AF794" i="1"/>
  <c r="L794" i="1"/>
  <c r="K794" i="1"/>
  <c r="J794" i="1"/>
  <c r="I794" i="1"/>
  <c r="AH794" i="1" s="1"/>
  <c r="H794" i="1"/>
  <c r="F794" i="1"/>
  <c r="AG794" i="1" s="1"/>
  <c r="E794" i="1"/>
  <c r="D794" i="1"/>
  <c r="C794" i="1"/>
  <c r="B794" i="1"/>
  <c r="AJ793" i="1"/>
  <c r="AI793" i="1"/>
  <c r="AF793" i="1"/>
  <c r="L793" i="1"/>
  <c r="K793" i="1"/>
  <c r="J793" i="1"/>
  <c r="I793" i="1"/>
  <c r="AH793" i="1" s="1"/>
  <c r="H793" i="1"/>
  <c r="F793" i="1"/>
  <c r="AG793" i="1" s="1"/>
  <c r="E793" i="1"/>
  <c r="D793" i="1"/>
  <c r="C793" i="1"/>
  <c r="B793" i="1"/>
  <c r="AJ792" i="1"/>
  <c r="AI792" i="1"/>
  <c r="AF792" i="1"/>
  <c r="L792" i="1"/>
  <c r="K792" i="1"/>
  <c r="J792" i="1"/>
  <c r="I792" i="1"/>
  <c r="AH792" i="1" s="1"/>
  <c r="H792" i="1"/>
  <c r="F792" i="1"/>
  <c r="AG792" i="1" s="1"/>
  <c r="E792" i="1"/>
  <c r="D792" i="1"/>
  <c r="C792" i="1"/>
  <c r="B792" i="1"/>
  <c r="AJ791" i="1"/>
  <c r="AI791" i="1"/>
  <c r="AF791" i="1"/>
  <c r="L791" i="1"/>
  <c r="K791" i="1"/>
  <c r="J791" i="1"/>
  <c r="I791" i="1"/>
  <c r="AH791" i="1" s="1"/>
  <c r="H791" i="1"/>
  <c r="F791" i="1"/>
  <c r="AG791" i="1" s="1"/>
  <c r="E791" i="1"/>
  <c r="D791" i="1"/>
  <c r="C791" i="1"/>
  <c r="B791" i="1"/>
  <c r="AJ790" i="1"/>
  <c r="AI790" i="1"/>
  <c r="AF790" i="1"/>
  <c r="L790" i="1"/>
  <c r="K790" i="1"/>
  <c r="J790" i="1"/>
  <c r="I790" i="1"/>
  <c r="AH790" i="1" s="1"/>
  <c r="H790" i="1"/>
  <c r="F790" i="1"/>
  <c r="AG790" i="1" s="1"/>
  <c r="E790" i="1"/>
  <c r="D790" i="1"/>
  <c r="C790" i="1"/>
  <c r="B790" i="1"/>
  <c r="AJ789" i="1"/>
  <c r="AI789" i="1"/>
  <c r="AF789" i="1"/>
  <c r="L789" i="1"/>
  <c r="K789" i="1"/>
  <c r="J789" i="1"/>
  <c r="I789" i="1"/>
  <c r="AH789" i="1" s="1"/>
  <c r="H789" i="1"/>
  <c r="F789" i="1"/>
  <c r="AG789" i="1" s="1"/>
  <c r="E789" i="1"/>
  <c r="D789" i="1"/>
  <c r="C789" i="1"/>
  <c r="B789" i="1"/>
  <c r="AJ788" i="1"/>
  <c r="AI788" i="1"/>
  <c r="AF788" i="1"/>
  <c r="L788" i="1"/>
  <c r="K788" i="1"/>
  <c r="J788" i="1"/>
  <c r="I788" i="1"/>
  <c r="AH788" i="1" s="1"/>
  <c r="H788" i="1"/>
  <c r="F788" i="1"/>
  <c r="AG788" i="1" s="1"/>
  <c r="E788" i="1"/>
  <c r="D788" i="1"/>
  <c r="C788" i="1"/>
  <c r="B788" i="1"/>
  <c r="AJ787" i="1"/>
  <c r="AI787" i="1"/>
  <c r="AF787" i="1"/>
  <c r="L787" i="1"/>
  <c r="K787" i="1"/>
  <c r="J787" i="1"/>
  <c r="I787" i="1"/>
  <c r="AH787" i="1" s="1"/>
  <c r="H787" i="1"/>
  <c r="F787" i="1"/>
  <c r="AG787" i="1" s="1"/>
  <c r="E787" i="1"/>
  <c r="D787" i="1"/>
  <c r="C787" i="1"/>
  <c r="B787" i="1"/>
  <c r="AJ786" i="1"/>
  <c r="AI786" i="1"/>
  <c r="AF786" i="1"/>
  <c r="L786" i="1"/>
  <c r="K786" i="1"/>
  <c r="J786" i="1"/>
  <c r="I786" i="1"/>
  <c r="AH786" i="1" s="1"/>
  <c r="H786" i="1"/>
  <c r="F786" i="1"/>
  <c r="AG786" i="1" s="1"/>
  <c r="E786" i="1"/>
  <c r="D786" i="1"/>
  <c r="C786" i="1"/>
  <c r="B786" i="1"/>
  <c r="AJ785" i="1"/>
  <c r="AI785" i="1"/>
  <c r="AF785" i="1"/>
  <c r="L785" i="1"/>
  <c r="K785" i="1"/>
  <c r="J785" i="1"/>
  <c r="I785" i="1"/>
  <c r="AH785" i="1" s="1"/>
  <c r="H785" i="1"/>
  <c r="F785" i="1"/>
  <c r="AG785" i="1" s="1"/>
  <c r="E785" i="1"/>
  <c r="D785" i="1"/>
  <c r="C785" i="1"/>
  <c r="B785" i="1"/>
  <c r="AJ784" i="1"/>
  <c r="AI784" i="1"/>
  <c r="AF784" i="1"/>
  <c r="L784" i="1"/>
  <c r="K784" i="1"/>
  <c r="J784" i="1"/>
  <c r="I784" i="1"/>
  <c r="AH784" i="1" s="1"/>
  <c r="H784" i="1"/>
  <c r="F784" i="1"/>
  <c r="AG784" i="1" s="1"/>
  <c r="E784" i="1"/>
  <c r="D784" i="1"/>
  <c r="C784" i="1"/>
  <c r="B784" i="1"/>
  <c r="AJ783" i="1"/>
  <c r="AI783" i="1"/>
  <c r="AF783" i="1"/>
  <c r="L783" i="1"/>
  <c r="K783" i="1"/>
  <c r="J783" i="1"/>
  <c r="I783" i="1"/>
  <c r="AH783" i="1" s="1"/>
  <c r="H783" i="1"/>
  <c r="F783" i="1"/>
  <c r="AG783" i="1" s="1"/>
  <c r="E783" i="1"/>
  <c r="D783" i="1"/>
  <c r="C783" i="1"/>
  <c r="B783" i="1"/>
  <c r="AJ782" i="1"/>
  <c r="AI782" i="1"/>
  <c r="AF782" i="1"/>
  <c r="L782" i="1"/>
  <c r="K782" i="1"/>
  <c r="J782" i="1"/>
  <c r="I782" i="1"/>
  <c r="AH782" i="1" s="1"/>
  <c r="H782" i="1"/>
  <c r="F782" i="1"/>
  <c r="AG782" i="1" s="1"/>
  <c r="E782" i="1"/>
  <c r="D782" i="1"/>
  <c r="C782" i="1"/>
  <c r="B782" i="1"/>
  <c r="AJ781" i="1"/>
  <c r="AI781" i="1"/>
  <c r="AF781" i="1"/>
  <c r="L781" i="1"/>
  <c r="K781" i="1"/>
  <c r="J781" i="1"/>
  <c r="I781" i="1"/>
  <c r="AH781" i="1" s="1"/>
  <c r="H781" i="1"/>
  <c r="F781" i="1"/>
  <c r="AG781" i="1" s="1"/>
  <c r="E781" i="1"/>
  <c r="D781" i="1"/>
  <c r="C781" i="1"/>
  <c r="B781" i="1"/>
  <c r="AJ780" i="1"/>
  <c r="AI780" i="1"/>
  <c r="AF780" i="1"/>
  <c r="L780" i="1"/>
  <c r="K780" i="1"/>
  <c r="J780" i="1"/>
  <c r="I780" i="1"/>
  <c r="AH780" i="1" s="1"/>
  <c r="H780" i="1"/>
  <c r="F780" i="1"/>
  <c r="AG780" i="1" s="1"/>
  <c r="E780" i="1"/>
  <c r="D780" i="1"/>
  <c r="C780" i="1"/>
  <c r="B780" i="1"/>
  <c r="AJ779" i="1"/>
  <c r="AI779" i="1"/>
  <c r="AF779" i="1"/>
  <c r="L779" i="1"/>
  <c r="K779" i="1"/>
  <c r="J779" i="1"/>
  <c r="I779" i="1"/>
  <c r="AH779" i="1" s="1"/>
  <c r="H779" i="1"/>
  <c r="F779" i="1"/>
  <c r="AG779" i="1" s="1"/>
  <c r="E779" i="1"/>
  <c r="D779" i="1"/>
  <c r="C779" i="1"/>
  <c r="B779" i="1"/>
  <c r="AJ778" i="1"/>
  <c r="AI778" i="1"/>
  <c r="AF778" i="1"/>
  <c r="L778" i="1"/>
  <c r="K778" i="1"/>
  <c r="J778" i="1"/>
  <c r="I778" i="1"/>
  <c r="AH778" i="1" s="1"/>
  <c r="H778" i="1"/>
  <c r="F778" i="1"/>
  <c r="AG778" i="1" s="1"/>
  <c r="E778" i="1"/>
  <c r="D778" i="1"/>
  <c r="C778" i="1"/>
  <c r="B778" i="1"/>
  <c r="AJ777" i="1"/>
  <c r="AI777" i="1"/>
  <c r="AF777" i="1"/>
  <c r="L777" i="1"/>
  <c r="K777" i="1"/>
  <c r="J777" i="1"/>
  <c r="I777" i="1"/>
  <c r="AH777" i="1" s="1"/>
  <c r="H777" i="1"/>
  <c r="F777" i="1"/>
  <c r="AG777" i="1" s="1"/>
  <c r="E777" i="1"/>
  <c r="D777" i="1"/>
  <c r="C777" i="1"/>
  <c r="B777" i="1"/>
  <c r="AJ776" i="1"/>
  <c r="AI776" i="1"/>
  <c r="AF776" i="1"/>
  <c r="L776" i="1"/>
  <c r="K776" i="1"/>
  <c r="J776" i="1"/>
  <c r="I776" i="1"/>
  <c r="AH776" i="1" s="1"/>
  <c r="H776" i="1"/>
  <c r="F776" i="1"/>
  <c r="AG776" i="1" s="1"/>
  <c r="E776" i="1"/>
  <c r="D776" i="1"/>
  <c r="C776" i="1"/>
  <c r="B776" i="1"/>
  <c r="AJ775" i="1"/>
  <c r="AI775" i="1"/>
  <c r="AF775" i="1"/>
  <c r="L775" i="1"/>
  <c r="K775" i="1"/>
  <c r="J775" i="1"/>
  <c r="I775" i="1"/>
  <c r="AH775" i="1" s="1"/>
  <c r="H775" i="1"/>
  <c r="F775" i="1"/>
  <c r="AG775" i="1" s="1"/>
  <c r="E775" i="1"/>
  <c r="D775" i="1"/>
  <c r="C775" i="1"/>
  <c r="B775" i="1"/>
  <c r="AJ774" i="1"/>
  <c r="AI774" i="1"/>
  <c r="AF774" i="1"/>
  <c r="L774" i="1"/>
  <c r="K774" i="1"/>
  <c r="J774" i="1"/>
  <c r="I774" i="1"/>
  <c r="AH774" i="1" s="1"/>
  <c r="H774" i="1"/>
  <c r="F774" i="1"/>
  <c r="AG774" i="1" s="1"/>
  <c r="E774" i="1"/>
  <c r="D774" i="1"/>
  <c r="C774" i="1"/>
  <c r="B774" i="1"/>
  <c r="AJ773" i="1"/>
  <c r="AI773" i="1"/>
  <c r="AF773" i="1"/>
  <c r="L773" i="1"/>
  <c r="K773" i="1"/>
  <c r="J773" i="1"/>
  <c r="I773" i="1"/>
  <c r="AH773" i="1" s="1"/>
  <c r="H773" i="1"/>
  <c r="F773" i="1"/>
  <c r="AG773" i="1" s="1"/>
  <c r="E773" i="1"/>
  <c r="D773" i="1"/>
  <c r="C773" i="1"/>
  <c r="B773" i="1"/>
  <c r="AJ772" i="1"/>
  <c r="AI772" i="1"/>
  <c r="AF772" i="1"/>
  <c r="L772" i="1"/>
  <c r="K772" i="1"/>
  <c r="J772" i="1"/>
  <c r="I772" i="1"/>
  <c r="AH772" i="1" s="1"/>
  <c r="H772" i="1"/>
  <c r="F772" i="1"/>
  <c r="AG772" i="1" s="1"/>
  <c r="E772" i="1"/>
  <c r="D772" i="1"/>
  <c r="C772" i="1"/>
  <c r="B772" i="1"/>
  <c r="AJ771" i="1"/>
  <c r="AI771" i="1"/>
  <c r="AF771" i="1"/>
  <c r="L771" i="1"/>
  <c r="K771" i="1"/>
  <c r="J771" i="1"/>
  <c r="I771" i="1"/>
  <c r="AH771" i="1" s="1"/>
  <c r="H771" i="1"/>
  <c r="F771" i="1"/>
  <c r="AG771" i="1" s="1"/>
  <c r="E771" i="1"/>
  <c r="D771" i="1"/>
  <c r="C771" i="1"/>
  <c r="B771" i="1"/>
  <c r="AJ770" i="1"/>
  <c r="AI770" i="1"/>
  <c r="AF770" i="1"/>
  <c r="L770" i="1"/>
  <c r="K770" i="1"/>
  <c r="J770" i="1"/>
  <c r="I770" i="1"/>
  <c r="AH770" i="1" s="1"/>
  <c r="H770" i="1"/>
  <c r="F770" i="1"/>
  <c r="AG770" i="1" s="1"/>
  <c r="E770" i="1"/>
  <c r="D770" i="1"/>
  <c r="C770" i="1"/>
  <c r="B770" i="1"/>
  <c r="AJ769" i="1"/>
  <c r="AI769" i="1"/>
  <c r="AF769" i="1"/>
  <c r="L769" i="1"/>
  <c r="K769" i="1"/>
  <c r="J769" i="1"/>
  <c r="I769" i="1"/>
  <c r="AH769" i="1" s="1"/>
  <c r="H769" i="1"/>
  <c r="F769" i="1"/>
  <c r="AG769" i="1" s="1"/>
  <c r="E769" i="1"/>
  <c r="D769" i="1"/>
  <c r="C769" i="1"/>
  <c r="B769" i="1"/>
  <c r="AJ768" i="1"/>
  <c r="AI768" i="1"/>
  <c r="AF768" i="1"/>
  <c r="L768" i="1"/>
  <c r="K768" i="1"/>
  <c r="J768" i="1"/>
  <c r="I768" i="1"/>
  <c r="AH768" i="1" s="1"/>
  <c r="H768" i="1"/>
  <c r="F768" i="1"/>
  <c r="AG768" i="1" s="1"/>
  <c r="E768" i="1"/>
  <c r="D768" i="1"/>
  <c r="C768" i="1"/>
  <c r="B768" i="1"/>
  <c r="AJ767" i="1"/>
  <c r="AI767" i="1"/>
  <c r="AF767" i="1"/>
  <c r="L767" i="1"/>
  <c r="K767" i="1"/>
  <c r="J767" i="1"/>
  <c r="I767" i="1"/>
  <c r="AH767" i="1" s="1"/>
  <c r="H767" i="1"/>
  <c r="F767" i="1"/>
  <c r="AG767" i="1" s="1"/>
  <c r="E767" i="1"/>
  <c r="D767" i="1"/>
  <c r="C767" i="1"/>
  <c r="B767" i="1"/>
  <c r="AJ766" i="1"/>
  <c r="AI766" i="1"/>
  <c r="AF766" i="1"/>
  <c r="L766" i="1"/>
  <c r="K766" i="1"/>
  <c r="J766" i="1"/>
  <c r="I766" i="1"/>
  <c r="AH766" i="1" s="1"/>
  <c r="H766" i="1"/>
  <c r="F766" i="1"/>
  <c r="AG766" i="1" s="1"/>
  <c r="E766" i="1"/>
  <c r="D766" i="1"/>
  <c r="C766" i="1"/>
  <c r="B766" i="1"/>
  <c r="AJ765" i="1"/>
  <c r="AI765" i="1"/>
  <c r="AF765" i="1"/>
  <c r="L765" i="1"/>
  <c r="K765" i="1"/>
  <c r="J765" i="1"/>
  <c r="I765" i="1"/>
  <c r="AH765" i="1" s="1"/>
  <c r="H765" i="1"/>
  <c r="F765" i="1"/>
  <c r="AG765" i="1" s="1"/>
  <c r="E765" i="1"/>
  <c r="D765" i="1"/>
  <c r="C765" i="1"/>
  <c r="B765" i="1"/>
  <c r="AJ764" i="1"/>
  <c r="AI764" i="1"/>
  <c r="AF764" i="1"/>
  <c r="L764" i="1"/>
  <c r="K764" i="1"/>
  <c r="J764" i="1"/>
  <c r="I764" i="1"/>
  <c r="AH764" i="1" s="1"/>
  <c r="H764" i="1"/>
  <c r="F764" i="1"/>
  <c r="AG764" i="1" s="1"/>
  <c r="E764" i="1"/>
  <c r="D764" i="1"/>
  <c r="C764" i="1"/>
  <c r="B764" i="1"/>
  <c r="AJ763" i="1"/>
  <c r="AI763" i="1"/>
  <c r="AF763" i="1"/>
  <c r="L763" i="1"/>
  <c r="K763" i="1"/>
  <c r="J763" i="1"/>
  <c r="I763" i="1"/>
  <c r="AH763" i="1" s="1"/>
  <c r="H763" i="1"/>
  <c r="F763" i="1"/>
  <c r="AG763" i="1" s="1"/>
  <c r="E763" i="1"/>
  <c r="D763" i="1"/>
  <c r="C763" i="1"/>
  <c r="B763" i="1"/>
  <c r="AJ762" i="1"/>
  <c r="AI762" i="1"/>
  <c r="AF762" i="1"/>
  <c r="L762" i="1"/>
  <c r="K762" i="1"/>
  <c r="J762" i="1"/>
  <c r="I762" i="1"/>
  <c r="AH762" i="1" s="1"/>
  <c r="H762" i="1"/>
  <c r="F762" i="1"/>
  <c r="AG762" i="1" s="1"/>
  <c r="E762" i="1"/>
  <c r="D762" i="1"/>
  <c r="C762" i="1"/>
  <c r="B762" i="1"/>
  <c r="AJ761" i="1"/>
  <c r="AI761" i="1"/>
  <c r="AF761" i="1"/>
  <c r="L761" i="1"/>
  <c r="K761" i="1"/>
  <c r="J761" i="1"/>
  <c r="I761" i="1"/>
  <c r="AH761" i="1" s="1"/>
  <c r="H761" i="1"/>
  <c r="F761" i="1"/>
  <c r="AG761" i="1" s="1"/>
  <c r="E761" i="1"/>
  <c r="D761" i="1"/>
  <c r="C761" i="1"/>
  <c r="B761" i="1"/>
  <c r="AJ760" i="1"/>
  <c r="AI760" i="1"/>
  <c r="AF760" i="1"/>
  <c r="L760" i="1"/>
  <c r="K760" i="1"/>
  <c r="J760" i="1"/>
  <c r="I760" i="1"/>
  <c r="AH760" i="1" s="1"/>
  <c r="H760" i="1"/>
  <c r="F760" i="1"/>
  <c r="AG760" i="1" s="1"/>
  <c r="E760" i="1"/>
  <c r="D760" i="1"/>
  <c r="C760" i="1"/>
  <c r="B760" i="1"/>
  <c r="AJ759" i="1"/>
  <c r="AI759" i="1"/>
  <c r="AF759" i="1"/>
  <c r="L759" i="1"/>
  <c r="K759" i="1"/>
  <c r="J759" i="1"/>
  <c r="I759" i="1"/>
  <c r="AH759" i="1" s="1"/>
  <c r="H759" i="1"/>
  <c r="F759" i="1"/>
  <c r="AG759" i="1" s="1"/>
  <c r="E759" i="1"/>
  <c r="D759" i="1"/>
  <c r="C759" i="1"/>
  <c r="B759" i="1"/>
  <c r="AJ758" i="1"/>
  <c r="AI758" i="1"/>
  <c r="AF758" i="1"/>
  <c r="L758" i="1"/>
  <c r="K758" i="1"/>
  <c r="J758" i="1"/>
  <c r="I758" i="1"/>
  <c r="AH758" i="1" s="1"/>
  <c r="H758" i="1"/>
  <c r="F758" i="1"/>
  <c r="AG758" i="1" s="1"/>
  <c r="E758" i="1"/>
  <c r="D758" i="1"/>
  <c r="C758" i="1"/>
  <c r="B758" i="1"/>
  <c r="AJ757" i="1"/>
  <c r="AI757" i="1"/>
  <c r="AF757" i="1"/>
  <c r="L757" i="1"/>
  <c r="K757" i="1"/>
  <c r="J757" i="1"/>
  <c r="I757" i="1"/>
  <c r="AH757" i="1" s="1"/>
  <c r="H757" i="1"/>
  <c r="F757" i="1"/>
  <c r="AG757" i="1" s="1"/>
  <c r="E757" i="1"/>
  <c r="D757" i="1"/>
  <c r="C757" i="1"/>
  <c r="B757" i="1"/>
  <c r="AJ756" i="1"/>
  <c r="AI756" i="1"/>
  <c r="AF756" i="1"/>
  <c r="L756" i="1"/>
  <c r="K756" i="1"/>
  <c r="J756" i="1"/>
  <c r="I756" i="1"/>
  <c r="AH756" i="1" s="1"/>
  <c r="H756" i="1"/>
  <c r="F756" i="1"/>
  <c r="AG756" i="1" s="1"/>
  <c r="E756" i="1"/>
  <c r="D756" i="1"/>
  <c r="C756" i="1"/>
  <c r="B756" i="1"/>
  <c r="AJ755" i="1"/>
  <c r="AI755" i="1"/>
  <c r="AF755" i="1"/>
  <c r="L755" i="1"/>
  <c r="K755" i="1"/>
  <c r="J755" i="1"/>
  <c r="I755" i="1"/>
  <c r="AH755" i="1" s="1"/>
  <c r="H755" i="1"/>
  <c r="F755" i="1"/>
  <c r="AG755" i="1" s="1"/>
  <c r="E755" i="1"/>
  <c r="D755" i="1"/>
  <c r="C755" i="1"/>
  <c r="B755" i="1"/>
  <c r="AJ754" i="1"/>
  <c r="AI754" i="1"/>
  <c r="AF754" i="1"/>
  <c r="L754" i="1"/>
  <c r="K754" i="1"/>
  <c r="J754" i="1"/>
  <c r="I754" i="1"/>
  <c r="AH754" i="1" s="1"/>
  <c r="H754" i="1"/>
  <c r="F754" i="1"/>
  <c r="AG754" i="1" s="1"/>
  <c r="E754" i="1"/>
  <c r="D754" i="1"/>
  <c r="C754" i="1"/>
  <c r="B754" i="1"/>
  <c r="AJ753" i="1"/>
  <c r="AI753" i="1"/>
  <c r="AF753" i="1"/>
  <c r="L753" i="1"/>
  <c r="K753" i="1"/>
  <c r="J753" i="1"/>
  <c r="I753" i="1"/>
  <c r="AH753" i="1" s="1"/>
  <c r="H753" i="1"/>
  <c r="F753" i="1"/>
  <c r="AG753" i="1" s="1"/>
  <c r="E753" i="1"/>
  <c r="D753" i="1"/>
  <c r="C753" i="1"/>
  <c r="B753" i="1"/>
  <c r="AJ752" i="1"/>
  <c r="AI752" i="1"/>
  <c r="AF752" i="1"/>
  <c r="L752" i="1"/>
  <c r="K752" i="1"/>
  <c r="J752" i="1"/>
  <c r="I752" i="1"/>
  <c r="AH752" i="1" s="1"/>
  <c r="H752" i="1"/>
  <c r="F752" i="1"/>
  <c r="AG752" i="1" s="1"/>
  <c r="E752" i="1"/>
  <c r="D752" i="1"/>
  <c r="C752" i="1"/>
  <c r="B752" i="1"/>
  <c r="AJ751" i="1"/>
  <c r="AI751" i="1"/>
  <c r="AF751" i="1"/>
  <c r="L751" i="1"/>
  <c r="K751" i="1"/>
  <c r="J751" i="1"/>
  <c r="I751" i="1"/>
  <c r="AH751" i="1" s="1"/>
  <c r="H751" i="1"/>
  <c r="F751" i="1"/>
  <c r="AG751" i="1" s="1"/>
  <c r="E751" i="1"/>
  <c r="D751" i="1"/>
  <c r="C751" i="1"/>
  <c r="B751" i="1"/>
  <c r="AJ750" i="1"/>
  <c r="AI750" i="1"/>
  <c r="AF750" i="1"/>
  <c r="L750" i="1"/>
  <c r="K750" i="1"/>
  <c r="J750" i="1"/>
  <c r="I750" i="1"/>
  <c r="AH750" i="1" s="1"/>
  <c r="H750" i="1"/>
  <c r="F750" i="1"/>
  <c r="AG750" i="1" s="1"/>
  <c r="E750" i="1"/>
  <c r="D750" i="1"/>
  <c r="C750" i="1"/>
  <c r="B750" i="1"/>
  <c r="AJ749" i="1"/>
  <c r="AI749" i="1"/>
  <c r="AF749" i="1"/>
  <c r="L749" i="1"/>
  <c r="K749" i="1"/>
  <c r="J749" i="1"/>
  <c r="I749" i="1"/>
  <c r="AH749" i="1" s="1"/>
  <c r="H749" i="1"/>
  <c r="F749" i="1"/>
  <c r="AG749" i="1" s="1"/>
  <c r="E749" i="1"/>
  <c r="D749" i="1"/>
  <c r="C749" i="1"/>
  <c r="B749" i="1"/>
  <c r="AJ748" i="1"/>
  <c r="AI748" i="1"/>
  <c r="AF748" i="1"/>
  <c r="L748" i="1"/>
  <c r="K748" i="1"/>
  <c r="J748" i="1"/>
  <c r="I748" i="1"/>
  <c r="AH748" i="1" s="1"/>
  <c r="H748" i="1"/>
  <c r="F748" i="1"/>
  <c r="AG748" i="1" s="1"/>
  <c r="E748" i="1"/>
  <c r="D748" i="1"/>
  <c r="C748" i="1"/>
  <c r="B748" i="1"/>
  <c r="AJ747" i="1"/>
  <c r="AI747" i="1"/>
  <c r="AF747" i="1"/>
  <c r="L747" i="1"/>
  <c r="K747" i="1"/>
  <c r="J747" i="1"/>
  <c r="I747" i="1"/>
  <c r="AH747" i="1" s="1"/>
  <c r="H747" i="1"/>
  <c r="F747" i="1"/>
  <c r="AG747" i="1" s="1"/>
  <c r="E747" i="1"/>
  <c r="D747" i="1"/>
  <c r="C747" i="1"/>
  <c r="B747" i="1"/>
  <c r="AJ746" i="1"/>
  <c r="AI746" i="1"/>
  <c r="AF746" i="1"/>
  <c r="L746" i="1"/>
  <c r="K746" i="1"/>
  <c r="J746" i="1"/>
  <c r="I746" i="1"/>
  <c r="AH746" i="1" s="1"/>
  <c r="H746" i="1"/>
  <c r="F746" i="1"/>
  <c r="AG746" i="1" s="1"/>
  <c r="E746" i="1"/>
  <c r="D746" i="1"/>
  <c r="C746" i="1"/>
  <c r="B746" i="1"/>
  <c r="AJ745" i="1"/>
  <c r="AI745" i="1"/>
  <c r="AF745" i="1"/>
  <c r="L745" i="1"/>
  <c r="K745" i="1"/>
  <c r="J745" i="1"/>
  <c r="I745" i="1"/>
  <c r="AH745" i="1" s="1"/>
  <c r="H745" i="1"/>
  <c r="F745" i="1"/>
  <c r="AG745" i="1" s="1"/>
  <c r="E745" i="1"/>
  <c r="D745" i="1"/>
  <c r="C745" i="1"/>
  <c r="B745" i="1"/>
  <c r="AJ744" i="1"/>
  <c r="AI744" i="1"/>
  <c r="AF744" i="1"/>
  <c r="L744" i="1"/>
  <c r="K744" i="1"/>
  <c r="J744" i="1"/>
  <c r="I744" i="1"/>
  <c r="AH744" i="1" s="1"/>
  <c r="H744" i="1"/>
  <c r="F744" i="1"/>
  <c r="AG744" i="1" s="1"/>
  <c r="E744" i="1"/>
  <c r="D744" i="1"/>
  <c r="C744" i="1"/>
  <c r="B744" i="1"/>
  <c r="AJ743" i="1"/>
  <c r="AI743" i="1"/>
  <c r="AF743" i="1"/>
  <c r="L743" i="1"/>
  <c r="K743" i="1"/>
  <c r="J743" i="1"/>
  <c r="I743" i="1"/>
  <c r="AH743" i="1" s="1"/>
  <c r="H743" i="1"/>
  <c r="F743" i="1"/>
  <c r="AG743" i="1" s="1"/>
  <c r="E743" i="1"/>
  <c r="D743" i="1"/>
  <c r="C743" i="1"/>
  <c r="B743" i="1"/>
  <c r="AJ742" i="1"/>
  <c r="AI742" i="1"/>
  <c r="AF742" i="1"/>
  <c r="L742" i="1"/>
  <c r="K742" i="1"/>
  <c r="J742" i="1"/>
  <c r="I742" i="1"/>
  <c r="AH742" i="1" s="1"/>
  <c r="H742" i="1"/>
  <c r="F742" i="1"/>
  <c r="AG742" i="1" s="1"/>
  <c r="E742" i="1"/>
  <c r="D742" i="1"/>
  <c r="C742" i="1"/>
  <c r="B742" i="1"/>
  <c r="AJ741" i="1"/>
  <c r="AI741" i="1"/>
  <c r="AF741" i="1"/>
  <c r="L741" i="1"/>
  <c r="K741" i="1"/>
  <c r="J741" i="1"/>
  <c r="I741" i="1"/>
  <c r="AH741" i="1" s="1"/>
  <c r="H741" i="1"/>
  <c r="F741" i="1"/>
  <c r="AG741" i="1" s="1"/>
  <c r="E741" i="1"/>
  <c r="D741" i="1"/>
  <c r="C741" i="1"/>
  <c r="B741" i="1"/>
  <c r="AJ740" i="1"/>
  <c r="AI740" i="1"/>
  <c r="AF740" i="1"/>
  <c r="L740" i="1"/>
  <c r="K740" i="1"/>
  <c r="J740" i="1"/>
  <c r="I740" i="1"/>
  <c r="AH740" i="1" s="1"/>
  <c r="H740" i="1"/>
  <c r="F740" i="1"/>
  <c r="AG740" i="1" s="1"/>
  <c r="E740" i="1"/>
  <c r="D740" i="1"/>
  <c r="C740" i="1"/>
  <c r="B740" i="1"/>
  <c r="AJ739" i="1"/>
  <c r="AI739" i="1"/>
  <c r="AF739" i="1"/>
  <c r="L739" i="1"/>
  <c r="K739" i="1"/>
  <c r="J739" i="1"/>
  <c r="I739" i="1"/>
  <c r="AH739" i="1" s="1"/>
  <c r="H739" i="1"/>
  <c r="F739" i="1"/>
  <c r="AG739" i="1" s="1"/>
  <c r="E739" i="1"/>
  <c r="D739" i="1"/>
  <c r="C739" i="1"/>
  <c r="B739" i="1"/>
  <c r="AJ738" i="1"/>
  <c r="AI738" i="1"/>
  <c r="AF738" i="1"/>
  <c r="L738" i="1"/>
  <c r="K738" i="1"/>
  <c r="J738" i="1"/>
  <c r="I738" i="1"/>
  <c r="AH738" i="1" s="1"/>
  <c r="H738" i="1"/>
  <c r="F738" i="1"/>
  <c r="AG738" i="1" s="1"/>
  <c r="E738" i="1"/>
  <c r="D738" i="1"/>
  <c r="C738" i="1"/>
  <c r="B738" i="1"/>
  <c r="AJ737" i="1"/>
  <c r="AI737" i="1"/>
  <c r="AF737" i="1"/>
  <c r="L737" i="1"/>
  <c r="K737" i="1"/>
  <c r="J737" i="1"/>
  <c r="I737" i="1"/>
  <c r="AH737" i="1" s="1"/>
  <c r="H737" i="1"/>
  <c r="F737" i="1"/>
  <c r="AG737" i="1" s="1"/>
  <c r="E737" i="1"/>
  <c r="D737" i="1"/>
  <c r="C737" i="1"/>
  <c r="B737" i="1"/>
  <c r="AJ736" i="1"/>
  <c r="AI736" i="1"/>
  <c r="AF736" i="1"/>
  <c r="L736" i="1"/>
  <c r="K736" i="1"/>
  <c r="J736" i="1"/>
  <c r="I736" i="1"/>
  <c r="AH736" i="1" s="1"/>
  <c r="H736" i="1"/>
  <c r="F736" i="1"/>
  <c r="AG736" i="1" s="1"/>
  <c r="E736" i="1"/>
  <c r="D736" i="1"/>
  <c r="C736" i="1"/>
  <c r="B736" i="1"/>
  <c r="AJ735" i="1"/>
  <c r="AI735" i="1"/>
  <c r="AF735" i="1"/>
  <c r="L735" i="1"/>
  <c r="K735" i="1"/>
  <c r="J735" i="1"/>
  <c r="I735" i="1"/>
  <c r="AH735" i="1" s="1"/>
  <c r="H735" i="1"/>
  <c r="F735" i="1"/>
  <c r="AG735" i="1" s="1"/>
  <c r="E735" i="1"/>
  <c r="D735" i="1"/>
  <c r="C735" i="1"/>
  <c r="B735" i="1"/>
  <c r="AJ734" i="1"/>
  <c r="AI734" i="1"/>
  <c r="AF734" i="1"/>
  <c r="L734" i="1"/>
  <c r="K734" i="1"/>
  <c r="J734" i="1"/>
  <c r="I734" i="1"/>
  <c r="AH734" i="1" s="1"/>
  <c r="H734" i="1"/>
  <c r="F734" i="1"/>
  <c r="AG734" i="1" s="1"/>
  <c r="E734" i="1"/>
  <c r="D734" i="1"/>
  <c r="C734" i="1"/>
  <c r="B734" i="1"/>
  <c r="AJ733" i="1"/>
  <c r="AI733" i="1"/>
  <c r="AF733" i="1"/>
  <c r="L733" i="1"/>
  <c r="K733" i="1"/>
  <c r="J733" i="1"/>
  <c r="I733" i="1"/>
  <c r="AH733" i="1" s="1"/>
  <c r="H733" i="1"/>
  <c r="F733" i="1"/>
  <c r="AG733" i="1" s="1"/>
  <c r="E733" i="1"/>
  <c r="D733" i="1"/>
  <c r="C733" i="1"/>
  <c r="B733" i="1"/>
  <c r="AJ732" i="1"/>
  <c r="AI732" i="1"/>
  <c r="AF732" i="1"/>
  <c r="L732" i="1"/>
  <c r="K732" i="1"/>
  <c r="J732" i="1"/>
  <c r="I732" i="1"/>
  <c r="AH732" i="1" s="1"/>
  <c r="H732" i="1"/>
  <c r="F732" i="1"/>
  <c r="AG732" i="1" s="1"/>
  <c r="E732" i="1"/>
  <c r="D732" i="1"/>
  <c r="C732" i="1"/>
  <c r="B732" i="1"/>
  <c r="AJ731" i="1"/>
  <c r="AI731" i="1"/>
  <c r="AF731" i="1"/>
  <c r="L731" i="1"/>
  <c r="K731" i="1"/>
  <c r="J731" i="1"/>
  <c r="I731" i="1"/>
  <c r="AH731" i="1" s="1"/>
  <c r="H731" i="1"/>
  <c r="F731" i="1"/>
  <c r="AG731" i="1" s="1"/>
  <c r="E731" i="1"/>
  <c r="D731" i="1"/>
  <c r="C731" i="1"/>
  <c r="B731" i="1"/>
  <c r="AJ730" i="1"/>
  <c r="AI730" i="1"/>
  <c r="AF730" i="1"/>
  <c r="L730" i="1"/>
  <c r="K730" i="1"/>
  <c r="J730" i="1"/>
  <c r="I730" i="1"/>
  <c r="AH730" i="1" s="1"/>
  <c r="H730" i="1"/>
  <c r="F730" i="1"/>
  <c r="AG730" i="1" s="1"/>
  <c r="E730" i="1"/>
  <c r="D730" i="1"/>
  <c r="C730" i="1"/>
  <c r="B730" i="1"/>
  <c r="AJ729" i="1"/>
  <c r="AI729" i="1"/>
  <c r="AF729" i="1"/>
  <c r="L729" i="1"/>
  <c r="K729" i="1"/>
  <c r="J729" i="1"/>
  <c r="I729" i="1"/>
  <c r="AH729" i="1" s="1"/>
  <c r="H729" i="1"/>
  <c r="F729" i="1"/>
  <c r="AG729" i="1" s="1"/>
  <c r="E729" i="1"/>
  <c r="D729" i="1"/>
  <c r="C729" i="1"/>
  <c r="B729" i="1"/>
  <c r="AJ728" i="1"/>
  <c r="AI728" i="1"/>
  <c r="AF728" i="1"/>
  <c r="L728" i="1"/>
  <c r="K728" i="1"/>
  <c r="J728" i="1"/>
  <c r="I728" i="1"/>
  <c r="AH728" i="1" s="1"/>
  <c r="H728" i="1"/>
  <c r="F728" i="1"/>
  <c r="AG728" i="1" s="1"/>
  <c r="E728" i="1"/>
  <c r="D728" i="1"/>
  <c r="C728" i="1"/>
  <c r="B728" i="1"/>
  <c r="AJ727" i="1"/>
  <c r="AI727" i="1"/>
  <c r="AF727" i="1"/>
  <c r="L727" i="1"/>
  <c r="K727" i="1"/>
  <c r="J727" i="1"/>
  <c r="I727" i="1"/>
  <c r="AH727" i="1" s="1"/>
  <c r="H727" i="1"/>
  <c r="F727" i="1"/>
  <c r="AG727" i="1" s="1"/>
  <c r="E727" i="1"/>
  <c r="D727" i="1"/>
  <c r="C727" i="1"/>
  <c r="B727" i="1"/>
  <c r="AJ726" i="1"/>
  <c r="AI726" i="1"/>
  <c r="AF726" i="1"/>
  <c r="L726" i="1"/>
  <c r="K726" i="1"/>
  <c r="J726" i="1"/>
  <c r="I726" i="1"/>
  <c r="AH726" i="1" s="1"/>
  <c r="H726" i="1"/>
  <c r="F726" i="1"/>
  <c r="AG726" i="1" s="1"/>
  <c r="E726" i="1"/>
  <c r="D726" i="1"/>
  <c r="C726" i="1"/>
  <c r="B726" i="1"/>
  <c r="AJ725" i="1"/>
  <c r="AI725" i="1"/>
  <c r="AF725" i="1"/>
  <c r="L725" i="1"/>
  <c r="K725" i="1"/>
  <c r="J725" i="1"/>
  <c r="I725" i="1"/>
  <c r="AH725" i="1" s="1"/>
  <c r="H725" i="1"/>
  <c r="F725" i="1"/>
  <c r="AG725" i="1" s="1"/>
  <c r="E725" i="1"/>
  <c r="D725" i="1"/>
  <c r="C725" i="1"/>
  <c r="B725" i="1"/>
  <c r="AJ724" i="1"/>
  <c r="AI724" i="1"/>
  <c r="AF724" i="1"/>
  <c r="L724" i="1"/>
  <c r="K724" i="1"/>
  <c r="J724" i="1"/>
  <c r="I724" i="1"/>
  <c r="AH724" i="1" s="1"/>
  <c r="H724" i="1"/>
  <c r="F724" i="1"/>
  <c r="AG724" i="1" s="1"/>
  <c r="E724" i="1"/>
  <c r="D724" i="1"/>
  <c r="C724" i="1"/>
  <c r="B724" i="1"/>
  <c r="AJ723" i="1"/>
  <c r="AI723" i="1"/>
  <c r="AF723" i="1"/>
  <c r="L723" i="1"/>
  <c r="K723" i="1"/>
  <c r="J723" i="1"/>
  <c r="I723" i="1"/>
  <c r="AH723" i="1" s="1"/>
  <c r="H723" i="1"/>
  <c r="F723" i="1"/>
  <c r="AG723" i="1" s="1"/>
  <c r="E723" i="1"/>
  <c r="D723" i="1"/>
  <c r="C723" i="1"/>
  <c r="B723" i="1"/>
  <c r="AJ722" i="1"/>
  <c r="AI722" i="1"/>
  <c r="AF722" i="1"/>
  <c r="L722" i="1"/>
  <c r="K722" i="1"/>
  <c r="J722" i="1"/>
  <c r="I722" i="1"/>
  <c r="AH722" i="1" s="1"/>
  <c r="H722" i="1"/>
  <c r="F722" i="1"/>
  <c r="AG722" i="1" s="1"/>
  <c r="E722" i="1"/>
  <c r="D722" i="1"/>
  <c r="C722" i="1"/>
  <c r="B722" i="1"/>
  <c r="AJ721" i="1"/>
  <c r="AI721" i="1"/>
  <c r="AF721" i="1"/>
  <c r="L721" i="1"/>
  <c r="K721" i="1"/>
  <c r="J721" i="1"/>
  <c r="I721" i="1"/>
  <c r="AH721" i="1" s="1"/>
  <c r="H721" i="1"/>
  <c r="F721" i="1"/>
  <c r="AG721" i="1" s="1"/>
  <c r="E721" i="1"/>
  <c r="D721" i="1"/>
  <c r="C721" i="1"/>
  <c r="B721" i="1"/>
  <c r="AJ720" i="1"/>
  <c r="AI720" i="1"/>
  <c r="AF720" i="1"/>
  <c r="L720" i="1"/>
  <c r="K720" i="1"/>
  <c r="J720" i="1"/>
  <c r="I720" i="1"/>
  <c r="AH720" i="1" s="1"/>
  <c r="H720" i="1"/>
  <c r="F720" i="1"/>
  <c r="AG720" i="1" s="1"/>
  <c r="E720" i="1"/>
  <c r="D720" i="1"/>
  <c r="C720" i="1"/>
  <c r="B720" i="1"/>
  <c r="AJ719" i="1"/>
  <c r="AI719" i="1"/>
  <c r="AF719" i="1"/>
  <c r="L719" i="1"/>
  <c r="K719" i="1"/>
  <c r="J719" i="1"/>
  <c r="I719" i="1"/>
  <c r="AH719" i="1" s="1"/>
  <c r="H719" i="1"/>
  <c r="F719" i="1"/>
  <c r="AG719" i="1" s="1"/>
  <c r="E719" i="1"/>
  <c r="D719" i="1"/>
  <c r="C719" i="1"/>
  <c r="B719" i="1"/>
  <c r="AJ718" i="1"/>
  <c r="AI718" i="1"/>
  <c r="AF718" i="1"/>
  <c r="L718" i="1"/>
  <c r="K718" i="1"/>
  <c r="J718" i="1"/>
  <c r="I718" i="1"/>
  <c r="AH718" i="1" s="1"/>
  <c r="H718" i="1"/>
  <c r="F718" i="1"/>
  <c r="AG718" i="1" s="1"/>
  <c r="E718" i="1"/>
  <c r="D718" i="1"/>
  <c r="C718" i="1"/>
  <c r="B718" i="1"/>
  <c r="AJ717" i="1"/>
  <c r="AI717" i="1"/>
  <c r="AF717" i="1"/>
  <c r="L717" i="1"/>
  <c r="K717" i="1"/>
  <c r="J717" i="1"/>
  <c r="I717" i="1"/>
  <c r="AH717" i="1" s="1"/>
  <c r="H717" i="1"/>
  <c r="F717" i="1"/>
  <c r="AG717" i="1" s="1"/>
  <c r="E717" i="1"/>
  <c r="D717" i="1"/>
  <c r="C717" i="1"/>
  <c r="B717" i="1"/>
  <c r="AJ716" i="1"/>
  <c r="AI716" i="1"/>
  <c r="AF716" i="1"/>
  <c r="L716" i="1"/>
  <c r="K716" i="1"/>
  <c r="J716" i="1"/>
  <c r="I716" i="1"/>
  <c r="AH716" i="1" s="1"/>
  <c r="H716" i="1"/>
  <c r="F716" i="1"/>
  <c r="AG716" i="1" s="1"/>
  <c r="E716" i="1"/>
  <c r="D716" i="1"/>
  <c r="C716" i="1"/>
  <c r="B716" i="1"/>
  <c r="AJ715" i="1"/>
  <c r="AI715" i="1"/>
  <c r="AF715" i="1"/>
  <c r="L715" i="1"/>
  <c r="K715" i="1"/>
  <c r="J715" i="1"/>
  <c r="I715" i="1"/>
  <c r="AH715" i="1" s="1"/>
  <c r="H715" i="1"/>
  <c r="F715" i="1"/>
  <c r="AG715" i="1" s="1"/>
  <c r="E715" i="1"/>
  <c r="D715" i="1"/>
  <c r="C715" i="1"/>
  <c r="B715" i="1"/>
  <c r="AJ714" i="1"/>
  <c r="AI714" i="1"/>
  <c r="AF714" i="1"/>
  <c r="L714" i="1"/>
  <c r="K714" i="1"/>
  <c r="J714" i="1"/>
  <c r="I714" i="1"/>
  <c r="AH714" i="1" s="1"/>
  <c r="H714" i="1"/>
  <c r="F714" i="1"/>
  <c r="AG714" i="1" s="1"/>
  <c r="E714" i="1"/>
  <c r="D714" i="1"/>
  <c r="C714" i="1"/>
  <c r="B714" i="1"/>
  <c r="AJ713" i="1"/>
  <c r="AI713" i="1"/>
  <c r="AF713" i="1"/>
  <c r="L713" i="1"/>
  <c r="K713" i="1"/>
  <c r="J713" i="1"/>
  <c r="I713" i="1"/>
  <c r="AH713" i="1" s="1"/>
  <c r="H713" i="1"/>
  <c r="F713" i="1"/>
  <c r="AG713" i="1" s="1"/>
  <c r="E713" i="1"/>
  <c r="D713" i="1"/>
  <c r="C713" i="1"/>
  <c r="B713" i="1"/>
  <c r="AJ712" i="1"/>
  <c r="AI712" i="1"/>
  <c r="AH712" i="1"/>
  <c r="AF712" i="1"/>
  <c r="L712" i="1"/>
  <c r="K712" i="1"/>
  <c r="J712" i="1"/>
  <c r="I712" i="1"/>
  <c r="H712" i="1"/>
  <c r="F712" i="1"/>
  <c r="AG712" i="1" s="1"/>
  <c r="E712" i="1"/>
  <c r="D712" i="1"/>
  <c r="C712" i="1"/>
  <c r="B712" i="1"/>
  <c r="AJ711" i="1"/>
  <c r="AI711" i="1"/>
  <c r="AF711" i="1"/>
  <c r="L711" i="1"/>
  <c r="K711" i="1"/>
  <c r="J711" i="1"/>
  <c r="I711" i="1"/>
  <c r="AH711" i="1" s="1"/>
  <c r="H711" i="1"/>
  <c r="F711" i="1"/>
  <c r="AG711" i="1" s="1"/>
  <c r="E711" i="1"/>
  <c r="D711" i="1"/>
  <c r="C711" i="1"/>
  <c r="B711" i="1"/>
  <c r="AJ710" i="1"/>
  <c r="AI710" i="1"/>
  <c r="AF710" i="1"/>
  <c r="L710" i="1"/>
  <c r="K710" i="1"/>
  <c r="J710" i="1"/>
  <c r="I710" i="1"/>
  <c r="AH710" i="1" s="1"/>
  <c r="H710" i="1"/>
  <c r="F710" i="1"/>
  <c r="AG710" i="1" s="1"/>
  <c r="E710" i="1"/>
  <c r="D710" i="1"/>
  <c r="C710" i="1"/>
  <c r="B710" i="1"/>
  <c r="AJ709" i="1"/>
  <c r="AI709" i="1"/>
  <c r="AF709" i="1"/>
  <c r="L709" i="1"/>
  <c r="K709" i="1"/>
  <c r="J709" i="1"/>
  <c r="I709" i="1"/>
  <c r="AH709" i="1" s="1"/>
  <c r="H709" i="1"/>
  <c r="F709" i="1"/>
  <c r="AG709" i="1" s="1"/>
  <c r="E709" i="1"/>
  <c r="D709" i="1"/>
  <c r="C709" i="1"/>
  <c r="B709" i="1"/>
  <c r="AJ708" i="1"/>
  <c r="AI708" i="1"/>
  <c r="AF708" i="1"/>
  <c r="L708" i="1"/>
  <c r="K708" i="1"/>
  <c r="J708" i="1"/>
  <c r="I708" i="1"/>
  <c r="AH708" i="1" s="1"/>
  <c r="H708" i="1"/>
  <c r="F708" i="1"/>
  <c r="AG708" i="1" s="1"/>
  <c r="E708" i="1"/>
  <c r="D708" i="1"/>
  <c r="C708" i="1"/>
  <c r="B708" i="1"/>
  <c r="AJ707" i="1"/>
  <c r="AI707" i="1"/>
  <c r="AF707" i="1"/>
  <c r="L707" i="1"/>
  <c r="K707" i="1"/>
  <c r="J707" i="1"/>
  <c r="I707" i="1"/>
  <c r="AH707" i="1" s="1"/>
  <c r="H707" i="1"/>
  <c r="F707" i="1"/>
  <c r="AG707" i="1" s="1"/>
  <c r="E707" i="1"/>
  <c r="D707" i="1"/>
  <c r="C707" i="1"/>
  <c r="B707" i="1"/>
  <c r="AJ706" i="1"/>
  <c r="AI706" i="1"/>
  <c r="AF706" i="1"/>
  <c r="L706" i="1"/>
  <c r="K706" i="1"/>
  <c r="J706" i="1"/>
  <c r="I706" i="1"/>
  <c r="AH706" i="1" s="1"/>
  <c r="H706" i="1"/>
  <c r="F706" i="1"/>
  <c r="AG706" i="1" s="1"/>
  <c r="E706" i="1"/>
  <c r="D706" i="1"/>
  <c r="C706" i="1"/>
  <c r="B706" i="1"/>
  <c r="AJ705" i="1"/>
  <c r="AI705" i="1"/>
  <c r="AF705" i="1"/>
  <c r="L705" i="1"/>
  <c r="K705" i="1"/>
  <c r="J705" i="1"/>
  <c r="I705" i="1"/>
  <c r="AH705" i="1" s="1"/>
  <c r="H705" i="1"/>
  <c r="F705" i="1"/>
  <c r="AG705" i="1" s="1"/>
  <c r="E705" i="1"/>
  <c r="D705" i="1"/>
  <c r="C705" i="1"/>
  <c r="B705" i="1"/>
  <c r="AJ704" i="1"/>
  <c r="AI704" i="1"/>
  <c r="AH704" i="1"/>
  <c r="AF704" i="1"/>
  <c r="L704" i="1"/>
  <c r="K704" i="1"/>
  <c r="J704" i="1"/>
  <c r="I704" i="1"/>
  <c r="H704" i="1"/>
  <c r="F704" i="1"/>
  <c r="AG704" i="1" s="1"/>
  <c r="E704" i="1"/>
  <c r="D704" i="1"/>
  <c r="C704" i="1"/>
  <c r="B704" i="1"/>
  <c r="AJ703" i="1"/>
  <c r="AI703" i="1"/>
  <c r="AF703" i="1"/>
  <c r="L703" i="1"/>
  <c r="K703" i="1"/>
  <c r="J703" i="1"/>
  <c r="I703" i="1"/>
  <c r="AH703" i="1" s="1"/>
  <c r="H703" i="1"/>
  <c r="F703" i="1"/>
  <c r="AG703" i="1" s="1"/>
  <c r="E703" i="1"/>
  <c r="D703" i="1"/>
  <c r="C703" i="1"/>
  <c r="B703" i="1"/>
  <c r="AJ702" i="1"/>
  <c r="AI702" i="1"/>
  <c r="AF702" i="1"/>
  <c r="L702" i="1"/>
  <c r="K702" i="1"/>
  <c r="J702" i="1"/>
  <c r="I702" i="1"/>
  <c r="AH702" i="1" s="1"/>
  <c r="H702" i="1"/>
  <c r="F702" i="1"/>
  <c r="AG702" i="1" s="1"/>
  <c r="E702" i="1"/>
  <c r="D702" i="1"/>
  <c r="C702" i="1"/>
  <c r="B702" i="1"/>
  <c r="AJ701" i="1"/>
  <c r="AI701" i="1"/>
  <c r="AF701" i="1"/>
  <c r="L701" i="1"/>
  <c r="K701" i="1"/>
  <c r="J701" i="1"/>
  <c r="I701" i="1"/>
  <c r="AH701" i="1" s="1"/>
  <c r="H701" i="1"/>
  <c r="F701" i="1"/>
  <c r="AG701" i="1" s="1"/>
  <c r="E701" i="1"/>
  <c r="D701" i="1"/>
  <c r="C701" i="1"/>
  <c r="B701" i="1"/>
  <c r="AJ700" i="1"/>
  <c r="AI700" i="1"/>
  <c r="AF700" i="1"/>
  <c r="L700" i="1"/>
  <c r="K700" i="1"/>
  <c r="J700" i="1"/>
  <c r="I700" i="1"/>
  <c r="AH700" i="1" s="1"/>
  <c r="H700" i="1"/>
  <c r="F700" i="1"/>
  <c r="AG700" i="1" s="1"/>
  <c r="E700" i="1"/>
  <c r="D700" i="1"/>
  <c r="C700" i="1"/>
  <c r="B700" i="1"/>
  <c r="AJ699" i="1"/>
  <c r="AI699" i="1"/>
  <c r="AF699" i="1"/>
  <c r="L699" i="1"/>
  <c r="K699" i="1"/>
  <c r="J699" i="1"/>
  <c r="I699" i="1"/>
  <c r="AH699" i="1" s="1"/>
  <c r="H699" i="1"/>
  <c r="F699" i="1"/>
  <c r="AG699" i="1" s="1"/>
  <c r="E699" i="1"/>
  <c r="D699" i="1"/>
  <c r="C699" i="1"/>
  <c r="B699" i="1"/>
  <c r="AJ698" i="1"/>
  <c r="AI698" i="1"/>
  <c r="AG698" i="1"/>
  <c r="AF698" i="1"/>
  <c r="L698" i="1"/>
  <c r="K698" i="1"/>
  <c r="J698" i="1"/>
  <c r="I698" i="1"/>
  <c r="AH698" i="1" s="1"/>
  <c r="H698" i="1"/>
  <c r="F698" i="1"/>
  <c r="E698" i="1"/>
  <c r="D698" i="1"/>
  <c r="C698" i="1"/>
  <c r="B698" i="1"/>
  <c r="AJ697" i="1"/>
  <c r="AI697" i="1"/>
  <c r="AF697" i="1"/>
  <c r="L697" i="1"/>
  <c r="K697" i="1"/>
  <c r="J697" i="1"/>
  <c r="I697" i="1"/>
  <c r="AH697" i="1" s="1"/>
  <c r="H697" i="1"/>
  <c r="F697" i="1"/>
  <c r="AG697" i="1" s="1"/>
  <c r="E697" i="1"/>
  <c r="D697" i="1"/>
  <c r="C697" i="1"/>
  <c r="B697" i="1"/>
  <c r="AJ696" i="1"/>
  <c r="AI696" i="1"/>
  <c r="AG696" i="1"/>
  <c r="AF696" i="1"/>
  <c r="L696" i="1"/>
  <c r="K696" i="1"/>
  <c r="J696" i="1"/>
  <c r="I696" i="1"/>
  <c r="AH696" i="1" s="1"/>
  <c r="H696" i="1"/>
  <c r="F696" i="1"/>
  <c r="E696" i="1"/>
  <c r="D696" i="1"/>
  <c r="C696" i="1"/>
  <c r="B696" i="1"/>
  <c r="AJ695" i="1"/>
  <c r="AI695" i="1"/>
  <c r="AH695" i="1"/>
  <c r="AF695" i="1"/>
  <c r="L695" i="1"/>
  <c r="K695" i="1"/>
  <c r="J695" i="1"/>
  <c r="I695" i="1"/>
  <c r="H695" i="1"/>
  <c r="F695" i="1"/>
  <c r="AG695" i="1" s="1"/>
  <c r="E695" i="1"/>
  <c r="D695" i="1"/>
  <c r="C695" i="1"/>
  <c r="B695" i="1"/>
  <c r="AJ694" i="1"/>
  <c r="AI694" i="1"/>
  <c r="AG694" i="1"/>
  <c r="AF694" i="1"/>
  <c r="L694" i="1"/>
  <c r="K694" i="1"/>
  <c r="J694" i="1"/>
  <c r="I694" i="1"/>
  <c r="AH694" i="1" s="1"/>
  <c r="H694" i="1"/>
  <c r="F694" i="1"/>
  <c r="E694" i="1"/>
  <c r="D694" i="1"/>
  <c r="C694" i="1"/>
  <c r="B694" i="1"/>
  <c r="AJ693" i="1"/>
  <c r="AI693" i="1"/>
  <c r="AF693" i="1"/>
  <c r="L693" i="1"/>
  <c r="K693" i="1"/>
  <c r="J693" i="1"/>
  <c r="I693" i="1"/>
  <c r="AH693" i="1" s="1"/>
  <c r="H693" i="1"/>
  <c r="F693" i="1"/>
  <c r="AG693" i="1" s="1"/>
  <c r="E693" i="1"/>
  <c r="D693" i="1"/>
  <c r="C693" i="1"/>
  <c r="B693" i="1"/>
  <c r="AJ692" i="1"/>
  <c r="AI692" i="1"/>
  <c r="AG692" i="1"/>
  <c r="AF692" i="1"/>
  <c r="L692" i="1"/>
  <c r="K692" i="1"/>
  <c r="J692" i="1"/>
  <c r="I692" i="1"/>
  <c r="AH692" i="1" s="1"/>
  <c r="H692" i="1"/>
  <c r="F692" i="1"/>
  <c r="E692" i="1"/>
  <c r="D692" i="1"/>
  <c r="C692" i="1"/>
  <c r="B692" i="1"/>
  <c r="AJ691" i="1"/>
  <c r="AI691" i="1"/>
  <c r="AH691" i="1"/>
  <c r="AF691" i="1"/>
  <c r="L691" i="1"/>
  <c r="K691" i="1"/>
  <c r="J691" i="1"/>
  <c r="I691" i="1"/>
  <c r="H691" i="1"/>
  <c r="F691" i="1"/>
  <c r="AG691" i="1" s="1"/>
  <c r="E691" i="1"/>
  <c r="D691" i="1"/>
  <c r="C691" i="1"/>
  <c r="B691" i="1"/>
  <c r="AJ690" i="1"/>
  <c r="AI690" i="1"/>
  <c r="AG690" i="1"/>
  <c r="AF690" i="1"/>
  <c r="L690" i="1"/>
  <c r="K690" i="1"/>
  <c r="J690" i="1"/>
  <c r="I690" i="1"/>
  <c r="AH690" i="1" s="1"/>
  <c r="H690" i="1"/>
  <c r="F690" i="1"/>
  <c r="E690" i="1"/>
  <c r="D690" i="1"/>
  <c r="C690" i="1"/>
  <c r="B690" i="1"/>
  <c r="AJ689" i="1"/>
  <c r="AI689" i="1"/>
  <c r="AF689" i="1"/>
  <c r="L689" i="1"/>
  <c r="K689" i="1"/>
  <c r="J689" i="1"/>
  <c r="I689" i="1"/>
  <c r="AH689" i="1" s="1"/>
  <c r="H689" i="1"/>
  <c r="F689" i="1"/>
  <c r="AG689" i="1" s="1"/>
  <c r="E689" i="1"/>
  <c r="D689" i="1"/>
  <c r="C689" i="1"/>
  <c r="B689" i="1"/>
  <c r="AJ688" i="1"/>
  <c r="AI688" i="1"/>
  <c r="AG688" i="1"/>
  <c r="AF688" i="1"/>
  <c r="L688" i="1"/>
  <c r="K688" i="1"/>
  <c r="J688" i="1"/>
  <c r="I688" i="1"/>
  <c r="AH688" i="1" s="1"/>
  <c r="H688" i="1"/>
  <c r="F688" i="1"/>
  <c r="E688" i="1"/>
  <c r="D688" i="1"/>
  <c r="C688" i="1"/>
  <c r="B688" i="1"/>
  <c r="AJ687" i="1"/>
  <c r="AI687" i="1"/>
  <c r="AH687" i="1"/>
  <c r="AF687" i="1"/>
  <c r="L687" i="1"/>
  <c r="K687" i="1"/>
  <c r="J687" i="1"/>
  <c r="I687" i="1"/>
  <c r="H687" i="1"/>
  <c r="F687" i="1"/>
  <c r="AG687" i="1" s="1"/>
  <c r="E687" i="1"/>
  <c r="D687" i="1"/>
  <c r="C687" i="1"/>
  <c r="B687" i="1"/>
  <c r="AJ686" i="1"/>
  <c r="AI686" i="1"/>
  <c r="AG686" i="1"/>
  <c r="AF686" i="1"/>
  <c r="L686" i="1"/>
  <c r="K686" i="1"/>
  <c r="J686" i="1"/>
  <c r="I686" i="1"/>
  <c r="AH686" i="1" s="1"/>
  <c r="H686" i="1"/>
  <c r="F686" i="1"/>
  <c r="E686" i="1"/>
  <c r="D686" i="1"/>
  <c r="C686" i="1"/>
  <c r="B686" i="1"/>
  <c r="AJ685" i="1"/>
  <c r="AI685" i="1"/>
  <c r="AF685" i="1"/>
  <c r="L685" i="1"/>
  <c r="K685" i="1"/>
  <c r="J685" i="1"/>
  <c r="I685" i="1"/>
  <c r="AH685" i="1" s="1"/>
  <c r="H685" i="1"/>
  <c r="F685" i="1"/>
  <c r="AG685" i="1" s="1"/>
  <c r="E685" i="1"/>
  <c r="D685" i="1"/>
  <c r="C685" i="1"/>
  <c r="B685" i="1"/>
  <c r="AJ684" i="1"/>
  <c r="AI684" i="1"/>
  <c r="AG684" i="1"/>
  <c r="AF684" i="1"/>
  <c r="L684" i="1"/>
  <c r="K684" i="1"/>
  <c r="J684" i="1"/>
  <c r="I684" i="1"/>
  <c r="AH684" i="1" s="1"/>
  <c r="H684" i="1"/>
  <c r="F684" i="1"/>
  <c r="E684" i="1"/>
  <c r="D684" i="1"/>
  <c r="C684" i="1"/>
  <c r="B684" i="1"/>
  <c r="AJ683" i="1"/>
  <c r="AI683" i="1"/>
  <c r="AH683" i="1"/>
  <c r="AF683" i="1"/>
  <c r="L683" i="1"/>
  <c r="K683" i="1"/>
  <c r="J683" i="1"/>
  <c r="I683" i="1"/>
  <c r="H683" i="1"/>
  <c r="F683" i="1"/>
  <c r="AG683" i="1" s="1"/>
  <c r="E683" i="1"/>
  <c r="D683" i="1"/>
  <c r="C683" i="1"/>
  <c r="B683" i="1"/>
  <c r="AJ682" i="1"/>
  <c r="AI682" i="1"/>
  <c r="AG682" i="1"/>
  <c r="AF682" i="1"/>
  <c r="L682" i="1"/>
  <c r="K682" i="1"/>
  <c r="J682" i="1"/>
  <c r="I682" i="1"/>
  <c r="AH682" i="1" s="1"/>
  <c r="H682" i="1"/>
  <c r="F682" i="1"/>
  <c r="E682" i="1"/>
  <c r="D682" i="1"/>
  <c r="C682" i="1"/>
  <c r="B682" i="1"/>
  <c r="AJ681" i="1"/>
  <c r="AI681" i="1"/>
  <c r="AF681" i="1"/>
  <c r="L681" i="1"/>
  <c r="K681" i="1"/>
  <c r="J681" i="1"/>
  <c r="I681" i="1"/>
  <c r="AH681" i="1" s="1"/>
  <c r="H681" i="1"/>
  <c r="F681" i="1"/>
  <c r="AG681" i="1" s="1"/>
  <c r="E681" i="1"/>
  <c r="D681" i="1"/>
  <c r="C681" i="1"/>
  <c r="B681" i="1"/>
  <c r="AJ680" i="1"/>
  <c r="AI680" i="1"/>
  <c r="AG680" i="1"/>
  <c r="AF680" i="1"/>
  <c r="L680" i="1"/>
  <c r="K680" i="1"/>
  <c r="J680" i="1"/>
  <c r="I680" i="1"/>
  <c r="AH680" i="1" s="1"/>
  <c r="H680" i="1"/>
  <c r="F680" i="1"/>
  <c r="E680" i="1"/>
  <c r="D680" i="1"/>
  <c r="C680" i="1"/>
  <c r="B680" i="1"/>
  <c r="AJ679" i="1"/>
  <c r="AI679" i="1"/>
  <c r="AH679" i="1"/>
  <c r="AF679" i="1"/>
  <c r="L679" i="1"/>
  <c r="K679" i="1"/>
  <c r="J679" i="1"/>
  <c r="I679" i="1"/>
  <c r="H679" i="1"/>
  <c r="F679" i="1"/>
  <c r="AG679" i="1" s="1"/>
  <c r="E679" i="1"/>
  <c r="D679" i="1"/>
  <c r="C679" i="1"/>
  <c r="B679" i="1"/>
  <c r="AJ678" i="1"/>
  <c r="AI678" i="1"/>
  <c r="AG678" i="1"/>
  <c r="AF678" i="1"/>
  <c r="L678" i="1"/>
  <c r="K678" i="1"/>
  <c r="J678" i="1"/>
  <c r="I678" i="1"/>
  <c r="AH678" i="1" s="1"/>
  <c r="H678" i="1"/>
  <c r="F678" i="1"/>
  <c r="E678" i="1"/>
  <c r="D678" i="1"/>
  <c r="C678" i="1"/>
  <c r="B678" i="1"/>
  <c r="AJ677" i="1"/>
  <c r="AI677" i="1"/>
  <c r="AF677" i="1"/>
  <c r="L677" i="1"/>
  <c r="K677" i="1"/>
  <c r="J677" i="1"/>
  <c r="I677" i="1"/>
  <c r="AH677" i="1" s="1"/>
  <c r="H677" i="1"/>
  <c r="F677" i="1"/>
  <c r="AG677" i="1" s="1"/>
  <c r="E677" i="1"/>
  <c r="D677" i="1"/>
  <c r="C677" i="1"/>
  <c r="B677" i="1"/>
  <c r="AJ676" i="1"/>
  <c r="AI676" i="1"/>
  <c r="AG676" i="1"/>
  <c r="AF676" i="1"/>
  <c r="L676" i="1"/>
  <c r="K676" i="1"/>
  <c r="J676" i="1"/>
  <c r="I676" i="1"/>
  <c r="AH676" i="1" s="1"/>
  <c r="H676" i="1"/>
  <c r="F676" i="1"/>
  <c r="E676" i="1"/>
  <c r="D676" i="1"/>
  <c r="C676" i="1"/>
  <c r="B676" i="1"/>
  <c r="AJ675" i="1"/>
  <c r="AI675" i="1"/>
  <c r="AH675" i="1"/>
  <c r="AF675" i="1"/>
  <c r="L675" i="1"/>
  <c r="K675" i="1"/>
  <c r="J675" i="1"/>
  <c r="I675" i="1"/>
  <c r="H675" i="1"/>
  <c r="F675" i="1"/>
  <c r="AG675" i="1" s="1"/>
  <c r="E675" i="1"/>
  <c r="D675" i="1"/>
  <c r="C675" i="1"/>
  <c r="B675" i="1"/>
  <c r="AJ674" i="1"/>
  <c r="AI674" i="1"/>
  <c r="AG674" i="1"/>
  <c r="AF674" i="1"/>
  <c r="L674" i="1"/>
  <c r="K674" i="1"/>
  <c r="J674" i="1"/>
  <c r="I674" i="1"/>
  <c r="AH674" i="1" s="1"/>
  <c r="H674" i="1"/>
  <c r="F674" i="1"/>
  <c r="E674" i="1"/>
  <c r="D674" i="1"/>
  <c r="C674" i="1"/>
  <c r="B674" i="1"/>
  <c r="AJ673" i="1"/>
  <c r="AI673" i="1"/>
  <c r="AF673" i="1"/>
  <c r="L673" i="1"/>
  <c r="K673" i="1"/>
  <c r="J673" i="1"/>
  <c r="I673" i="1"/>
  <c r="AH673" i="1" s="1"/>
  <c r="H673" i="1"/>
  <c r="F673" i="1"/>
  <c r="AG673" i="1" s="1"/>
  <c r="E673" i="1"/>
  <c r="D673" i="1"/>
  <c r="C673" i="1"/>
  <c r="B673" i="1"/>
  <c r="AJ672" i="1"/>
  <c r="AI672" i="1"/>
  <c r="AG672" i="1"/>
  <c r="AF672" i="1"/>
  <c r="L672" i="1"/>
  <c r="K672" i="1"/>
  <c r="J672" i="1"/>
  <c r="I672" i="1"/>
  <c r="AH672" i="1" s="1"/>
  <c r="H672" i="1"/>
  <c r="F672" i="1"/>
  <c r="E672" i="1"/>
  <c r="D672" i="1"/>
  <c r="C672" i="1"/>
  <c r="B672" i="1"/>
  <c r="AJ671" i="1"/>
  <c r="AI671" i="1"/>
  <c r="AH671" i="1"/>
  <c r="AF671" i="1"/>
  <c r="L671" i="1"/>
  <c r="K671" i="1"/>
  <c r="J671" i="1"/>
  <c r="I671" i="1"/>
  <c r="H671" i="1"/>
  <c r="F671" i="1"/>
  <c r="AG671" i="1" s="1"/>
  <c r="E671" i="1"/>
  <c r="D671" i="1"/>
  <c r="C671" i="1"/>
  <c r="B671" i="1"/>
  <c r="AJ670" i="1"/>
  <c r="AI670" i="1"/>
  <c r="AG670" i="1"/>
  <c r="AF670" i="1"/>
  <c r="L670" i="1"/>
  <c r="K670" i="1"/>
  <c r="J670" i="1"/>
  <c r="I670" i="1"/>
  <c r="AH670" i="1" s="1"/>
  <c r="H670" i="1"/>
  <c r="F670" i="1"/>
  <c r="E670" i="1"/>
  <c r="D670" i="1"/>
  <c r="C670" i="1"/>
  <c r="B670" i="1"/>
  <c r="AJ669" i="1"/>
  <c r="AI669" i="1"/>
  <c r="AH669" i="1"/>
  <c r="AF669" i="1"/>
  <c r="L669" i="1"/>
  <c r="K669" i="1"/>
  <c r="J669" i="1"/>
  <c r="I669" i="1"/>
  <c r="H669" i="1"/>
  <c r="F669" i="1"/>
  <c r="AG669" i="1" s="1"/>
  <c r="E669" i="1"/>
  <c r="D669" i="1"/>
  <c r="C669" i="1"/>
  <c r="B669" i="1"/>
  <c r="AJ668" i="1"/>
  <c r="AI668" i="1"/>
  <c r="AH668" i="1"/>
  <c r="AF668" i="1"/>
  <c r="L668" i="1"/>
  <c r="K668" i="1"/>
  <c r="J668" i="1"/>
  <c r="I668" i="1"/>
  <c r="H668" i="1"/>
  <c r="F668" i="1"/>
  <c r="AG668" i="1" s="1"/>
  <c r="E668" i="1"/>
  <c r="D668" i="1"/>
  <c r="C668" i="1"/>
  <c r="B668" i="1"/>
  <c r="AJ667" i="1"/>
  <c r="AI667" i="1"/>
  <c r="AF667" i="1"/>
  <c r="L667" i="1"/>
  <c r="K667" i="1"/>
  <c r="J667" i="1"/>
  <c r="I667" i="1"/>
  <c r="AH667" i="1" s="1"/>
  <c r="H667" i="1"/>
  <c r="F667" i="1"/>
  <c r="AG667" i="1" s="1"/>
  <c r="E667" i="1"/>
  <c r="D667" i="1"/>
  <c r="C667" i="1"/>
  <c r="B667" i="1"/>
  <c r="AJ666" i="1"/>
  <c r="AI666" i="1"/>
  <c r="AG666" i="1"/>
  <c r="AF666" i="1"/>
  <c r="L666" i="1"/>
  <c r="K666" i="1"/>
  <c r="J666" i="1"/>
  <c r="I666" i="1"/>
  <c r="AH666" i="1" s="1"/>
  <c r="H666" i="1"/>
  <c r="F666" i="1"/>
  <c r="E666" i="1"/>
  <c r="D666" i="1"/>
  <c r="C666" i="1"/>
  <c r="B666" i="1"/>
  <c r="AJ665" i="1"/>
  <c r="AI665" i="1"/>
  <c r="AF665" i="1"/>
  <c r="L665" i="1"/>
  <c r="K665" i="1"/>
  <c r="J665" i="1"/>
  <c r="I665" i="1"/>
  <c r="AH665" i="1" s="1"/>
  <c r="H665" i="1"/>
  <c r="F665" i="1"/>
  <c r="AG665" i="1" s="1"/>
  <c r="E665" i="1"/>
  <c r="D665" i="1"/>
  <c r="C665" i="1"/>
  <c r="B665" i="1"/>
  <c r="AJ664" i="1"/>
  <c r="AI664" i="1"/>
  <c r="AG664" i="1"/>
  <c r="AF664" i="1"/>
  <c r="L664" i="1"/>
  <c r="K664" i="1"/>
  <c r="J664" i="1"/>
  <c r="I664" i="1"/>
  <c r="AH664" i="1" s="1"/>
  <c r="H664" i="1"/>
  <c r="F664" i="1"/>
  <c r="E664" i="1"/>
  <c r="D664" i="1"/>
  <c r="C664" i="1"/>
  <c r="B664" i="1"/>
  <c r="AJ663" i="1"/>
  <c r="AI663" i="1"/>
  <c r="AH663" i="1"/>
  <c r="AF663" i="1"/>
  <c r="L663" i="1"/>
  <c r="K663" i="1"/>
  <c r="J663" i="1"/>
  <c r="I663" i="1"/>
  <c r="H663" i="1"/>
  <c r="F663" i="1"/>
  <c r="AG663" i="1" s="1"/>
  <c r="E663" i="1"/>
  <c r="D663" i="1"/>
  <c r="C663" i="1"/>
  <c r="B663" i="1"/>
  <c r="AJ662" i="1"/>
  <c r="AI662" i="1"/>
  <c r="AG662" i="1"/>
  <c r="AF662" i="1"/>
  <c r="L662" i="1"/>
  <c r="K662" i="1"/>
  <c r="J662" i="1"/>
  <c r="I662" i="1"/>
  <c r="AH662" i="1" s="1"/>
  <c r="H662" i="1"/>
  <c r="F662" i="1"/>
  <c r="E662" i="1"/>
  <c r="D662" i="1"/>
  <c r="C662" i="1"/>
  <c r="B662" i="1"/>
  <c r="AJ661" i="1"/>
  <c r="AI661" i="1"/>
  <c r="AF661" i="1"/>
  <c r="L661" i="1"/>
  <c r="K661" i="1"/>
  <c r="J661" i="1"/>
  <c r="I661" i="1"/>
  <c r="AH661" i="1" s="1"/>
  <c r="H661" i="1"/>
  <c r="F661" i="1"/>
  <c r="AG661" i="1" s="1"/>
  <c r="E661" i="1"/>
  <c r="D661" i="1"/>
  <c r="C661" i="1"/>
  <c r="B661" i="1"/>
  <c r="AJ660" i="1"/>
  <c r="AI660" i="1"/>
  <c r="AG660" i="1"/>
  <c r="AF660" i="1"/>
  <c r="L660" i="1"/>
  <c r="K660" i="1"/>
  <c r="J660" i="1"/>
  <c r="I660" i="1"/>
  <c r="AH660" i="1" s="1"/>
  <c r="H660" i="1"/>
  <c r="F660" i="1"/>
  <c r="E660" i="1"/>
  <c r="D660" i="1"/>
  <c r="C660" i="1"/>
  <c r="B660" i="1"/>
  <c r="AJ659" i="1"/>
  <c r="AI659" i="1"/>
  <c r="AH659" i="1"/>
  <c r="AF659" i="1"/>
  <c r="L659" i="1"/>
  <c r="K659" i="1"/>
  <c r="J659" i="1"/>
  <c r="I659" i="1"/>
  <c r="H659" i="1"/>
  <c r="F659" i="1"/>
  <c r="AG659" i="1" s="1"/>
  <c r="E659" i="1"/>
  <c r="D659" i="1"/>
  <c r="C659" i="1"/>
  <c r="B659" i="1"/>
  <c r="AJ658" i="1"/>
  <c r="AI658" i="1"/>
  <c r="AG658" i="1"/>
  <c r="AF658" i="1"/>
  <c r="L658" i="1"/>
  <c r="K658" i="1"/>
  <c r="J658" i="1"/>
  <c r="I658" i="1"/>
  <c r="AH658" i="1" s="1"/>
  <c r="H658" i="1"/>
  <c r="F658" i="1"/>
  <c r="E658" i="1"/>
  <c r="D658" i="1"/>
  <c r="C658" i="1"/>
  <c r="B658" i="1"/>
  <c r="AJ657" i="1"/>
  <c r="AI657" i="1"/>
  <c r="AH657" i="1"/>
  <c r="AF657" i="1"/>
  <c r="L657" i="1"/>
  <c r="K657" i="1"/>
  <c r="J657" i="1"/>
  <c r="I657" i="1"/>
  <c r="H657" i="1"/>
  <c r="F657" i="1"/>
  <c r="AG657" i="1" s="1"/>
  <c r="E657" i="1"/>
  <c r="D657" i="1"/>
  <c r="C657" i="1"/>
  <c r="B657" i="1"/>
  <c r="AJ656" i="1"/>
  <c r="AI656" i="1"/>
  <c r="AH656" i="1"/>
  <c r="AF656" i="1"/>
  <c r="L656" i="1"/>
  <c r="K656" i="1"/>
  <c r="J656" i="1"/>
  <c r="I656" i="1"/>
  <c r="H656" i="1"/>
  <c r="F656" i="1"/>
  <c r="AG656" i="1" s="1"/>
  <c r="E656" i="1"/>
  <c r="D656" i="1"/>
  <c r="C656" i="1"/>
  <c r="B656" i="1"/>
  <c r="AJ655" i="1"/>
  <c r="AI655" i="1"/>
  <c r="AF655" i="1"/>
  <c r="L655" i="1"/>
  <c r="K655" i="1"/>
  <c r="J655" i="1"/>
  <c r="I655" i="1"/>
  <c r="AH655" i="1" s="1"/>
  <c r="H655" i="1"/>
  <c r="F655" i="1"/>
  <c r="AG655" i="1" s="1"/>
  <c r="E655" i="1"/>
  <c r="D655" i="1"/>
  <c r="C655" i="1"/>
  <c r="B655" i="1"/>
  <c r="AJ654" i="1"/>
  <c r="AI654" i="1"/>
  <c r="AF654" i="1"/>
  <c r="L654" i="1"/>
  <c r="K654" i="1"/>
  <c r="J654" i="1"/>
  <c r="I654" i="1"/>
  <c r="AH654" i="1" s="1"/>
  <c r="H654" i="1"/>
  <c r="F654" i="1"/>
  <c r="AG654" i="1" s="1"/>
  <c r="E654" i="1"/>
  <c r="D654" i="1"/>
  <c r="C654" i="1"/>
  <c r="B654" i="1"/>
  <c r="AJ653" i="1"/>
  <c r="AI653" i="1"/>
  <c r="AF653" i="1"/>
  <c r="L653" i="1"/>
  <c r="K653" i="1"/>
  <c r="J653" i="1"/>
  <c r="I653" i="1"/>
  <c r="AH653" i="1" s="1"/>
  <c r="H653" i="1"/>
  <c r="F653" i="1"/>
  <c r="AG653" i="1" s="1"/>
  <c r="E653" i="1"/>
  <c r="D653" i="1"/>
  <c r="C653" i="1"/>
  <c r="B653" i="1"/>
  <c r="AJ652" i="1"/>
  <c r="AI652" i="1"/>
  <c r="AH652" i="1"/>
  <c r="AF652" i="1"/>
  <c r="L652" i="1"/>
  <c r="K652" i="1"/>
  <c r="J652" i="1"/>
  <c r="I652" i="1"/>
  <c r="H652" i="1"/>
  <c r="F652" i="1"/>
  <c r="AG652" i="1" s="1"/>
  <c r="E652" i="1"/>
  <c r="D652" i="1"/>
  <c r="C652" i="1"/>
  <c r="B652" i="1"/>
  <c r="AJ651" i="1"/>
  <c r="AI651" i="1"/>
  <c r="AF651" i="1"/>
  <c r="L651" i="1"/>
  <c r="K651" i="1"/>
  <c r="J651" i="1"/>
  <c r="I651" i="1"/>
  <c r="AH651" i="1" s="1"/>
  <c r="H651" i="1"/>
  <c r="F651" i="1"/>
  <c r="AG651" i="1" s="1"/>
  <c r="E651" i="1"/>
  <c r="D651" i="1"/>
  <c r="C651" i="1"/>
  <c r="B651" i="1"/>
  <c r="AJ650" i="1"/>
  <c r="AI650" i="1"/>
  <c r="AF650" i="1"/>
  <c r="L650" i="1"/>
  <c r="K650" i="1"/>
  <c r="J650" i="1"/>
  <c r="I650" i="1"/>
  <c r="AH650" i="1" s="1"/>
  <c r="H650" i="1"/>
  <c r="F650" i="1"/>
  <c r="AG650" i="1" s="1"/>
  <c r="E650" i="1"/>
  <c r="D650" i="1"/>
  <c r="C650" i="1"/>
  <c r="B650" i="1"/>
  <c r="AJ649" i="1"/>
  <c r="AI649" i="1"/>
  <c r="AF649" i="1"/>
  <c r="L649" i="1"/>
  <c r="K649" i="1"/>
  <c r="J649" i="1"/>
  <c r="I649" i="1"/>
  <c r="AH649" i="1" s="1"/>
  <c r="H649" i="1"/>
  <c r="F649" i="1"/>
  <c r="AG649" i="1" s="1"/>
  <c r="E649" i="1"/>
  <c r="D649" i="1"/>
  <c r="C649" i="1"/>
  <c r="B649" i="1"/>
  <c r="AJ648" i="1"/>
  <c r="AI648" i="1"/>
  <c r="AH648" i="1"/>
  <c r="AF648" i="1"/>
  <c r="L648" i="1"/>
  <c r="K648" i="1"/>
  <c r="J648" i="1"/>
  <c r="I648" i="1"/>
  <c r="H648" i="1"/>
  <c r="F648" i="1"/>
  <c r="AG648" i="1" s="1"/>
  <c r="E648" i="1"/>
  <c r="D648" i="1"/>
  <c r="C648" i="1"/>
  <c r="B648" i="1"/>
  <c r="AJ647" i="1"/>
  <c r="AI647" i="1"/>
  <c r="AF647" i="1"/>
  <c r="L647" i="1"/>
  <c r="K647" i="1"/>
  <c r="J647" i="1"/>
  <c r="I647" i="1"/>
  <c r="AH647" i="1" s="1"/>
  <c r="H647" i="1"/>
  <c r="F647" i="1"/>
  <c r="AG647" i="1" s="1"/>
  <c r="E647" i="1"/>
  <c r="D647" i="1"/>
  <c r="C647" i="1"/>
  <c r="B647" i="1"/>
  <c r="AJ646" i="1"/>
  <c r="AI646" i="1"/>
  <c r="AG646" i="1"/>
  <c r="AF646" i="1"/>
  <c r="L646" i="1"/>
  <c r="K646" i="1"/>
  <c r="J646" i="1"/>
  <c r="I646" i="1"/>
  <c r="AH646" i="1" s="1"/>
  <c r="H646" i="1"/>
  <c r="F646" i="1"/>
  <c r="E646" i="1"/>
  <c r="D646" i="1"/>
  <c r="C646" i="1"/>
  <c r="B646" i="1"/>
  <c r="AJ645" i="1"/>
  <c r="AI645" i="1"/>
  <c r="AF645" i="1"/>
  <c r="L645" i="1"/>
  <c r="K645" i="1"/>
  <c r="J645" i="1"/>
  <c r="I645" i="1"/>
  <c r="AH645" i="1" s="1"/>
  <c r="H645" i="1"/>
  <c r="F645" i="1"/>
  <c r="AG645" i="1" s="1"/>
  <c r="E645" i="1"/>
  <c r="D645" i="1"/>
  <c r="C645" i="1"/>
  <c r="B645" i="1"/>
  <c r="AJ644" i="1"/>
  <c r="AI644" i="1"/>
  <c r="AG644" i="1"/>
  <c r="AF644" i="1"/>
  <c r="L644" i="1"/>
  <c r="K644" i="1"/>
  <c r="J644" i="1"/>
  <c r="I644" i="1"/>
  <c r="AH644" i="1" s="1"/>
  <c r="H644" i="1"/>
  <c r="F644" i="1"/>
  <c r="E644" i="1"/>
  <c r="D644" i="1"/>
  <c r="C644" i="1"/>
  <c r="B644" i="1"/>
  <c r="AJ643" i="1"/>
  <c r="AI643" i="1"/>
  <c r="AH643" i="1"/>
  <c r="AF643" i="1"/>
  <c r="L643" i="1"/>
  <c r="K643" i="1"/>
  <c r="J643" i="1"/>
  <c r="I643" i="1"/>
  <c r="H643" i="1"/>
  <c r="F643" i="1"/>
  <c r="AG643" i="1" s="1"/>
  <c r="E643" i="1"/>
  <c r="D643" i="1"/>
  <c r="C643" i="1"/>
  <c r="B643" i="1"/>
  <c r="AJ642" i="1"/>
  <c r="AI642" i="1"/>
  <c r="AG642" i="1"/>
  <c r="AF642" i="1"/>
  <c r="L642" i="1"/>
  <c r="K642" i="1"/>
  <c r="J642" i="1"/>
  <c r="I642" i="1"/>
  <c r="AH642" i="1" s="1"/>
  <c r="H642" i="1"/>
  <c r="F642" i="1"/>
  <c r="E642" i="1"/>
  <c r="D642" i="1"/>
  <c r="C642" i="1"/>
  <c r="B642" i="1"/>
  <c r="AJ641" i="1"/>
  <c r="AI641" i="1"/>
  <c r="AH641" i="1"/>
  <c r="AF641" i="1"/>
  <c r="L641" i="1"/>
  <c r="K641" i="1"/>
  <c r="J641" i="1"/>
  <c r="I641" i="1"/>
  <c r="H641" i="1"/>
  <c r="F641" i="1"/>
  <c r="AG641" i="1" s="1"/>
  <c r="E641" i="1"/>
  <c r="D641" i="1"/>
  <c r="C641" i="1"/>
  <c r="B641" i="1"/>
  <c r="AJ640" i="1"/>
  <c r="AI640" i="1"/>
  <c r="AH640" i="1"/>
  <c r="AF640" i="1"/>
  <c r="L640" i="1"/>
  <c r="K640" i="1"/>
  <c r="J640" i="1"/>
  <c r="I640" i="1"/>
  <c r="H640" i="1"/>
  <c r="F640" i="1"/>
  <c r="AG640" i="1" s="1"/>
  <c r="E640" i="1"/>
  <c r="D640" i="1"/>
  <c r="C640" i="1"/>
  <c r="B640" i="1"/>
  <c r="AJ639" i="1"/>
  <c r="AI639" i="1"/>
  <c r="AF639" i="1"/>
  <c r="L639" i="1"/>
  <c r="K639" i="1"/>
  <c r="J639" i="1"/>
  <c r="I639" i="1"/>
  <c r="AH639" i="1" s="1"/>
  <c r="H639" i="1"/>
  <c r="F639" i="1"/>
  <c r="AG639" i="1" s="1"/>
  <c r="E639" i="1"/>
  <c r="D639" i="1"/>
  <c r="C639" i="1"/>
  <c r="B639" i="1"/>
  <c r="AJ638" i="1"/>
  <c r="AI638" i="1"/>
  <c r="AF638" i="1"/>
  <c r="L638" i="1"/>
  <c r="K638" i="1"/>
  <c r="J638" i="1"/>
  <c r="I638" i="1"/>
  <c r="AH638" i="1" s="1"/>
  <c r="H638" i="1"/>
  <c r="F638" i="1"/>
  <c r="AG638" i="1" s="1"/>
  <c r="E638" i="1"/>
  <c r="D638" i="1"/>
  <c r="C638" i="1"/>
  <c r="B638" i="1"/>
  <c r="AJ637" i="1"/>
  <c r="AI637" i="1"/>
  <c r="AF637" i="1"/>
  <c r="L637" i="1"/>
  <c r="K637" i="1"/>
  <c r="J637" i="1"/>
  <c r="I637" i="1"/>
  <c r="AH637" i="1" s="1"/>
  <c r="H637" i="1"/>
  <c r="F637" i="1"/>
  <c r="AG637" i="1" s="1"/>
  <c r="E637" i="1"/>
  <c r="D637" i="1"/>
  <c r="C637" i="1"/>
  <c r="B637" i="1"/>
  <c r="AJ636" i="1"/>
  <c r="AI636" i="1"/>
  <c r="AH636" i="1"/>
  <c r="AF636" i="1"/>
  <c r="L636" i="1"/>
  <c r="K636" i="1"/>
  <c r="J636" i="1"/>
  <c r="I636" i="1"/>
  <c r="H636" i="1"/>
  <c r="F636" i="1"/>
  <c r="AG636" i="1" s="1"/>
  <c r="E636" i="1"/>
  <c r="D636" i="1"/>
  <c r="C636" i="1"/>
  <c r="B636" i="1"/>
  <c r="AJ635" i="1"/>
  <c r="AI635" i="1"/>
  <c r="AF635" i="1"/>
  <c r="L635" i="1"/>
  <c r="K635" i="1"/>
  <c r="J635" i="1"/>
  <c r="I635" i="1"/>
  <c r="AH635" i="1" s="1"/>
  <c r="H635" i="1"/>
  <c r="F635" i="1"/>
  <c r="AG635" i="1" s="1"/>
  <c r="E635" i="1"/>
  <c r="D635" i="1"/>
  <c r="C635" i="1"/>
  <c r="B635" i="1"/>
  <c r="AJ634" i="1"/>
  <c r="AI634" i="1"/>
  <c r="AF634" i="1"/>
  <c r="L634" i="1"/>
  <c r="K634" i="1"/>
  <c r="J634" i="1"/>
  <c r="I634" i="1"/>
  <c r="AH634" i="1" s="1"/>
  <c r="H634" i="1"/>
  <c r="F634" i="1"/>
  <c r="AG634" i="1" s="1"/>
  <c r="E634" i="1"/>
  <c r="D634" i="1"/>
  <c r="C634" i="1"/>
  <c r="B634" i="1"/>
  <c r="AJ633" i="1"/>
  <c r="AI633" i="1"/>
  <c r="AF633" i="1"/>
  <c r="L633" i="1"/>
  <c r="K633" i="1"/>
  <c r="J633" i="1"/>
  <c r="I633" i="1"/>
  <c r="AH633" i="1" s="1"/>
  <c r="H633" i="1"/>
  <c r="F633" i="1"/>
  <c r="AG633" i="1" s="1"/>
  <c r="E633" i="1"/>
  <c r="D633" i="1"/>
  <c r="C633" i="1"/>
  <c r="B633" i="1"/>
  <c r="AJ632" i="1"/>
  <c r="AI632" i="1"/>
  <c r="AH632" i="1"/>
  <c r="AF632" i="1"/>
  <c r="L632" i="1"/>
  <c r="K632" i="1"/>
  <c r="J632" i="1"/>
  <c r="I632" i="1"/>
  <c r="H632" i="1"/>
  <c r="F632" i="1"/>
  <c r="AG632" i="1" s="1"/>
  <c r="E632" i="1"/>
  <c r="D632" i="1"/>
  <c r="C632" i="1"/>
  <c r="B632" i="1"/>
  <c r="AJ631" i="1"/>
  <c r="AI631" i="1"/>
  <c r="AF631" i="1"/>
  <c r="L631" i="1"/>
  <c r="K631" i="1"/>
  <c r="J631" i="1"/>
  <c r="I631" i="1"/>
  <c r="AH631" i="1" s="1"/>
  <c r="H631" i="1"/>
  <c r="F631" i="1"/>
  <c r="AG631" i="1" s="1"/>
  <c r="E631" i="1"/>
  <c r="D631" i="1"/>
  <c r="C631" i="1"/>
  <c r="B631" i="1"/>
  <c r="AJ630" i="1"/>
  <c r="AI630" i="1"/>
  <c r="AF630" i="1"/>
  <c r="L630" i="1"/>
  <c r="K630" i="1"/>
  <c r="J630" i="1"/>
  <c r="I630" i="1"/>
  <c r="AH630" i="1" s="1"/>
  <c r="H630" i="1"/>
  <c r="F630" i="1"/>
  <c r="AG630" i="1" s="1"/>
  <c r="E630" i="1"/>
  <c r="D630" i="1"/>
  <c r="C630" i="1"/>
  <c r="B630" i="1"/>
  <c r="AJ629" i="1"/>
  <c r="AI629" i="1"/>
  <c r="AF629" i="1"/>
  <c r="L629" i="1"/>
  <c r="K629" i="1"/>
  <c r="J629" i="1"/>
  <c r="I629" i="1"/>
  <c r="AH629" i="1" s="1"/>
  <c r="H629" i="1"/>
  <c r="F629" i="1"/>
  <c r="AG629" i="1" s="1"/>
  <c r="E629" i="1"/>
  <c r="D629" i="1"/>
  <c r="C629" i="1"/>
  <c r="B629" i="1"/>
  <c r="AJ628" i="1"/>
  <c r="AI628" i="1"/>
  <c r="AH628" i="1"/>
  <c r="AF628" i="1"/>
  <c r="L628" i="1"/>
  <c r="K628" i="1"/>
  <c r="J628" i="1"/>
  <c r="I628" i="1"/>
  <c r="H628" i="1"/>
  <c r="F628" i="1"/>
  <c r="AG628" i="1" s="1"/>
  <c r="E628" i="1"/>
  <c r="D628" i="1"/>
  <c r="C628" i="1"/>
  <c r="B628" i="1"/>
  <c r="AJ627" i="1"/>
  <c r="AI627" i="1"/>
  <c r="AF627" i="1"/>
  <c r="L627" i="1"/>
  <c r="K627" i="1"/>
  <c r="J627" i="1"/>
  <c r="I627" i="1"/>
  <c r="AH627" i="1" s="1"/>
  <c r="H627" i="1"/>
  <c r="F627" i="1"/>
  <c r="AG627" i="1" s="1"/>
  <c r="E627" i="1"/>
  <c r="D627" i="1"/>
  <c r="C627" i="1"/>
  <c r="B627" i="1"/>
  <c r="AJ626" i="1"/>
  <c r="AI626" i="1"/>
  <c r="AF626" i="1"/>
  <c r="L626" i="1"/>
  <c r="K626" i="1"/>
  <c r="J626" i="1"/>
  <c r="I626" i="1"/>
  <c r="AH626" i="1" s="1"/>
  <c r="H626" i="1"/>
  <c r="F626" i="1"/>
  <c r="AG626" i="1" s="1"/>
  <c r="E626" i="1"/>
  <c r="D626" i="1"/>
  <c r="C626" i="1"/>
  <c r="B626" i="1"/>
  <c r="AJ625" i="1"/>
  <c r="AI625" i="1"/>
  <c r="AF625" i="1"/>
  <c r="L625" i="1"/>
  <c r="K625" i="1"/>
  <c r="J625" i="1"/>
  <c r="I625" i="1"/>
  <c r="AH625" i="1" s="1"/>
  <c r="H625" i="1"/>
  <c r="F625" i="1"/>
  <c r="AG625" i="1" s="1"/>
  <c r="E625" i="1"/>
  <c r="D625" i="1"/>
  <c r="C625" i="1"/>
  <c r="B625" i="1"/>
  <c r="AJ624" i="1"/>
  <c r="AI624" i="1"/>
  <c r="AH624" i="1"/>
  <c r="AF624" i="1"/>
  <c r="L624" i="1"/>
  <c r="K624" i="1"/>
  <c r="J624" i="1"/>
  <c r="I624" i="1"/>
  <c r="H624" i="1"/>
  <c r="F624" i="1"/>
  <c r="AG624" i="1" s="1"/>
  <c r="E624" i="1"/>
  <c r="D624" i="1"/>
  <c r="C624" i="1"/>
  <c r="B624" i="1"/>
  <c r="AJ623" i="1"/>
  <c r="AI623" i="1"/>
  <c r="AF623" i="1"/>
  <c r="L623" i="1"/>
  <c r="K623" i="1"/>
  <c r="J623" i="1"/>
  <c r="I623" i="1"/>
  <c r="AH623" i="1" s="1"/>
  <c r="H623" i="1"/>
  <c r="F623" i="1"/>
  <c r="AG623" i="1" s="1"/>
  <c r="E623" i="1"/>
  <c r="D623" i="1"/>
  <c r="C623" i="1"/>
  <c r="B623" i="1"/>
  <c r="AJ622" i="1"/>
  <c r="AI622" i="1"/>
  <c r="AF622" i="1"/>
  <c r="L622" i="1"/>
  <c r="K622" i="1"/>
  <c r="J622" i="1"/>
  <c r="I622" i="1"/>
  <c r="AH622" i="1" s="1"/>
  <c r="H622" i="1"/>
  <c r="F622" i="1"/>
  <c r="AG622" i="1" s="1"/>
  <c r="E622" i="1"/>
  <c r="D622" i="1"/>
  <c r="C622" i="1"/>
  <c r="B622" i="1"/>
  <c r="AJ621" i="1"/>
  <c r="AI621" i="1"/>
  <c r="AF621" i="1"/>
  <c r="L621" i="1"/>
  <c r="K621" i="1"/>
  <c r="J621" i="1"/>
  <c r="I621" i="1"/>
  <c r="AH621" i="1" s="1"/>
  <c r="H621" i="1"/>
  <c r="F621" i="1"/>
  <c r="AG621" i="1" s="1"/>
  <c r="E621" i="1"/>
  <c r="D621" i="1"/>
  <c r="C621" i="1"/>
  <c r="B621" i="1"/>
  <c r="AJ620" i="1"/>
  <c r="AI620" i="1"/>
  <c r="AH620" i="1"/>
  <c r="AF620" i="1"/>
  <c r="L620" i="1"/>
  <c r="K620" i="1"/>
  <c r="J620" i="1"/>
  <c r="I620" i="1"/>
  <c r="H620" i="1"/>
  <c r="F620" i="1"/>
  <c r="AG620" i="1" s="1"/>
  <c r="E620" i="1"/>
  <c r="D620" i="1"/>
  <c r="C620" i="1"/>
  <c r="B620" i="1"/>
  <c r="AJ619" i="1"/>
  <c r="AI619" i="1"/>
  <c r="AF619" i="1"/>
  <c r="L619" i="1"/>
  <c r="K619" i="1"/>
  <c r="J619" i="1"/>
  <c r="I619" i="1"/>
  <c r="AH619" i="1" s="1"/>
  <c r="H619" i="1"/>
  <c r="F619" i="1"/>
  <c r="AG619" i="1" s="1"/>
  <c r="E619" i="1"/>
  <c r="D619" i="1"/>
  <c r="C619" i="1"/>
  <c r="B619" i="1"/>
  <c r="AJ618" i="1"/>
  <c r="AI618" i="1"/>
  <c r="AF618" i="1"/>
  <c r="L618" i="1"/>
  <c r="K618" i="1"/>
  <c r="J618" i="1"/>
  <c r="I618" i="1"/>
  <c r="AH618" i="1" s="1"/>
  <c r="H618" i="1"/>
  <c r="F618" i="1"/>
  <c r="AG618" i="1" s="1"/>
  <c r="E618" i="1"/>
  <c r="D618" i="1"/>
  <c r="C618" i="1"/>
  <c r="B618" i="1"/>
  <c r="AJ617" i="1"/>
  <c r="AI617" i="1"/>
  <c r="AF617" i="1"/>
  <c r="L617" i="1"/>
  <c r="K617" i="1"/>
  <c r="J617" i="1"/>
  <c r="I617" i="1"/>
  <c r="AH617" i="1" s="1"/>
  <c r="H617" i="1"/>
  <c r="F617" i="1"/>
  <c r="AG617" i="1" s="1"/>
  <c r="E617" i="1"/>
  <c r="D617" i="1"/>
  <c r="C617" i="1"/>
  <c r="B617" i="1"/>
  <c r="AJ616" i="1"/>
  <c r="AI616" i="1"/>
  <c r="AH616" i="1"/>
  <c r="AF616" i="1"/>
  <c r="L616" i="1"/>
  <c r="K616" i="1"/>
  <c r="J616" i="1"/>
  <c r="I616" i="1"/>
  <c r="H616" i="1"/>
  <c r="F616" i="1"/>
  <c r="AG616" i="1" s="1"/>
  <c r="E616" i="1"/>
  <c r="D616" i="1"/>
  <c r="C616" i="1"/>
  <c r="B616" i="1"/>
  <c r="AJ615" i="1"/>
  <c r="AI615" i="1"/>
  <c r="AF615" i="1"/>
  <c r="L615" i="1"/>
  <c r="K615" i="1"/>
  <c r="J615" i="1"/>
  <c r="I615" i="1"/>
  <c r="AH615" i="1" s="1"/>
  <c r="H615" i="1"/>
  <c r="F615" i="1"/>
  <c r="AG615" i="1" s="1"/>
  <c r="E615" i="1"/>
  <c r="D615" i="1"/>
  <c r="C615" i="1"/>
  <c r="B615" i="1"/>
  <c r="AJ614" i="1"/>
  <c r="AI614" i="1"/>
  <c r="AF614" i="1"/>
  <c r="L614" i="1"/>
  <c r="K614" i="1"/>
  <c r="J614" i="1"/>
  <c r="I614" i="1"/>
  <c r="AH614" i="1" s="1"/>
  <c r="H614" i="1"/>
  <c r="F614" i="1"/>
  <c r="AG614" i="1" s="1"/>
  <c r="E614" i="1"/>
  <c r="D614" i="1"/>
  <c r="C614" i="1"/>
  <c r="B614" i="1"/>
  <c r="AJ613" i="1"/>
  <c r="AI613" i="1"/>
  <c r="AF613" i="1"/>
  <c r="L613" i="1"/>
  <c r="K613" i="1"/>
  <c r="J613" i="1"/>
  <c r="I613" i="1"/>
  <c r="AH613" i="1" s="1"/>
  <c r="H613" i="1"/>
  <c r="F613" i="1"/>
  <c r="AG613" i="1" s="1"/>
  <c r="E613" i="1"/>
  <c r="D613" i="1"/>
  <c r="C613" i="1"/>
  <c r="B613" i="1"/>
  <c r="AJ612" i="1"/>
  <c r="AI612" i="1"/>
  <c r="AH612" i="1"/>
  <c r="AF612" i="1"/>
  <c r="L612" i="1"/>
  <c r="K612" i="1"/>
  <c r="J612" i="1"/>
  <c r="I612" i="1"/>
  <c r="H612" i="1"/>
  <c r="F612" i="1"/>
  <c r="AG612" i="1" s="1"/>
  <c r="E612" i="1"/>
  <c r="D612" i="1"/>
  <c r="C612" i="1"/>
  <c r="B612" i="1"/>
  <c r="AJ611" i="1"/>
  <c r="AI611" i="1"/>
  <c r="AF611" i="1"/>
  <c r="L611" i="1"/>
  <c r="K611" i="1"/>
  <c r="J611" i="1"/>
  <c r="I611" i="1"/>
  <c r="AH611" i="1" s="1"/>
  <c r="H611" i="1"/>
  <c r="F611" i="1"/>
  <c r="AG611" i="1" s="1"/>
  <c r="E611" i="1"/>
  <c r="D611" i="1"/>
  <c r="C611" i="1"/>
  <c r="B611" i="1"/>
  <c r="AJ610" i="1"/>
  <c r="AI610" i="1"/>
  <c r="AF610" i="1"/>
  <c r="L610" i="1"/>
  <c r="K610" i="1"/>
  <c r="J610" i="1"/>
  <c r="I610" i="1"/>
  <c r="AH610" i="1" s="1"/>
  <c r="H610" i="1"/>
  <c r="F610" i="1"/>
  <c r="AG610" i="1" s="1"/>
  <c r="E610" i="1"/>
  <c r="D610" i="1"/>
  <c r="C610" i="1"/>
  <c r="B610" i="1"/>
  <c r="AJ609" i="1"/>
  <c r="AI609" i="1"/>
  <c r="AF609" i="1"/>
  <c r="L609" i="1"/>
  <c r="K609" i="1"/>
  <c r="J609" i="1"/>
  <c r="I609" i="1"/>
  <c r="AH609" i="1" s="1"/>
  <c r="H609" i="1"/>
  <c r="F609" i="1"/>
  <c r="AG609" i="1" s="1"/>
  <c r="E609" i="1"/>
  <c r="D609" i="1"/>
  <c r="C609" i="1"/>
  <c r="B609" i="1"/>
  <c r="AJ608" i="1"/>
  <c r="AI608" i="1"/>
  <c r="AH608" i="1"/>
  <c r="AF608" i="1"/>
  <c r="L608" i="1"/>
  <c r="K608" i="1"/>
  <c r="J608" i="1"/>
  <c r="I608" i="1"/>
  <c r="H608" i="1"/>
  <c r="F608" i="1"/>
  <c r="AG608" i="1" s="1"/>
  <c r="E608" i="1"/>
  <c r="D608" i="1"/>
  <c r="C608" i="1"/>
  <c r="B608" i="1"/>
  <c r="AJ607" i="1"/>
  <c r="AI607" i="1"/>
  <c r="AF607" i="1"/>
  <c r="L607" i="1"/>
  <c r="K607" i="1"/>
  <c r="J607" i="1"/>
  <c r="I607" i="1"/>
  <c r="AH607" i="1" s="1"/>
  <c r="H607" i="1"/>
  <c r="F607" i="1"/>
  <c r="AG607" i="1" s="1"/>
  <c r="E607" i="1"/>
  <c r="D607" i="1"/>
  <c r="C607" i="1"/>
  <c r="B607" i="1"/>
  <c r="AJ606" i="1"/>
  <c r="AI606" i="1"/>
  <c r="AF606" i="1"/>
  <c r="L606" i="1"/>
  <c r="K606" i="1"/>
  <c r="J606" i="1"/>
  <c r="I606" i="1"/>
  <c r="AH606" i="1" s="1"/>
  <c r="H606" i="1"/>
  <c r="F606" i="1"/>
  <c r="AG606" i="1" s="1"/>
  <c r="E606" i="1"/>
  <c r="D606" i="1"/>
  <c r="C606" i="1"/>
  <c r="B606" i="1"/>
  <c r="AJ605" i="1"/>
  <c r="AI605" i="1"/>
  <c r="AF605" i="1"/>
  <c r="L605" i="1"/>
  <c r="K605" i="1"/>
  <c r="J605" i="1"/>
  <c r="I605" i="1"/>
  <c r="AH605" i="1" s="1"/>
  <c r="H605" i="1"/>
  <c r="F605" i="1"/>
  <c r="AG605" i="1" s="1"/>
  <c r="E605" i="1"/>
  <c r="D605" i="1"/>
  <c r="C605" i="1"/>
  <c r="B605" i="1"/>
  <c r="AJ604" i="1"/>
  <c r="AI604" i="1"/>
  <c r="AH604" i="1"/>
  <c r="AF604" i="1"/>
  <c r="L604" i="1"/>
  <c r="K604" i="1"/>
  <c r="J604" i="1"/>
  <c r="I604" i="1"/>
  <c r="H604" i="1"/>
  <c r="F604" i="1"/>
  <c r="AG604" i="1" s="1"/>
  <c r="E604" i="1"/>
  <c r="D604" i="1"/>
  <c r="C604" i="1"/>
  <c r="B604" i="1"/>
  <c r="AJ603" i="1"/>
  <c r="AI603" i="1"/>
  <c r="AF603" i="1"/>
  <c r="L603" i="1"/>
  <c r="K603" i="1"/>
  <c r="J603" i="1"/>
  <c r="I603" i="1"/>
  <c r="AH603" i="1" s="1"/>
  <c r="H603" i="1"/>
  <c r="F603" i="1"/>
  <c r="AG603" i="1" s="1"/>
  <c r="E603" i="1"/>
  <c r="D603" i="1"/>
  <c r="C603" i="1"/>
  <c r="B603" i="1"/>
  <c r="AJ602" i="1"/>
  <c r="AI602" i="1"/>
  <c r="AF602" i="1"/>
  <c r="L602" i="1"/>
  <c r="K602" i="1"/>
  <c r="J602" i="1"/>
  <c r="I602" i="1"/>
  <c r="AH602" i="1" s="1"/>
  <c r="H602" i="1"/>
  <c r="F602" i="1"/>
  <c r="AG602" i="1" s="1"/>
  <c r="E602" i="1"/>
  <c r="D602" i="1"/>
  <c r="C602" i="1"/>
  <c r="B602" i="1"/>
  <c r="AJ601" i="1"/>
  <c r="AI601" i="1"/>
  <c r="AF601" i="1"/>
  <c r="L601" i="1"/>
  <c r="K601" i="1"/>
  <c r="J601" i="1"/>
  <c r="I601" i="1"/>
  <c r="AH601" i="1" s="1"/>
  <c r="H601" i="1"/>
  <c r="F601" i="1"/>
  <c r="AG601" i="1" s="1"/>
  <c r="E601" i="1"/>
  <c r="D601" i="1"/>
  <c r="C601" i="1"/>
  <c r="B601" i="1"/>
  <c r="AJ600" i="1"/>
  <c r="AI600" i="1"/>
  <c r="AH600" i="1"/>
  <c r="AF600" i="1"/>
  <c r="L600" i="1"/>
  <c r="K600" i="1"/>
  <c r="J600" i="1"/>
  <c r="I600" i="1"/>
  <c r="H600" i="1"/>
  <c r="F600" i="1"/>
  <c r="AG600" i="1" s="1"/>
  <c r="E600" i="1"/>
  <c r="D600" i="1"/>
  <c r="C600" i="1"/>
  <c r="B600" i="1"/>
  <c r="AJ599" i="1"/>
  <c r="AI599" i="1"/>
  <c r="AF599" i="1"/>
  <c r="L599" i="1"/>
  <c r="K599" i="1"/>
  <c r="J599" i="1"/>
  <c r="I599" i="1"/>
  <c r="AH599" i="1" s="1"/>
  <c r="H599" i="1"/>
  <c r="F599" i="1"/>
  <c r="AG599" i="1" s="1"/>
  <c r="E599" i="1"/>
  <c r="D599" i="1"/>
  <c r="C599" i="1"/>
  <c r="B599" i="1"/>
  <c r="AJ598" i="1"/>
  <c r="AI598" i="1"/>
  <c r="AF598" i="1"/>
  <c r="L598" i="1"/>
  <c r="K598" i="1"/>
  <c r="J598" i="1"/>
  <c r="I598" i="1"/>
  <c r="AH598" i="1" s="1"/>
  <c r="H598" i="1"/>
  <c r="F598" i="1"/>
  <c r="AG598" i="1" s="1"/>
  <c r="E598" i="1"/>
  <c r="D598" i="1"/>
  <c r="C598" i="1"/>
  <c r="B598" i="1"/>
  <c r="AJ597" i="1"/>
  <c r="AI597" i="1"/>
  <c r="AF597" i="1"/>
  <c r="L597" i="1"/>
  <c r="K597" i="1"/>
  <c r="J597" i="1"/>
  <c r="I597" i="1"/>
  <c r="AH597" i="1" s="1"/>
  <c r="H597" i="1"/>
  <c r="F597" i="1"/>
  <c r="AG597" i="1" s="1"/>
  <c r="E597" i="1"/>
  <c r="D597" i="1"/>
  <c r="C597" i="1"/>
  <c r="B597" i="1"/>
  <c r="AJ596" i="1"/>
  <c r="AI596" i="1"/>
  <c r="AH596" i="1"/>
  <c r="AF596" i="1"/>
  <c r="L596" i="1"/>
  <c r="K596" i="1"/>
  <c r="J596" i="1"/>
  <c r="I596" i="1"/>
  <c r="H596" i="1"/>
  <c r="F596" i="1"/>
  <c r="AG596" i="1" s="1"/>
  <c r="E596" i="1"/>
  <c r="D596" i="1"/>
  <c r="C596" i="1"/>
  <c r="B596" i="1"/>
  <c r="AJ595" i="1"/>
  <c r="AI595" i="1"/>
  <c r="AF595" i="1"/>
  <c r="L595" i="1"/>
  <c r="K595" i="1"/>
  <c r="J595" i="1"/>
  <c r="I595" i="1"/>
  <c r="AH595" i="1" s="1"/>
  <c r="H595" i="1"/>
  <c r="F595" i="1"/>
  <c r="AG595" i="1" s="1"/>
  <c r="E595" i="1"/>
  <c r="D595" i="1"/>
  <c r="C595" i="1"/>
  <c r="B595" i="1"/>
  <c r="AJ594" i="1"/>
  <c r="AI594" i="1"/>
  <c r="AF594" i="1"/>
  <c r="L594" i="1"/>
  <c r="K594" i="1"/>
  <c r="J594" i="1"/>
  <c r="I594" i="1"/>
  <c r="AH594" i="1" s="1"/>
  <c r="H594" i="1"/>
  <c r="F594" i="1"/>
  <c r="AG594" i="1" s="1"/>
  <c r="E594" i="1"/>
  <c r="D594" i="1"/>
  <c r="C594" i="1"/>
  <c r="B594" i="1"/>
  <c r="AJ593" i="1"/>
  <c r="AI593" i="1"/>
  <c r="AF593" i="1"/>
  <c r="L593" i="1"/>
  <c r="K593" i="1"/>
  <c r="J593" i="1"/>
  <c r="I593" i="1"/>
  <c r="AH593" i="1" s="1"/>
  <c r="H593" i="1"/>
  <c r="F593" i="1"/>
  <c r="AG593" i="1" s="1"/>
  <c r="E593" i="1"/>
  <c r="D593" i="1"/>
  <c r="C593" i="1"/>
  <c r="B593" i="1"/>
  <c r="AJ592" i="1"/>
  <c r="AI592" i="1"/>
  <c r="AH592" i="1"/>
  <c r="AF592" i="1"/>
  <c r="L592" i="1"/>
  <c r="K592" i="1"/>
  <c r="J592" i="1"/>
  <c r="I592" i="1"/>
  <c r="H592" i="1"/>
  <c r="F592" i="1"/>
  <c r="AG592" i="1" s="1"/>
  <c r="E592" i="1"/>
  <c r="D592" i="1"/>
  <c r="C592" i="1"/>
  <c r="B592" i="1"/>
  <c r="AJ591" i="1"/>
  <c r="AI591" i="1"/>
  <c r="AF591" i="1"/>
  <c r="L591" i="1"/>
  <c r="K591" i="1"/>
  <c r="J591" i="1"/>
  <c r="I591" i="1"/>
  <c r="AH591" i="1" s="1"/>
  <c r="H591" i="1"/>
  <c r="F591" i="1"/>
  <c r="AG591" i="1" s="1"/>
  <c r="E591" i="1"/>
  <c r="D591" i="1"/>
  <c r="C591" i="1"/>
  <c r="B591" i="1"/>
  <c r="AJ590" i="1"/>
  <c r="AI590" i="1"/>
  <c r="AF590" i="1"/>
  <c r="L590" i="1"/>
  <c r="K590" i="1"/>
  <c r="J590" i="1"/>
  <c r="I590" i="1"/>
  <c r="AH590" i="1" s="1"/>
  <c r="H590" i="1"/>
  <c r="F590" i="1"/>
  <c r="AG590" i="1" s="1"/>
  <c r="E590" i="1"/>
  <c r="D590" i="1"/>
  <c r="C590" i="1"/>
  <c r="B590" i="1"/>
  <c r="AJ589" i="1"/>
  <c r="AI589" i="1"/>
  <c r="AF589" i="1"/>
  <c r="L589" i="1"/>
  <c r="K589" i="1"/>
  <c r="J589" i="1"/>
  <c r="I589" i="1"/>
  <c r="AH589" i="1" s="1"/>
  <c r="H589" i="1"/>
  <c r="F589" i="1"/>
  <c r="AG589" i="1" s="1"/>
  <c r="E589" i="1"/>
  <c r="D589" i="1"/>
  <c r="C589" i="1"/>
  <c r="B589" i="1"/>
  <c r="AJ588" i="1"/>
  <c r="AI588" i="1"/>
  <c r="AH588" i="1"/>
  <c r="AF588" i="1"/>
  <c r="L588" i="1"/>
  <c r="K588" i="1"/>
  <c r="J588" i="1"/>
  <c r="I588" i="1"/>
  <c r="H588" i="1"/>
  <c r="F588" i="1"/>
  <c r="AG588" i="1" s="1"/>
  <c r="E588" i="1"/>
  <c r="D588" i="1"/>
  <c r="C588" i="1"/>
  <c r="B588" i="1"/>
  <c r="AJ587" i="1"/>
  <c r="AI587" i="1"/>
  <c r="AF587" i="1"/>
  <c r="L587" i="1"/>
  <c r="K587" i="1"/>
  <c r="J587" i="1"/>
  <c r="I587" i="1"/>
  <c r="AH587" i="1" s="1"/>
  <c r="H587" i="1"/>
  <c r="F587" i="1"/>
  <c r="AG587" i="1" s="1"/>
  <c r="E587" i="1"/>
  <c r="D587" i="1"/>
  <c r="C587" i="1"/>
  <c r="B587" i="1"/>
  <c r="AJ586" i="1"/>
  <c r="AI586" i="1"/>
  <c r="AF586" i="1"/>
  <c r="L586" i="1"/>
  <c r="K586" i="1"/>
  <c r="J586" i="1"/>
  <c r="I586" i="1"/>
  <c r="AH586" i="1" s="1"/>
  <c r="H586" i="1"/>
  <c r="F586" i="1"/>
  <c r="AG586" i="1" s="1"/>
  <c r="E586" i="1"/>
  <c r="D586" i="1"/>
  <c r="C586" i="1"/>
  <c r="B586" i="1"/>
  <c r="AJ585" i="1"/>
  <c r="AI585" i="1"/>
  <c r="AF585" i="1"/>
  <c r="L585" i="1"/>
  <c r="K585" i="1"/>
  <c r="J585" i="1"/>
  <c r="I585" i="1"/>
  <c r="AH585" i="1" s="1"/>
  <c r="H585" i="1"/>
  <c r="F585" i="1"/>
  <c r="AG585" i="1" s="1"/>
  <c r="E585" i="1"/>
  <c r="D585" i="1"/>
  <c r="C585" i="1"/>
  <c r="B585" i="1"/>
  <c r="AJ584" i="1"/>
  <c r="AI584" i="1"/>
  <c r="AH584" i="1"/>
  <c r="AF584" i="1"/>
  <c r="L584" i="1"/>
  <c r="K584" i="1"/>
  <c r="J584" i="1"/>
  <c r="I584" i="1"/>
  <c r="H584" i="1"/>
  <c r="F584" i="1"/>
  <c r="AG584" i="1" s="1"/>
  <c r="E584" i="1"/>
  <c r="D584" i="1"/>
  <c r="C584" i="1"/>
  <c r="B584" i="1"/>
  <c r="AJ583" i="1"/>
  <c r="AI583" i="1"/>
  <c r="AF583" i="1"/>
  <c r="L583" i="1"/>
  <c r="K583" i="1"/>
  <c r="J583" i="1"/>
  <c r="I583" i="1"/>
  <c r="AH583" i="1" s="1"/>
  <c r="H583" i="1"/>
  <c r="F583" i="1"/>
  <c r="AG583" i="1" s="1"/>
  <c r="E583" i="1"/>
  <c r="D583" i="1"/>
  <c r="C583" i="1"/>
  <c r="B583" i="1"/>
  <c r="AJ582" i="1"/>
  <c r="AI582" i="1"/>
  <c r="AF582" i="1"/>
  <c r="L582" i="1"/>
  <c r="K582" i="1"/>
  <c r="J582" i="1"/>
  <c r="I582" i="1"/>
  <c r="AH582" i="1" s="1"/>
  <c r="H582" i="1"/>
  <c r="F582" i="1"/>
  <c r="AG582" i="1" s="1"/>
  <c r="E582" i="1"/>
  <c r="D582" i="1"/>
  <c r="C582" i="1"/>
  <c r="B582" i="1"/>
  <c r="AJ581" i="1"/>
  <c r="AI581" i="1"/>
  <c r="AF581" i="1"/>
  <c r="L581" i="1"/>
  <c r="K581" i="1"/>
  <c r="J581" i="1"/>
  <c r="I581" i="1"/>
  <c r="AH581" i="1" s="1"/>
  <c r="H581" i="1"/>
  <c r="F581" i="1"/>
  <c r="AG581" i="1" s="1"/>
  <c r="E581" i="1"/>
  <c r="D581" i="1"/>
  <c r="C581" i="1"/>
  <c r="B581" i="1"/>
  <c r="AJ580" i="1"/>
  <c r="AI580" i="1"/>
  <c r="AH580" i="1"/>
  <c r="AF580" i="1"/>
  <c r="L580" i="1"/>
  <c r="K580" i="1"/>
  <c r="J580" i="1"/>
  <c r="I580" i="1"/>
  <c r="H580" i="1"/>
  <c r="F580" i="1"/>
  <c r="AG580" i="1" s="1"/>
  <c r="E580" i="1"/>
  <c r="D580" i="1"/>
  <c r="C580" i="1"/>
  <c r="B580" i="1"/>
  <c r="AJ579" i="1"/>
  <c r="AI579" i="1"/>
  <c r="AF579" i="1"/>
  <c r="L579" i="1"/>
  <c r="K579" i="1"/>
  <c r="J579" i="1"/>
  <c r="I579" i="1"/>
  <c r="AH579" i="1" s="1"/>
  <c r="H579" i="1"/>
  <c r="F579" i="1"/>
  <c r="AG579" i="1" s="1"/>
  <c r="E579" i="1"/>
  <c r="D579" i="1"/>
  <c r="C579" i="1"/>
  <c r="B579" i="1"/>
  <c r="AJ578" i="1"/>
  <c r="AI578" i="1"/>
  <c r="AF578" i="1"/>
  <c r="L578" i="1"/>
  <c r="K578" i="1"/>
  <c r="J578" i="1"/>
  <c r="I578" i="1"/>
  <c r="AH578" i="1" s="1"/>
  <c r="H578" i="1"/>
  <c r="F578" i="1"/>
  <c r="AG578" i="1" s="1"/>
  <c r="E578" i="1"/>
  <c r="D578" i="1"/>
  <c r="C578" i="1"/>
  <c r="B578" i="1"/>
  <c r="AJ577" i="1"/>
  <c r="AI577" i="1"/>
  <c r="AF577" i="1"/>
  <c r="L577" i="1"/>
  <c r="K577" i="1"/>
  <c r="J577" i="1"/>
  <c r="I577" i="1"/>
  <c r="AH577" i="1" s="1"/>
  <c r="H577" i="1"/>
  <c r="F577" i="1"/>
  <c r="AG577" i="1" s="1"/>
  <c r="E577" i="1"/>
  <c r="D577" i="1"/>
  <c r="C577" i="1"/>
  <c r="B577" i="1"/>
  <c r="AJ576" i="1"/>
  <c r="AI576" i="1"/>
  <c r="AH576" i="1"/>
  <c r="AF576" i="1"/>
  <c r="L576" i="1"/>
  <c r="K576" i="1"/>
  <c r="J576" i="1"/>
  <c r="I576" i="1"/>
  <c r="H576" i="1"/>
  <c r="F576" i="1"/>
  <c r="AG576" i="1" s="1"/>
  <c r="E576" i="1"/>
  <c r="D576" i="1"/>
  <c r="C576" i="1"/>
  <c r="B576" i="1"/>
  <c r="AJ575" i="1"/>
  <c r="AI575" i="1"/>
  <c r="AF575" i="1"/>
  <c r="L575" i="1"/>
  <c r="K575" i="1"/>
  <c r="J575" i="1"/>
  <c r="I575" i="1"/>
  <c r="AH575" i="1" s="1"/>
  <c r="H575" i="1"/>
  <c r="F575" i="1"/>
  <c r="AG575" i="1" s="1"/>
  <c r="E575" i="1"/>
  <c r="D575" i="1"/>
  <c r="C575" i="1"/>
  <c r="B575" i="1"/>
  <c r="AJ574" i="1"/>
  <c r="AI574" i="1"/>
  <c r="AF574" i="1"/>
  <c r="L574" i="1"/>
  <c r="K574" i="1"/>
  <c r="J574" i="1"/>
  <c r="I574" i="1"/>
  <c r="AH574" i="1" s="1"/>
  <c r="H574" i="1"/>
  <c r="F574" i="1"/>
  <c r="AG574" i="1" s="1"/>
  <c r="E574" i="1"/>
  <c r="D574" i="1"/>
  <c r="C574" i="1"/>
  <c r="B574" i="1"/>
  <c r="AJ573" i="1"/>
  <c r="AI573" i="1"/>
  <c r="AF573" i="1"/>
  <c r="L573" i="1"/>
  <c r="K573" i="1"/>
  <c r="J573" i="1"/>
  <c r="I573" i="1"/>
  <c r="AH573" i="1" s="1"/>
  <c r="H573" i="1"/>
  <c r="F573" i="1"/>
  <c r="AG573" i="1" s="1"/>
  <c r="E573" i="1"/>
  <c r="D573" i="1"/>
  <c r="C573" i="1"/>
  <c r="B573" i="1"/>
  <c r="AJ572" i="1"/>
  <c r="AI572" i="1"/>
  <c r="AH572" i="1"/>
  <c r="AF572" i="1"/>
  <c r="L572" i="1"/>
  <c r="K572" i="1"/>
  <c r="J572" i="1"/>
  <c r="I572" i="1"/>
  <c r="H572" i="1"/>
  <c r="F572" i="1"/>
  <c r="AG572" i="1" s="1"/>
  <c r="E572" i="1"/>
  <c r="D572" i="1"/>
  <c r="C572" i="1"/>
  <c r="B572" i="1"/>
  <c r="AJ571" i="1"/>
  <c r="AI571" i="1"/>
  <c r="AF571" i="1"/>
  <c r="L571" i="1"/>
  <c r="K571" i="1"/>
  <c r="J571" i="1"/>
  <c r="I571" i="1"/>
  <c r="AH571" i="1" s="1"/>
  <c r="H571" i="1"/>
  <c r="F571" i="1"/>
  <c r="AG571" i="1" s="1"/>
  <c r="E571" i="1"/>
  <c r="D571" i="1"/>
  <c r="C571" i="1"/>
  <c r="B571" i="1"/>
  <c r="AJ570" i="1"/>
  <c r="AI570" i="1"/>
  <c r="AF570" i="1"/>
  <c r="L570" i="1"/>
  <c r="K570" i="1"/>
  <c r="J570" i="1"/>
  <c r="I570" i="1"/>
  <c r="AH570" i="1" s="1"/>
  <c r="H570" i="1"/>
  <c r="F570" i="1"/>
  <c r="AG570" i="1" s="1"/>
  <c r="E570" i="1"/>
  <c r="D570" i="1"/>
  <c r="C570" i="1"/>
  <c r="B570" i="1"/>
  <c r="AJ569" i="1"/>
  <c r="AI569" i="1"/>
  <c r="AF569" i="1"/>
  <c r="L569" i="1"/>
  <c r="K569" i="1"/>
  <c r="J569" i="1"/>
  <c r="I569" i="1"/>
  <c r="AH569" i="1" s="1"/>
  <c r="H569" i="1"/>
  <c r="F569" i="1"/>
  <c r="AG569" i="1" s="1"/>
  <c r="E569" i="1"/>
  <c r="D569" i="1"/>
  <c r="C569" i="1"/>
  <c r="B569" i="1"/>
  <c r="AJ568" i="1"/>
  <c r="AI568" i="1"/>
  <c r="AH568" i="1"/>
  <c r="AF568" i="1"/>
  <c r="L568" i="1"/>
  <c r="K568" i="1"/>
  <c r="J568" i="1"/>
  <c r="I568" i="1"/>
  <c r="H568" i="1"/>
  <c r="F568" i="1"/>
  <c r="AG568" i="1" s="1"/>
  <c r="E568" i="1"/>
  <c r="D568" i="1"/>
  <c r="C568" i="1"/>
  <c r="B568" i="1"/>
  <c r="AJ567" i="1"/>
  <c r="AI567" i="1"/>
  <c r="AF567" i="1"/>
  <c r="L567" i="1"/>
  <c r="K567" i="1"/>
  <c r="J567" i="1"/>
  <c r="I567" i="1"/>
  <c r="AH567" i="1" s="1"/>
  <c r="H567" i="1"/>
  <c r="F567" i="1"/>
  <c r="AG567" i="1" s="1"/>
  <c r="E567" i="1"/>
  <c r="D567" i="1"/>
  <c r="C567" i="1"/>
  <c r="B567" i="1"/>
  <c r="AJ566" i="1"/>
  <c r="AI566" i="1"/>
  <c r="AF566" i="1"/>
  <c r="L566" i="1"/>
  <c r="K566" i="1"/>
  <c r="J566" i="1"/>
  <c r="I566" i="1"/>
  <c r="AH566" i="1" s="1"/>
  <c r="H566" i="1"/>
  <c r="F566" i="1"/>
  <c r="AG566" i="1" s="1"/>
  <c r="E566" i="1"/>
  <c r="D566" i="1"/>
  <c r="C566" i="1"/>
  <c r="B566" i="1"/>
  <c r="AJ565" i="1"/>
  <c r="AI565" i="1"/>
  <c r="AF565" i="1"/>
  <c r="L565" i="1"/>
  <c r="K565" i="1"/>
  <c r="J565" i="1"/>
  <c r="I565" i="1"/>
  <c r="AH565" i="1" s="1"/>
  <c r="H565" i="1"/>
  <c r="F565" i="1"/>
  <c r="AG565" i="1" s="1"/>
  <c r="E565" i="1"/>
  <c r="D565" i="1"/>
  <c r="C565" i="1"/>
  <c r="B565" i="1"/>
  <c r="AJ564" i="1"/>
  <c r="AI564" i="1"/>
  <c r="AH564" i="1"/>
  <c r="AF564" i="1"/>
  <c r="L564" i="1"/>
  <c r="K564" i="1"/>
  <c r="J564" i="1"/>
  <c r="I564" i="1"/>
  <c r="H564" i="1"/>
  <c r="F564" i="1"/>
  <c r="AG564" i="1" s="1"/>
  <c r="E564" i="1"/>
  <c r="D564" i="1"/>
  <c r="C564" i="1"/>
  <c r="B564" i="1"/>
  <c r="AJ563" i="1"/>
  <c r="AI563" i="1"/>
  <c r="AF563" i="1"/>
  <c r="L563" i="1"/>
  <c r="K563" i="1"/>
  <c r="J563" i="1"/>
  <c r="I563" i="1"/>
  <c r="AH563" i="1" s="1"/>
  <c r="H563" i="1"/>
  <c r="F563" i="1"/>
  <c r="AG563" i="1" s="1"/>
  <c r="E563" i="1"/>
  <c r="D563" i="1"/>
  <c r="C563" i="1"/>
  <c r="B563" i="1"/>
  <c r="AJ562" i="1"/>
  <c r="AI562" i="1"/>
  <c r="AF562" i="1"/>
  <c r="L562" i="1"/>
  <c r="K562" i="1"/>
  <c r="J562" i="1"/>
  <c r="I562" i="1"/>
  <c r="AH562" i="1" s="1"/>
  <c r="H562" i="1"/>
  <c r="F562" i="1"/>
  <c r="AG562" i="1" s="1"/>
  <c r="E562" i="1"/>
  <c r="D562" i="1"/>
  <c r="C562" i="1"/>
  <c r="B562" i="1"/>
  <c r="AJ561" i="1"/>
  <c r="AI561" i="1"/>
  <c r="AF561" i="1"/>
  <c r="L561" i="1"/>
  <c r="K561" i="1"/>
  <c r="J561" i="1"/>
  <c r="I561" i="1"/>
  <c r="AH561" i="1" s="1"/>
  <c r="H561" i="1"/>
  <c r="F561" i="1"/>
  <c r="AG561" i="1" s="1"/>
  <c r="E561" i="1"/>
  <c r="D561" i="1"/>
  <c r="C561" i="1"/>
  <c r="B561" i="1"/>
  <c r="AJ560" i="1"/>
  <c r="AI560" i="1"/>
  <c r="AH560" i="1"/>
  <c r="AF560" i="1"/>
  <c r="L560" i="1"/>
  <c r="K560" i="1"/>
  <c r="J560" i="1"/>
  <c r="I560" i="1"/>
  <c r="H560" i="1"/>
  <c r="F560" i="1"/>
  <c r="AG560" i="1" s="1"/>
  <c r="E560" i="1"/>
  <c r="D560" i="1"/>
  <c r="C560" i="1"/>
  <c r="B560" i="1"/>
  <c r="AJ559" i="1"/>
  <c r="AI559" i="1"/>
  <c r="AF559" i="1"/>
  <c r="L559" i="1"/>
  <c r="K559" i="1"/>
  <c r="J559" i="1"/>
  <c r="I559" i="1"/>
  <c r="AH559" i="1" s="1"/>
  <c r="H559" i="1"/>
  <c r="F559" i="1"/>
  <c r="AG559" i="1" s="1"/>
  <c r="E559" i="1"/>
  <c r="D559" i="1"/>
  <c r="C559" i="1"/>
  <c r="B559" i="1"/>
  <c r="AJ558" i="1"/>
  <c r="AI558" i="1"/>
  <c r="AF558" i="1"/>
  <c r="L558" i="1"/>
  <c r="K558" i="1"/>
  <c r="J558" i="1"/>
  <c r="I558" i="1"/>
  <c r="AH558" i="1" s="1"/>
  <c r="H558" i="1"/>
  <c r="F558" i="1"/>
  <c r="AG558" i="1" s="1"/>
  <c r="E558" i="1"/>
  <c r="D558" i="1"/>
  <c r="C558" i="1"/>
  <c r="B558" i="1"/>
  <c r="AJ557" i="1"/>
  <c r="AI557" i="1"/>
  <c r="AF557" i="1"/>
  <c r="L557" i="1"/>
  <c r="K557" i="1"/>
  <c r="J557" i="1"/>
  <c r="I557" i="1"/>
  <c r="AH557" i="1" s="1"/>
  <c r="H557" i="1"/>
  <c r="F557" i="1"/>
  <c r="AG557" i="1" s="1"/>
  <c r="E557" i="1"/>
  <c r="D557" i="1"/>
  <c r="C557" i="1"/>
  <c r="B557" i="1"/>
  <c r="AJ556" i="1"/>
  <c r="AI556" i="1"/>
  <c r="AH556" i="1"/>
  <c r="AF556" i="1"/>
  <c r="L556" i="1"/>
  <c r="K556" i="1"/>
  <c r="J556" i="1"/>
  <c r="I556" i="1"/>
  <c r="H556" i="1"/>
  <c r="F556" i="1"/>
  <c r="AG556" i="1" s="1"/>
  <c r="E556" i="1"/>
  <c r="D556" i="1"/>
  <c r="C556" i="1"/>
  <c r="B556" i="1"/>
  <c r="AJ555" i="1"/>
  <c r="AI555" i="1"/>
  <c r="AF555" i="1"/>
  <c r="L555" i="1"/>
  <c r="K555" i="1"/>
  <c r="J555" i="1"/>
  <c r="I555" i="1"/>
  <c r="AH555" i="1" s="1"/>
  <c r="H555" i="1"/>
  <c r="F555" i="1"/>
  <c r="AG555" i="1" s="1"/>
  <c r="E555" i="1"/>
  <c r="D555" i="1"/>
  <c r="C555" i="1"/>
  <c r="B555" i="1"/>
  <c r="AJ554" i="1"/>
  <c r="AI554" i="1"/>
  <c r="AF554" i="1"/>
  <c r="L554" i="1"/>
  <c r="K554" i="1"/>
  <c r="J554" i="1"/>
  <c r="I554" i="1"/>
  <c r="AH554" i="1" s="1"/>
  <c r="H554" i="1"/>
  <c r="F554" i="1"/>
  <c r="AG554" i="1" s="1"/>
  <c r="E554" i="1"/>
  <c r="D554" i="1"/>
  <c r="C554" i="1"/>
  <c r="B554" i="1"/>
  <c r="AJ553" i="1"/>
  <c r="AI553" i="1"/>
  <c r="AF553" i="1"/>
  <c r="L553" i="1"/>
  <c r="K553" i="1"/>
  <c r="J553" i="1"/>
  <c r="I553" i="1"/>
  <c r="AH553" i="1" s="1"/>
  <c r="H553" i="1"/>
  <c r="F553" i="1"/>
  <c r="AG553" i="1" s="1"/>
  <c r="E553" i="1"/>
  <c r="D553" i="1"/>
  <c r="C553" i="1"/>
  <c r="B553" i="1"/>
  <c r="AJ552" i="1"/>
  <c r="AI552" i="1"/>
  <c r="AH552" i="1"/>
  <c r="AF552" i="1"/>
  <c r="L552" i="1"/>
  <c r="K552" i="1"/>
  <c r="J552" i="1"/>
  <c r="I552" i="1"/>
  <c r="H552" i="1"/>
  <c r="F552" i="1"/>
  <c r="AG552" i="1" s="1"/>
  <c r="E552" i="1"/>
  <c r="D552" i="1"/>
  <c r="C552" i="1"/>
  <c r="B552" i="1"/>
  <c r="AJ551" i="1"/>
  <c r="AI551" i="1"/>
  <c r="AF551" i="1"/>
  <c r="L551" i="1"/>
  <c r="K551" i="1"/>
  <c r="J551" i="1"/>
  <c r="I551" i="1"/>
  <c r="AH551" i="1" s="1"/>
  <c r="H551" i="1"/>
  <c r="F551" i="1"/>
  <c r="AG551" i="1" s="1"/>
  <c r="E551" i="1"/>
  <c r="D551" i="1"/>
  <c r="C551" i="1"/>
  <c r="B551" i="1"/>
  <c r="AJ550" i="1"/>
  <c r="AI550" i="1"/>
  <c r="AF550" i="1"/>
  <c r="L550" i="1"/>
  <c r="K550" i="1"/>
  <c r="J550" i="1"/>
  <c r="I550" i="1"/>
  <c r="AH550" i="1" s="1"/>
  <c r="H550" i="1"/>
  <c r="F550" i="1"/>
  <c r="AG550" i="1" s="1"/>
  <c r="E550" i="1"/>
  <c r="D550" i="1"/>
  <c r="C550" i="1"/>
  <c r="B550" i="1"/>
  <c r="AJ549" i="1"/>
  <c r="AI549" i="1"/>
  <c r="AF549" i="1"/>
  <c r="L549" i="1"/>
  <c r="K549" i="1"/>
  <c r="J549" i="1"/>
  <c r="I549" i="1"/>
  <c r="AH549" i="1" s="1"/>
  <c r="H549" i="1"/>
  <c r="F549" i="1"/>
  <c r="AG549" i="1" s="1"/>
  <c r="E549" i="1"/>
  <c r="D549" i="1"/>
  <c r="C549" i="1"/>
  <c r="B549" i="1"/>
  <c r="AJ548" i="1"/>
  <c r="AI548" i="1"/>
  <c r="AH548" i="1"/>
  <c r="AF548" i="1"/>
  <c r="L548" i="1"/>
  <c r="K548" i="1"/>
  <c r="J548" i="1"/>
  <c r="I548" i="1"/>
  <c r="H548" i="1"/>
  <c r="F548" i="1"/>
  <c r="AG548" i="1" s="1"/>
  <c r="E548" i="1"/>
  <c r="D548" i="1"/>
  <c r="C548" i="1"/>
  <c r="B548" i="1"/>
  <c r="AJ547" i="1"/>
  <c r="AI547" i="1"/>
  <c r="AF547" i="1"/>
  <c r="L547" i="1"/>
  <c r="K547" i="1"/>
  <c r="J547" i="1"/>
  <c r="I547" i="1"/>
  <c r="AH547" i="1" s="1"/>
  <c r="H547" i="1"/>
  <c r="F547" i="1"/>
  <c r="AG547" i="1" s="1"/>
  <c r="E547" i="1"/>
  <c r="D547" i="1"/>
  <c r="C547" i="1"/>
  <c r="B547" i="1"/>
  <c r="AJ546" i="1"/>
  <c r="AI546" i="1"/>
  <c r="AF546" i="1"/>
  <c r="L546" i="1"/>
  <c r="K546" i="1"/>
  <c r="J546" i="1"/>
  <c r="I546" i="1"/>
  <c r="AH546" i="1" s="1"/>
  <c r="H546" i="1"/>
  <c r="F546" i="1"/>
  <c r="AG546" i="1" s="1"/>
  <c r="E546" i="1"/>
  <c r="D546" i="1"/>
  <c r="C546" i="1"/>
  <c r="B546" i="1"/>
  <c r="AJ545" i="1"/>
  <c r="AI545" i="1"/>
  <c r="AF545" i="1"/>
  <c r="L545" i="1"/>
  <c r="K545" i="1"/>
  <c r="J545" i="1"/>
  <c r="I545" i="1"/>
  <c r="AH545" i="1" s="1"/>
  <c r="H545" i="1"/>
  <c r="F545" i="1"/>
  <c r="AG545" i="1" s="1"/>
  <c r="E545" i="1"/>
  <c r="D545" i="1"/>
  <c r="C545" i="1"/>
  <c r="B545" i="1"/>
  <c r="AJ544" i="1"/>
  <c r="AI544" i="1"/>
  <c r="AH544" i="1"/>
  <c r="AF544" i="1"/>
  <c r="L544" i="1"/>
  <c r="K544" i="1"/>
  <c r="J544" i="1"/>
  <c r="I544" i="1"/>
  <c r="H544" i="1"/>
  <c r="F544" i="1"/>
  <c r="AG544" i="1" s="1"/>
  <c r="E544" i="1"/>
  <c r="D544" i="1"/>
  <c r="C544" i="1"/>
  <c r="B544" i="1"/>
  <c r="AJ543" i="1"/>
  <c r="AI543" i="1"/>
  <c r="AF543" i="1"/>
  <c r="L543" i="1"/>
  <c r="K543" i="1"/>
  <c r="J543" i="1"/>
  <c r="I543" i="1"/>
  <c r="AH543" i="1" s="1"/>
  <c r="H543" i="1"/>
  <c r="F543" i="1"/>
  <c r="AG543" i="1" s="1"/>
  <c r="E543" i="1"/>
  <c r="D543" i="1"/>
  <c r="C543" i="1"/>
  <c r="B543" i="1"/>
  <c r="AJ542" i="1"/>
  <c r="AI542" i="1"/>
  <c r="AF542" i="1"/>
  <c r="L542" i="1"/>
  <c r="K542" i="1"/>
  <c r="J542" i="1"/>
  <c r="I542" i="1"/>
  <c r="AH542" i="1" s="1"/>
  <c r="H542" i="1"/>
  <c r="F542" i="1"/>
  <c r="AG542" i="1" s="1"/>
  <c r="E542" i="1"/>
  <c r="D542" i="1"/>
  <c r="C542" i="1"/>
  <c r="B542" i="1"/>
  <c r="AJ541" i="1"/>
  <c r="AI541" i="1"/>
  <c r="AF541" i="1"/>
  <c r="L541" i="1"/>
  <c r="K541" i="1"/>
  <c r="J541" i="1"/>
  <c r="I541" i="1"/>
  <c r="AH541" i="1" s="1"/>
  <c r="H541" i="1"/>
  <c r="F541" i="1"/>
  <c r="AG541" i="1" s="1"/>
  <c r="E541" i="1"/>
  <c r="D541" i="1"/>
  <c r="C541" i="1"/>
  <c r="B541" i="1"/>
  <c r="AJ540" i="1"/>
  <c r="AI540" i="1"/>
  <c r="AH540" i="1"/>
  <c r="AF540" i="1"/>
  <c r="L540" i="1"/>
  <c r="K540" i="1"/>
  <c r="J540" i="1"/>
  <c r="I540" i="1"/>
  <c r="H540" i="1"/>
  <c r="F540" i="1"/>
  <c r="AG540" i="1" s="1"/>
  <c r="E540" i="1"/>
  <c r="D540" i="1"/>
  <c r="C540" i="1"/>
  <c r="B540" i="1"/>
  <c r="AJ539" i="1"/>
  <c r="AI539" i="1"/>
  <c r="AF539" i="1"/>
  <c r="L539" i="1"/>
  <c r="K539" i="1"/>
  <c r="J539" i="1"/>
  <c r="I539" i="1"/>
  <c r="AH539" i="1" s="1"/>
  <c r="H539" i="1"/>
  <c r="F539" i="1"/>
  <c r="AG539" i="1" s="1"/>
  <c r="E539" i="1"/>
  <c r="D539" i="1"/>
  <c r="C539" i="1"/>
  <c r="B539" i="1"/>
  <c r="AJ538" i="1"/>
  <c r="AI538" i="1"/>
  <c r="AF538" i="1"/>
  <c r="L538" i="1"/>
  <c r="K538" i="1"/>
  <c r="J538" i="1"/>
  <c r="I538" i="1"/>
  <c r="AH538" i="1" s="1"/>
  <c r="H538" i="1"/>
  <c r="F538" i="1"/>
  <c r="AG538" i="1" s="1"/>
  <c r="E538" i="1"/>
  <c r="D538" i="1"/>
  <c r="C538" i="1"/>
  <c r="B538" i="1"/>
  <c r="AJ537" i="1"/>
  <c r="AI537" i="1"/>
  <c r="AF537" i="1"/>
  <c r="L537" i="1"/>
  <c r="K537" i="1"/>
  <c r="J537" i="1"/>
  <c r="I537" i="1"/>
  <c r="AH537" i="1" s="1"/>
  <c r="H537" i="1"/>
  <c r="F537" i="1"/>
  <c r="AG537" i="1" s="1"/>
  <c r="E537" i="1"/>
  <c r="D537" i="1"/>
  <c r="C537" i="1"/>
  <c r="B537" i="1"/>
  <c r="AJ536" i="1"/>
  <c r="AI536" i="1"/>
  <c r="AH536" i="1"/>
  <c r="AF536" i="1"/>
  <c r="L536" i="1"/>
  <c r="K536" i="1"/>
  <c r="J536" i="1"/>
  <c r="I536" i="1"/>
  <c r="H536" i="1"/>
  <c r="F536" i="1"/>
  <c r="AG536" i="1" s="1"/>
  <c r="E536" i="1"/>
  <c r="D536" i="1"/>
  <c r="C536" i="1"/>
  <c r="B536" i="1"/>
  <c r="AJ535" i="1"/>
  <c r="AI535" i="1"/>
  <c r="AF535" i="1"/>
  <c r="L535" i="1"/>
  <c r="K535" i="1"/>
  <c r="J535" i="1"/>
  <c r="I535" i="1"/>
  <c r="AH535" i="1" s="1"/>
  <c r="H535" i="1"/>
  <c r="F535" i="1"/>
  <c r="AG535" i="1" s="1"/>
  <c r="E535" i="1"/>
  <c r="D535" i="1"/>
  <c r="C535" i="1"/>
  <c r="B535" i="1"/>
  <c r="AJ534" i="1"/>
  <c r="AI534" i="1"/>
  <c r="AF534" i="1"/>
  <c r="L534" i="1"/>
  <c r="K534" i="1"/>
  <c r="J534" i="1"/>
  <c r="I534" i="1"/>
  <c r="AH534" i="1" s="1"/>
  <c r="H534" i="1"/>
  <c r="F534" i="1"/>
  <c r="AG534" i="1" s="1"/>
  <c r="E534" i="1"/>
  <c r="D534" i="1"/>
  <c r="C534" i="1"/>
  <c r="B534" i="1"/>
  <c r="AJ533" i="1"/>
  <c r="AI533" i="1"/>
  <c r="AF533" i="1"/>
  <c r="L533" i="1"/>
  <c r="K533" i="1"/>
  <c r="J533" i="1"/>
  <c r="I533" i="1"/>
  <c r="AH533" i="1" s="1"/>
  <c r="H533" i="1"/>
  <c r="F533" i="1"/>
  <c r="AG533" i="1" s="1"/>
  <c r="E533" i="1"/>
  <c r="D533" i="1"/>
  <c r="C533" i="1"/>
  <c r="B533" i="1"/>
  <c r="AJ532" i="1"/>
  <c r="AI532" i="1"/>
  <c r="AH532" i="1"/>
  <c r="AF532" i="1"/>
  <c r="L532" i="1"/>
  <c r="K532" i="1"/>
  <c r="J532" i="1"/>
  <c r="I532" i="1"/>
  <c r="H532" i="1"/>
  <c r="F532" i="1"/>
  <c r="AG532" i="1" s="1"/>
  <c r="E532" i="1"/>
  <c r="D532" i="1"/>
  <c r="C532" i="1"/>
  <c r="B532" i="1"/>
  <c r="AJ531" i="1"/>
  <c r="AI531" i="1"/>
  <c r="AG531" i="1"/>
  <c r="AF531" i="1"/>
  <c r="L531" i="1"/>
  <c r="K531" i="1"/>
  <c r="J531" i="1"/>
  <c r="I531" i="1"/>
  <c r="AH531" i="1" s="1"/>
  <c r="H531" i="1"/>
  <c r="F531" i="1"/>
  <c r="E531" i="1"/>
  <c r="D531" i="1"/>
  <c r="C531" i="1"/>
  <c r="B531" i="1"/>
  <c r="AJ530" i="1"/>
  <c r="AI530" i="1"/>
  <c r="AF530" i="1"/>
  <c r="L530" i="1"/>
  <c r="K530" i="1"/>
  <c r="J530" i="1"/>
  <c r="I530" i="1"/>
  <c r="AH530" i="1" s="1"/>
  <c r="H530" i="1"/>
  <c r="F530" i="1"/>
  <c r="AG530" i="1" s="1"/>
  <c r="E530" i="1"/>
  <c r="D530" i="1"/>
  <c r="C530" i="1"/>
  <c r="B530" i="1"/>
  <c r="AJ529" i="1"/>
  <c r="AI529" i="1"/>
  <c r="AF529" i="1"/>
  <c r="L529" i="1"/>
  <c r="K529" i="1"/>
  <c r="J529" i="1"/>
  <c r="I529" i="1"/>
  <c r="AH529" i="1" s="1"/>
  <c r="H529" i="1"/>
  <c r="F529" i="1"/>
  <c r="AG529" i="1" s="1"/>
  <c r="E529" i="1"/>
  <c r="D529" i="1"/>
  <c r="C529" i="1"/>
  <c r="B529" i="1"/>
  <c r="AJ528" i="1"/>
  <c r="AI528" i="1"/>
  <c r="AH528" i="1"/>
  <c r="AF528" i="1"/>
  <c r="L528" i="1"/>
  <c r="K528" i="1"/>
  <c r="J528" i="1"/>
  <c r="I528" i="1"/>
  <c r="H528" i="1"/>
  <c r="F528" i="1"/>
  <c r="AG528" i="1" s="1"/>
  <c r="E528" i="1"/>
  <c r="D528" i="1"/>
  <c r="C528" i="1"/>
  <c r="B528" i="1"/>
  <c r="AJ527" i="1"/>
  <c r="AI527" i="1"/>
  <c r="AG527" i="1"/>
  <c r="AF527" i="1"/>
  <c r="L527" i="1"/>
  <c r="K527" i="1"/>
  <c r="J527" i="1"/>
  <c r="I527" i="1"/>
  <c r="AH527" i="1" s="1"/>
  <c r="H527" i="1"/>
  <c r="F527" i="1"/>
  <c r="E527" i="1"/>
  <c r="D527" i="1"/>
  <c r="C527" i="1"/>
  <c r="B527" i="1"/>
  <c r="AJ526" i="1"/>
  <c r="AI526" i="1"/>
  <c r="AF526" i="1"/>
  <c r="L526" i="1"/>
  <c r="K526" i="1"/>
  <c r="J526" i="1"/>
  <c r="I526" i="1"/>
  <c r="AH526" i="1" s="1"/>
  <c r="H526" i="1"/>
  <c r="F526" i="1"/>
  <c r="AG526" i="1" s="1"/>
  <c r="E526" i="1"/>
  <c r="D526" i="1"/>
  <c r="C526" i="1"/>
  <c r="B526" i="1"/>
  <c r="AJ525" i="1"/>
  <c r="AI525" i="1"/>
  <c r="AF525" i="1"/>
  <c r="L525" i="1"/>
  <c r="K525" i="1"/>
  <c r="J525" i="1"/>
  <c r="I525" i="1"/>
  <c r="AH525" i="1" s="1"/>
  <c r="H525" i="1"/>
  <c r="F525" i="1"/>
  <c r="AG525" i="1" s="1"/>
  <c r="E525" i="1"/>
  <c r="D525" i="1"/>
  <c r="C525" i="1"/>
  <c r="B525" i="1"/>
  <c r="AJ524" i="1"/>
  <c r="AI524" i="1"/>
  <c r="AH524" i="1"/>
  <c r="AF524" i="1"/>
  <c r="L524" i="1"/>
  <c r="K524" i="1"/>
  <c r="J524" i="1"/>
  <c r="I524" i="1"/>
  <c r="H524" i="1"/>
  <c r="F524" i="1"/>
  <c r="AG524" i="1" s="1"/>
  <c r="E524" i="1"/>
  <c r="D524" i="1"/>
  <c r="C524" i="1"/>
  <c r="B524" i="1"/>
  <c r="AJ523" i="1"/>
  <c r="AI523" i="1"/>
  <c r="AG523" i="1"/>
  <c r="AF523" i="1"/>
  <c r="L523" i="1"/>
  <c r="K523" i="1"/>
  <c r="J523" i="1"/>
  <c r="I523" i="1"/>
  <c r="AH523" i="1" s="1"/>
  <c r="H523" i="1"/>
  <c r="F523" i="1"/>
  <c r="E523" i="1"/>
  <c r="D523" i="1"/>
  <c r="C523" i="1"/>
  <c r="B523" i="1"/>
  <c r="AJ522" i="1"/>
  <c r="AI522" i="1"/>
  <c r="AF522" i="1"/>
  <c r="L522" i="1"/>
  <c r="K522" i="1"/>
  <c r="J522" i="1"/>
  <c r="I522" i="1"/>
  <c r="AH522" i="1" s="1"/>
  <c r="H522" i="1"/>
  <c r="F522" i="1"/>
  <c r="AG522" i="1" s="1"/>
  <c r="E522" i="1"/>
  <c r="D522" i="1"/>
  <c r="C522" i="1"/>
  <c r="B522" i="1"/>
  <c r="AJ521" i="1"/>
  <c r="AI521" i="1"/>
  <c r="AF521" i="1"/>
  <c r="L521" i="1"/>
  <c r="K521" i="1"/>
  <c r="J521" i="1"/>
  <c r="I521" i="1"/>
  <c r="AH521" i="1" s="1"/>
  <c r="H521" i="1"/>
  <c r="F521" i="1"/>
  <c r="AG521" i="1" s="1"/>
  <c r="E521" i="1"/>
  <c r="D521" i="1"/>
  <c r="C521" i="1"/>
  <c r="B521" i="1"/>
  <c r="AJ520" i="1"/>
  <c r="AI520" i="1"/>
  <c r="AH520" i="1"/>
  <c r="AF520" i="1"/>
  <c r="L520" i="1"/>
  <c r="K520" i="1"/>
  <c r="J520" i="1"/>
  <c r="I520" i="1"/>
  <c r="H520" i="1"/>
  <c r="F520" i="1"/>
  <c r="AG520" i="1" s="1"/>
  <c r="E520" i="1"/>
  <c r="D520" i="1"/>
  <c r="C520" i="1"/>
  <c r="B520" i="1"/>
  <c r="AJ519" i="1"/>
  <c r="AI519" i="1"/>
  <c r="AG519" i="1"/>
  <c r="AF519" i="1"/>
  <c r="L519" i="1"/>
  <c r="K519" i="1"/>
  <c r="J519" i="1"/>
  <c r="I519" i="1"/>
  <c r="AH519" i="1" s="1"/>
  <c r="H519" i="1"/>
  <c r="F519" i="1"/>
  <c r="E519" i="1"/>
  <c r="D519" i="1"/>
  <c r="C519" i="1"/>
  <c r="B519" i="1"/>
  <c r="AJ518" i="1"/>
  <c r="AI518" i="1"/>
  <c r="AF518" i="1"/>
  <c r="L518" i="1"/>
  <c r="K518" i="1"/>
  <c r="J518" i="1"/>
  <c r="I518" i="1"/>
  <c r="AH518" i="1" s="1"/>
  <c r="H518" i="1"/>
  <c r="F518" i="1"/>
  <c r="AG518" i="1" s="1"/>
  <c r="E518" i="1"/>
  <c r="D518" i="1"/>
  <c r="C518" i="1"/>
  <c r="B518" i="1"/>
  <c r="AJ517" i="1"/>
  <c r="AI517" i="1"/>
  <c r="AF517" i="1"/>
  <c r="L517" i="1"/>
  <c r="K517" i="1"/>
  <c r="J517" i="1"/>
  <c r="I517" i="1"/>
  <c r="AH517" i="1" s="1"/>
  <c r="H517" i="1"/>
  <c r="F517" i="1"/>
  <c r="AG517" i="1" s="1"/>
  <c r="E517" i="1"/>
  <c r="D517" i="1"/>
  <c r="C517" i="1"/>
  <c r="B517" i="1"/>
  <c r="AJ516" i="1"/>
  <c r="AI516" i="1"/>
  <c r="AH516" i="1"/>
  <c r="AF516" i="1"/>
  <c r="L516" i="1"/>
  <c r="K516" i="1"/>
  <c r="J516" i="1"/>
  <c r="I516" i="1"/>
  <c r="H516" i="1"/>
  <c r="F516" i="1"/>
  <c r="AG516" i="1" s="1"/>
  <c r="E516" i="1"/>
  <c r="D516" i="1"/>
  <c r="C516" i="1"/>
  <c r="B516" i="1"/>
  <c r="AJ515" i="1"/>
  <c r="AI515" i="1"/>
  <c r="AG515" i="1"/>
  <c r="AF515" i="1"/>
  <c r="L515" i="1"/>
  <c r="K515" i="1"/>
  <c r="J515" i="1"/>
  <c r="I515" i="1"/>
  <c r="AH515" i="1" s="1"/>
  <c r="H515" i="1"/>
  <c r="F515" i="1"/>
  <c r="E515" i="1"/>
  <c r="D515" i="1"/>
  <c r="C515" i="1"/>
  <c r="B515" i="1"/>
  <c r="AJ514" i="1"/>
  <c r="AI514" i="1"/>
  <c r="AF514" i="1"/>
  <c r="L514" i="1"/>
  <c r="K514" i="1"/>
  <c r="J514" i="1"/>
  <c r="I514" i="1"/>
  <c r="AH514" i="1" s="1"/>
  <c r="H514" i="1"/>
  <c r="F514" i="1"/>
  <c r="AG514" i="1" s="1"/>
  <c r="E514" i="1"/>
  <c r="D514" i="1"/>
  <c r="C514" i="1"/>
  <c r="B514" i="1"/>
  <c r="AJ513" i="1"/>
  <c r="AI513" i="1"/>
  <c r="AF513" i="1"/>
  <c r="L513" i="1"/>
  <c r="K513" i="1"/>
  <c r="J513" i="1"/>
  <c r="I513" i="1"/>
  <c r="AH513" i="1" s="1"/>
  <c r="H513" i="1"/>
  <c r="F513" i="1"/>
  <c r="AG513" i="1" s="1"/>
  <c r="E513" i="1"/>
  <c r="D513" i="1"/>
  <c r="C513" i="1"/>
  <c r="B513" i="1"/>
  <c r="AJ512" i="1"/>
  <c r="AI512" i="1"/>
  <c r="AH512" i="1"/>
  <c r="AF512" i="1"/>
  <c r="L512" i="1"/>
  <c r="K512" i="1"/>
  <c r="J512" i="1"/>
  <c r="I512" i="1"/>
  <c r="H512" i="1"/>
  <c r="F512" i="1"/>
  <c r="AG512" i="1" s="1"/>
  <c r="E512" i="1"/>
  <c r="D512" i="1"/>
  <c r="C512" i="1"/>
  <c r="B512" i="1"/>
  <c r="AJ511" i="1"/>
  <c r="AI511" i="1"/>
  <c r="AG511" i="1"/>
  <c r="AF511" i="1"/>
  <c r="L511" i="1"/>
  <c r="K511" i="1"/>
  <c r="J511" i="1"/>
  <c r="I511" i="1"/>
  <c r="AH511" i="1" s="1"/>
  <c r="H511" i="1"/>
  <c r="F511" i="1"/>
  <c r="E511" i="1"/>
  <c r="D511" i="1"/>
  <c r="C511" i="1"/>
  <c r="B511" i="1"/>
  <c r="AJ510" i="1"/>
  <c r="AI510" i="1"/>
  <c r="AF510" i="1"/>
  <c r="L510" i="1"/>
  <c r="K510" i="1"/>
  <c r="J510" i="1"/>
  <c r="I510" i="1"/>
  <c r="AH510" i="1" s="1"/>
  <c r="H510" i="1"/>
  <c r="F510" i="1"/>
  <c r="AG510" i="1" s="1"/>
  <c r="E510" i="1"/>
  <c r="D510" i="1"/>
  <c r="C510" i="1"/>
  <c r="B510" i="1"/>
  <c r="AJ509" i="1"/>
  <c r="AI509" i="1"/>
  <c r="AF509" i="1"/>
  <c r="L509" i="1"/>
  <c r="K509" i="1"/>
  <c r="J509" i="1"/>
  <c r="I509" i="1"/>
  <c r="AH509" i="1" s="1"/>
  <c r="H509" i="1"/>
  <c r="F509" i="1"/>
  <c r="AG509" i="1" s="1"/>
  <c r="E509" i="1"/>
  <c r="D509" i="1"/>
  <c r="C509" i="1"/>
  <c r="B509" i="1"/>
  <c r="AJ508" i="1"/>
  <c r="AI508" i="1"/>
  <c r="AH508" i="1"/>
  <c r="AF508" i="1"/>
  <c r="L508" i="1"/>
  <c r="K508" i="1"/>
  <c r="J508" i="1"/>
  <c r="I508" i="1"/>
  <c r="H508" i="1"/>
  <c r="F508" i="1"/>
  <c r="AG508" i="1" s="1"/>
  <c r="E508" i="1"/>
  <c r="D508" i="1"/>
  <c r="C508" i="1"/>
  <c r="B508" i="1"/>
  <c r="AJ507" i="1"/>
  <c r="AI507" i="1"/>
  <c r="AG507" i="1"/>
  <c r="AF507" i="1"/>
  <c r="L507" i="1"/>
  <c r="K507" i="1"/>
  <c r="J507" i="1"/>
  <c r="I507" i="1"/>
  <c r="AH507" i="1" s="1"/>
  <c r="H507" i="1"/>
  <c r="F507" i="1"/>
  <c r="E507" i="1"/>
  <c r="D507" i="1"/>
  <c r="C507" i="1"/>
  <c r="B507" i="1"/>
  <c r="AJ506" i="1"/>
  <c r="AI506" i="1"/>
  <c r="AF506" i="1"/>
  <c r="L506" i="1"/>
  <c r="K506" i="1"/>
  <c r="J506" i="1"/>
  <c r="I506" i="1"/>
  <c r="AH506" i="1" s="1"/>
  <c r="H506" i="1"/>
  <c r="F506" i="1"/>
  <c r="AG506" i="1" s="1"/>
  <c r="E506" i="1"/>
  <c r="D506" i="1"/>
  <c r="C506" i="1"/>
  <c r="B506" i="1"/>
  <c r="AJ505" i="1"/>
  <c r="AI505" i="1"/>
  <c r="AF505" i="1"/>
  <c r="L505" i="1"/>
  <c r="K505" i="1"/>
  <c r="J505" i="1"/>
  <c r="I505" i="1"/>
  <c r="AH505" i="1" s="1"/>
  <c r="H505" i="1"/>
  <c r="F505" i="1"/>
  <c r="AG505" i="1" s="1"/>
  <c r="E505" i="1"/>
  <c r="D505" i="1"/>
  <c r="C505" i="1"/>
  <c r="B505" i="1"/>
  <c r="AJ504" i="1"/>
  <c r="AI504" i="1"/>
  <c r="AH504" i="1"/>
  <c r="AF504" i="1"/>
  <c r="L504" i="1"/>
  <c r="K504" i="1"/>
  <c r="J504" i="1"/>
  <c r="I504" i="1"/>
  <c r="H504" i="1"/>
  <c r="F504" i="1"/>
  <c r="AG504" i="1" s="1"/>
  <c r="E504" i="1"/>
  <c r="D504" i="1"/>
  <c r="C504" i="1"/>
  <c r="B504" i="1"/>
  <c r="AJ503" i="1"/>
  <c r="AI503" i="1"/>
  <c r="AG503" i="1"/>
  <c r="AF503" i="1"/>
  <c r="L503" i="1"/>
  <c r="K503" i="1"/>
  <c r="J503" i="1"/>
  <c r="I503" i="1"/>
  <c r="AH503" i="1" s="1"/>
  <c r="H503" i="1"/>
  <c r="F503" i="1"/>
  <c r="E503" i="1"/>
  <c r="D503" i="1"/>
  <c r="C503" i="1"/>
  <c r="B503" i="1"/>
  <c r="AJ502" i="1"/>
  <c r="AI502" i="1"/>
  <c r="AF502" i="1"/>
  <c r="L502" i="1"/>
  <c r="K502" i="1"/>
  <c r="J502" i="1"/>
  <c r="I502" i="1"/>
  <c r="AH502" i="1" s="1"/>
  <c r="H502" i="1"/>
  <c r="F502" i="1"/>
  <c r="AG502" i="1" s="1"/>
  <c r="E502" i="1"/>
  <c r="D502" i="1"/>
  <c r="C502" i="1"/>
  <c r="B502" i="1"/>
  <c r="AJ501" i="1"/>
  <c r="AI501" i="1"/>
  <c r="AF501" i="1"/>
  <c r="L501" i="1"/>
  <c r="K501" i="1"/>
  <c r="J501" i="1"/>
  <c r="I501" i="1"/>
  <c r="AH501" i="1" s="1"/>
  <c r="H501" i="1"/>
  <c r="F501" i="1"/>
  <c r="AG501" i="1" s="1"/>
  <c r="E501" i="1"/>
  <c r="D501" i="1"/>
  <c r="C501" i="1"/>
  <c r="B501" i="1"/>
  <c r="AJ500" i="1"/>
  <c r="AI500" i="1"/>
  <c r="AH500" i="1"/>
  <c r="AF500" i="1"/>
  <c r="L500" i="1"/>
  <c r="K500" i="1"/>
  <c r="J500" i="1"/>
  <c r="I500" i="1"/>
  <c r="H500" i="1"/>
  <c r="F500" i="1"/>
  <c r="AG500" i="1" s="1"/>
  <c r="E500" i="1"/>
  <c r="D500" i="1"/>
  <c r="C500" i="1"/>
  <c r="B500" i="1"/>
  <c r="AJ499" i="1"/>
  <c r="AI499" i="1"/>
  <c r="AG499" i="1"/>
  <c r="AF499" i="1"/>
  <c r="L499" i="1"/>
  <c r="K499" i="1"/>
  <c r="J499" i="1"/>
  <c r="I499" i="1"/>
  <c r="AH499" i="1" s="1"/>
  <c r="H499" i="1"/>
  <c r="F499" i="1"/>
  <c r="E499" i="1"/>
  <c r="D499" i="1"/>
  <c r="C499" i="1"/>
  <c r="B499" i="1"/>
  <c r="AJ498" i="1"/>
  <c r="AI498" i="1"/>
  <c r="AF498" i="1"/>
  <c r="L498" i="1"/>
  <c r="K498" i="1"/>
  <c r="J498" i="1"/>
  <c r="I498" i="1"/>
  <c r="AH498" i="1" s="1"/>
  <c r="H498" i="1"/>
  <c r="F498" i="1"/>
  <c r="AG498" i="1" s="1"/>
  <c r="E498" i="1"/>
  <c r="D498" i="1"/>
  <c r="C498" i="1"/>
  <c r="B498" i="1"/>
  <c r="AJ497" i="1"/>
  <c r="AI497" i="1"/>
  <c r="AF497" i="1"/>
  <c r="L497" i="1"/>
  <c r="K497" i="1"/>
  <c r="J497" i="1"/>
  <c r="I497" i="1"/>
  <c r="AH497" i="1" s="1"/>
  <c r="H497" i="1"/>
  <c r="F497" i="1"/>
  <c r="AG497" i="1" s="1"/>
  <c r="E497" i="1"/>
  <c r="D497" i="1"/>
  <c r="C497" i="1"/>
  <c r="B497" i="1"/>
  <c r="AJ496" i="1"/>
  <c r="AI496" i="1"/>
  <c r="AH496" i="1"/>
  <c r="AF496" i="1"/>
  <c r="L496" i="1"/>
  <c r="K496" i="1"/>
  <c r="J496" i="1"/>
  <c r="I496" i="1"/>
  <c r="H496" i="1"/>
  <c r="F496" i="1"/>
  <c r="AG496" i="1" s="1"/>
  <c r="E496" i="1"/>
  <c r="D496" i="1"/>
  <c r="C496" i="1"/>
  <c r="B496" i="1"/>
  <c r="AJ495" i="1"/>
  <c r="AI495" i="1"/>
  <c r="AG495" i="1"/>
  <c r="AF495" i="1"/>
  <c r="L495" i="1"/>
  <c r="K495" i="1"/>
  <c r="J495" i="1"/>
  <c r="I495" i="1"/>
  <c r="AH495" i="1" s="1"/>
  <c r="H495" i="1"/>
  <c r="F495" i="1"/>
  <c r="E495" i="1"/>
  <c r="D495" i="1"/>
  <c r="C495" i="1"/>
  <c r="B495" i="1"/>
  <c r="AJ494" i="1"/>
  <c r="AI494" i="1"/>
  <c r="AF494" i="1"/>
  <c r="L494" i="1"/>
  <c r="K494" i="1"/>
  <c r="J494" i="1"/>
  <c r="I494" i="1"/>
  <c r="AH494" i="1" s="1"/>
  <c r="H494" i="1"/>
  <c r="F494" i="1"/>
  <c r="AG494" i="1" s="1"/>
  <c r="E494" i="1"/>
  <c r="D494" i="1"/>
  <c r="C494" i="1"/>
  <c r="B494" i="1"/>
  <c r="AJ493" i="1"/>
  <c r="AI493" i="1"/>
  <c r="AF493" i="1"/>
  <c r="L493" i="1"/>
  <c r="K493" i="1"/>
  <c r="J493" i="1"/>
  <c r="I493" i="1"/>
  <c r="AH493" i="1" s="1"/>
  <c r="H493" i="1"/>
  <c r="F493" i="1"/>
  <c r="AG493" i="1" s="1"/>
  <c r="E493" i="1"/>
  <c r="D493" i="1"/>
  <c r="C493" i="1"/>
  <c r="B493" i="1"/>
  <c r="AJ492" i="1"/>
  <c r="AI492" i="1"/>
  <c r="AH492" i="1"/>
  <c r="AF492" i="1"/>
  <c r="L492" i="1"/>
  <c r="K492" i="1"/>
  <c r="J492" i="1"/>
  <c r="I492" i="1"/>
  <c r="H492" i="1"/>
  <c r="F492" i="1"/>
  <c r="AG492" i="1" s="1"/>
  <c r="E492" i="1"/>
  <c r="D492" i="1"/>
  <c r="C492" i="1"/>
  <c r="B492" i="1"/>
  <c r="AJ491" i="1"/>
  <c r="AI491" i="1"/>
  <c r="AG491" i="1"/>
  <c r="AF491" i="1"/>
  <c r="L491" i="1"/>
  <c r="K491" i="1"/>
  <c r="J491" i="1"/>
  <c r="I491" i="1"/>
  <c r="AH491" i="1" s="1"/>
  <c r="H491" i="1"/>
  <c r="F491" i="1"/>
  <c r="E491" i="1"/>
  <c r="D491" i="1"/>
  <c r="C491" i="1"/>
  <c r="B491" i="1"/>
  <c r="AJ490" i="1"/>
  <c r="AI490" i="1"/>
  <c r="AF490" i="1"/>
  <c r="L490" i="1"/>
  <c r="K490" i="1"/>
  <c r="J490" i="1"/>
  <c r="I490" i="1"/>
  <c r="AH490" i="1" s="1"/>
  <c r="H490" i="1"/>
  <c r="F490" i="1"/>
  <c r="AG490" i="1" s="1"/>
  <c r="E490" i="1"/>
  <c r="D490" i="1"/>
  <c r="C490" i="1"/>
  <c r="B490" i="1"/>
  <c r="AJ489" i="1"/>
  <c r="AI489" i="1"/>
  <c r="AF489" i="1"/>
  <c r="L489" i="1"/>
  <c r="K489" i="1"/>
  <c r="J489" i="1"/>
  <c r="I489" i="1"/>
  <c r="AH489" i="1" s="1"/>
  <c r="H489" i="1"/>
  <c r="F489" i="1"/>
  <c r="AG489" i="1" s="1"/>
  <c r="E489" i="1"/>
  <c r="D489" i="1"/>
  <c r="C489" i="1"/>
  <c r="B489" i="1"/>
  <c r="AJ488" i="1"/>
  <c r="AI488" i="1"/>
  <c r="AH488" i="1"/>
  <c r="AF488" i="1"/>
  <c r="L488" i="1"/>
  <c r="K488" i="1"/>
  <c r="J488" i="1"/>
  <c r="I488" i="1"/>
  <c r="H488" i="1"/>
  <c r="F488" i="1"/>
  <c r="AG488" i="1" s="1"/>
  <c r="E488" i="1"/>
  <c r="D488" i="1"/>
  <c r="C488" i="1"/>
  <c r="B488" i="1"/>
  <c r="AJ487" i="1"/>
  <c r="AI487" i="1"/>
  <c r="AG487" i="1"/>
  <c r="AF487" i="1"/>
  <c r="L487" i="1"/>
  <c r="K487" i="1"/>
  <c r="J487" i="1"/>
  <c r="I487" i="1"/>
  <c r="AH487" i="1" s="1"/>
  <c r="H487" i="1"/>
  <c r="F487" i="1"/>
  <c r="E487" i="1"/>
  <c r="D487" i="1"/>
  <c r="C487" i="1"/>
  <c r="B487" i="1"/>
  <c r="AJ486" i="1"/>
  <c r="AI486" i="1"/>
  <c r="AF486" i="1"/>
  <c r="L486" i="1"/>
  <c r="K486" i="1"/>
  <c r="J486" i="1"/>
  <c r="I486" i="1"/>
  <c r="AH486" i="1" s="1"/>
  <c r="H486" i="1"/>
  <c r="F486" i="1"/>
  <c r="AG486" i="1" s="1"/>
  <c r="E486" i="1"/>
  <c r="D486" i="1"/>
  <c r="C486" i="1"/>
  <c r="B486" i="1"/>
  <c r="AJ485" i="1"/>
  <c r="AI485" i="1"/>
  <c r="AF485" i="1"/>
  <c r="L485" i="1"/>
  <c r="K485" i="1"/>
  <c r="J485" i="1"/>
  <c r="I485" i="1"/>
  <c r="AH485" i="1" s="1"/>
  <c r="H485" i="1"/>
  <c r="F485" i="1"/>
  <c r="AG485" i="1" s="1"/>
  <c r="E485" i="1"/>
  <c r="D485" i="1"/>
  <c r="C485" i="1"/>
  <c r="B485" i="1"/>
  <c r="AJ484" i="1"/>
  <c r="AI484" i="1"/>
  <c r="AH484" i="1"/>
  <c r="AF484" i="1"/>
  <c r="L484" i="1"/>
  <c r="K484" i="1"/>
  <c r="J484" i="1"/>
  <c r="I484" i="1"/>
  <c r="H484" i="1"/>
  <c r="F484" i="1"/>
  <c r="AG484" i="1" s="1"/>
  <c r="E484" i="1"/>
  <c r="D484" i="1"/>
  <c r="C484" i="1"/>
  <c r="B484" i="1"/>
  <c r="AJ483" i="1"/>
  <c r="AI483" i="1"/>
  <c r="AG483" i="1"/>
  <c r="AF483" i="1"/>
  <c r="L483" i="1"/>
  <c r="K483" i="1"/>
  <c r="J483" i="1"/>
  <c r="I483" i="1"/>
  <c r="AH483" i="1" s="1"/>
  <c r="H483" i="1"/>
  <c r="F483" i="1"/>
  <c r="E483" i="1"/>
  <c r="D483" i="1"/>
  <c r="C483" i="1"/>
  <c r="B483" i="1"/>
  <c r="AJ482" i="1"/>
  <c r="AI482" i="1"/>
  <c r="AF482" i="1"/>
  <c r="L482" i="1"/>
  <c r="K482" i="1"/>
  <c r="J482" i="1"/>
  <c r="I482" i="1"/>
  <c r="AH482" i="1" s="1"/>
  <c r="H482" i="1"/>
  <c r="F482" i="1"/>
  <c r="AG482" i="1" s="1"/>
  <c r="E482" i="1"/>
  <c r="D482" i="1"/>
  <c r="C482" i="1"/>
  <c r="B482" i="1"/>
  <c r="AJ481" i="1"/>
  <c r="AI481" i="1"/>
  <c r="AF481" i="1"/>
  <c r="L481" i="1"/>
  <c r="K481" i="1"/>
  <c r="J481" i="1"/>
  <c r="I481" i="1"/>
  <c r="AH481" i="1" s="1"/>
  <c r="H481" i="1"/>
  <c r="F481" i="1"/>
  <c r="AG481" i="1" s="1"/>
  <c r="E481" i="1"/>
  <c r="D481" i="1"/>
  <c r="C481" i="1"/>
  <c r="B481" i="1"/>
  <c r="AJ480" i="1"/>
  <c r="AI480" i="1"/>
  <c r="AH480" i="1"/>
  <c r="AF480" i="1"/>
  <c r="L480" i="1"/>
  <c r="K480" i="1"/>
  <c r="J480" i="1"/>
  <c r="I480" i="1"/>
  <c r="H480" i="1"/>
  <c r="F480" i="1"/>
  <c r="AG480" i="1" s="1"/>
  <c r="E480" i="1"/>
  <c r="D480" i="1"/>
  <c r="C480" i="1"/>
  <c r="B480" i="1"/>
  <c r="AJ479" i="1"/>
  <c r="AI479" i="1"/>
  <c r="AG479" i="1"/>
  <c r="AF479" i="1"/>
  <c r="L479" i="1"/>
  <c r="K479" i="1"/>
  <c r="J479" i="1"/>
  <c r="I479" i="1"/>
  <c r="AH479" i="1" s="1"/>
  <c r="H479" i="1"/>
  <c r="F479" i="1"/>
  <c r="E479" i="1"/>
  <c r="D479" i="1"/>
  <c r="C479" i="1"/>
  <c r="B479" i="1"/>
  <c r="AJ478" i="1"/>
  <c r="AI478" i="1"/>
  <c r="AF478" i="1"/>
  <c r="L478" i="1"/>
  <c r="K478" i="1"/>
  <c r="J478" i="1"/>
  <c r="I478" i="1"/>
  <c r="AH478" i="1" s="1"/>
  <c r="H478" i="1"/>
  <c r="F478" i="1"/>
  <c r="AG478" i="1" s="1"/>
  <c r="E478" i="1"/>
  <c r="D478" i="1"/>
  <c r="C478" i="1"/>
  <c r="B478" i="1"/>
  <c r="AJ477" i="1"/>
  <c r="AI477" i="1"/>
  <c r="AF477" i="1"/>
  <c r="L477" i="1"/>
  <c r="K477" i="1"/>
  <c r="J477" i="1"/>
  <c r="I477" i="1"/>
  <c r="AH477" i="1" s="1"/>
  <c r="H477" i="1"/>
  <c r="F477" i="1"/>
  <c r="AG477" i="1" s="1"/>
  <c r="E477" i="1"/>
  <c r="D477" i="1"/>
  <c r="C477" i="1"/>
  <c r="B477" i="1"/>
  <c r="AJ476" i="1"/>
  <c r="AI476" i="1"/>
  <c r="AH476" i="1"/>
  <c r="AF476" i="1"/>
  <c r="L476" i="1"/>
  <c r="K476" i="1"/>
  <c r="J476" i="1"/>
  <c r="I476" i="1"/>
  <c r="H476" i="1"/>
  <c r="F476" i="1"/>
  <c r="AG476" i="1" s="1"/>
  <c r="E476" i="1"/>
  <c r="D476" i="1"/>
  <c r="C476" i="1"/>
  <c r="B476" i="1"/>
  <c r="AJ475" i="1"/>
  <c r="AI475" i="1"/>
  <c r="AG475" i="1"/>
  <c r="AF475" i="1"/>
  <c r="L475" i="1"/>
  <c r="K475" i="1"/>
  <c r="J475" i="1"/>
  <c r="I475" i="1"/>
  <c r="AH475" i="1" s="1"/>
  <c r="H475" i="1"/>
  <c r="F475" i="1"/>
  <c r="E475" i="1"/>
  <c r="D475" i="1"/>
  <c r="C475" i="1"/>
  <c r="B475" i="1"/>
  <c r="AJ474" i="1"/>
  <c r="AI474" i="1"/>
  <c r="AF474" i="1"/>
  <c r="L474" i="1"/>
  <c r="K474" i="1"/>
  <c r="J474" i="1"/>
  <c r="I474" i="1"/>
  <c r="AH474" i="1" s="1"/>
  <c r="H474" i="1"/>
  <c r="F474" i="1"/>
  <c r="AG474" i="1" s="1"/>
  <c r="E474" i="1"/>
  <c r="D474" i="1"/>
  <c r="C474" i="1"/>
  <c r="B474" i="1"/>
  <c r="AJ473" i="1"/>
  <c r="AI473" i="1"/>
  <c r="AF473" i="1"/>
  <c r="L473" i="1"/>
  <c r="K473" i="1"/>
  <c r="J473" i="1"/>
  <c r="I473" i="1"/>
  <c r="AH473" i="1" s="1"/>
  <c r="H473" i="1"/>
  <c r="F473" i="1"/>
  <c r="AG473" i="1" s="1"/>
  <c r="E473" i="1"/>
  <c r="D473" i="1"/>
  <c r="C473" i="1"/>
  <c r="B473" i="1"/>
  <c r="AJ472" i="1"/>
  <c r="AI472" i="1"/>
  <c r="AH472" i="1"/>
  <c r="AF472" i="1"/>
  <c r="L472" i="1"/>
  <c r="K472" i="1"/>
  <c r="J472" i="1"/>
  <c r="I472" i="1"/>
  <c r="H472" i="1"/>
  <c r="F472" i="1"/>
  <c r="AG472" i="1" s="1"/>
  <c r="E472" i="1"/>
  <c r="D472" i="1"/>
  <c r="C472" i="1"/>
  <c r="B472" i="1"/>
  <c r="AJ471" i="1"/>
  <c r="AI471" i="1"/>
  <c r="AG471" i="1"/>
  <c r="AF471" i="1"/>
  <c r="L471" i="1"/>
  <c r="K471" i="1"/>
  <c r="J471" i="1"/>
  <c r="I471" i="1"/>
  <c r="AH471" i="1" s="1"/>
  <c r="H471" i="1"/>
  <c r="F471" i="1"/>
  <c r="E471" i="1"/>
  <c r="D471" i="1"/>
  <c r="C471" i="1"/>
  <c r="B471" i="1"/>
  <c r="AJ470" i="1"/>
  <c r="AI470" i="1"/>
  <c r="AF470" i="1"/>
  <c r="L470" i="1"/>
  <c r="K470" i="1"/>
  <c r="J470" i="1"/>
  <c r="I470" i="1"/>
  <c r="AH470" i="1" s="1"/>
  <c r="H470" i="1"/>
  <c r="F470" i="1"/>
  <c r="AG470" i="1" s="1"/>
  <c r="E470" i="1"/>
  <c r="D470" i="1"/>
  <c r="C470" i="1"/>
  <c r="B470" i="1"/>
  <c r="AJ469" i="1"/>
  <c r="AI469" i="1"/>
  <c r="AF469" i="1"/>
  <c r="L469" i="1"/>
  <c r="K469" i="1"/>
  <c r="J469" i="1"/>
  <c r="I469" i="1"/>
  <c r="AH469" i="1" s="1"/>
  <c r="H469" i="1"/>
  <c r="F469" i="1"/>
  <c r="AG469" i="1" s="1"/>
  <c r="E469" i="1"/>
  <c r="D469" i="1"/>
  <c r="C469" i="1"/>
  <c r="B469" i="1"/>
  <c r="AJ468" i="1"/>
  <c r="AI468" i="1"/>
  <c r="AH468" i="1"/>
  <c r="AF468" i="1"/>
  <c r="L468" i="1"/>
  <c r="K468" i="1"/>
  <c r="J468" i="1"/>
  <c r="I468" i="1"/>
  <c r="H468" i="1"/>
  <c r="F468" i="1"/>
  <c r="AG468" i="1" s="1"/>
  <c r="E468" i="1"/>
  <c r="D468" i="1"/>
  <c r="C468" i="1"/>
  <c r="B468" i="1"/>
  <c r="AJ467" i="1"/>
  <c r="AI467" i="1"/>
  <c r="AG467" i="1"/>
  <c r="AF467" i="1"/>
  <c r="L467" i="1"/>
  <c r="K467" i="1"/>
  <c r="J467" i="1"/>
  <c r="I467" i="1"/>
  <c r="AH467" i="1" s="1"/>
  <c r="H467" i="1"/>
  <c r="F467" i="1"/>
  <c r="E467" i="1"/>
  <c r="D467" i="1"/>
  <c r="C467" i="1"/>
  <c r="B467" i="1"/>
  <c r="AJ466" i="1"/>
  <c r="AI466" i="1"/>
  <c r="AF466" i="1"/>
  <c r="L466" i="1"/>
  <c r="K466" i="1"/>
  <c r="J466" i="1"/>
  <c r="I466" i="1"/>
  <c r="AH466" i="1" s="1"/>
  <c r="H466" i="1"/>
  <c r="F466" i="1"/>
  <c r="AG466" i="1" s="1"/>
  <c r="E466" i="1"/>
  <c r="D466" i="1"/>
  <c r="C466" i="1"/>
  <c r="B466" i="1"/>
  <c r="AJ465" i="1"/>
  <c r="AI465" i="1"/>
  <c r="AF465" i="1"/>
  <c r="L465" i="1"/>
  <c r="K465" i="1"/>
  <c r="J465" i="1"/>
  <c r="I465" i="1"/>
  <c r="AH465" i="1" s="1"/>
  <c r="H465" i="1"/>
  <c r="F465" i="1"/>
  <c r="AG465" i="1" s="1"/>
  <c r="E465" i="1"/>
  <c r="D465" i="1"/>
  <c r="C465" i="1"/>
  <c r="B465" i="1"/>
  <c r="AJ464" i="1"/>
  <c r="AI464" i="1"/>
  <c r="AH464" i="1"/>
  <c r="AF464" i="1"/>
  <c r="L464" i="1"/>
  <c r="K464" i="1"/>
  <c r="J464" i="1"/>
  <c r="I464" i="1"/>
  <c r="H464" i="1"/>
  <c r="F464" i="1"/>
  <c r="AG464" i="1" s="1"/>
  <c r="E464" i="1"/>
  <c r="D464" i="1"/>
  <c r="C464" i="1"/>
  <c r="B464" i="1"/>
  <c r="AJ463" i="1"/>
  <c r="AI463" i="1"/>
  <c r="AG463" i="1"/>
  <c r="AF463" i="1"/>
  <c r="L463" i="1"/>
  <c r="K463" i="1"/>
  <c r="J463" i="1"/>
  <c r="I463" i="1"/>
  <c r="AH463" i="1" s="1"/>
  <c r="H463" i="1"/>
  <c r="F463" i="1"/>
  <c r="E463" i="1"/>
  <c r="D463" i="1"/>
  <c r="C463" i="1"/>
  <c r="B463" i="1"/>
  <c r="AJ462" i="1"/>
  <c r="AI462" i="1"/>
  <c r="AF462" i="1"/>
  <c r="L462" i="1"/>
  <c r="K462" i="1"/>
  <c r="J462" i="1"/>
  <c r="I462" i="1"/>
  <c r="AH462" i="1" s="1"/>
  <c r="H462" i="1"/>
  <c r="F462" i="1"/>
  <c r="AG462" i="1" s="1"/>
  <c r="E462" i="1"/>
  <c r="D462" i="1"/>
  <c r="C462" i="1"/>
  <c r="B462" i="1"/>
  <c r="AJ461" i="1"/>
  <c r="AI461" i="1"/>
  <c r="AF461" i="1"/>
  <c r="L461" i="1"/>
  <c r="K461" i="1"/>
  <c r="J461" i="1"/>
  <c r="I461" i="1"/>
  <c r="AH461" i="1" s="1"/>
  <c r="H461" i="1"/>
  <c r="F461" i="1"/>
  <c r="AG461" i="1" s="1"/>
  <c r="E461" i="1"/>
  <c r="D461" i="1"/>
  <c r="C461" i="1"/>
  <c r="B461" i="1"/>
  <c r="AJ460" i="1"/>
  <c r="AI460" i="1"/>
  <c r="AH460" i="1"/>
  <c r="AF460" i="1"/>
  <c r="L460" i="1"/>
  <c r="K460" i="1"/>
  <c r="J460" i="1"/>
  <c r="I460" i="1"/>
  <c r="H460" i="1"/>
  <c r="F460" i="1"/>
  <c r="AG460" i="1" s="1"/>
  <c r="E460" i="1"/>
  <c r="D460" i="1"/>
  <c r="C460" i="1"/>
  <c r="B460" i="1"/>
  <c r="AJ459" i="1"/>
  <c r="AI459" i="1"/>
  <c r="AG459" i="1"/>
  <c r="AF459" i="1"/>
  <c r="L459" i="1"/>
  <c r="K459" i="1"/>
  <c r="J459" i="1"/>
  <c r="I459" i="1"/>
  <c r="AH459" i="1" s="1"/>
  <c r="H459" i="1"/>
  <c r="F459" i="1"/>
  <c r="E459" i="1"/>
  <c r="D459" i="1"/>
  <c r="C459" i="1"/>
  <c r="B459" i="1"/>
  <c r="AJ458" i="1"/>
  <c r="AI458" i="1"/>
  <c r="AF458" i="1"/>
  <c r="L458" i="1"/>
  <c r="K458" i="1"/>
  <c r="J458" i="1"/>
  <c r="I458" i="1"/>
  <c r="AH458" i="1" s="1"/>
  <c r="H458" i="1"/>
  <c r="F458" i="1"/>
  <c r="AG458" i="1" s="1"/>
  <c r="E458" i="1"/>
  <c r="D458" i="1"/>
  <c r="C458" i="1"/>
  <c r="B458" i="1"/>
  <c r="AJ457" i="1"/>
  <c r="AI457" i="1"/>
  <c r="AF457" i="1"/>
  <c r="L457" i="1"/>
  <c r="K457" i="1"/>
  <c r="J457" i="1"/>
  <c r="I457" i="1"/>
  <c r="AH457" i="1" s="1"/>
  <c r="H457" i="1"/>
  <c r="F457" i="1"/>
  <c r="AG457" i="1" s="1"/>
  <c r="E457" i="1"/>
  <c r="D457" i="1"/>
  <c r="C457" i="1"/>
  <c r="B457" i="1"/>
  <c r="AJ456" i="1"/>
  <c r="AI456" i="1"/>
  <c r="AH456" i="1"/>
  <c r="AF456" i="1"/>
  <c r="L456" i="1"/>
  <c r="K456" i="1"/>
  <c r="J456" i="1"/>
  <c r="I456" i="1"/>
  <c r="H456" i="1"/>
  <c r="F456" i="1"/>
  <c r="AG456" i="1" s="1"/>
  <c r="E456" i="1"/>
  <c r="D456" i="1"/>
  <c r="C456" i="1"/>
  <c r="B456" i="1"/>
  <c r="AJ455" i="1"/>
  <c r="AI455" i="1"/>
  <c r="AG455" i="1"/>
  <c r="AF455" i="1"/>
  <c r="L455" i="1"/>
  <c r="K455" i="1"/>
  <c r="J455" i="1"/>
  <c r="I455" i="1"/>
  <c r="AH455" i="1" s="1"/>
  <c r="H455" i="1"/>
  <c r="F455" i="1"/>
  <c r="E455" i="1"/>
  <c r="D455" i="1"/>
  <c r="C455" i="1"/>
  <c r="B455" i="1"/>
  <c r="AJ454" i="1"/>
  <c r="AI454" i="1"/>
  <c r="AF454" i="1"/>
  <c r="L454" i="1"/>
  <c r="K454" i="1"/>
  <c r="J454" i="1"/>
  <c r="I454" i="1"/>
  <c r="AH454" i="1" s="1"/>
  <c r="H454" i="1"/>
  <c r="F454" i="1"/>
  <c r="AG454" i="1" s="1"/>
  <c r="E454" i="1"/>
  <c r="D454" i="1"/>
  <c r="C454" i="1"/>
  <c r="B454" i="1"/>
  <c r="AJ453" i="1"/>
  <c r="AI453" i="1"/>
  <c r="AH453" i="1"/>
  <c r="AF453" i="1"/>
  <c r="L453" i="1"/>
  <c r="K453" i="1"/>
  <c r="J453" i="1"/>
  <c r="I453" i="1"/>
  <c r="H453" i="1"/>
  <c r="F453" i="1"/>
  <c r="AG453" i="1" s="1"/>
  <c r="E453" i="1"/>
  <c r="D453" i="1"/>
  <c r="C453" i="1"/>
  <c r="B453" i="1"/>
  <c r="AJ452" i="1"/>
  <c r="AI452" i="1"/>
  <c r="AF452" i="1"/>
  <c r="L452" i="1"/>
  <c r="K452" i="1"/>
  <c r="J452" i="1"/>
  <c r="I452" i="1"/>
  <c r="AH452" i="1" s="1"/>
  <c r="H452" i="1"/>
  <c r="F452" i="1"/>
  <c r="AG452" i="1" s="1"/>
  <c r="E452" i="1"/>
  <c r="D452" i="1"/>
  <c r="C452" i="1"/>
  <c r="B452" i="1"/>
  <c r="AJ451" i="1"/>
  <c r="AI451" i="1"/>
  <c r="AG451" i="1"/>
  <c r="AF451" i="1"/>
  <c r="L451" i="1"/>
  <c r="K451" i="1"/>
  <c r="J451" i="1"/>
  <c r="I451" i="1"/>
  <c r="AH451" i="1" s="1"/>
  <c r="H451" i="1"/>
  <c r="F451" i="1"/>
  <c r="E451" i="1"/>
  <c r="D451" i="1"/>
  <c r="C451" i="1"/>
  <c r="B451" i="1"/>
  <c r="AJ450" i="1"/>
  <c r="AI450" i="1"/>
  <c r="AF450" i="1"/>
  <c r="L450" i="1"/>
  <c r="K450" i="1"/>
  <c r="J450" i="1"/>
  <c r="I450" i="1"/>
  <c r="AH450" i="1" s="1"/>
  <c r="H450" i="1"/>
  <c r="F450" i="1"/>
  <c r="AG450" i="1" s="1"/>
  <c r="E450" i="1"/>
  <c r="D450" i="1"/>
  <c r="C450" i="1"/>
  <c r="B450" i="1"/>
  <c r="AJ449" i="1"/>
  <c r="AI449" i="1"/>
  <c r="AH449" i="1"/>
  <c r="AF449" i="1"/>
  <c r="L449" i="1"/>
  <c r="K449" i="1"/>
  <c r="J449" i="1"/>
  <c r="I449" i="1"/>
  <c r="H449" i="1"/>
  <c r="F449" i="1"/>
  <c r="AG449" i="1" s="1"/>
  <c r="E449" i="1"/>
  <c r="D449" i="1"/>
  <c r="C449" i="1"/>
  <c r="B449" i="1"/>
  <c r="AJ448" i="1"/>
  <c r="AI448" i="1"/>
  <c r="AF448" i="1"/>
  <c r="L448" i="1"/>
  <c r="K448" i="1"/>
  <c r="J448" i="1"/>
  <c r="I448" i="1"/>
  <c r="AH448" i="1" s="1"/>
  <c r="H448" i="1"/>
  <c r="F448" i="1"/>
  <c r="AG448" i="1" s="1"/>
  <c r="E448" i="1"/>
  <c r="D448" i="1"/>
  <c r="C448" i="1"/>
  <c r="B448" i="1"/>
  <c r="AJ447" i="1"/>
  <c r="AI447" i="1"/>
  <c r="AH447" i="1"/>
  <c r="AF447" i="1"/>
  <c r="L447" i="1"/>
  <c r="K447" i="1"/>
  <c r="J447" i="1"/>
  <c r="I447" i="1"/>
  <c r="H447" i="1"/>
  <c r="F447" i="1"/>
  <c r="AG447" i="1" s="1"/>
  <c r="E447" i="1"/>
  <c r="D447" i="1"/>
  <c r="C447" i="1"/>
  <c r="B447" i="1"/>
  <c r="AJ446" i="1"/>
  <c r="AI446" i="1"/>
  <c r="AG446" i="1"/>
  <c r="AF446" i="1"/>
  <c r="L446" i="1"/>
  <c r="K446" i="1"/>
  <c r="J446" i="1"/>
  <c r="I446" i="1"/>
  <c r="AH446" i="1" s="1"/>
  <c r="H446" i="1"/>
  <c r="F446" i="1"/>
  <c r="E446" i="1"/>
  <c r="D446" i="1"/>
  <c r="C446" i="1"/>
  <c r="B446" i="1"/>
  <c r="AJ445" i="1"/>
  <c r="AI445" i="1"/>
  <c r="AH445" i="1"/>
  <c r="AF445" i="1"/>
  <c r="L445" i="1"/>
  <c r="K445" i="1"/>
  <c r="J445" i="1"/>
  <c r="I445" i="1"/>
  <c r="H445" i="1"/>
  <c r="F445" i="1"/>
  <c r="AG445" i="1" s="1"/>
  <c r="E445" i="1"/>
  <c r="D445" i="1"/>
  <c r="C445" i="1"/>
  <c r="B445" i="1"/>
  <c r="AJ444" i="1"/>
  <c r="AI444" i="1"/>
  <c r="AG444" i="1"/>
  <c r="AF444" i="1"/>
  <c r="L444" i="1"/>
  <c r="K444" i="1"/>
  <c r="J444" i="1"/>
  <c r="I444" i="1"/>
  <c r="AH444" i="1" s="1"/>
  <c r="H444" i="1"/>
  <c r="F444" i="1"/>
  <c r="E444" i="1"/>
  <c r="D444" i="1"/>
  <c r="C444" i="1"/>
  <c r="B444" i="1"/>
  <c r="AJ443" i="1"/>
  <c r="AI443" i="1"/>
  <c r="AF443" i="1"/>
  <c r="L443" i="1"/>
  <c r="K443" i="1"/>
  <c r="J443" i="1"/>
  <c r="I443" i="1"/>
  <c r="AH443" i="1" s="1"/>
  <c r="H443" i="1"/>
  <c r="F443" i="1"/>
  <c r="AG443" i="1" s="1"/>
  <c r="E443" i="1"/>
  <c r="D443" i="1"/>
  <c r="C443" i="1"/>
  <c r="B443" i="1"/>
  <c r="AJ442" i="1"/>
  <c r="AI442" i="1"/>
  <c r="AG442" i="1"/>
  <c r="AF442" i="1"/>
  <c r="L442" i="1"/>
  <c r="K442" i="1"/>
  <c r="J442" i="1"/>
  <c r="I442" i="1"/>
  <c r="AH442" i="1" s="1"/>
  <c r="H442" i="1"/>
  <c r="F442" i="1"/>
  <c r="E442" i="1"/>
  <c r="D442" i="1"/>
  <c r="C442" i="1"/>
  <c r="B442" i="1"/>
  <c r="AJ441" i="1"/>
  <c r="AI441" i="1"/>
  <c r="AF441" i="1"/>
  <c r="L441" i="1"/>
  <c r="K441" i="1"/>
  <c r="J441" i="1"/>
  <c r="I441" i="1"/>
  <c r="AH441" i="1" s="1"/>
  <c r="H441" i="1"/>
  <c r="F441" i="1"/>
  <c r="AG441" i="1" s="1"/>
  <c r="E441" i="1"/>
  <c r="D441" i="1"/>
  <c r="C441" i="1"/>
  <c r="B441" i="1"/>
  <c r="AJ440" i="1"/>
  <c r="AI440" i="1"/>
  <c r="AF440" i="1"/>
  <c r="L440" i="1"/>
  <c r="K440" i="1"/>
  <c r="J440" i="1"/>
  <c r="I440" i="1"/>
  <c r="AH440" i="1" s="1"/>
  <c r="H440" i="1"/>
  <c r="F440" i="1"/>
  <c r="AG440" i="1" s="1"/>
  <c r="E440" i="1"/>
  <c r="D440" i="1"/>
  <c r="C440" i="1"/>
  <c r="B440" i="1"/>
  <c r="AJ439" i="1"/>
  <c r="AI439" i="1"/>
  <c r="AH439" i="1"/>
  <c r="AF439" i="1"/>
  <c r="L439" i="1"/>
  <c r="K439" i="1"/>
  <c r="J439" i="1"/>
  <c r="I439" i="1"/>
  <c r="H439" i="1"/>
  <c r="F439" i="1"/>
  <c r="AG439" i="1" s="1"/>
  <c r="E439" i="1"/>
  <c r="D439" i="1"/>
  <c r="C439" i="1"/>
  <c r="B439" i="1"/>
  <c r="AJ438" i="1"/>
  <c r="AI438" i="1"/>
  <c r="AG438" i="1"/>
  <c r="AF438" i="1"/>
  <c r="L438" i="1"/>
  <c r="K438" i="1"/>
  <c r="J438" i="1"/>
  <c r="I438" i="1"/>
  <c r="AH438" i="1" s="1"/>
  <c r="H438" i="1"/>
  <c r="F438" i="1"/>
  <c r="E438" i="1"/>
  <c r="D438" i="1"/>
  <c r="C438" i="1"/>
  <c r="B438" i="1"/>
  <c r="AJ437" i="1"/>
  <c r="AI437" i="1"/>
  <c r="AF437" i="1"/>
  <c r="L437" i="1"/>
  <c r="K437" i="1"/>
  <c r="J437" i="1"/>
  <c r="I437" i="1"/>
  <c r="AH437" i="1" s="1"/>
  <c r="H437" i="1"/>
  <c r="F437" i="1"/>
  <c r="AG437" i="1" s="1"/>
  <c r="E437" i="1"/>
  <c r="D437" i="1"/>
  <c r="C437" i="1"/>
  <c r="B437" i="1"/>
  <c r="AJ436" i="1"/>
  <c r="AI436" i="1"/>
  <c r="AH436" i="1"/>
  <c r="AF436" i="1"/>
  <c r="L436" i="1"/>
  <c r="K436" i="1"/>
  <c r="J436" i="1"/>
  <c r="I436" i="1"/>
  <c r="H436" i="1"/>
  <c r="F436" i="1"/>
  <c r="AG436" i="1" s="1"/>
  <c r="E436" i="1"/>
  <c r="D436" i="1"/>
  <c r="C436" i="1"/>
  <c r="B436" i="1"/>
  <c r="AJ435" i="1"/>
  <c r="AI435" i="1"/>
  <c r="AG435" i="1"/>
  <c r="AF435" i="1"/>
  <c r="L435" i="1"/>
  <c r="K435" i="1"/>
  <c r="J435" i="1"/>
  <c r="I435" i="1"/>
  <c r="AH435" i="1" s="1"/>
  <c r="H435" i="1"/>
  <c r="F435" i="1"/>
  <c r="E435" i="1"/>
  <c r="D435" i="1"/>
  <c r="C435" i="1"/>
  <c r="B435" i="1"/>
  <c r="AJ434" i="1"/>
  <c r="AI434" i="1"/>
  <c r="AH434" i="1"/>
  <c r="AF434" i="1"/>
  <c r="L434" i="1"/>
  <c r="K434" i="1"/>
  <c r="J434" i="1"/>
  <c r="I434" i="1"/>
  <c r="H434" i="1"/>
  <c r="F434" i="1"/>
  <c r="AG434" i="1" s="1"/>
  <c r="E434" i="1"/>
  <c r="D434" i="1"/>
  <c r="C434" i="1"/>
  <c r="B434" i="1"/>
  <c r="AJ433" i="1"/>
  <c r="AI433" i="1"/>
  <c r="AG433" i="1"/>
  <c r="AF433" i="1"/>
  <c r="L433" i="1"/>
  <c r="K433" i="1"/>
  <c r="J433" i="1"/>
  <c r="I433" i="1"/>
  <c r="AH433" i="1" s="1"/>
  <c r="H433" i="1"/>
  <c r="F433" i="1"/>
  <c r="E433" i="1"/>
  <c r="D433" i="1"/>
  <c r="C433" i="1"/>
  <c r="B433" i="1"/>
  <c r="AJ432" i="1"/>
  <c r="AI432" i="1"/>
  <c r="AF432" i="1"/>
  <c r="L432" i="1"/>
  <c r="K432" i="1"/>
  <c r="J432" i="1"/>
  <c r="I432" i="1"/>
  <c r="AH432" i="1" s="1"/>
  <c r="H432" i="1"/>
  <c r="F432" i="1"/>
  <c r="AG432" i="1" s="1"/>
  <c r="E432" i="1"/>
  <c r="D432" i="1"/>
  <c r="C432" i="1"/>
  <c r="B432" i="1"/>
  <c r="AJ431" i="1"/>
  <c r="AI431" i="1"/>
  <c r="AG431" i="1"/>
  <c r="AF431" i="1"/>
  <c r="L431" i="1"/>
  <c r="K431" i="1"/>
  <c r="J431" i="1"/>
  <c r="I431" i="1"/>
  <c r="AH431" i="1" s="1"/>
  <c r="H431" i="1"/>
  <c r="F431" i="1"/>
  <c r="E431" i="1"/>
  <c r="D431" i="1"/>
  <c r="C431" i="1"/>
  <c r="B431" i="1"/>
  <c r="AJ430" i="1"/>
  <c r="AI430" i="1"/>
  <c r="AF430" i="1"/>
  <c r="L430" i="1"/>
  <c r="K430" i="1"/>
  <c r="J430" i="1"/>
  <c r="I430" i="1"/>
  <c r="AH430" i="1" s="1"/>
  <c r="H430" i="1"/>
  <c r="F430" i="1"/>
  <c r="AG430" i="1" s="1"/>
  <c r="E430" i="1"/>
  <c r="D430" i="1"/>
  <c r="C430" i="1"/>
  <c r="B430" i="1"/>
  <c r="AJ429" i="1"/>
  <c r="AI429" i="1"/>
  <c r="AH429" i="1"/>
  <c r="AF429" i="1"/>
  <c r="L429" i="1"/>
  <c r="K429" i="1"/>
  <c r="J429" i="1"/>
  <c r="I429" i="1"/>
  <c r="H429" i="1"/>
  <c r="F429" i="1"/>
  <c r="AG429" i="1" s="1"/>
  <c r="E429" i="1"/>
  <c r="D429" i="1"/>
  <c r="C429" i="1"/>
  <c r="B429" i="1"/>
  <c r="AJ428" i="1"/>
  <c r="AI428" i="1"/>
  <c r="AG428" i="1"/>
  <c r="AF428" i="1"/>
  <c r="L428" i="1"/>
  <c r="K428" i="1"/>
  <c r="J428" i="1"/>
  <c r="I428" i="1"/>
  <c r="AH428" i="1" s="1"/>
  <c r="H428" i="1"/>
  <c r="F428" i="1"/>
  <c r="E428" i="1"/>
  <c r="D428" i="1"/>
  <c r="C428" i="1"/>
  <c r="B428" i="1"/>
  <c r="AJ427" i="1"/>
  <c r="AI427" i="1"/>
  <c r="AF427" i="1"/>
  <c r="L427" i="1"/>
  <c r="K427" i="1"/>
  <c r="J427" i="1"/>
  <c r="I427" i="1"/>
  <c r="AH427" i="1" s="1"/>
  <c r="H427" i="1"/>
  <c r="F427" i="1"/>
  <c r="AG427" i="1" s="1"/>
  <c r="E427" i="1"/>
  <c r="D427" i="1"/>
  <c r="C427" i="1"/>
  <c r="B427" i="1"/>
  <c r="AJ426" i="1"/>
  <c r="AI426" i="1"/>
  <c r="AF426" i="1"/>
  <c r="L426" i="1"/>
  <c r="K426" i="1"/>
  <c r="J426" i="1"/>
  <c r="I426" i="1"/>
  <c r="AH426" i="1" s="1"/>
  <c r="H426" i="1"/>
  <c r="F426" i="1"/>
  <c r="AG426" i="1" s="1"/>
  <c r="E426" i="1"/>
  <c r="D426" i="1"/>
  <c r="C426" i="1"/>
  <c r="B426" i="1"/>
  <c r="AJ425" i="1"/>
  <c r="AI425" i="1"/>
  <c r="AH425" i="1"/>
  <c r="AF425" i="1"/>
  <c r="L425" i="1"/>
  <c r="K425" i="1"/>
  <c r="J425" i="1"/>
  <c r="I425" i="1"/>
  <c r="H425" i="1"/>
  <c r="F425" i="1"/>
  <c r="AG425" i="1" s="1"/>
  <c r="E425" i="1"/>
  <c r="D425" i="1"/>
  <c r="C425" i="1"/>
  <c r="B425" i="1"/>
  <c r="AJ424" i="1"/>
  <c r="AI424" i="1"/>
  <c r="AG424" i="1"/>
  <c r="AF424" i="1"/>
  <c r="L424" i="1"/>
  <c r="K424" i="1"/>
  <c r="J424" i="1"/>
  <c r="I424" i="1"/>
  <c r="AH424" i="1" s="1"/>
  <c r="H424" i="1"/>
  <c r="F424" i="1"/>
  <c r="E424" i="1"/>
  <c r="D424" i="1"/>
  <c r="C424" i="1"/>
  <c r="B424" i="1"/>
  <c r="AJ423" i="1"/>
  <c r="AI423" i="1"/>
  <c r="AF423" i="1"/>
  <c r="L423" i="1"/>
  <c r="K423" i="1"/>
  <c r="J423" i="1"/>
  <c r="I423" i="1"/>
  <c r="AH423" i="1" s="1"/>
  <c r="H423" i="1"/>
  <c r="F423" i="1"/>
  <c r="AG423" i="1" s="1"/>
  <c r="E423" i="1"/>
  <c r="D423" i="1"/>
  <c r="C423" i="1"/>
  <c r="B423" i="1"/>
  <c r="AJ422" i="1"/>
  <c r="AI422" i="1"/>
  <c r="AH422" i="1"/>
  <c r="AF422" i="1"/>
  <c r="L422" i="1"/>
  <c r="K422" i="1"/>
  <c r="J422" i="1"/>
  <c r="I422" i="1"/>
  <c r="H422" i="1"/>
  <c r="F422" i="1"/>
  <c r="AG422" i="1" s="1"/>
  <c r="E422" i="1"/>
  <c r="D422" i="1"/>
  <c r="C422" i="1"/>
  <c r="B422" i="1"/>
  <c r="AJ421" i="1"/>
  <c r="AI421" i="1"/>
  <c r="AG421" i="1"/>
  <c r="AF421" i="1"/>
  <c r="L421" i="1"/>
  <c r="K421" i="1"/>
  <c r="J421" i="1"/>
  <c r="I421" i="1"/>
  <c r="AH421" i="1" s="1"/>
  <c r="H421" i="1"/>
  <c r="F421" i="1"/>
  <c r="E421" i="1"/>
  <c r="D421" i="1"/>
  <c r="C421" i="1"/>
  <c r="B421" i="1"/>
  <c r="AJ420" i="1"/>
  <c r="AI420" i="1"/>
  <c r="AF420" i="1"/>
  <c r="L420" i="1"/>
  <c r="K420" i="1"/>
  <c r="J420" i="1"/>
  <c r="I420" i="1"/>
  <c r="AH420" i="1" s="1"/>
  <c r="H420" i="1"/>
  <c r="F420" i="1"/>
  <c r="AG420" i="1" s="1"/>
  <c r="E420" i="1"/>
  <c r="D420" i="1"/>
  <c r="C420" i="1"/>
  <c r="B420" i="1"/>
  <c r="AJ419" i="1"/>
  <c r="AI419" i="1"/>
  <c r="AG419" i="1"/>
  <c r="AF419" i="1"/>
  <c r="L419" i="1"/>
  <c r="K419" i="1"/>
  <c r="J419" i="1"/>
  <c r="I419" i="1"/>
  <c r="AH419" i="1" s="1"/>
  <c r="H419" i="1"/>
  <c r="F419" i="1"/>
  <c r="E419" i="1"/>
  <c r="D419" i="1"/>
  <c r="C419" i="1"/>
  <c r="B419" i="1"/>
  <c r="AJ418" i="1"/>
  <c r="AI418" i="1"/>
  <c r="AH418" i="1"/>
  <c r="AF418" i="1"/>
  <c r="L418" i="1"/>
  <c r="K418" i="1"/>
  <c r="J418" i="1"/>
  <c r="I418" i="1"/>
  <c r="H418" i="1"/>
  <c r="F418" i="1"/>
  <c r="AG418" i="1" s="1"/>
  <c r="E418" i="1"/>
  <c r="D418" i="1"/>
  <c r="C418" i="1"/>
  <c r="B418" i="1"/>
  <c r="AJ417" i="1"/>
  <c r="AI417" i="1"/>
  <c r="AG417" i="1"/>
  <c r="AF417" i="1"/>
  <c r="L417" i="1"/>
  <c r="K417" i="1"/>
  <c r="J417" i="1"/>
  <c r="I417" i="1"/>
  <c r="AH417" i="1" s="1"/>
  <c r="H417" i="1"/>
  <c r="F417" i="1"/>
  <c r="E417" i="1"/>
  <c r="D417" i="1"/>
  <c r="C417" i="1"/>
  <c r="B417" i="1"/>
  <c r="AJ416" i="1"/>
  <c r="AI416" i="1"/>
  <c r="AF416" i="1"/>
  <c r="L416" i="1"/>
  <c r="K416" i="1"/>
  <c r="J416" i="1"/>
  <c r="I416" i="1"/>
  <c r="AH416" i="1" s="1"/>
  <c r="H416" i="1"/>
  <c r="F416" i="1"/>
  <c r="AG416" i="1" s="1"/>
  <c r="E416" i="1"/>
  <c r="D416" i="1"/>
  <c r="C416" i="1"/>
  <c r="B416" i="1"/>
  <c r="AJ415" i="1"/>
  <c r="AI415" i="1"/>
  <c r="AG415" i="1"/>
  <c r="AF415" i="1"/>
  <c r="L415" i="1"/>
  <c r="K415" i="1"/>
  <c r="J415" i="1"/>
  <c r="I415" i="1"/>
  <c r="AH415" i="1" s="1"/>
  <c r="H415" i="1"/>
  <c r="F415" i="1"/>
  <c r="E415" i="1"/>
  <c r="D415" i="1"/>
  <c r="C415" i="1"/>
  <c r="B415" i="1"/>
  <c r="AJ414" i="1"/>
  <c r="AI414" i="1"/>
  <c r="AF414" i="1"/>
  <c r="L414" i="1"/>
  <c r="K414" i="1"/>
  <c r="J414" i="1"/>
  <c r="I414" i="1"/>
  <c r="AH414" i="1" s="1"/>
  <c r="H414" i="1"/>
  <c r="F414" i="1"/>
  <c r="AG414" i="1" s="1"/>
  <c r="E414" i="1"/>
  <c r="D414" i="1"/>
  <c r="C414" i="1"/>
  <c r="B414" i="1"/>
  <c r="AJ413" i="1"/>
  <c r="AI413" i="1"/>
  <c r="AH413" i="1"/>
  <c r="AF413" i="1"/>
  <c r="L413" i="1"/>
  <c r="K413" i="1"/>
  <c r="J413" i="1"/>
  <c r="I413" i="1"/>
  <c r="H413" i="1"/>
  <c r="F413" i="1"/>
  <c r="AG413" i="1" s="1"/>
  <c r="E413" i="1"/>
  <c r="D413" i="1"/>
  <c r="C413" i="1"/>
  <c r="B413" i="1"/>
  <c r="AJ412" i="1"/>
  <c r="AI412" i="1"/>
  <c r="AG412" i="1"/>
  <c r="AF412" i="1"/>
  <c r="L412" i="1"/>
  <c r="K412" i="1"/>
  <c r="J412" i="1"/>
  <c r="I412" i="1"/>
  <c r="AH412" i="1" s="1"/>
  <c r="H412" i="1"/>
  <c r="F412" i="1"/>
  <c r="E412" i="1"/>
  <c r="D412" i="1"/>
  <c r="C412" i="1"/>
  <c r="B412" i="1"/>
  <c r="AJ411" i="1"/>
  <c r="AI411" i="1"/>
  <c r="AF411" i="1"/>
  <c r="L411" i="1"/>
  <c r="K411" i="1"/>
  <c r="J411" i="1"/>
  <c r="I411" i="1"/>
  <c r="AH411" i="1" s="1"/>
  <c r="H411" i="1"/>
  <c r="F411" i="1"/>
  <c r="AG411" i="1" s="1"/>
  <c r="E411" i="1"/>
  <c r="D411" i="1"/>
  <c r="C411" i="1"/>
  <c r="B411" i="1"/>
  <c r="AJ410" i="1"/>
  <c r="AI410" i="1"/>
  <c r="AF410" i="1"/>
  <c r="L410" i="1"/>
  <c r="K410" i="1"/>
  <c r="J410" i="1"/>
  <c r="I410" i="1"/>
  <c r="AH410" i="1" s="1"/>
  <c r="H410" i="1"/>
  <c r="F410" i="1"/>
  <c r="AG410" i="1" s="1"/>
  <c r="E410" i="1"/>
  <c r="D410" i="1"/>
  <c r="C410" i="1"/>
  <c r="B410" i="1"/>
  <c r="AJ409" i="1"/>
  <c r="AI409" i="1"/>
  <c r="AF409" i="1"/>
  <c r="L409" i="1"/>
  <c r="K409" i="1"/>
  <c r="J409" i="1"/>
  <c r="I409" i="1"/>
  <c r="AH409" i="1" s="1"/>
  <c r="H409" i="1"/>
  <c r="F409" i="1"/>
  <c r="AG409" i="1" s="1"/>
  <c r="E409" i="1"/>
  <c r="D409" i="1"/>
  <c r="C409" i="1"/>
  <c r="B409" i="1"/>
  <c r="AJ408" i="1"/>
  <c r="AI408" i="1"/>
  <c r="AG408" i="1"/>
  <c r="AF408" i="1"/>
  <c r="L408" i="1"/>
  <c r="K408" i="1"/>
  <c r="J408" i="1"/>
  <c r="I408" i="1"/>
  <c r="AH408" i="1" s="1"/>
  <c r="H408" i="1"/>
  <c r="F408" i="1"/>
  <c r="E408" i="1"/>
  <c r="D408" i="1"/>
  <c r="C408" i="1"/>
  <c r="B408" i="1"/>
  <c r="AJ407" i="1"/>
  <c r="AI407" i="1"/>
  <c r="AF407" i="1"/>
  <c r="L407" i="1"/>
  <c r="K407" i="1"/>
  <c r="J407" i="1"/>
  <c r="I407" i="1"/>
  <c r="AH407" i="1" s="1"/>
  <c r="H407" i="1"/>
  <c r="F407" i="1"/>
  <c r="AG407" i="1" s="1"/>
  <c r="E407" i="1"/>
  <c r="D407" i="1"/>
  <c r="C407" i="1"/>
  <c r="B407" i="1"/>
  <c r="AJ406" i="1"/>
  <c r="AI406" i="1"/>
  <c r="AH406" i="1"/>
  <c r="AF406" i="1"/>
  <c r="L406" i="1"/>
  <c r="K406" i="1"/>
  <c r="J406" i="1"/>
  <c r="I406" i="1"/>
  <c r="H406" i="1"/>
  <c r="F406" i="1"/>
  <c r="AG406" i="1" s="1"/>
  <c r="E406" i="1"/>
  <c r="D406" i="1"/>
  <c r="C406" i="1"/>
  <c r="B406" i="1"/>
  <c r="AJ405" i="1"/>
  <c r="AI405" i="1"/>
  <c r="AG405" i="1"/>
  <c r="AF405" i="1"/>
  <c r="L405" i="1"/>
  <c r="K405" i="1"/>
  <c r="J405" i="1"/>
  <c r="I405" i="1"/>
  <c r="AH405" i="1" s="1"/>
  <c r="H405" i="1"/>
  <c r="F405" i="1"/>
  <c r="E405" i="1"/>
  <c r="D405" i="1"/>
  <c r="C405" i="1"/>
  <c r="B405" i="1"/>
  <c r="AJ404" i="1"/>
  <c r="AI404" i="1"/>
  <c r="AF404" i="1"/>
  <c r="L404" i="1"/>
  <c r="K404" i="1"/>
  <c r="J404" i="1"/>
  <c r="I404" i="1"/>
  <c r="AH404" i="1" s="1"/>
  <c r="H404" i="1"/>
  <c r="F404" i="1"/>
  <c r="AG404" i="1" s="1"/>
  <c r="E404" i="1"/>
  <c r="D404" i="1"/>
  <c r="C404" i="1"/>
  <c r="B404" i="1"/>
  <c r="AJ403" i="1"/>
  <c r="AI403" i="1"/>
  <c r="AG403" i="1"/>
  <c r="AF403" i="1"/>
  <c r="L403" i="1"/>
  <c r="K403" i="1"/>
  <c r="J403" i="1"/>
  <c r="I403" i="1"/>
  <c r="AH403" i="1" s="1"/>
  <c r="H403" i="1"/>
  <c r="F403" i="1"/>
  <c r="E403" i="1"/>
  <c r="D403" i="1"/>
  <c r="C403" i="1"/>
  <c r="B403" i="1"/>
  <c r="AJ402" i="1"/>
  <c r="AI402" i="1"/>
  <c r="AH402" i="1"/>
  <c r="AF402" i="1"/>
  <c r="L402" i="1"/>
  <c r="K402" i="1"/>
  <c r="J402" i="1"/>
  <c r="I402" i="1"/>
  <c r="H402" i="1"/>
  <c r="F402" i="1"/>
  <c r="AG402" i="1" s="1"/>
  <c r="E402" i="1"/>
  <c r="D402" i="1"/>
  <c r="C402" i="1"/>
  <c r="B402" i="1"/>
  <c r="AJ401" i="1"/>
  <c r="AI401" i="1"/>
  <c r="AG401" i="1"/>
  <c r="AF401" i="1"/>
  <c r="L401" i="1"/>
  <c r="K401" i="1"/>
  <c r="J401" i="1"/>
  <c r="I401" i="1"/>
  <c r="AH401" i="1" s="1"/>
  <c r="H401" i="1"/>
  <c r="F401" i="1"/>
  <c r="E401" i="1"/>
  <c r="D401" i="1"/>
  <c r="C401" i="1"/>
  <c r="B401" i="1"/>
  <c r="AJ400" i="1"/>
  <c r="AI400" i="1"/>
  <c r="AF400" i="1"/>
  <c r="L400" i="1"/>
  <c r="K400" i="1"/>
  <c r="J400" i="1"/>
  <c r="I400" i="1"/>
  <c r="AH400" i="1" s="1"/>
  <c r="H400" i="1"/>
  <c r="F400" i="1"/>
  <c r="AG400" i="1" s="1"/>
  <c r="E400" i="1"/>
  <c r="D400" i="1"/>
  <c r="C400" i="1"/>
  <c r="B400" i="1"/>
  <c r="AJ399" i="1"/>
  <c r="AI399" i="1"/>
  <c r="AG399" i="1"/>
  <c r="AF399" i="1"/>
  <c r="L399" i="1"/>
  <c r="K399" i="1"/>
  <c r="J399" i="1"/>
  <c r="I399" i="1"/>
  <c r="AH399" i="1" s="1"/>
  <c r="H399" i="1"/>
  <c r="F399" i="1"/>
  <c r="E399" i="1"/>
  <c r="D399" i="1"/>
  <c r="C399" i="1"/>
  <c r="B399" i="1"/>
  <c r="AJ398" i="1"/>
  <c r="AI398" i="1"/>
  <c r="AF398" i="1"/>
  <c r="L398" i="1"/>
  <c r="K398" i="1"/>
  <c r="J398" i="1"/>
  <c r="I398" i="1"/>
  <c r="AH398" i="1" s="1"/>
  <c r="H398" i="1"/>
  <c r="F398" i="1"/>
  <c r="AG398" i="1" s="1"/>
  <c r="E398" i="1"/>
  <c r="D398" i="1"/>
  <c r="C398" i="1"/>
  <c r="B398" i="1"/>
  <c r="AJ397" i="1"/>
  <c r="AI397" i="1"/>
  <c r="AH397" i="1"/>
  <c r="AF397" i="1"/>
  <c r="L397" i="1"/>
  <c r="K397" i="1"/>
  <c r="J397" i="1"/>
  <c r="I397" i="1"/>
  <c r="H397" i="1"/>
  <c r="F397" i="1"/>
  <c r="AG397" i="1" s="1"/>
  <c r="E397" i="1"/>
  <c r="D397" i="1"/>
  <c r="C397" i="1"/>
  <c r="B397" i="1"/>
  <c r="AJ396" i="1"/>
  <c r="AI396" i="1"/>
  <c r="AG396" i="1"/>
  <c r="AF396" i="1"/>
  <c r="L396" i="1"/>
  <c r="K396" i="1"/>
  <c r="J396" i="1"/>
  <c r="I396" i="1"/>
  <c r="AH396" i="1" s="1"/>
  <c r="H396" i="1"/>
  <c r="F396" i="1"/>
  <c r="E396" i="1"/>
  <c r="D396" i="1"/>
  <c r="C396" i="1"/>
  <c r="B396" i="1"/>
  <c r="AJ395" i="1"/>
  <c r="AI395" i="1"/>
  <c r="AF395" i="1"/>
  <c r="L395" i="1"/>
  <c r="K395" i="1"/>
  <c r="J395" i="1"/>
  <c r="I395" i="1"/>
  <c r="AH395" i="1" s="1"/>
  <c r="H395" i="1"/>
  <c r="F395" i="1"/>
  <c r="AG395" i="1" s="1"/>
  <c r="E395" i="1"/>
  <c r="D395" i="1"/>
  <c r="C395" i="1"/>
  <c r="B395" i="1"/>
  <c r="AJ394" i="1"/>
  <c r="AI394" i="1"/>
  <c r="AF394" i="1"/>
  <c r="L394" i="1"/>
  <c r="K394" i="1"/>
  <c r="J394" i="1"/>
  <c r="I394" i="1"/>
  <c r="AH394" i="1" s="1"/>
  <c r="H394" i="1"/>
  <c r="F394" i="1"/>
  <c r="AG394" i="1" s="1"/>
  <c r="E394" i="1"/>
  <c r="D394" i="1"/>
  <c r="C394" i="1"/>
  <c r="B394" i="1"/>
  <c r="AJ393" i="1"/>
  <c r="AI393" i="1"/>
  <c r="AF393" i="1"/>
  <c r="L393" i="1"/>
  <c r="K393" i="1"/>
  <c r="J393" i="1"/>
  <c r="I393" i="1"/>
  <c r="AH393" i="1" s="1"/>
  <c r="H393" i="1"/>
  <c r="F393" i="1"/>
  <c r="AG393" i="1" s="1"/>
  <c r="E393" i="1"/>
  <c r="D393" i="1"/>
  <c r="C393" i="1"/>
  <c r="B393" i="1"/>
  <c r="AJ392" i="1"/>
  <c r="AI392" i="1"/>
  <c r="AG392" i="1"/>
  <c r="AF392" i="1"/>
  <c r="L392" i="1"/>
  <c r="K392" i="1"/>
  <c r="J392" i="1"/>
  <c r="I392" i="1"/>
  <c r="AH392" i="1" s="1"/>
  <c r="H392" i="1"/>
  <c r="F392" i="1"/>
  <c r="E392" i="1"/>
  <c r="D392" i="1"/>
  <c r="C392" i="1"/>
  <c r="B392" i="1"/>
  <c r="AJ391" i="1"/>
  <c r="AI391" i="1"/>
  <c r="AF391" i="1"/>
  <c r="L391" i="1"/>
  <c r="K391" i="1"/>
  <c r="J391" i="1"/>
  <c r="I391" i="1"/>
  <c r="AH391" i="1" s="1"/>
  <c r="H391" i="1"/>
  <c r="F391" i="1"/>
  <c r="AG391" i="1" s="1"/>
  <c r="E391" i="1"/>
  <c r="D391" i="1"/>
  <c r="C391" i="1"/>
  <c r="B391" i="1"/>
  <c r="AJ390" i="1"/>
  <c r="AI390" i="1"/>
  <c r="AH390" i="1"/>
  <c r="AF390" i="1"/>
  <c r="L390" i="1"/>
  <c r="K390" i="1"/>
  <c r="J390" i="1"/>
  <c r="I390" i="1"/>
  <c r="H390" i="1"/>
  <c r="F390" i="1"/>
  <c r="AG390" i="1" s="1"/>
  <c r="E390" i="1"/>
  <c r="D390" i="1"/>
  <c r="C390" i="1"/>
  <c r="B390" i="1"/>
  <c r="AJ389" i="1"/>
  <c r="AI389" i="1"/>
  <c r="AG389" i="1"/>
  <c r="AF389" i="1"/>
  <c r="L389" i="1"/>
  <c r="K389" i="1"/>
  <c r="J389" i="1"/>
  <c r="I389" i="1"/>
  <c r="AH389" i="1" s="1"/>
  <c r="H389" i="1"/>
  <c r="F389" i="1"/>
  <c r="E389" i="1"/>
  <c r="D389" i="1"/>
  <c r="C389" i="1"/>
  <c r="B389" i="1"/>
  <c r="AJ388" i="1"/>
  <c r="AI388" i="1"/>
  <c r="AF388" i="1"/>
  <c r="L388" i="1"/>
  <c r="K388" i="1"/>
  <c r="J388" i="1"/>
  <c r="I388" i="1"/>
  <c r="AH388" i="1" s="1"/>
  <c r="H388" i="1"/>
  <c r="F388" i="1"/>
  <c r="AG388" i="1" s="1"/>
  <c r="E388" i="1"/>
  <c r="D388" i="1"/>
  <c r="C388" i="1"/>
  <c r="B388" i="1"/>
  <c r="AJ387" i="1"/>
  <c r="AI387" i="1"/>
  <c r="AG387" i="1"/>
  <c r="AF387" i="1"/>
  <c r="L387" i="1"/>
  <c r="K387" i="1"/>
  <c r="J387" i="1"/>
  <c r="I387" i="1"/>
  <c r="AH387" i="1" s="1"/>
  <c r="H387" i="1"/>
  <c r="F387" i="1"/>
  <c r="E387" i="1"/>
  <c r="D387" i="1"/>
  <c r="C387" i="1"/>
  <c r="B387" i="1"/>
  <c r="AJ386" i="1"/>
  <c r="AI386" i="1"/>
  <c r="AH386" i="1"/>
  <c r="AF386" i="1"/>
  <c r="L386" i="1"/>
  <c r="K386" i="1"/>
  <c r="J386" i="1"/>
  <c r="I386" i="1"/>
  <c r="H386" i="1"/>
  <c r="F386" i="1"/>
  <c r="AG386" i="1" s="1"/>
  <c r="E386" i="1"/>
  <c r="D386" i="1"/>
  <c r="C386" i="1"/>
  <c r="B386" i="1"/>
  <c r="AJ385" i="1"/>
  <c r="AI385" i="1"/>
  <c r="AH385" i="1"/>
  <c r="AG385" i="1"/>
  <c r="AF385" i="1"/>
  <c r="L385" i="1"/>
  <c r="K385" i="1"/>
  <c r="J385" i="1"/>
  <c r="I385" i="1"/>
  <c r="H385" i="1"/>
  <c r="F385" i="1"/>
  <c r="E385" i="1"/>
  <c r="D385" i="1"/>
  <c r="C385" i="1"/>
  <c r="B385" i="1"/>
  <c r="AJ384" i="1"/>
  <c r="AI384" i="1"/>
  <c r="AF384" i="1"/>
  <c r="L384" i="1"/>
  <c r="K384" i="1"/>
  <c r="J384" i="1"/>
  <c r="I384" i="1"/>
  <c r="AH384" i="1" s="1"/>
  <c r="H384" i="1"/>
  <c r="F384" i="1"/>
  <c r="AG384" i="1" s="1"/>
  <c r="E384" i="1"/>
  <c r="D384" i="1"/>
  <c r="C384" i="1"/>
  <c r="B384" i="1"/>
  <c r="AJ383" i="1"/>
  <c r="AI383" i="1"/>
  <c r="AG383" i="1"/>
  <c r="AF383" i="1"/>
  <c r="L383" i="1"/>
  <c r="K383" i="1"/>
  <c r="J383" i="1"/>
  <c r="I383" i="1"/>
  <c r="AH383" i="1" s="1"/>
  <c r="H383" i="1"/>
  <c r="F383" i="1"/>
  <c r="E383" i="1"/>
  <c r="D383" i="1"/>
  <c r="C383" i="1"/>
  <c r="B383" i="1"/>
  <c r="AJ382" i="1"/>
  <c r="AI382" i="1"/>
  <c r="AF382" i="1"/>
  <c r="L382" i="1"/>
  <c r="K382" i="1"/>
  <c r="J382" i="1"/>
  <c r="I382" i="1"/>
  <c r="AH382" i="1" s="1"/>
  <c r="H382" i="1"/>
  <c r="F382" i="1"/>
  <c r="AG382" i="1" s="1"/>
  <c r="E382" i="1"/>
  <c r="D382" i="1"/>
  <c r="C382" i="1"/>
  <c r="B382" i="1"/>
  <c r="AJ381" i="1"/>
  <c r="AI381" i="1"/>
  <c r="AH381" i="1"/>
  <c r="AF381" i="1"/>
  <c r="L381" i="1"/>
  <c r="K381" i="1"/>
  <c r="J381" i="1"/>
  <c r="I381" i="1"/>
  <c r="H381" i="1"/>
  <c r="F381" i="1"/>
  <c r="AG381" i="1" s="1"/>
  <c r="E381" i="1"/>
  <c r="D381" i="1"/>
  <c r="C381" i="1"/>
  <c r="B381" i="1"/>
  <c r="AJ380" i="1"/>
  <c r="AI380" i="1"/>
  <c r="AG380" i="1"/>
  <c r="AF380" i="1"/>
  <c r="L380" i="1"/>
  <c r="K380" i="1"/>
  <c r="J380" i="1"/>
  <c r="I380" i="1"/>
  <c r="AH380" i="1" s="1"/>
  <c r="H380" i="1"/>
  <c r="F380" i="1"/>
  <c r="E380" i="1"/>
  <c r="D380" i="1"/>
  <c r="C380" i="1"/>
  <c r="B380" i="1"/>
  <c r="AJ379" i="1"/>
  <c r="AI379" i="1"/>
  <c r="AF379" i="1"/>
  <c r="L379" i="1"/>
  <c r="K379" i="1"/>
  <c r="J379" i="1"/>
  <c r="I379" i="1"/>
  <c r="AH379" i="1" s="1"/>
  <c r="H379" i="1"/>
  <c r="F379" i="1"/>
  <c r="AG379" i="1" s="1"/>
  <c r="E379" i="1"/>
  <c r="D379" i="1"/>
  <c r="C379" i="1"/>
  <c r="B379" i="1"/>
  <c r="AJ378" i="1"/>
  <c r="AI378" i="1"/>
  <c r="AF378" i="1"/>
  <c r="L378" i="1"/>
  <c r="K378" i="1"/>
  <c r="J378" i="1"/>
  <c r="I378" i="1"/>
  <c r="AH378" i="1" s="1"/>
  <c r="H378" i="1"/>
  <c r="F378" i="1"/>
  <c r="AG378" i="1" s="1"/>
  <c r="E378" i="1"/>
  <c r="D378" i="1"/>
  <c r="C378" i="1"/>
  <c r="B378" i="1"/>
  <c r="AJ377" i="1"/>
  <c r="AI377" i="1"/>
  <c r="AF377" i="1"/>
  <c r="L377" i="1"/>
  <c r="K377" i="1"/>
  <c r="J377" i="1"/>
  <c r="I377" i="1"/>
  <c r="AH377" i="1" s="1"/>
  <c r="H377" i="1"/>
  <c r="F377" i="1"/>
  <c r="AG377" i="1" s="1"/>
  <c r="E377" i="1"/>
  <c r="D377" i="1"/>
  <c r="C377" i="1"/>
  <c r="B377" i="1"/>
  <c r="AJ376" i="1"/>
  <c r="AI376" i="1"/>
  <c r="AG376" i="1"/>
  <c r="AF376" i="1"/>
  <c r="L376" i="1"/>
  <c r="K376" i="1"/>
  <c r="J376" i="1"/>
  <c r="I376" i="1"/>
  <c r="AH376" i="1" s="1"/>
  <c r="H376" i="1"/>
  <c r="F376" i="1"/>
  <c r="E376" i="1"/>
  <c r="D376" i="1"/>
  <c r="C376" i="1"/>
  <c r="B376" i="1"/>
  <c r="AJ375" i="1"/>
  <c r="AI375" i="1"/>
  <c r="AF375" i="1"/>
  <c r="L375" i="1"/>
  <c r="K375" i="1"/>
  <c r="J375" i="1"/>
  <c r="I375" i="1"/>
  <c r="AH375" i="1" s="1"/>
  <c r="H375" i="1"/>
  <c r="F375" i="1"/>
  <c r="AG375" i="1" s="1"/>
  <c r="E375" i="1"/>
  <c r="D375" i="1"/>
  <c r="C375" i="1"/>
  <c r="B375" i="1"/>
  <c r="AJ374" i="1"/>
  <c r="AI374" i="1"/>
  <c r="AH374" i="1"/>
  <c r="AF374" i="1"/>
  <c r="L374" i="1"/>
  <c r="K374" i="1"/>
  <c r="J374" i="1"/>
  <c r="I374" i="1"/>
  <c r="H374" i="1"/>
  <c r="F374" i="1"/>
  <c r="AG374" i="1" s="1"/>
  <c r="E374" i="1"/>
  <c r="D374" i="1"/>
  <c r="C374" i="1"/>
  <c r="B374" i="1"/>
  <c r="AJ373" i="1"/>
  <c r="AI373" i="1"/>
  <c r="AG373" i="1"/>
  <c r="AF373" i="1"/>
  <c r="L373" i="1"/>
  <c r="K373" i="1"/>
  <c r="J373" i="1"/>
  <c r="I373" i="1"/>
  <c r="AH373" i="1" s="1"/>
  <c r="H373" i="1"/>
  <c r="F373" i="1"/>
  <c r="E373" i="1"/>
  <c r="D373" i="1"/>
  <c r="C373" i="1"/>
  <c r="B373" i="1"/>
  <c r="AJ372" i="1"/>
  <c r="AI372" i="1"/>
  <c r="AF372" i="1"/>
  <c r="L372" i="1"/>
  <c r="K372" i="1"/>
  <c r="J372" i="1"/>
  <c r="I372" i="1"/>
  <c r="AH372" i="1" s="1"/>
  <c r="H372" i="1"/>
  <c r="F372" i="1"/>
  <c r="AG372" i="1" s="1"/>
  <c r="E372" i="1"/>
  <c r="D372" i="1"/>
  <c r="C372" i="1"/>
  <c r="B372" i="1"/>
  <c r="AJ371" i="1"/>
  <c r="AI371" i="1"/>
  <c r="AG371" i="1"/>
  <c r="AF371" i="1"/>
  <c r="L371" i="1"/>
  <c r="K371" i="1"/>
  <c r="J371" i="1"/>
  <c r="I371" i="1"/>
  <c r="AH371" i="1" s="1"/>
  <c r="H371" i="1"/>
  <c r="F371" i="1"/>
  <c r="E371" i="1"/>
  <c r="D371" i="1"/>
  <c r="C371" i="1"/>
  <c r="B371" i="1"/>
  <c r="AJ370" i="1"/>
  <c r="AI370" i="1"/>
  <c r="AH370" i="1"/>
  <c r="AF370" i="1"/>
  <c r="L370" i="1"/>
  <c r="K370" i="1"/>
  <c r="J370" i="1"/>
  <c r="I370" i="1"/>
  <c r="H370" i="1"/>
  <c r="F370" i="1"/>
  <c r="AG370" i="1" s="1"/>
  <c r="E370" i="1"/>
  <c r="D370" i="1"/>
  <c r="C370" i="1"/>
  <c r="B370" i="1"/>
  <c r="AJ369" i="1"/>
  <c r="AI369" i="1"/>
  <c r="AH369" i="1"/>
  <c r="AG369" i="1"/>
  <c r="AF369" i="1"/>
  <c r="L369" i="1"/>
  <c r="K369" i="1"/>
  <c r="J369" i="1"/>
  <c r="I369" i="1"/>
  <c r="H369" i="1"/>
  <c r="F369" i="1"/>
  <c r="E369" i="1"/>
  <c r="D369" i="1"/>
  <c r="C369" i="1"/>
  <c r="B369" i="1"/>
  <c r="AJ368" i="1"/>
  <c r="AI368" i="1"/>
  <c r="AF368" i="1"/>
  <c r="L368" i="1"/>
  <c r="K368" i="1"/>
  <c r="J368" i="1"/>
  <c r="I368" i="1"/>
  <c r="AH368" i="1" s="1"/>
  <c r="H368" i="1"/>
  <c r="F368" i="1"/>
  <c r="AG368" i="1" s="1"/>
  <c r="E368" i="1"/>
  <c r="D368" i="1"/>
  <c r="C368" i="1"/>
  <c r="B368" i="1"/>
  <c r="AJ367" i="1"/>
  <c r="AI367" i="1"/>
  <c r="AG367" i="1"/>
  <c r="AF367" i="1"/>
  <c r="L367" i="1"/>
  <c r="K367" i="1"/>
  <c r="J367" i="1"/>
  <c r="I367" i="1"/>
  <c r="AH367" i="1" s="1"/>
  <c r="H367" i="1"/>
  <c r="F367" i="1"/>
  <c r="E367" i="1"/>
  <c r="D367" i="1"/>
  <c r="C367" i="1"/>
  <c r="B367" i="1"/>
  <c r="AJ366" i="1"/>
  <c r="AI366" i="1"/>
  <c r="AF366" i="1"/>
  <c r="L366" i="1"/>
  <c r="K366" i="1"/>
  <c r="J366" i="1"/>
  <c r="I366" i="1"/>
  <c r="AH366" i="1" s="1"/>
  <c r="H366" i="1"/>
  <c r="F366" i="1"/>
  <c r="AG366" i="1" s="1"/>
  <c r="E366" i="1"/>
  <c r="D366" i="1"/>
  <c r="C366" i="1"/>
  <c r="B366" i="1"/>
  <c r="AJ365" i="1"/>
  <c r="AI365" i="1"/>
  <c r="AH365" i="1"/>
  <c r="AF365" i="1"/>
  <c r="L365" i="1"/>
  <c r="K365" i="1"/>
  <c r="J365" i="1"/>
  <c r="I365" i="1"/>
  <c r="H365" i="1"/>
  <c r="F365" i="1"/>
  <c r="AG365" i="1" s="1"/>
  <c r="E365" i="1"/>
  <c r="D365" i="1"/>
  <c r="C365" i="1"/>
  <c r="B365" i="1"/>
  <c r="AJ364" i="1"/>
  <c r="AI364" i="1"/>
  <c r="AG364" i="1"/>
  <c r="AF364" i="1"/>
  <c r="L364" i="1"/>
  <c r="K364" i="1"/>
  <c r="J364" i="1"/>
  <c r="I364" i="1"/>
  <c r="AH364" i="1" s="1"/>
  <c r="H364" i="1"/>
  <c r="F364" i="1"/>
  <c r="E364" i="1"/>
  <c r="D364" i="1"/>
  <c r="C364" i="1"/>
  <c r="B364" i="1"/>
  <c r="AJ363" i="1"/>
  <c r="AI363" i="1"/>
  <c r="AF363" i="1"/>
  <c r="L363" i="1"/>
  <c r="K363" i="1"/>
  <c r="J363" i="1"/>
  <c r="I363" i="1"/>
  <c r="AH363" i="1" s="1"/>
  <c r="H363" i="1"/>
  <c r="F363" i="1"/>
  <c r="AG363" i="1" s="1"/>
  <c r="E363" i="1"/>
  <c r="D363" i="1"/>
  <c r="C363" i="1"/>
  <c r="B363" i="1"/>
  <c r="AJ362" i="1"/>
  <c r="AI362" i="1"/>
  <c r="AF362" i="1"/>
  <c r="L362" i="1"/>
  <c r="K362" i="1"/>
  <c r="J362" i="1"/>
  <c r="I362" i="1"/>
  <c r="AH362" i="1" s="1"/>
  <c r="H362" i="1"/>
  <c r="F362" i="1"/>
  <c r="AG362" i="1" s="1"/>
  <c r="E362" i="1"/>
  <c r="D362" i="1"/>
  <c r="C362" i="1"/>
  <c r="B362" i="1"/>
  <c r="AJ361" i="1"/>
  <c r="AI361" i="1"/>
  <c r="AF361" i="1"/>
  <c r="L361" i="1"/>
  <c r="K361" i="1"/>
  <c r="J361" i="1"/>
  <c r="I361" i="1"/>
  <c r="AH361" i="1" s="1"/>
  <c r="H361" i="1"/>
  <c r="F361" i="1"/>
  <c r="AG361" i="1" s="1"/>
  <c r="E361" i="1"/>
  <c r="D361" i="1"/>
  <c r="C361" i="1"/>
  <c r="B361" i="1"/>
  <c r="AJ360" i="1"/>
  <c r="AI360" i="1"/>
  <c r="AG360" i="1"/>
  <c r="AF360" i="1"/>
  <c r="L360" i="1"/>
  <c r="K360" i="1"/>
  <c r="J360" i="1"/>
  <c r="I360" i="1"/>
  <c r="AH360" i="1" s="1"/>
  <c r="H360" i="1"/>
  <c r="F360" i="1"/>
  <c r="E360" i="1"/>
  <c r="D360" i="1"/>
  <c r="C360" i="1"/>
  <c r="B360" i="1"/>
  <c r="AJ359" i="1"/>
  <c r="AI359" i="1"/>
  <c r="AF359" i="1"/>
  <c r="L359" i="1"/>
  <c r="K359" i="1"/>
  <c r="J359" i="1"/>
  <c r="I359" i="1"/>
  <c r="AH359" i="1" s="1"/>
  <c r="H359" i="1"/>
  <c r="F359" i="1"/>
  <c r="AG359" i="1" s="1"/>
  <c r="E359" i="1"/>
  <c r="D359" i="1"/>
  <c r="C359" i="1"/>
  <c r="B359" i="1"/>
  <c r="AJ358" i="1"/>
  <c r="AI358" i="1"/>
  <c r="AH358" i="1"/>
  <c r="AF358" i="1"/>
  <c r="L358" i="1"/>
  <c r="K358" i="1"/>
  <c r="J358" i="1"/>
  <c r="I358" i="1"/>
  <c r="H358" i="1"/>
  <c r="F358" i="1"/>
  <c r="AG358" i="1" s="1"/>
  <c r="E358" i="1"/>
  <c r="D358" i="1"/>
  <c r="C358" i="1"/>
  <c r="B358" i="1"/>
  <c r="AJ357" i="1"/>
  <c r="AI357" i="1"/>
  <c r="AG357" i="1"/>
  <c r="AF357" i="1"/>
  <c r="L357" i="1"/>
  <c r="K357" i="1"/>
  <c r="J357" i="1"/>
  <c r="I357" i="1"/>
  <c r="AH357" i="1" s="1"/>
  <c r="H357" i="1"/>
  <c r="F357" i="1"/>
  <c r="E357" i="1"/>
  <c r="D357" i="1"/>
  <c r="C357" i="1"/>
  <c r="B357" i="1"/>
  <c r="AJ356" i="1"/>
  <c r="AI356" i="1"/>
  <c r="AF356" i="1"/>
  <c r="L356" i="1"/>
  <c r="K356" i="1"/>
  <c r="J356" i="1"/>
  <c r="I356" i="1"/>
  <c r="AH356" i="1" s="1"/>
  <c r="H356" i="1"/>
  <c r="F356" i="1"/>
  <c r="AG356" i="1" s="1"/>
  <c r="E356" i="1"/>
  <c r="D356" i="1"/>
  <c r="C356" i="1"/>
  <c r="B356" i="1"/>
  <c r="AJ355" i="1"/>
  <c r="AI355" i="1"/>
  <c r="AG355" i="1"/>
  <c r="AF355" i="1"/>
  <c r="L355" i="1"/>
  <c r="K355" i="1"/>
  <c r="J355" i="1"/>
  <c r="I355" i="1"/>
  <c r="AH355" i="1" s="1"/>
  <c r="H355" i="1"/>
  <c r="F355" i="1"/>
  <c r="E355" i="1"/>
  <c r="D355" i="1"/>
  <c r="C355" i="1"/>
  <c r="B355" i="1"/>
  <c r="AJ354" i="1"/>
  <c r="AI354" i="1"/>
  <c r="AH354" i="1"/>
  <c r="AF354" i="1"/>
  <c r="L354" i="1"/>
  <c r="K354" i="1"/>
  <c r="J354" i="1"/>
  <c r="I354" i="1"/>
  <c r="H354" i="1"/>
  <c r="F354" i="1"/>
  <c r="AG354" i="1" s="1"/>
  <c r="E354" i="1"/>
  <c r="D354" i="1"/>
  <c r="C354" i="1"/>
  <c r="B354" i="1"/>
  <c r="AJ353" i="1"/>
  <c r="AI353" i="1"/>
  <c r="AH353" i="1"/>
  <c r="AG353" i="1"/>
  <c r="AF353" i="1"/>
  <c r="L353" i="1"/>
  <c r="K353" i="1"/>
  <c r="J353" i="1"/>
  <c r="I353" i="1"/>
  <c r="H353" i="1"/>
  <c r="F353" i="1"/>
  <c r="E353" i="1"/>
  <c r="D353" i="1"/>
  <c r="C353" i="1"/>
  <c r="B353" i="1"/>
  <c r="AJ352" i="1"/>
  <c r="AI352" i="1"/>
  <c r="AF352" i="1"/>
  <c r="L352" i="1"/>
  <c r="K352" i="1"/>
  <c r="J352" i="1"/>
  <c r="I352" i="1"/>
  <c r="AH352" i="1" s="1"/>
  <c r="H352" i="1"/>
  <c r="F352" i="1"/>
  <c r="AG352" i="1" s="1"/>
  <c r="E352" i="1"/>
  <c r="D352" i="1"/>
  <c r="C352" i="1"/>
  <c r="B352" i="1"/>
  <c r="AJ351" i="1"/>
  <c r="AI351" i="1"/>
  <c r="AG351" i="1"/>
  <c r="AF351" i="1"/>
  <c r="L351" i="1"/>
  <c r="K351" i="1"/>
  <c r="J351" i="1"/>
  <c r="I351" i="1"/>
  <c r="AH351" i="1" s="1"/>
  <c r="H351" i="1"/>
  <c r="F351" i="1"/>
  <c r="E351" i="1"/>
  <c r="D351" i="1"/>
  <c r="C351" i="1"/>
  <c r="B351" i="1"/>
  <c r="AJ350" i="1"/>
  <c r="AI350" i="1"/>
  <c r="AF350" i="1"/>
  <c r="L350" i="1"/>
  <c r="K350" i="1"/>
  <c r="J350" i="1"/>
  <c r="I350" i="1"/>
  <c r="AH350" i="1" s="1"/>
  <c r="H350" i="1"/>
  <c r="F350" i="1"/>
  <c r="AG350" i="1" s="1"/>
  <c r="E350" i="1"/>
  <c r="D350" i="1"/>
  <c r="C350" i="1"/>
  <c r="B350" i="1"/>
  <c r="AJ349" i="1"/>
  <c r="AI349" i="1"/>
  <c r="AH349" i="1"/>
  <c r="AF349" i="1"/>
  <c r="L349" i="1"/>
  <c r="K349" i="1"/>
  <c r="J349" i="1"/>
  <c r="I349" i="1"/>
  <c r="H349" i="1"/>
  <c r="F349" i="1"/>
  <c r="AG349" i="1" s="1"/>
  <c r="E349" i="1"/>
  <c r="D349" i="1"/>
  <c r="C349" i="1"/>
  <c r="B349" i="1"/>
  <c r="AJ348" i="1"/>
  <c r="AI348" i="1"/>
  <c r="AG348" i="1"/>
  <c r="AF348" i="1"/>
  <c r="L348" i="1"/>
  <c r="K348" i="1"/>
  <c r="J348" i="1"/>
  <c r="I348" i="1"/>
  <c r="AH348" i="1" s="1"/>
  <c r="H348" i="1"/>
  <c r="F348" i="1"/>
  <c r="E348" i="1"/>
  <c r="D348" i="1"/>
  <c r="C348" i="1"/>
  <c r="B348" i="1"/>
  <c r="AJ347" i="1"/>
  <c r="AI347" i="1"/>
  <c r="AF347" i="1"/>
  <c r="L347" i="1"/>
  <c r="K347" i="1"/>
  <c r="J347" i="1"/>
  <c r="I347" i="1"/>
  <c r="AH347" i="1" s="1"/>
  <c r="H347" i="1"/>
  <c r="F347" i="1"/>
  <c r="AG347" i="1" s="1"/>
  <c r="E347" i="1"/>
  <c r="D347" i="1"/>
  <c r="C347" i="1"/>
  <c r="B347" i="1"/>
  <c r="AJ346" i="1"/>
  <c r="AI346" i="1"/>
  <c r="AF346" i="1"/>
  <c r="L346" i="1"/>
  <c r="K346" i="1"/>
  <c r="J346" i="1"/>
  <c r="I346" i="1"/>
  <c r="AH346" i="1" s="1"/>
  <c r="H346" i="1"/>
  <c r="F346" i="1"/>
  <c r="AG346" i="1" s="1"/>
  <c r="E346" i="1"/>
  <c r="D346" i="1"/>
  <c r="C346" i="1"/>
  <c r="B346" i="1"/>
  <c r="AJ345" i="1"/>
  <c r="AI345" i="1"/>
  <c r="AF345" i="1"/>
  <c r="L345" i="1"/>
  <c r="K345" i="1"/>
  <c r="J345" i="1"/>
  <c r="I345" i="1"/>
  <c r="AH345" i="1" s="1"/>
  <c r="H345" i="1"/>
  <c r="F345" i="1"/>
  <c r="AG345" i="1" s="1"/>
  <c r="E345" i="1"/>
  <c r="D345" i="1"/>
  <c r="C345" i="1"/>
  <c r="B345" i="1"/>
  <c r="AJ344" i="1"/>
  <c r="AI344" i="1"/>
  <c r="AG344" i="1"/>
  <c r="AF344" i="1"/>
  <c r="L344" i="1"/>
  <c r="K344" i="1"/>
  <c r="J344" i="1"/>
  <c r="I344" i="1"/>
  <c r="AH344" i="1" s="1"/>
  <c r="H344" i="1"/>
  <c r="F344" i="1"/>
  <c r="E344" i="1"/>
  <c r="D344" i="1"/>
  <c r="C344" i="1"/>
  <c r="B344" i="1"/>
  <c r="AJ343" i="1"/>
  <c r="AI343" i="1"/>
  <c r="AF343" i="1"/>
  <c r="L343" i="1"/>
  <c r="K343" i="1"/>
  <c r="J343" i="1"/>
  <c r="I343" i="1"/>
  <c r="AH343" i="1" s="1"/>
  <c r="H343" i="1"/>
  <c r="F343" i="1"/>
  <c r="AG343" i="1" s="1"/>
  <c r="E343" i="1"/>
  <c r="D343" i="1"/>
  <c r="C343" i="1"/>
  <c r="B343" i="1"/>
  <c r="AJ342" i="1"/>
  <c r="AI342" i="1"/>
  <c r="AH342" i="1"/>
  <c r="AF342" i="1"/>
  <c r="L342" i="1"/>
  <c r="K342" i="1"/>
  <c r="J342" i="1"/>
  <c r="I342" i="1"/>
  <c r="H342" i="1"/>
  <c r="F342" i="1"/>
  <c r="AG342" i="1" s="1"/>
  <c r="E342" i="1"/>
  <c r="D342" i="1"/>
  <c r="C342" i="1"/>
  <c r="B342" i="1"/>
  <c r="AJ341" i="1"/>
  <c r="AI341" i="1"/>
  <c r="AG341" i="1"/>
  <c r="AF341" i="1"/>
  <c r="L341" i="1"/>
  <c r="K341" i="1"/>
  <c r="J341" i="1"/>
  <c r="I341" i="1"/>
  <c r="AH341" i="1" s="1"/>
  <c r="H341" i="1"/>
  <c r="F341" i="1"/>
  <c r="E341" i="1"/>
  <c r="D341" i="1"/>
  <c r="C341" i="1"/>
  <c r="B341" i="1"/>
  <c r="AJ340" i="1"/>
  <c r="AI340" i="1"/>
  <c r="AF340" i="1"/>
  <c r="L340" i="1"/>
  <c r="K340" i="1"/>
  <c r="J340" i="1"/>
  <c r="I340" i="1"/>
  <c r="AH340" i="1" s="1"/>
  <c r="H340" i="1"/>
  <c r="F340" i="1"/>
  <c r="AG340" i="1" s="1"/>
  <c r="E340" i="1"/>
  <c r="D340" i="1"/>
  <c r="C340" i="1"/>
  <c r="B340" i="1"/>
  <c r="AJ339" i="1"/>
  <c r="AI339" i="1"/>
  <c r="AG339" i="1"/>
  <c r="AF339" i="1"/>
  <c r="L339" i="1"/>
  <c r="K339" i="1"/>
  <c r="J339" i="1"/>
  <c r="I339" i="1"/>
  <c r="AH339" i="1" s="1"/>
  <c r="H339" i="1"/>
  <c r="F339" i="1"/>
  <c r="E339" i="1"/>
  <c r="D339" i="1"/>
  <c r="C339" i="1"/>
  <c r="B339" i="1"/>
  <c r="AJ338" i="1"/>
  <c r="AI338" i="1"/>
  <c r="AH338" i="1"/>
  <c r="AF338" i="1"/>
  <c r="L338" i="1"/>
  <c r="K338" i="1"/>
  <c r="J338" i="1"/>
  <c r="I338" i="1"/>
  <c r="H338" i="1"/>
  <c r="F338" i="1"/>
  <c r="AG338" i="1" s="1"/>
  <c r="E338" i="1"/>
  <c r="D338" i="1"/>
  <c r="C338" i="1"/>
  <c r="B338" i="1"/>
  <c r="AJ337" i="1"/>
  <c r="AI337" i="1"/>
  <c r="AH337" i="1"/>
  <c r="AG337" i="1"/>
  <c r="AF337" i="1"/>
  <c r="L337" i="1"/>
  <c r="K337" i="1"/>
  <c r="J337" i="1"/>
  <c r="I337" i="1"/>
  <c r="H337" i="1"/>
  <c r="F337" i="1"/>
  <c r="E337" i="1"/>
  <c r="D337" i="1"/>
  <c r="C337" i="1"/>
  <c r="B337" i="1"/>
  <c r="AJ336" i="1"/>
  <c r="AI336" i="1"/>
  <c r="AF336" i="1"/>
  <c r="L336" i="1"/>
  <c r="K336" i="1"/>
  <c r="J336" i="1"/>
  <c r="I336" i="1"/>
  <c r="AH336" i="1" s="1"/>
  <c r="H336" i="1"/>
  <c r="F336" i="1"/>
  <c r="AG336" i="1" s="1"/>
  <c r="E336" i="1"/>
  <c r="D336" i="1"/>
  <c r="C336" i="1"/>
  <c r="B336" i="1"/>
  <c r="AJ335" i="1"/>
  <c r="AI335" i="1"/>
  <c r="AG335" i="1"/>
  <c r="AF335" i="1"/>
  <c r="L335" i="1"/>
  <c r="K335" i="1"/>
  <c r="J335" i="1"/>
  <c r="I335" i="1"/>
  <c r="AH335" i="1" s="1"/>
  <c r="H335" i="1"/>
  <c r="F335" i="1"/>
  <c r="E335" i="1"/>
  <c r="D335" i="1"/>
  <c r="C335" i="1"/>
  <c r="B335" i="1"/>
  <c r="AJ334" i="1"/>
  <c r="AI334" i="1"/>
  <c r="AF334" i="1"/>
  <c r="L334" i="1"/>
  <c r="K334" i="1"/>
  <c r="J334" i="1"/>
  <c r="I334" i="1"/>
  <c r="AH334" i="1" s="1"/>
  <c r="H334" i="1"/>
  <c r="F334" i="1"/>
  <c r="AG334" i="1" s="1"/>
  <c r="E334" i="1"/>
  <c r="D334" i="1"/>
  <c r="C334" i="1"/>
  <c r="B334" i="1"/>
  <c r="AJ333" i="1"/>
  <c r="AI333" i="1"/>
  <c r="AH333" i="1"/>
  <c r="AF333" i="1"/>
  <c r="L333" i="1"/>
  <c r="K333" i="1"/>
  <c r="J333" i="1"/>
  <c r="I333" i="1"/>
  <c r="H333" i="1"/>
  <c r="F333" i="1"/>
  <c r="AG333" i="1" s="1"/>
  <c r="E333" i="1"/>
  <c r="D333" i="1"/>
  <c r="C333" i="1"/>
  <c r="B333" i="1"/>
  <c r="AJ332" i="1"/>
  <c r="AI332" i="1"/>
  <c r="AG332" i="1"/>
  <c r="AF332" i="1"/>
  <c r="L332" i="1"/>
  <c r="K332" i="1"/>
  <c r="J332" i="1"/>
  <c r="I332" i="1"/>
  <c r="AH332" i="1" s="1"/>
  <c r="H332" i="1"/>
  <c r="F332" i="1"/>
  <c r="E332" i="1"/>
  <c r="D332" i="1"/>
  <c r="C332" i="1"/>
  <c r="B332" i="1"/>
  <c r="AJ331" i="1"/>
  <c r="AI331" i="1"/>
  <c r="AF331" i="1"/>
  <c r="L331" i="1"/>
  <c r="K331" i="1"/>
  <c r="J331" i="1"/>
  <c r="I331" i="1"/>
  <c r="AH331" i="1" s="1"/>
  <c r="H331" i="1"/>
  <c r="F331" i="1"/>
  <c r="AG331" i="1" s="1"/>
  <c r="E331" i="1"/>
  <c r="D331" i="1"/>
  <c r="C331" i="1"/>
  <c r="B331" i="1"/>
  <c r="AJ330" i="1"/>
  <c r="AI330" i="1"/>
  <c r="AF330" i="1"/>
  <c r="L330" i="1"/>
  <c r="K330" i="1"/>
  <c r="J330" i="1"/>
  <c r="I330" i="1"/>
  <c r="AH330" i="1" s="1"/>
  <c r="H330" i="1"/>
  <c r="F330" i="1"/>
  <c r="AG330" i="1" s="1"/>
  <c r="E330" i="1"/>
  <c r="D330" i="1"/>
  <c r="C330" i="1"/>
  <c r="B330" i="1"/>
  <c r="AJ329" i="1"/>
  <c r="AI329" i="1"/>
  <c r="AH329" i="1"/>
  <c r="AF329" i="1"/>
  <c r="L329" i="1"/>
  <c r="K329" i="1"/>
  <c r="J329" i="1"/>
  <c r="I329" i="1"/>
  <c r="H329" i="1"/>
  <c r="F329" i="1"/>
  <c r="AG329" i="1" s="1"/>
  <c r="E329" i="1"/>
  <c r="D329" i="1"/>
  <c r="C329" i="1"/>
  <c r="B329" i="1"/>
  <c r="AJ328" i="1"/>
  <c r="AI328" i="1"/>
  <c r="AG328" i="1"/>
  <c r="AF328" i="1"/>
  <c r="L328" i="1"/>
  <c r="K328" i="1"/>
  <c r="J328" i="1"/>
  <c r="I328" i="1"/>
  <c r="AH328" i="1" s="1"/>
  <c r="H328" i="1"/>
  <c r="F328" i="1"/>
  <c r="E328" i="1"/>
  <c r="D328" i="1"/>
  <c r="C328" i="1"/>
  <c r="B328" i="1"/>
  <c r="AJ327" i="1"/>
  <c r="AI327" i="1"/>
  <c r="AF327" i="1"/>
  <c r="L327" i="1"/>
  <c r="K327" i="1"/>
  <c r="J327" i="1"/>
  <c r="I327" i="1"/>
  <c r="AH327" i="1" s="1"/>
  <c r="H327" i="1"/>
  <c r="F327" i="1"/>
  <c r="AG327" i="1" s="1"/>
  <c r="E327" i="1"/>
  <c r="D327" i="1"/>
  <c r="C327" i="1"/>
  <c r="B327" i="1"/>
  <c r="AJ326" i="1"/>
  <c r="AI326" i="1"/>
  <c r="AF326" i="1"/>
  <c r="L326" i="1"/>
  <c r="K326" i="1"/>
  <c r="J326" i="1"/>
  <c r="I326" i="1"/>
  <c r="AH326" i="1" s="1"/>
  <c r="H326" i="1"/>
  <c r="F326" i="1"/>
  <c r="AG326" i="1" s="1"/>
  <c r="E326" i="1"/>
  <c r="D326" i="1"/>
  <c r="C326" i="1"/>
  <c r="B326" i="1"/>
  <c r="AJ325" i="1"/>
  <c r="AI325" i="1"/>
  <c r="AF325" i="1"/>
  <c r="L325" i="1"/>
  <c r="K325" i="1"/>
  <c r="J325" i="1"/>
  <c r="I325" i="1"/>
  <c r="AH325" i="1" s="1"/>
  <c r="H325" i="1"/>
  <c r="F325" i="1"/>
  <c r="AG325" i="1" s="1"/>
  <c r="E325" i="1"/>
  <c r="D325" i="1"/>
  <c r="C325" i="1"/>
  <c r="B325" i="1"/>
  <c r="AJ324" i="1"/>
  <c r="AI324" i="1"/>
  <c r="AF324" i="1"/>
  <c r="L324" i="1"/>
  <c r="K324" i="1"/>
  <c r="J324" i="1"/>
  <c r="I324" i="1"/>
  <c r="AH324" i="1" s="1"/>
  <c r="H324" i="1"/>
  <c r="F324" i="1"/>
  <c r="AG324" i="1" s="1"/>
  <c r="E324" i="1"/>
  <c r="D324" i="1"/>
  <c r="C324" i="1"/>
  <c r="B324" i="1"/>
  <c r="AJ323" i="1"/>
  <c r="AI323" i="1"/>
  <c r="AF323" i="1"/>
  <c r="L323" i="1"/>
  <c r="K323" i="1"/>
  <c r="J323" i="1"/>
  <c r="I323" i="1"/>
  <c r="AH323" i="1" s="1"/>
  <c r="H323" i="1"/>
  <c r="F323" i="1"/>
  <c r="AG323" i="1" s="1"/>
  <c r="E323" i="1"/>
  <c r="D323" i="1"/>
  <c r="C323" i="1"/>
  <c r="B323" i="1"/>
  <c r="AJ322" i="1"/>
  <c r="AI322" i="1"/>
  <c r="AF322" i="1"/>
  <c r="L322" i="1"/>
  <c r="K322" i="1"/>
  <c r="J322" i="1"/>
  <c r="I322" i="1"/>
  <c r="AH322" i="1" s="1"/>
  <c r="H322" i="1"/>
  <c r="F322" i="1"/>
  <c r="AG322" i="1" s="1"/>
  <c r="E322" i="1"/>
  <c r="D322" i="1"/>
  <c r="C322" i="1"/>
  <c r="B322" i="1"/>
  <c r="AJ321" i="1"/>
  <c r="AI321" i="1"/>
  <c r="AH321" i="1"/>
  <c r="AF321" i="1"/>
  <c r="L321" i="1"/>
  <c r="K321" i="1"/>
  <c r="J321" i="1"/>
  <c r="I321" i="1"/>
  <c r="H321" i="1"/>
  <c r="F321" i="1"/>
  <c r="AG321" i="1" s="1"/>
  <c r="E321" i="1"/>
  <c r="D321" i="1"/>
  <c r="C321" i="1"/>
  <c r="B321" i="1"/>
  <c r="AJ320" i="1"/>
  <c r="AI320" i="1"/>
  <c r="AG320" i="1"/>
  <c r="AF320" i="1"/>
  <c r="L320" i="1"/>
  <c r="K320" i="1"/>
  <c r="J320" i="1"/>
  <c r="I320" i="1"/>
  <c r="AH320" i="1" s="1"/>
  <c r="H320" i="1"/>
  <c r="F320" i="1"/>
  <c r="E320" i="1"/>
  <c r="D320" i="1"/>
  <c r="C320" i="1"/>
  <c r="B320" i="1"/>
  <c r="AJ319" i="1"/>
  <c r="AI319" i="1"/>
  <c r="AF319" i="1"/>
  <c r="L319" i="1"/>
  <c r="K319" i="1"/>
  <c r="J319" i="1"/>
  <c r="I319" i="1"/>
  <c r="AH319" i="1" s="1"/>
  <c r="H319" i="1"/>
  <c r="F319" i="1"/>
  <c r="AG319" i="1" s="1"/>
  <c r="E319" i="1"/>
  <c r="D319" i="1"/>
  <c r="C319" i="1"/>
  <c r="B319" i="1"/>
  <c r="AJ318" i="1"/>
  <c r="AI318" i="1"/>
  <c r="AH318" i="1"/>
  <c r="AF318" i="1"/>
  <c r="L318" i="1"/>
  <c r="K318" i="1"/>
  <c r="J318" i="1"/>
  <c r="I318" i="1"/>
  <c r="H318" i="1"/>
  <c r="F318" i="1"/>
  <c r="AG318" i="1" s="1"/>
  <c r="E318" i="1"/>
  <c r="D318" i="1"/>
  <c r="C318" i="1"/>
  <c r="B318" i="1"/>
  <c r="AJ317" i="1"/>
  <c r="AI317" i="1"/>
  <c r="AG317" i="1"/>
  <c r="AF317" i="1"/>
  <c r="L317" i="1"/>
  <c r="K317" i="1"/>
  <c r="J317" i="1"/>
  <c r="I317" i="1"/>
  <c r="AH317" i="1" s="1"/>
  <c r="H317" i="1"/>
  <c r="F317" i="1"/>
  <c r="E317" i="1"/>
  <c r="D317" i="1"/>
  <c r="C317" i="1"/>
  <c r="B317" i="1"/>
  <c r="AJ316" i="1"/>
  <c r="AI316" i="1"/>
  <c r="AF316" i="1"/>
  <c r="L316" i="1"/>
  <c r="K316" i="1"/>
  <c r="J316" i="1"/>
  <c r="I316" i="1"/>
  <c r="AH316" i="1" s="1"/>
  <c r="H316" i="1"/>
  <c r="F316" i="1"/>
  <c r="AG316" i="1" s="1"/>
  <c r="E316" i="1"/>
  <c r="D316" i="1"/>
  <c r="C316" i="1"/>
  <c r="B316" i="1"/>
  <c r="AJ315" i="1"/>
  <c r="AI315" i="1"/>
  <c r="AF315" i="1"/>
  <c r="L315" i="1"/>
  <c r="K315" i="1"/>
  <c r="J315" i="1"/>
  <c r="I315" i="1"/>
  <c r="AH315" i="1" s="1"/>
  <c r="H315" i="1"/>
  <c r="F315" i="1"/>
  <c r="AG315" i="1" s="1"/>
  <c r="E315" i="1"/>
  <c r="D315" i="1"/>
  <c r="C315" i="1"/>
  <c r="B315" i="1"/>
  <c r="AJ314" i="1"/>
  <c r="AI314" i="1"/>
  <c r="AH314" i="1"/>
  <c r="AF314" i="1"/>
  <c r="L314" i="1"/>
  <c r="K314" i="1"/>
  <c r="J314" i="1"/>
  <c r="I314" i="1"/>
  <c r="H314" i="1"/>
  <c r="F314" i="1"/>
  <c r="AG314" i="1" s="1"/>
  <c r="E314" i="1"/>
  <c r="D314" i="1"/>
  <c r="C314" i="1"/>
  <c r="B314" i="1"/>
  <c r="AJ313" i="1"/>
  <c r="AI313" i="1"/>
  <c r="AG313" i="1"/>
  <c r="AF313" i="1"/>
  <c r="L313" i="1"/>
  <c r="K313" i="1"/>
  <c r="J313" i="1"/>
  <c r="I313" i="1"/>
  <c r="AH313" i="1" s="1"/>
  <c r="H313" i="1"/>
  <c r="F313" i="1"/>
  <c r="E313" i="1"/>
  <c r="D313" i="1"/>
  <c r="C313" i="1"/>
  <c r="B313" i="1"/>
  <c r="AJ312" i="1"/>
  <c r="AI312" i="1"/>
  <c r="AF312" i="1"/>
  <c r="L312" i="1"/>
  <c r="K312" i="1"/>
  <c r="J312" i="1"/>
  <c r="I312" i="1"/>
  <c r="AH312" i="1" s="1"/>
  <c r="H312" i="1"/>
  <c r="F312" i="1"/>
  <c r="AG312" i="1" s="1"/>
  <c r="E312" i="1"/>
  <c r="D312" i="1"/>
  <c r="C312" i="1"/>
  <c r="B312" i="1"/>
  <c r="AJ311" i="1"/>
  <c r="AI311" i="1"/>
  <c r="AG311" i="1"/>
  <c r="AF311" i="1"/>
  <c r="L311" i="1"/>
  <c r="K311" i="1"/>
  <c r="J311" i="1"/>
  <c r="I311" i="1"/>
  <c r="AH311" i="1" s="1"/>
  <c r="H311" i="1"/>
  <c r="F311" i="1"/>
  <c r="E311" i="1"/>
  <c r="D311" i="1"/>
  <c r="C311" i="1"/>
  <c r="B311" i="1"/>
  <c r="AJ310" i="1"/>
  <c r="AI310" i="1"/>
  <c r="AF310" i="1"/>
  <c r="L310" i="1"/>
  <c r="K310" i="1"/>
  <c r="J310" i="1"/>
  <c r="I310" i="1"/>
  <c r="AH310" i="1" s="1"/>
  <c r="H310" i="1"/>
  <c r="F310" i="1"/>
  <c r="AG310" i="1" s="1"/>
  <c r="E310" i="1"/>
  <c r="D310" i="1"/>
  <c r="C310" i="1"/>
  <c r="B310" i="1"/>
  <c r="AJ309" i="1"/>
  <c r="AI309" i="1"/>
  <c r="AH309" i="1"/>
  <c r="AF309" i="1"/>
  <c r="L309" i="1"/>
  <c r="K309" i="1"/>
  <c r="J309" i="1"/>
  <c r="I309" i="1"/>
  <c r="H309" i="1"/>
  <c r="F309" i="1"/>
  <c r="AG309" i="1" s="1"/>
  <c r="E309" i="1"/>
  <c r="D309" i="1"/>
  <c r="C309" i="1"/>
  <c r="B309" i="1"/>
  <c r="AJ308" i="1"/>
  <c r="AI308" i="1"/>
  <c r="AF308" i="1"/>
  <c r="L308" i="1"/>
  <c r="K308" i="1"/>
  <c r="J308" i="1"/>
  <c r="I308" i="1"/>
  <c r="AH308" i="1" s="1"/>
  <c r="H308" i="1"/>
  <c r="F308" i="1"/>
  <c r="AG308" i="1" s="1"/>
  <c r="E308" i="1"/>
  <c r="D308" i="1"/>
  <c r="C308" i="1"/>
  <c r="B308" i="1"/>
  <c r="AJ307" i="1"/>
  <c r="AI307" i="1"/>
  <c r="AF307" i="1"/>
  <c r="L307" i="1"/>
  <c r="K307" i="1"/>
  <c r="J307" i="1"/>
  <c r="I307" i="1"/>
  <c r="AH307" i="1" s="1"/>
  <c r="H307" i="1"/>
  <c r="F307" i="1"/>
  <c r="AG307" i="1" s="1"/>
  <c r="E307" i="1"/>
  <c r="D307" i="1"/>
  <c r="C307" i="1"/>
  <c r="B307" i="1"/>
  <c r="AJ306" i="1"/>
  <c r="AI306" i="1"/>
  <c r="AF306" i="1"/>
  <c r="L306" i="1"/>
  <c r="K306" i="1"/>
  <c r="J306" i="1"/>
  <c r="I306" i="1"/>
  <c r="AH306" i="1" s="1"/>
  <c r="H306" i="1"/>
  <c r="F306" i="1"/>
  <c r="AG306" i="1" s="1"/>
  <c r="E306" i="1"/>
  <c r="D306" i="1"/>
  <c r="C306" i="1"/>
  <c r="B306" i="1"/>
  <c r="AJ305" i="1"/>
  <c r="AI305" i="1"/>
  <c r="AH305" i="1"/>
  <c r="AF305" i="1"/>
  <c r="L305" i="1"/>
  <c r="K305" i="1"/>
  <c r="J305" i="1"/>
  <c r="I305" i="1"/>
  <c r="H305" i="1"/>
  <c r="F305" i="1"/>
  <c r="AG305" i="1" s="1"/>
  <c r="E305" i="1"/>
  <c r="D305" i="1"/>
  <c r="C305" i="1"/>
  <c r="B305" i="1"/>
  <c r="AJ304" i="1"/>
  <c r="AI304" i="1"/>
  <c r="AG304" i="1"/>
  <c r="AF304" i="1"/>
  <c r="L304" i="1"/>
  <c r="K304" i="1"/>
  <c r="J304" i="1"/>
  <c r="I304" i="1"/>
  <c r="AH304" i="1" s="1"/>
  <c r="H304" i="1"/>
  <c r="F304" i="1"/>
  <c r="E304" i="1"/>
  <c r="D304" i="1"/>
  <c r="C304" i="1"/>
  <c r="B304" i="1"/>
  <c r="AJ303" i="1"/>
  <c r="AI303" i="1"/>
  <c r="AF303" i="1"/>
  <c r="L303" i="1"/>
  <c r="K303" i="1"/>
  <c r="J303" i="1"/>
  <c r="I303" i="1"/>
  <c r="AH303" i="1" s="1"/>
  <c r="H303" i="1"/>
  <c r="F303" i="1"/>
  <c r="AG303" i="1" s="1"/>
  <c r="E303" i="1"/>
  <c r="D303" i="1"/>
  <c r="C303" i="1"/>
  <c r="B303" i="1"/>
  <c r="AJ302" i="1"/>
  <c r="AI302" i="1"/>
  <c r="AH302" i="1"/>
  <c r="AF302" i="1"/>
  <c r="L302" i="1"/>
  <c r="K302" i="1"/>
  <c r="J302" i="1"/>
  <c r="I302" i="1"/>
  <c r="H302" i="1"/>
  <c r="F302" i="1"/>
  <c r="AG302" i="1" s="1"/>
  <c r="E302" i="1"/>
  <c r="D302" i="1"/>
  <c r="C302" i="1"/>
  <c r="B302" i="1"/>
  <c r="AJ301" i="1"/>
  <c r="AI301" i="1"/>
  <c r="AG301" i="1"/>
  <c r="AF301" i="1"/>
  <c r="L301" i="1"/>
  <c r="K301" i="1"/>
  <c r="J301" i="1"/>
  <c r="I301" i="1"/>
  <c r="AH301" i="1" s="1"/>
  <c r="H301" i="1"/>
  <c r="F301" i="1"/>
  <c r="E301" i="1"/>
  <c r="D301" i="1"/>
  <c r="C301" i="1"/>
  <c r="B301" i="1"/>
  <c r="AJ300" i="1"/>
  <c r="AI300" i="1"/>
  <c r="AF300" i="1"/>
  <c r="L300" i="1"/>
  <c r="K300" i="1"/>
  <c r="J300" i="1"/>
  <c r="I300" i="1"/>
  <c r="AH300" i="1" s="1"/>
  <c r="H300" i="1"/>
  <c r="F300" i="1"/>
  <c r="AG300" i="1" s="1"/>
  <c r="E300" i="1"/>
  <c r="D300" i="1"/>
  <c r="C300" i="1"/>
  <c r="B300" i="1"/>
  <c r="AJ299" i="1"/>
  <c r="AI299" i="1"/>
  <c r="AF299" i="1"/>
  <c r="L299" i="1"/>
  <c r="K299" i="1"/>
  <c r="J299" i="1"/>
  <c r="I299" i="1"/>
  <c r="AH299" i="1" s="1"/>
  <c r="H299" i="1"/>
  <c r="F299" i="1"/>
  <c r="AG299" i="1" s="1"/>
  <c r="E299" i="1"/>
  <c r="D299" i="1"/>
  <c r="C299" i="1"/>
  <c r="B299" i="1"/>
  <c r="AJ298" i="1"/>
  <c r="AI298" i="1"/>
  <c r="AH298" i="1"/>
  <c r="AF298" i="1"/>
  <c r="L298" i="1"/>
  <c r="K298" i="1"/>
  <c r="J298" i="1"/>
  <c r="I298" i="1"/>
  <c r="H298" i="1"/>
  <c r="F298" i="1"/>
  <c r="AG298" i="1" s="1"/>
  <c r="E298" i="1"/>
  <c r="D298" i="1"/>
  <c r="C298" i="1"/>
  <c r="B298" i="1"/>
  <c r="AJ297" i="1"/>
  <c r="AI297" i="1"/>
  <c r="AG297" i="1"/>
  <c r="AF297" i="1"/>
  <c r="L297" i="1"/>
  <c r="K297" i="1"/>
  <c r="J297" i="1"/>
  <c r="I297" i="1"/>
  <c r="AH297" i="1" s="1"/>
  <c r="H297" i="1"/>
  <c r="F297" i="1"/>
  <c r="E297" i="1"/>
  <c r="D297" i="1"/>
  <c r="C297" i="1"/>
  <c r="B297" i="1"/>
  <c r="AJ296" i="1"/>
  <c r="AI296" i="1"/>
  <c r="AF296" i="1"/>
  <c r="L296" i="1"/>
  <c r="K296" i="1"/>
  <c r="J296" i="1"/>
  <c r="I296" i="1"/>
  <c r="AH296" i="1" s="1"/>
  <c r="H296" i="1"/>
  <c r="F296" i="1"/>
  <c r="AG296" i="1" s="1"/>
  <c r="E296" i="1"/>
  <c r="D296" i="1"/>
  <c r="C296" i="1"/>
  <c r="B296" i="1"/>
  <c r="AJ295" i="1"/>
  <c r="AI295" i="1"/>
  <c r="AG295" i="1"/>
  <c r="AF295" i="1"/>
  <c r="L295" i="1"/>
  <c r="K295" i="1"/>
  <c r="J295" i="1"/>
  <c r="I295" i="1"/>
  <c r="AH295" i="1" s="1"/>
  <c r="H295" i="1"/>
  <c r="F295" i="1"/>
  <c r="E295" i="1"/>
  <c r="D295" i="1"/>
  <c r="C295" i="1"/>
  <c r="B295" i="1"/>
  <c r="AJ294" i="1"/>
  <c r="AI294" i="1"/>
  <c r="AF294" i="1"/>
  <c r="L294" i="1"/>
  <c r="K294" i="1"/>
  <c r="J294" i="1"/>
  <c r="I294" i="1"/>
  <c r="AH294" i="1" s="1"/>
  <c r="H294" i="1"/>
  <c r="F294" i="1"/>
  <c r="AG294" i="1" s="1"/>
  <c r="E294" i="1"/>
  <c r="D294" i="1"/>
  <c r="C294" i="1"/>
  <c r="B294" i="1"/>
  <c r="AJ293" i="1"/>
  <c r="AI293" i="1"/>
  <c r="AH293" i="1"/>
  <c r="AF293" i="1"/>
  <c r="L293" i="1"/>
  <c r="K293" i="1"/>
  <c r="J293" i="1"/>
  <c r="I293" i="1"/>
  <c r="H293" i="1"/>
  <c r="F293" i="1"/>
  <c r="AG293" i="1" s="1"/>
  <c r="E293" i="1"/>
  <c r="D293" i="1"/>
  <c r="C293" i="1"/>
  <c r="B293" i="1"/>
  <c r="AJ292" i="1"/>
  <c r="AI292" i="1"/>
  <c r="AG292" i="1"/>
  <c r="AF292" i="1"/>
  <c r="L292" i="1"/>
  <c r="K292" i="1"/>
  <c r="J292" i="1"/>
  <c r="I292" i="1"/>
  <c r="AH292" i="1" s="1"/>
  <c r="H292" i="1"/>
  <c r="F292" i="1"/>
  <c r="E292" i="1"/>
  <c r="D292" i="1"/>
  <c r="C292" i="1"/>
  <c r="B292" i="1"/>
  <c r="AJ291" i="1"/>
  <c r="AI291" i="1"/>
  <c r="AF291" i="1"/>
  <c r="L291" i="1"/>
  <c r="K291" i="1"/>
  <c r="J291" i="1"/>
  <c r="I291" i="1"/>
  <c r="AH291" i="1" s="1"/>
  <c r="H291" i="1"/>
  <c r="F291" i="1"/>
  <c r="AG291" i="1" s="1"/>
  <c r="E291" i="1"/>
  <c r="D291" i="1"/>
  <c r="C291" i="1"/>
  <c r="B291" i="1"/>
  <c r="AJ290" i="1"/>
  <c r="AI290" i="1"/>
  <c r="AF290" i="1"/>
  <c r="L290" i="1"/>
  <c r="K290" i="1"/>
  <c r="J290" i="1"/>
  <c r="I290" i="1"/>
  <c r="AH290" i="1" s="1"/>
  <c r="H290" i="1"/>
  <c r="F290" i="1"/>
  <c r="AG290" i="1" s="1"/>
  <c r="E290" i="1"/>
  <c r="D290" i="1"/>
  <c r="C290" i="1"/>
  <c r="B290" i="1"/>
  <c r="AJ289" i="1"/>
  <c r="AI289" i="1"/>
  <c r="AH289" i="1"/>
  <c r="AF289" i="1"/>
  <c r="L289" i="1"/>
  <c r="K289" i="1"/>
  <c r="J289" i="1"/>
  <c r="I289" i="1"/>
  <c r="H289" i="1"/>
  <c r="F289" i="1"/>
  <c r="AG289" i="1" s="1"/>
  <c r="E289" i="1"/>
  <c r="D289" i="1"/>
  <c r="C289" i="1"/>
  <c r="B289" i="1"/>
  <c r="AJ288" i="1"/>
  <c r="AI288" i="1"/>
  <c r="AG288" i="1"/>
  <c r="AF288" i="1"/>
  <c r="L288" i="1"/>
  <c r="K288" i="1"/>
  <c r="J288" i="1"/>
  <c r="I288" i="1"/>
  <c r="AH288" i="1" s="1"/>
  <c r="H288" i="1"/>
  <c r="F288" i="1"/>
  <c r="E288" i="1"/>
  <c r="D288" i="1"/>
  <c r="C288" i="1"/>
  <c r="B288" i="1"/>
  <c r="AJ287" i="1"/>
  <c r="AI287" i="1"/>
  <c r="AF287" i="1"/>
  <c r="L287" i="1"/>
  <c r="K287" i="1"/>
  <c r="J287" i="1"/>
  <c r="I287" i="1"/>
  <c r="AH287" i="1" s="1"/>
  <c r="H287" i="1"/>
  <c r="F287" i="1"/>
  <c r="AG287" i="1" s="1"/>
  <c r="E287" i="1"/>
  <c r="D287" i="1"/>
  <c r="C287" i="1"/>
  <c r="B287" i="1"/>
  <c r="AJ286" i="1"/>
  <c r="AI286" i="1"/>
  <c r="AH286" i="1"/>
  <c r="AF286" i="1"/>
  <c r="L286" i="1"/>
  <c r="K286" i="1"/>
  <c r="J286" i="1"/>
  <c r="I286" i="1"/>
  <c r="H286" i="1"/>
  <c r="F286" i="1"/>
  <c r="AG286" i="1" s="1"/>
  <c r="E286" i="1"/>
  <c r="D286" i="1"/>
  <c r="C286" i="1"/>
  <c r="B286" i="1"/>
  <c r="AJ285" i="1"/>
  <c r="AI285" i="1"/>
  <c r="AG285" i="1"/>
  <c r="AF285" i="1"/>
  <c r="L285" i="1"/>
  <c r="K285" i="1"/>
  <c r="J285" i="1"/>
  <c r="I285" i="1"/>
  <c r="AH285" i="1" s="1"/>
  <c r="H285" i="1"/>
  <c r="F285" i="1"/>
  <c r="E285" i="1"/>
  <c r="D285" i="1"/>
  <c r="C285" i="1"/>
  <c r="B285" i="1"/>
  <c r="AJ284" i="1"/>
  <c r="AI284" i="1"/>
  <c r="AF284" i="1"/>
  <c r="L284" i="1"/>
  <c r="K284" i="1"/>
  <c r="J284" i="1"/>
  <c r="I284" i="1"/>
  <c r="AH284" i="1" s="1"/>
  <c r="H284" i="1"/>
  <c r="F284" i="1"/>
  <c r="AG284" i="1" s="1"/>
  <c r="E284" i="1"/>
  <c r="D284" i="1"/>
  <c r="C284" i="1"/>
  <c r="B284" i="1"/>
  <c r="AJ283" i="1"/>
  <c r="AI283" i="1"/>
  <c r="AG283" i="1"/>
  <c r="AF283" i="1"/>
  <c r="L283" i="1"/>
  <c r="K283" i="1"/>
  <c r="J283" i="1"/>
  <c r="I283" i="1"/>
  <c r="AH283" i="1" s="1"/>
  <c r="H283" i="1"/>
  <c r="F283" i="1"/>
  <c r="E283" i="1"/>
  <c r="D283" i="1"/>
  <c r="C283" i="1"/>
  <c r="B283" i="1"/>
  <c r="AJ282" i="1"/>
  <c r="AI282" i="1"/>
  <c r="AH282" i="1"/>
  <c r="AF282" i="1"/>
  <c r="L282" i="1"/>
  <c r="K282" i="1"/>
  <c r="J282" i="1"/>
  <c r="I282" i="1"/>
  <c r="H282" i="1"/>
  <c r="F282" i="1"/>
  <c r="AG282" i="1" s="1"/>
  <c r="E282" i="1"/>
  <c r="D282" i="1"/>
  <c r="C282" i="1"/>
  <c r="B282" i="1"/>
  <c r="AJ281" i="1"/>
  <c r="AI281" i="1"/>
  <c r="AG281" i="1"/>
  <c r="AF281" i="1"/>
  <c r="L281" i="1"/>
  <c r="K281" i="1"/>
  <c r="J281" i="1"/>
  <c r="I281" i="1"/>
  <c r="AH281" i="1" s="1"/>
  <c r="H281" i="1"/>
  <c r="F281" i="1"/>
  <c r="E281" i="1"/>
  <c r="D281" i="1"/>
  <c r="C281" i="1"/>
  <c r="B281" i="1"/>
  <c r="AJ280" i="1"/>
  <c r="AI280" i="1"/>
  <c r="AF280" i="1"/>
  <c r="L280" i="1"/>
  <c r="K280" i="1"/>
  <c r="J280" i="1"/>
  <c r="I280" i="1"/>
  <c r="AH280" i="1" s="1"/>
  <c r="H280" i="1"/>
  <c r="F280" i="1"/>
  <c r="AG280" i="1" s="1"/>
  <c r="E280" i="1"/>
  <c r="D280" i="1"/>
  <c r="C280" i="1"/>
  <c r="B280" i="1"/>
  <c r="AJ279" i="1"/>
  <c r="AI279" i="1"/>
  <c r="AG279" i="1"/>
  <c r="AF279" i="1"/>
  <c r="L279" i="1"/>
  <c r="K279" i="1"/>
  <c r="J279" i="1"/>
  <c r="I279" i="1"/>
  <c r="AH279" i="1" s="1"/>
  <c r="H279" i="1"/>
  <c r="F279" i="1"/>
  <c r="E279" i="1"/>
  <c r="D279" i="1"/>
  <c r="C279" i="1"/>
  <c r="B279" i="1"/>
  <c r="AJ278" i="1"/>
  <c r="AI278" i="1"/>
  <c r="AF278" i="1"/>
  <c r="L278" i="1"/>
  <c r="K278" i="1"/>
  <c r="J278" i="1"/>
  <c r="I278" i="1"/>
  <c r="AH278" i="1" s="1"/>
  <c r="H278" i="1"/>
  <c r="F278" i="1"/>
  <c r="AG278" i="1" s="1"/>
  <c r="E278" i="1"/>
  <c r="D278" i="1"/>
  <c r="C278" i="1"/>
  <c r="B278" i="1"/>
  <c r="AJ277" i="1"/>
  <c r="AI277" i="1"/>
  <c r="AH277" i="1"/>
  <c r="AF277" i="1"/>
  <c r="L277" i="1"/>
  <c r="K277" i="1"/>
  <c r="J277" i="1"/>
  <c r="I277" i="1"/>
  <c r="H277" i="1"/>
  <c r="F277" i="1"/>
  <c r="AG277" i="1" s="1"/>
  <c r="E277" i="1"/>
  <c r="D277" i="1"/>
  <c r="C277" i="1"/>
  <c r="B277" i="1"/>
  <c r="AJ276" i="1"/>
  <c r="AI276" i="1"/>
  <c r="AG276" i="1"/>
  <c r="AF276" i="1"/>
  <c r="L276" i="1"/>
  <c r="K276" i="1"/>
  <c r="J276" i="1"/>
  <c r="I276" i="1"/>
  <c r="AH276" i="1" s="1"/>
  <c r="H276" i="1"/>
  <c r="F276" i="1"/>
  <c r="E276" i="1"/>
  <c r="D276" i="1"/>
  <c r="C276" i="1"/>
  <c r="B276" i="1"/>
  <c r="AJ275" i="1"/>
  <c r="AI275" i="1"/>
  <c r="AF275" i="1"/>
  <c r="L275" i="1"/>
  <c r="K275" i="1"/>
  <c r="J275" i="1"/>
  <c r="I275" i="1"/>
  <c r="AH275" i="1" s="1"/>
  <c r="H275" i="1"/>
  <c r="F275" i="1"/>
  <c r="AG275" i="1" s="1"/>
  <c r="E275" i="1"/>
  <c r="D275" i="1"/>
  <c r="C275" i="1"/>
  <c r="B275" i="1"/>
  <c r="AJ274" i="1"/>
  <c r="AI274" i="1"/>
  <c r="AF274" i="1"/>
  <c r="L274" i="1"/>
  <c r="K274" i="1"/>
  <c r="J274" i="1"/>
  <c r="I274" i="1"/>
  <c r="AH274" i="1" s="1"/>
  <c r="H274" i="1"/>
  <c r="F274" i="1"/>
  <c r="AG274" i="1" s="1"/>
  <c r="E274" i="1"/>
  <c r="D274" i="1"/>
  <c r="C274" i="1"/>
  <c r="B274" i="1"/>
  <c r="AJ273" i="1"/>
  <c r="AI273" i="1"/>
  <c r="AH273" i="1"/>
  <c r="AF273" i="1"/>
  <c r="L273" i="1"/>
  <c r="K273" i="1"/>
  <c r="J273" i="1"/>
  <c r="I273" i="1"/>
  <c r="H273" i="1"/>
  <c r="F273" i="1"/>
  <c r="AG273" i="1" s="1"/>
  <c r="E273" i="1"/>
  <c r="D273" i="1"/>
  <c r="C273" i="1"/>
  <c r="B273" i="1"/>
  <c r="AJ272" i="1"/>
  <c r="AI272" i="1"/>
  <c r="AG272" i="1"/>
  <c r="AF272" i="1"/>
  <c r="L272" i="1"/>
  <c r="K272" i="1"/>
  <c r="J272" i="1"/>
  <c r="I272" i="1"/>
  <c r="AH272" i="1" s="1"/>
  <c r="H272" i="1"/>
  <c r="F272" i="1"/>
  <c r="E272" i="1"/>
  <c r="D272" i="1"/>
  <c r="C272" i="1"/>
  <c r="B272" i="1"/>
  <c r="AJ271" i="1"/>
  <c r="AI271" i="1"/>
  <c r="AF271" i="1"/>
  <c r="L271" i="1"/>
  <c r="K271" i="1"/>
  <c r="J271" i="1"/>
  <c r="I271" i="1"/>
  <c r="AH271" i="1" s="1"/>
  <c r="H271" i="1"/>
  <c r="F271" i="1"/>
  <c r="AG271" i="1" s="1"/>
  <c r="E271" i="1"/>
  <c r="D271" i="1"/>
  <c r="C271" i="1"/>
  <c r="B271" i="1"/>
  <c r="AJ270" i="1"/>
  <c r="AI270" i="1"/>
  <c r="AH270" i="1"/>
  <c r="AF270" i="1"/>
  <c r="L270" i="1"/>
  <c r="K270" i="1"/>
  <c r="J270" i="1"/>
  <c r="I270" i="1"/>
  <c r="H270" i="1"/>
  <c r="F270" i="1"/>
  <c r="AG270" i="1" s="1"/>
  <c r="E270" i="1"/>
  <c r="D270" i="1"/>
  <c r="C270" i="1"/>
  <c r="B270" i="1"/>
  <c r="AJ269" i="1"/>
  <c r="AI269" i="1"/>
  <c r="AG269" i="1"/>
  <c r="AF269" i="1"/>
  <c r="L269" i="1"/>
  <c r="K269" i="1"/>
  <c r="J269" i="1"/>
  <c r="I269" i="1"/>
  <c r="AH269" i="1" s="1"/>
  <c r="H269" i="1"/>
  <c r="F269" i="1"/>
  <c r="E269" i="1"/>
  <c r="D269" i="1"/>
  <c r="C269" i="1"/>
  <c r="B269" i="1"/>
  <c r="AJ268" i="1"/>
  <c r="AI268" i="1"/>
  <c r="AF268" i="1"/>
  <c r="L268" i="1"/>
  <c r="K268" i="1"/>
  <c r="J268" i="1"/>
  <c r="I268" i="1"/>
  <c r="AH268" i="1" s="1"/>
  <c r="H268" i="1"/>
  <c r="F268" i="1"/>
  <c r="AG268" i="1" s="1"/>
  <c r="E268" i="1"/>
  <c r="D268" i="1"/>
  <c r="C268" i="1"/>
  <c r="B268" i="1"/>
  <c r="AJ267" i="1"/>
  <c r="AI267" i="1"/>
  <c r="AG267" i="1"/>
  <c r="AF267" i="1"/>
  <c r="L267" i="1"/>
  <c r="K267" i="1"/>
  <c r="J267" i="1"/>
  <c r="I267" i="1"/>
  <c r="AH267" i="1" s="1"/>
  <c r="H267" i="1"/>
  <c r="F267" i="1"/>
  <c r="E267" i="1"/>
  <c r="D267" i="1"/>
  <c r="C267" i="1"/>
  <c r="B267" i="1"/>
  <c r="AJ266" i="1"/>
  <c r="AI266" i="1"/>
  <c r="AH266" i="1"/>
  <c r="AF266" i="1"/>
  <c r="L266" i="1"/>
  <c r="K266" i="1"/>
  <c r="J266" i="1"/>
  <c r="I266" i="1"/>
  <c r="H266" i="1"/>
  <c r="F266" i="1"/>
  <c r="AG266" i="1" s="1"/>
  <c r="E266" i="1"/>
  <c r="D266" i="1"/>
  <c r="C266" i="1"/>
  <c r="B266" i="1"/>
  <c r="AJ265" i="1"/>
  <c r="AI265" i="1"/>
  <c r="AG265" i="1"/>
  <c r="AF265" i="1"/>
  <c r="L265" i="1"/>
  <c r="K265" i="1"/>
  <c r="J265" i="1"/>
  <c r="I265" i="1"/>
  <c r="AH265" i="1" s="1"/>
  <c r="H265" i="1"/>
  <c r="F265" i="1"/>
  <c r="E265" i="1"/>
  <c r="D265" i="1"/>
  <c r="C265" i="1"/>
  <c r="B265" i="1"/>
  <c r="AJ264" i="1"/>
  <c r="AI264" i="1"/>
  <c r="AF264" i="1"/>
  <c r="L264" i="1"/>
  <c r="K264" i="1"/>
  <c r="J264" i="1"/>
  <c r="I264" i="1"/>
  <c r="AH264" i="1" s="1"/>
  <c r="H264" i="1"/>
  <c r="F264" i="1"/>
  <c r="AG264" i="1" s="1"/>
  <c r="E264" i="1"/>
  <c r="D264" i="1"/>
  <c r="C264" i="1"/>
  <c r="B264" i="1"/>
  <c r="AJ263" i="1"/>
  <c r="AI263" i="1"/>
  <c r="AG263" i="1"/>
  <c r="AF263" i="1"/>
  <c r="L263" i="1"/>
  <c r="K263" i="1"/>
  <c r="J263" i="1"/>
  <c r="I263" i="1"/>
  <c r="AH263" i="1" s="1"/>
  <c r="H263" i="1"/>
  <c r="F263" i="1"/>
  <c r="E263" i="1"/>
  <c r="D263" i="1"/>
  <c r="C263" i="1"/>
  <c r="B263" i="1"/>
  <c r="AJ262" i="1"/>
  <c r="AI262" i="1"/>
  <c r="AF262" i="1"/>
  <c r="L262" i="1"/>
  <c r="K262" i="1"/>
  <c r="J262" i="1"/>
  <c r="I262" i="1"/>
  <c r="AH262" i="1" s="1"/>
  <c r="H262" i="1"/>
  <c r="F262" i="1"/>
  <c r="AG262" i="1" s="1"/>
  <c r="E262" i="1"/>
  <c r="D262" i="1"/>
  <c r="C262" i="1"/>
  <c r="B262" i="1"/>
  <c r="AJ261" i="1"/>
  <c r="AI261" i="1"/>
  <c r="AH261" i="1"/>
  <c r="AF261" i="1"/>
  <c r="L261" i="1"/>
  <c r="K261" i="1"/>
  <c r="J261" i="1"/>
  <c r="I261" i="1"/>
  <c r="H261" i="1"/>
  <c r="F261" i="1"/>
  <c r="AG261" i="1" s="1"/>
  <c r="E261" i="1"/>
  <c r="D261" i="1"/>
  <c r="C261" i="1"/>
  <c r="B261" i="1"/>
  <c r="AJ260" i="1"/>
  <c r="AI260" i="1"/>
  <c r="AG260" i="1"/>
  <c r="AF260" i="1"/>
  <c r="L260" i="1"/>
  <c r="K260" i="1"/>
  <c r="J260" i="1"/>
  <c r="I260" i="1"/>
  <c r="AH260" i="1" s="1"/>
  <c r="H260" i="1"/>
  <c r="F260" i="1"/>
  <c r="E260" i="1"/>
  <c r="D260" i="1"/>
  <c r="C260" i="1"/>
  <c r="B260" i="1"/>
  <c r="AJ259" i="1"/>
  <c r="AI259" i="1"/>
  <c r="AF259" i="1"/>
  <c r="L259" i="1"/>
  <c r="K259" i="1"/>
  <c r="J259" i="1"/>
  <c r="I259" i="1"/>
  <c r="AH259" i="1" s="1"/>
  <c r="H259" i="1"/>
  <c r="F259" i="1"/>
  <c r="AG259" i="1" s="1"/>
  <c r="E259" i="1"/>
  <c r="D259" i="1"/>
  <c r="C259" i="1"/>
  <c r="B259" i="1"/>
  <c r="AJ258" i="1"/>
  <c r="AI258" i="1"/>
  <c r="AF258" i="1"/>
  <c r="L258" i="1"/>
  <c r="K258" i="1"/>
  <c r="J258" i="1"/>
  <c r="I258" i="1"/>
  <c r="AH258" i="1" s="1"/>
  <c r="H258" i="1"/>
  <c r="F258" i="1"/>
  <c r="AG258" i="1" s="1"/>
  <c r="E258" i="1"/>
  <c r="D258" i="1"/>
  <c r="C258" i="1"/>
  <c r="B258" i="1"/>
  <c r="AJ257" i="1"/>
  <c r="AI257" i="1"/>
  <c r="AH257" i="1"/>
  <c r="AF257" i="1"/>
  <c r="L257" i="1"/>
  <c r="K257" i="1"/>
  <c r="J257" i="1"/>
  <c r="I257" i="1"/>
  <c r="H257" i="1"/>
  <c r="F257" i="1"/>
  <c r="AG257" i="1" s="1"/>
  <c r="E257" i="1"/>
  <c r="D257" i="1"/>
  <c r="C257" i="1"/>
  <c r="B257" i="1"/>
  <c r="AJ256" i="1"/>
  <c r="AI256" i="1"/>
  <c r="AG256" i="1"/>
  <c r="AF256" i="1"/>
  <c r="L256" i="1"/>
  <c r="K256" i="1"/>
  <c r="J256" i="1"/>
  <c r="I256" i="1"/>
  <c r="AH256" i="1" s="1"/>
  <c r="H256" i="1"/>
  <c r="F256" i="1"/>
  <c r="E256" i="1"/>
  <c r="D256" i="1"/>
  <c r="C256" i="1"/>
  <c r="B256" i="1"/>
  <c r="AJ255" i="1"/>
  <c r="AI255" i="1"/>
  <c r="AF255" i="1"/>
  <c r="L255" i="1"/>
  <c r="K255" i="1"/>
  <c r="J255" i="1"/>
  <c r="I255" i="1"/>
  <c r="AH255" i="1" s="1"/>
  <c r="H255" i="1"/>
  <c r="F255" i="1"/>
  <c r="AG255" i="1" s="1"/>
  <c r="E255" i="1"/>
  <c r="D255" i="1"/>
  <c r="C255" i="1"/>
  <c r="B255" i="1"/>
  <c r="AJ254" i="1"/>
  <c r="AI254" i="1"/>
  <c r="AH254" i="1"/>
  <c r="AF254" i="1"/>
  <c r="L254" i="1"/>
  <c r="K254" i="1"/>
  <c r="J254" i="1"/>
  <c r="I254" i="1"/>
  <c r="H254" i="1"/>
  <c r="F254" i="1"/>
  <c r="AG254" i="1" s="1"/>
  <c r="E254" i="1"/>
  <c r="D254" i="1"/>
  <c r="C254" i="1"/>
  <c r="B254" i="1"/>
  <c r="AJ253" i="1"/>
  <c r="AI253" i="1"/>
  <c r="AG253" i="1"/>
  <c r="AF253" i="1"/>
  <c r="L253" i="1"/>
  <c r="K253" i="1"/>
  <c r="J253" i="1"/>
  <c r="I253" i="1"/>
  <c r="AH253" i="1" s="1"/>
  <c r="H253" i="1"/>
  <c r="F253" i="1"/>
  <c r="E253" i="1"/>
  <c r="D253" i="1"/>
  <c r="C253" i="1"/>
  <c r="B253" i="1"/>
  <c r="AJ252" i="1"/>
  <c r="AI252" i="1"/>
  <c r="AF252" i="1"/>
  <c r="L252" i="1"/>
  <c r="K252" i="1"/>
  <c r="J252" i="1"/>
  <c r="I252" i="1"/>
  <c r="AH252" i="1" s="1"/>
  <c r="H252" i="1"/>
  <c r="F252" i="1"/>
  <c r="AG252" i="1" s="1"/>
  <c r="E252" i="1"/>
  <c r="D252" i="1"/>
  <c r="C252" i="1"/>
  <c r="B252" i="1"/>
  <c r="AJ251" i="1"/>
  <c r="AI251" i="1"/>
  <c r="AG251" i="1"/>
  <c r="AF251" i="1"/>
  <c r="L251" i="1"/>
  <c r="K251" i="1"/>
  <c r="J251" i="1"/>
  <c r="I251" i="1"/>
  <c r="AH251" i="1" s="1"/>
  <c r="H251" i="1"/>
  <c r="F251" i="1"/>
  <c r="E251" i="1"/>
  <c r="D251" i="1"/>
  <c r="C251" i="1"/>
  <c r="B251" i="1"/>
  <c r="AJ250" i="1"/>
  <c r="AI250" i="1"/>
  <c r="AH250" i="1"/>
  <c r="AF250" i="1"/>
  <c r="L250" i="1"/>
  <c r="K250" i="1"/>
  <c r="J250" i="1"/>
  <c r="I250" i="1"/>
  <c r="H250" i="1"/>
  <c r="F250" i="1"/>
  <c r="AG250" i="1" s="1"/>
  <c r="E250" i="1"/>
  <c r="D250" i="1"/>
  <c r="C250" i="1"/>
  <c r="B250" i="1"/>
  <c r="AJ249" i="1"/>
  <c r="AI249" i="1"/>
  <c r="AG249" i="1"/>
  <c r="AF249" i="1"/>
  <c r="L249" i="1"/>
  <c r="K249" i="1"/>
  <c r="J249" i="1"/>
  <c r="I249" i="1"/>
  <c r="AH249" i="1" s="1"/>
  <c r="H249" i="1"/>
  <c r="F249" i="1"/>
  <c r="E249" i="1"/>
  <c r="D249" i="1"/>
  <c r="C249" i="1"/>
  <c r="B249" i="1"/>
  <c r="AJ248" i="1"/>
  <c r="AI248" i="1"/>
  <c r="AF248" i="1"/>
  <c r="L248" i="1"/>
  <c r="K248" i="1"/>
  <c r="J248" i="1"/>
  <c r="I248" i="1"/>
  <c r="AH248" i="1" s="1"/>
  <c r="H248" i="1"/>
  <c r="F248" i="1"/>
  <c r="AG248" i="1" s="1"/>
  <c r="E248" i="1"/>
  <c r="D248" i="1"/>
  <c r="C248" i="1"/>
  <c r="B248" i="1"/>
  <c r="AJ247" i="1"/>
  <c r="AI247" i="1"/>
  <c r="AG247" i="1"/>
  <c r="AF247" i="1"/>
  <c r="L247" i="1"/>
  <c r="K247" i="1"/>
  <c r="J247" i="1"/>
  <c r="I247" i="1"/>
  <c r="AH247" i="1" s="1"/>
  <c r="H247" i="1"/>
  <c r="F247" i="1"/>
  <c r="E247" i="1"/>
  <c r="D247" i="1"/>
  <c r="C247" i="1"/>
  <c r="B247" i="1"/>
  <c r="AJ246" i="1"/>
  <c r="AI246" i="1"/>
  <c r="AF246" i="1"/>
  <c r="L246" i="1"/>
  <c r="K246" i="1"/>
  <c r="J246" i="1"/>
  <c r="I246" i="1"/>
  <c r="AH246" i="1" s="1"/>
  <c r="H246" i="1"/>
  <c r="F246" i="1"/>
  <c r="AG246" i="1" s="1"/>
  <c r="E246" i="1"/>
  <c r="D246" i="1"/>
  <c r="C246" i="1"/>
  <c r="B246" i="1"/>
  <c r="AJ245" i="1"/>
  <c r="AI245" i="1"/>
  <c r="AH245" i="1"/>
  <c r="AF245" i="1"/>
  <c r="L245" i="1"/>
  <c r="K245" i="1"/>
  <c r="J245" i="1"/>
  <c r="I245" i="1"/>
  <c r="H245" i="1"/>
  <c r="F245" i="1"/>
  <c r="AG245" i="1" s="1"/>
  <c r="E245" i="1"/>
  <c r="D245" i="1"/>
  <c r="C245" i="1"/>
  <c r="B245" i="1"/>
  <c r="AJ244" i="1"/>
  <c r="AI244" i="1"/>
  <c r="AG244" i="1"/>
  <c r="AF244" i="1"/>
  <c r="L244" i="1"/>
  <c r="K244" i="1"/>
  <c r="J244" i="1"/>
  <c r="I244" i="1"/>
  <c r="AH244" i="1" s="1"/>
  <c r="H244" i="1"/>
  <c r="F244" i="1"/>
  <c r="E244" i="1"/>
  <c r="D244" i="1"/>
  <c r="C244" i="1"/>
  <c r="B244" i="1"/>
  <c r="AJ243" i="1"/>
  <c r="AI243" i="1"/>
  <c r="AF243" i="1"/>
  <c r="L243" i="1"/>
  <c r="K243" i="1"/>
  <c r="J243" i="1"/>
  <c r="I243" i="1"/>
  <c r="AH243" i="1" s="1"/>
  <c r="H243" i="1"/>
  <c r="F243" i="1"/>
  <c r="AG243" i="1" s="1"/>
  <c r="E243" i="1"/>
  <c r="D243" i="1"/>
  <c r="C243" i="1"/>
  <c r="B243" i="1"/>
  <c r="AJ242" i="1"/>
  <c r="AI242" i="1"/>
  <c r="AF242" i="1"/>
  <c r="L242" i="1"/>
  <c r="K242" i="1"/>
  <c r="J242" i="1"/>
  <c r="I242" i="1"/>
  <c r="AH242" i="1" s="1"/>
  <c r="H242" i="1"/>
  <c r="F242" i="1"/>
  <c r="AG242" i="1" s="1"/>
  <c r="E242" i="1"/>
  <c r="D242" i="1"/>
  <c r="C242" i="1"/>
  <c r="B242" i="1"/>
  <c r="AJ241" i="1"/>
  <c r="AI241" i="1"/>
  <c r="AH241" i="1"/>
  <c r="AF241" i="1"/>
  <c r="L241" i="1"/>
  <c r="K241" i="1"/>
  <c r="J241" i="1"/>
  <c r="I241" i="1"/>
  <c r="H241" i="1"/>
  <c r="F241" i="1"/>
  <c r="AG241" i="1" s="1"/>
  <c r="E241" i="1"/>
  <c r="D241" i="1"/>
  <c r="C241" i="1"/>
  <c r="B241" i="1"/>
  <c r="AJ240" i="1"/>
  <c r="AI240" i="1"/>
  <c r="AG240" i="1"/>
  <c r="AF240" i="1"/>
  <c r="L240" i="1"/>
  <c r="K240" i="1"/>
  <c r="J240" i="1"/>
  <c r="I240" i="1"/>
  <c r="AH240" i="1" s="1"/>
  <c r="H240" i="1"/>
  <c r="F240" i="1"/>
  <c r="E240" i="1"/>
  <c r="D240" i="1"/>
  <c r="C240" i="1"/>
  <c r="B240" i="1"/>
  <c r="AJ239" i="1"/>
  <c r="AI239" i="1"/>
  <c r="AF239" i="1"/>
  <c r="L239" i="1"/>
  <c r="K239" i="1"/>
  <c r="J239" i="1"/>
  <c r="I239" i="1"/>
  <c r="AH239" i="1" s="1"/>
  <c r="H239" i="1"/>
  <c r="F239" i="1"/>
  <c r="AG239" i="1" s="1"/>
  <c r="E239" i="1"/>
  <c r="D239" i="1"/>
  <c r="C239" i="1"/>
  <c r="B239" i="1"/>
  <c r="AJ238" i="1"/>
  <c r="AI238" i="1"/>
  <c r="AH238" i="1"/>
  <c r="AF238" i="1"/>
  <c r="L238" i="1"/>
  <c r="K238" i="1"/>
  <c r="J238" i="1"/>
  <c r="I238" i="1"/>
  <c r="H238" i="1"/>
  <c r="F238" i="1"/>
  <c r="AG238" i="1" s="1"/>
  <c r="E238" i="1"/>
  <c r="D238" i="1"/>
  <c r="C238" i="1"/>
  <c r="B238" i="1"/>
  <c r="AJ237" i="1"/>
  <c r="AI237" i="1"/>
  <c r="AG237" i="1"/>
  <c r="AF237" i="1"/>
  <c r="L237" i="1"/>
  <c r="K237" i="1"/>
  <c r="J237" i="1"/>
  <c r="I237" i="1"/>
  <c r="AH237" i="1" s="1"/>
  <c r="H237" i="1"/>
  <c r="F237" i="1"/>
  <c r="E237" i="1"/>
  <c r="D237" i="1"/>
  <c r="C237" i="1"/>
  <c r="B237" i="1"/>
  <c r="AJ236" i="1"/>
  <c r="AI236" i="1"/>
  <c r="AF236" i="1"/>
  <c r="L236" i="1"/>
  <c r="K236" i="1"/>
  <c r="J236" i="1"/>
  <c r="I236" i="1"/>
  <c r="AH236" i="1" s="1"/>
  <c r="H236" i="1"/>
  <c r="F236" i="1"/>
  <c r="AG236" i="1" s="1"/>
  <c r="E236" i="1"/>
  <c r="D236" i="1"/>
  <c r="C236" i="1"/>
  <c r="B236" i="1"/>
  <c r="AJ235" i="1"/>
  <c r="AI235" i="1"/>
  <c r="AG235" i="1"/>
  <c r="AF235" i="1"/>
  <c r="L235" i="1"/>
  <c r="K235" i="1"/>
  <c r="J235" i="1"/>
  <c r="I235" i="1"/>
  <c r="AH235" i="1" s="1"/>
  <c r="H235" i="1"/>
  <c r="F235" i="1"/>
  <c r="E235" i="1"/>
  <c r="D235" i="1"/>
  <c r="C235" i="1"/>
  <c r="B235" i="1"/>
  <c r="AJ234" i="1"/>
  <c r="AI234" i="1"/>
  <c r="AH234" i="1"/>
  <c r="AF234" i="1"/>
  <c r="L234" i="1"/>
  <c r="K234" i="1"/>
  <c r="J234" i="1"/>
  <c r="I234" i="1"/>
  <c r="H234" i="1"/>
  <c r="F234" i="1"/>
  <c r="AG234" i="1" s="1"/>
  <c r="E234" i="1"/>
  <c r="D234" i="1"/>
  <c r="C234" i="1"/>
  <c r="B234" i="1"/>
  <c r="AJ233" i="1"/>
  <c r="AI233" i="1"/>
  <c r="AF233" i="1"/>
  <c r="L233" i="1"/>
  <c r="K233" i="1"/>
  <c r="J233" i="1"/>
  <c r="I233" i="1"/>
  <c r="AH233" i="1" s="1"/>
  <c r="H233" i="1"/>
  <c r="F233" i="1"/>
  <c r="AG233" i="1" s="1"/>
  <c r="E233" i="1"/>
  <c r="D233" i="1"/>
  <c r="C233" i="1"/>
  <c r="B233" i="1"/>
  <c r="AJ232" i="1"/>
  <c r="AI232" i="1"/>
  <c r="AF232" i="1"/>
  <c r="L232" i="1"/>
  <c r="K232" i="1"/>
  <c r="J232" i="1"/>
  <c r="I232" i="1"/>
  <c r="AH232" i="1" s="1"/>
  <c r="H232" i="1"/>
  <c r="F232" i="1"/>
  <c r="AG232" i="1" s="1"/>
  <c r="E232" i="1"/>
  <c r="D232" i="1"/>
  <c r="C232" i="1"/>
  <c r="B232" i="1"/>
  <c r="AJ231" i="1"/>
  <c r="AI231" i="1"/>
  <c r="AG231" i="1"/>
  <c r="AF231" i="1"/>
  <c r="L231" i="1"/>
  <c r="K231" i="1"/>
  <c r="J231" i="1"/>
  <c r="I231" i="1"/>
  <c r="AH231" i="1" s="1"/>
  <c r="H231" i="1"/>
  <c r="F231" i="1"/>
  <c r="E231" i="1"/>
  <c r="D231" i="1"/>
  <c r="C231" i="1"/>
  <c r="B231" i="1"/>
  <c r="AJ230" i="1"/>
  <c r="AI230" i="1"/>
  <c r="AF230" i="1"/>
  <c r="L230" i="1"/>
  <c r="K230" i="1"/>
  <c r="J230" i="1"/>
  <c r="I230" i="1"/>
  <c r="AH230" i="1" s="1"/>
  <c r="H230" i="1"/>
  <c r="F230" i="1"/>
  <c r="AG230" i="1" s="1"/>
  <c r="E230" i="1"/>
  <c r="D230" i="1"/>
  <c r="C230" i="1"/>
  <c r="B230" i="1"/>
  <c r="AJ229" i="1"/>
  <c r="AI229" i="1"/>
  <c r="AF229" i="1"/>
  <c r="L229" i="1"/>
  <c r="K229" i="1"/>
  <c r="J229" i="1"/>
  <c r="I229" i="1"/>
  <c r="AH229" i="1" s="1"/>
  <c r="H229" i="1"/>
  <c r="F229" i="1"/>
  <c r="AG229" i="1" s="1"/>
  <c r="E229" i="1"/>
  <c r="D229" i="1"/>
  <c r="C229" i="1"/>
  <c r="B229" i="1"/>
  <c r="AJ228" i="1"/>
  <c r="AI228" i="1"/>
  <c r="AG228" i="1"/>
  <c r="AF228" i="1"/>
  <c r="L228" i="1"/>
  <c r="K228" i="1"/>
  <c r="J228" i="1"/>
  <c r="I228" i="1"/>
  <c r="AH228" i="1" s="1"/>
  <c r="H228" i="1"/>
  <c r="F228" i="1"/>
  <c r="E228" i="1"/>
  <c r="D228" i="1"/>
  <c r="C228" i="1"/>
  <c r="B228" i="1"/>
  <c r="AJ227" i="1"/>
  <c r="AI227" i="1"/>
  <c r="AF227" i="1"/>
  <c r="L227" i="1"/>
  <c r="K227" i="1"/>
  <c r="J227" i="1"/>
  <c r="I227" i="1"/>
  <c r="AH227" i="1" s="1"/>
  <c r="H227" i="1"/>
  <c r="F227" i="1"/>
  <c r="AG227" i="1" s="1"/>
  <c r="E227" i="1"/>
  <c r="D227" i="1"/>
  <c r="C227" i="1"/>
  <c r="B227" i="1"/>
  <c r="AJ226" i="1"/>
  <c r="AI226" i="1"/>
  <c r="AF226" i="1"/>
  <c r="L226" i="1"/>
  <c r="K226" i="1"/>
  <c r="J226" i="1"/>
  <c r="I226" i="1"/>
  <c r="AH226" i="1" s="1"/>
  <c r="H226" i="1"/>
  <c r="F226" i="1"/>
  <c r="AG226" i="1" s="1"/>
  <c r="E226" i="1"/>
  <c r="D226" i="1"/>
  <c r="C226" i="1"/>
  <c r="B226" i="1"/>
  <c r="AJ225" i="1"/>
  <c r="AI225" i="1"/>
  <c r="AH225" i="1"/>
  <c r="AF225" i="1"/>
  <c r="L225" i="1"/>
  <c r="K225" i="1"/>
  <c r="J225" i="1"/>
  <c r="I225" i="1"/>
  <c r="H225" i="1"/>
  <c r="F225" i="1"/>
  <c r="AG225" i="1" s="1"/>
  <c r="E225" i="1"/>
  <c r="D225" i="1"/>
  <c r="C225" i="1"/>
  <c r="B225" i="1"/>
  <c r="AJ224" i="1"/>
  <c r="AI224" i="1"/>
  <c r="AG224" i="1"/>
  <c r="AF224" i="1"/>
  <c r="L224" i="1"/>
  <c r="K224" i="1"/>
  <c r="J224" i="1"/>
  <c r="I224" i="1"/>
  <c r="AH224" i="1" s="1"/>
  <c r="H224" i="1"/>
  <c r="F224" i="1"/>
  <c r="E224" i="1"/>
  <c r="D224" i="1"/>
  <c r="C224" i="1"/>
  <c r="B224" i="1"/>
  <c r="AJ223" i="1"/>
  <c r="AI223" i="1"/>
  <c r="AF223" i="1"/>
  <c r="L223" i="1"/>
  <c r="K223" i="1"/>
  <c r="J223" i="1"/>
  <c r="I223" i="1"/>
  <c r="AH223" i="1" s="1"/>
  <c r="H223" i="1"/>
  <c r="F223" i="1"/>
  <c r="AG223" i="1" s="1"/>
  <c r="E223" i="1"/>
  <c r="D223" i="1"/>
  <c r="C223" i="1"/>
  <c r="B223" i="1"/>
  <c r="AJ222" i="1"/>
  <c r="AI222" i="1"/>
  <c r="AF222" i="1"/>
  <c r="L222" i="1"/>
  <c r="K222" i="1"/>
  <c r="J222" i="1"/>
  <c r="I222" i="1"/>
  <c r="AH222" i="1" s="1"/>
  <c r="H222" i="1"/>
  <c r="F222" i="1"/>
  <c r="AG222" i="1" s="1"/>
  <c r="E222" i="1"/>
  <c r="D222" i="1"/>
  <c r="C222" i="1"/>
  <c r="B222" i="1"/>
  <c r="AJ221" i="1"/>
  <c r="AI221" i="1"/>
  <c r="AH221" i="1"/>
  <c r="AF221" i="1"/>
  <c r="L221" i="1"/>
  <c r="K221" i="1"/>
  <c r="J221" i="1"/>
  <c r="I221" i="1"/>
  <c r="H221" i="1"/>
  <c r="F221" i="1"/>
  <c r="AG221" i="1" s="1"/>
  <c r="E221" i="1"/>
  <c r="D221" i="1"/>
  <c r="C221" i="1"/>
  <c r="B221" i="1"/>
  <c r="AJ220" i="1"/>
  <c r="AI220" i="1"/>
  <c r="AG220" i="1"/>
  <c r="AF220" i="1"/>
  <c r="L220" i="1"/>
  <c r="K220" i="1"/>
  <c r="J220" i="1"/>
  <c r="I220" i="1"/>
  <c r="AH220" i="1" s="1"/>
  <c r="H220" i="1"/>
  <c r="F220" i="1"/>
  <c r="E220" i="1"/>
  <c r="D220" i="1"/>
  <c r="C220" i="1"/>
  <c r="B220" i="1"/>
  <c r="AJ219" i="1"/>
  <c r="AI219" i="1"/>
  <c r="AF219" i="1"/>
  <c r="L219" i="1"/>
  <c r="K219" i="1"/>
  <c r="J219" i="1"/>
  <c r="I219" i="1"/>
  <c r="AH219" i="1" s="1"/>
  <c r="H219" i="1"/>
  <c r="F219" i="1"/>
  <c r="AG219" i="1" s="1"/>
  <c r="E219" i="1"/>
  <c r="D219" i="1"/>
  <c r="C219" i="1"/>
  <c r="B219" i="1"/>
  <c r="AJ218" i="1"/>
  <c r="AI218" i="1"/>
  <c r="AF218" i="1"/>
  <c r="L218" i="1"/>
  <c r="K218" i="1"/>
  <c r="J218" i="1"/>
  <c r="I218" i="1"/>
  <c r="AH218" i="1" s="1"/>
  <c r="H218" i="1"/>
  <c r="F218" i="1"/>
  <c r="AG218" i="1" s="1"/>
  <c r="E218" i="1"/>
  <c r="D218" i="1"/>
  <c r="C218" i="1"/>
  <c r="B218" i="1"/>
  <c r="AJ217" i="1"/>
  <c r="AI217" i="1"/>
  <c r="AH217" i="1"/>
  <c r="AF217" i="1"/>
  <c r="L217" i="1"/>
  <c r="K217" i="1"/>
  <c r="J217" i="1"/>
  <c r="I217" i="1"/>
  <c r="H217" i="1"/>
  <c r="F217" i="1"/>
  <c r="AG217" i="1" s="1"/>
  <c r="E217" i="1"/>
  <c r="D217" i="1"/>
  <c r="C217" i="1"/>
  <c r="B217" i="1"/>
  <c r="AJ216" i="1"/>
  <c r="AI216" i="1"/>
  <c r="AG216" i="1"/>
  <c r="AF216" i="1"/>
  <c r="L216" i="1"/>
  <c r="K216" i="1"/>
  <c r="J216" i="1"/>
  <c r="I216" i="1"/>
  <c r="AH216" i="1" s="1"/>
  <c r="H216" i="1"/>
  <c r="F216" i="1"/>
  <c r="E216" i="1"/>
  <c r="D216" i="1"/>
  <c r="C216" i="1"/>
  <c r="B216" i="1"/>
  <c r="AJ215" i="1"/>
  <c r="AI215" i="1"/>
  <c r="AF215" i="1"/>
  <c r="L215" i="1"/>
  <c r="K215" i="1"/>
  <c r="J215" i="1"/>
  <c r="I215" i="1"/>
  <c r="AH215" i="1" s="1"/>
  <c r="H215" i="1"/>
  <c r="F215" i="1"/>
  <c r="AG215" i="1" s="1"/>
  <c r="E215" i="1"/>
  <c r="D215" i="1"/>
  <c r="C215" i="1"/>
  <c r="B215" i="1"/>
  <c r="AJ214" i="1"/>
  <c r="AI214" i="1"/>
  <c r="AF214" i="1"/>
  <c r="L214" i="1"/>
  <c r="K214" i="1"/>
  <c r="J214" i="1"/>
  <c r="I214" i="1"/>
  <c r="AH214" i="1" s="1"/>
  <c r="H214" i="1"/>
  <c r="F214" i="1"/>
  <c r="AG214" i="1" s="1"/>
  <c r="E214" i="1"/>
  <c r="D214" i="1"/>
  <c r="C214" i="1"/>
  <c r="B214" i="1"/>
  <c r="AJ213" i="1"/>
  <c r="AI213" i="1"/>
  <c r="AH213" i="1"/>
  <c r="AF213" i="1"/>
  <c r="L213" i="1"/>
  <c r="K213" i="1"/>
  <c r="J213" i="1"/>
  <c r="I213" i="1"/>
  <c r="H213" i="1"/>
  <c r="F213" i="1"/>
  <c r="AG213" i="1" s="1"/>
  <c r="E213" i="1"/>
  <c r="D213" i="1"/>
  <c r="C213" i="1"/>
  <c r="B213" i="1"/>
  <c r="AJ212" i="1"/>
  <c r="AI212" i="1"/>
  <c r="AG212" i="1"/>
  <c r="AF212" i="1"/>
  <c r="L212" i="1"/>
  <c r="K212" i="1"/>
  <c r="J212" i="1"/>
  <c r="I212" i="1"/>
  <c r="AH212" i="1" s="1"/>
  <c r="H212" i="1"/>
  <c r="F212" i="1"/>
  <c r="E212" i="1"/>
  <c r="D212" i="1"/>
  <c r="C212" i="1"/>
  <c r="B212" i="1"/>
  <c r="AJ211" i="1"/>
  <c r="AI211" i="1"/>
  <c r="AF211" i="1"/>
  <c r="L211" i="1"/>
  <c r="K211" i="1"/>
  <c r="J211" i="1"/>
  <c r="I211" i="1"/>
  <c r="AH211" i="1" s="1"/>
  <c r="H211" i="1"/>
  <c r="F211" i="1"/>
  <c r="AG211" i="1" s="1"/>
  <c r="E211" i="1"/>
  <c r="D211" i="1"/>
  <c r="C211" i="1"/>
  <c r="B211" i="1"/>
  <c r="AJ210" i="1"/>
  <c r="AI210" i="1"/>
  <c r="AF210" i="1"/>
  <c r="L210" i="1"/>
  <c r="K210" i="1"/>
  <c r="J210" i="1"/>
  <c r="I210" i="1"/>
  <c r="AH210" i="1" s="1"/>
  <c r="H210" i="1"/>
  <c r="F210" i="1"/>
  <c r="AG210" i="1" s="1"/>
  <c r="E210" i="1"/>
  <c r="D210" i="1"/>
  <c r="C210" i="1"/>
  <c r="B210" i="1"/>
  <c r="AJ209" i="1"/>
  <c r="AI209" i="1"/>
  <c r="AH209" i="1"/>
  <c r="AF209" i="1"/>
  <c r="L209" i="1"/>
  <c r="K209" i="1"/>
  <c r="J209" i="1"/>
  <c r="I209" i="1"/>
  <c r="H209" i="1"/>
  <c r="F209" i="1"/>
  <c r="AG209" i="1" s="1"/>
  <c r="E209" i="1"/>
  <c r="D209" i="1"/>
  <c r="C209" i="1"/>
  <c r="B209" i="1"/>
  <c r="AJ208" i="1"/>
  <c r="AI208" i="1"/>
  <c r="AG208" i="1"/>
  <c r="AF208" i="1"/>
  <c r="L208" i="1"/>
  <c r="K208" i="1"/>
  <c r="J208" i="1"/>
  <c r="I208" i="1"/>
  <c r="AH208" i="1" s="1"/>
  <c r="H208" i="1"/>
  <c r="F208" i="1"/>
  <c r="E208" i="1"/>
  <c r="D208" i="1"/>
  <c r="C208" i="1"/>
  <c r="B208" i="1"/>
  <c r="AJ207" i="1"/>
  <c r="AI207" i="1"/>
  <c r="AF207" i="1"/>
  <c r="L207" i="1"/>
  <c r="K207" i="1"/>
  <c r="J207" i="1"/>
  <c r="I207" i="1"/>
  <c r="AH207" i="1" s="1"/>
  <c r="H207" i="1"/>
  <c r="F207" i="1"/>
  <c r="AG207" i="1" s="1"/>
  <c r="E207" i="1"/>
  <c r="D207" i="1"/>
  <c r="C207" i="1"/>
  <c r="B207" i="1"/>
  <c r="AJ206" i="1"/>
  <c r="AI206" i="1"/>
  <c r="AF206" i="1"/>
  <c r="L206" i="1"/>
  <c r="K206" i="1"/>
  <c r="J206" i="1"/>
  <c r="I206" i="1"/>
  <c r="AH206" i="1" s="1"/>
  <c r="H206" i="1"/>
  <c r="F206" i="1"/>
  <c r="AG206" i="1" s="1"/>
  <c r="E206" i="1"/>
  <c r="D206" i="1"/>
  <c r="C206" i="1"/>
  <c r="B206" i="1"/>
  <c r="AJ205" i="1"/>
  <c r="AI205" i="1"/>
  <c r="AH205" i="1"/>
  <c r="AF205" i="1"/>
  <c r="L205" i="1"/>
  <c r="K205" i="1"/>
  <c r="J205" i="1"/>
  <c r="I205" i="1"/>
  <c r="H205" i="1"/>
  <c r="F205" i="1"/>
  <c r="AG205" i="1" s="1"/>
  <c r="E205" i="1"/>
  <c r="D205" i="1"/>
  <c r="C205" i="1"/>
  <c r="B205" i="1"/>
  <c r="AJ204" i="1"/>
  <c r="AI204" i="1"/>
  <c r="AG204" i="1"/>
  <c r="AF204" i="1"/>
  <c r="L204" i="1"/>
  <c r="K204" i="1"/>
  <c r="J204" i="1"/>
  <c r="I204" i="1"/>
  <c r="AH204" i="1" s="1"/>
  <c r="H204" i="1"/>
  <c r="F204" i="1"/>
  <c r="E204" i="1"/>
  <c r="D204" i="1"/>
  <c r="C204" i="1"/>
  <c r="B204" i="1"/>
  <c r="AJ203" i="1"/>
  <c r="AI203" i="1"/>
  <c r="AF203" i="1"/>
  <c r="L203" i="1"/>
  <c r="K203" i="1"/>
  <c r="J203" i="1"/>
  <c r="I203" i="1"/>
  <c r="AH203" i="1" s="1"/>
  <c r="H203" i="1"/>
  <c r="F203" i="1"/>
  <c r="AG203" i="1" s="1"/>
  <c r="E203" i="1"/>
  <c r="D203" i="1"/>
  <c r="C203" i="1"/>
  <c r="B203" i="1"/>
  <c r="AJ202" i="1"/>
  <c r="AI202" i="1"/>
  <c r="AF202" i="1"/>
  <c r="L202" i="1"/>
  <c r="K202" i="1"/>
  <c r="J202" i="1"/>
  <c r="I202" i="1"/>
  <c r="AH202" i="1" s="1"/>
  <c r="H202" i="1"/>
  <c r="F202" i="1"/>
  <c r="AG202" i="1" s="1"/>
  <c r="E202" i="1"/>
  <c r="D202" i="1"/>
  <c r="C202" i="1"/>
  <c r="B202" i="1"/>
  <c r="AJ201" i="1"/>
  <c r="AI201" i="1"/>
  <c r="AH201" i="1"/>
  <c r="AF201" i="1"/>
  <c r="L201" i="1"/>
  <c r="K201" i="1"/>
  <c r="J201" i="1"/>
  <c r="I201" i="1"/>
  <c r="H201" i="1"/>
  <c r="F201" i="1"/>
  <c r="AG201" i="1" s="1"/>
  <c r="E201" i="1"/>
  <c r="D201" i="1"/>
  <c r="C201" i="1"/>
  <c r="B201" i="1"/>
  <c r="AJ200" i="1"/>
  <c r="AI200" i="1"/>
  <c r="AG200" i="1"/>
  <c r="AF200" i="1"/>
  <c r="L200" i="1"/>
  <c r="K200" i="1"/>
  <c r="J200" i="1"/>
  <c r="I200" i="1"/>
  <c r="AH200" i="1" s="1"/>
  <c r="H200" i="1"/>
  <c r="F200" i="1"/>
  <c r="E200" i="1"/>
  <c r="D200" i="1"/>
  <c r="C200" i="1"/>
  <c r="B200" i="1"/>
  <c r="AJ199" i="1"/>
  <c r="AI199" i="1"/>
  <c r="AF199" i="1"/>
  <c r="L199" i="1"/>
  <c r="K199" i="1"/>
  <c r="J199" i="1"/>
  <c r="I199" i="1"/>
  <c r="AH199" i="1" s="1"/>
  <c r="H199" i="1"/>
  <c r="F199" i="1"/>
  <c r="AG199" i="1" s="1"/>
  <c r="E199" i="1"/>
  <c r="D199" i="1"/>
  <c r="C199" i="1"/>
  <c r="B199" i="1"/>
  <c r="AJ198" i="1"/>
  <c r="AI198" i="1"/>
  <c r="AF198" i="1"/>
  <c r="L198" i="1"/>
  <c r="K198" i="1"/>
  <c r="J198" i="1"/>
  <c r="I198" i="1"/>
  <c r="AH198" i="1" s="1"/>
  <c r="H198" i="1"/>
  <c r="F198" i="1"/>
  <c r="AG198" i="1" s="1"/>
  <c r="E198" i="1"/>
  <c r="D198" i="1"/>
  <c r="C198" i="1"/>
  <c r="B198" i="1"/>
  <c r="AJ197" i="1"/>
  <c r="AI197" i="1"/>
  <c r="AH197" i="1"/>
  <c r="AF197" i="1"/>
  <c r="L197" i="1"/>
  <c r="K197" i="1"/>
  <c r="J197" i="1"/>
  <c r="I197" i="1"/>
  <c r="H197" i="1"/>
  <c r="F197" i="1"/>
  <c r="AG197" i="1" s="1"/>
  <c r="E197" i="1"/>
  <c r="D197" i="1"/>
  <c r="C197" i="1"/>
  <c r="B197" i="1"/>
  <c r="AJ196" i="1"/>
  <c r="AI196" i="1"/>
  <c r="AG196" i="1"/>
  <c r="AF196" i="1"/>
  <c r="L196" i="1"/>
  <c r="K196" i="1"/>
  <c r="J196" i="1"/>
  <c r="I196" i="1"/>
  <c r="AH196" i="1" s="1"/>
  <c r="H196" i="1"/>
  <c r="F196" i="1"/>
  <c r="E196" i="1"/>
  <c r="D196" i="1"/>
  <c r="C196" i="1"/>
  <c r="B196" i="1"/>
  <c r="AJ195" i="1"/>
  <c r="AI195" i="1"/>
  <c r="AF195" i="1"/>
  <c r="L195" i="1"/>
  <c r="K195" i="1"/>
  <c r="J195" i="1"/>
  <c r="I195" i="1"/>
  <c r="AH195" i="1" s="1"/>
  <c r="H195" i="1"/>
  <c r="F195" i="1"/>
  <c r="AG195" i="1" s="1"/>
  <c r="E195" i="1"/>
  <c r="D195" i="1"/>
  <c r="C195" i="1"/>
  <c r="B195" i="1"/>
  <c r="AJ194" i="1"/>
  <c r="AI194" i="1"/>
  <c r="AF194" i="1"/>
  <c r="L194" i="1"/>
  <c r="K194" i="1"/>
  <c r="J194" i="1"/>
  <c r="I194" i="1"/>
  <c r="AH194" i="1" s="1"/>
  <c r="H194" i="1"/>
  <c r="F194" i="1"/>
  <c r="AG194" i="1" s="1"/>
  <c r="E194" i="1"/>
  <c r="D194" i="1"/>
  <c r="C194" i="1"/>
  <c r="B194" i="1"/>
  <c r="AJ193" i="1"/>
  <c r="AI193" i="1"/>
  <c r="AH193" i="1"/>
  <c r="AF193" i="1"/>
  <c r="L193" i="1"/>
  <c r="K193" i="1"/>
  <c r="J193" i="1"/>
  <c r="I193" i="1"/>
  <c r="H193" i="1"/>
  <c r="F193" i="1"/>
  <c r="AG193" i="1" s="1"/>
  <c r="E193" i="1"/>
  <c r="D193" i="1"/>
  <c r="C193" i="1"/>
  <c r="B193" i="1"/>
  <c r="AJ192" i="1"/>
  <c r="AI192" i="1"/>
  <c r="AG192" i="1"/>
  <c r="AF192" i="1"/>
  <c r="L192" i="1"/>
  <c r="K192" i="1"/>
  <c r="J192" i="1"/>
  <c r="I192" i="1"/>
  <c r="AH192" i="1" s="1"/>
  <c r="H192" i="1"/>
  <c r="F192" i="1"/>
  <c r="E192" i="1"/>
  <c r="D192" i="1"/>
  <c r="C192" i="1"/>
  <c r="B192" i="1"/>
  <c r="AJ191" i="1"/>
  <c r="AI191" i="1"/>
  <c r="AF191" i="1"/>
  <c r="L191" i="1"/>
  <c r="K191" i="1"/>
  <c r="J191" i="1"/>
  <c r="I191" i="1"/>
  <c r="AH191" i="1" s="1"/>
  <c r="H191" i="1"/>
  <c r="F191" i="1"/>
  <c r="AG191" i="1" s="1"/>
  <c r="E191" i="1"/>
  <c r="D191" i="1"/>
  <c r="C191" i="1"/>
  <c r="B191" i="1"/>
  <c r="AJ190" i="1"/>
  <c r="AI190" i="1"/>
  <c r="AF190" i="1"/>
  <c r="L190" i="1"/>
  <c r="K190" i="1"/>
  <c r="J190" i="1"/>
  <c r="I190" i="1"/>
  <c r="AH190" i="1" s="1"/>
  <c r="H190" i="1"/>
  <c r="F190" i="1"/>
  <c r="AG190" i="1" s="1"/>
  <c r="E190" i="1"/>
  <c r="D190" i="1"/>
  <c r="C190" i="1"/>
  <c r="B190" i="1"/>
  <c r="AJ189" i="1"/>
  <c r="AI189" i="1"/>
  <c r="AH189" i="1"/>
  <c r="AF189" i="1"/>
  <c r="L189" i="1"/>
  <c r="K189" i="1"/>
  <c r="J189" i="1"/>
  <c r="I189" i="1"/>
  <c r="H189" i="1"/>
  <c r="F189" i="1"/>
  <c r="AG189" i="1" s="1"/>
  <c r="E189" i="1"/>
  <c r="D189" i="1"/>
  <c r="C189" i="1"/>
  <c r="B189" i="1"/>
  <c r="AJ188" i="1"/>
  <c r="AI188" i="1"/>
  <c r="AG188" i="1"/>
  <c r="AF188" i="1"/>
  <c r="L188" i="1"/>
  <c r="K188" i="1"/>
  <c r="J188" i="1"/>
  <c r="I188" i="1"/>
  <c r="AH188" i="1" s="1"/>
  <c r="H188" i="1"/>
  <c r="F188" i="1"/>
  <c r="E188" i="1"/>
  <c r="D188" i="1"/>
  <c r="C188" i="1"/>
  <c r="B188" i="1"/>
  <c r="AJ187" i="1"/>
  <c r="AI187" i="1"/>
  <c r="AF187" i="1"/>
  <c r="L187" i="1"/>
  <c r="K187" i="1"/>
  <c r="J187" i="1"/>
  <c r="I187" i="1"/>
  <c r="AH187" i="1" s="1"/>
  <c r="H187" i="1"/>
  <c r="F187" i="1"/>
  <c r="AG187" i="1" s="1"/>
  <c r="E187" i="1"/>
  <c r="D187" i="1"/>
  <c r="C187" i="1"/>
  <c r="B187" i="1"/>
  <c r="AJ186" i="1"/>
  <c r="AI186" i="1"/>
  <c r="AF186" i="1"/>
  <c r="L186" i="1"/>
  <c r="K186" i="1"/>
  <c r="J186" i="1"/>
  <c r="I186" i="1"/>
  <c r="AH186" i="1" s="1"/>
  <c r="H186" i="1"/>
  <c r="F186" i="1"/>
  <c r="AG186" i="1" s="1"/>
  <c r="E186" i="1"/>
  <c r="D186" i="1"/>
  <c r="C186" i="1"/>
  <c r="B186" i="1"/>
  <c r="AJ185" i="1"/>
  <c r="AI185" i="1"/>
  <c r="AH185" i="1"/>
  <c r="AF185" i="1"/>
  <c r="L185" i="1"/>
  <c r="K185" i="1"/>
  <c r="J185" i="1"/>
  <c r="I185" i="1"/>
  <c r="H185" i="1"/>
  <c r="F185" i="1"/>
  <c r="AG185" i="1" s="1"/>
  <c r="E185" i="1"/>
  <c r="D185" i="1"/>
  <c r="C185" i="1"/>
  <c r="B185" i="1"/>
  <c r="AJ184" i="1"/>
  <c r="AI184" i="1"/>
  <c r="AG184" i="1"/>
  <c r="AF184" i="1"/>
  <c r="L184" i="1"/>
  <c r="K184" i="1"/>
  <c r="J184" i="1"/>
  <c r="I184" i="1"/>
  <c r="AH184" i="1" s="1"/>
  <c r="H184" i="1"/>
  <c r="F184" i="1"/>
  <c r="E184" i="1"/>
  <c r="D184" i="1"/>
  <c r="C184" i="1"/>
  <c r="B184" i="1"/>
  <c r="AJ183" i="1"/>
  <c r="AI183" i="1"/>
  <c r="AF183" i="1"/>
  <c r="L183" i="1"/>
  <c r="K183" i="1"/>
  <c r="J183" i="1"/>
  <c r="I183" i="1"/>
  <c r="AH183" i="1" s="1"/>
  <c r="H183" i="1"/>
  <c r="F183" i="1"/>
  <c r="AG183" i="1" s="1"/>
  <c r="E183" i="1"/>
  <c r="D183" i="1"/>
  <c r="C183" i="1"/>
  <c r="B183" i="1"/>
  <c r="AJ182" i="1"/>
  <c r="AI182" i="1"/>
  <c r="AF182" i="1"/>
  <c r="L182" i="1"/>
  <c r="K182" i="1"/>
  <c r="J182" i="1"/>
  <c r="I182" i="1"/>
  <c r="AH182" i="1" s="1"/>
  <c r="H182" i="1"/>
  <c r="F182" i="1"/>
  <c r="AG182" i="1" s="1"/>
  <c r="E182" i="1"/>
  <c r="D182" i="1"/>
  <c r="C182" i="1"/>
  <c r="B182" i="1"/>
  <c r="AJ181" i="1"/>
  <c r="AI181" i="1"/>
  <c r="AH181" i="1"/>
  <c r="AF181" i="1"/>
  <c r="L181" i="1"/>
  <c r="K181" i="1"/>
  <c r="J181" i="1"/>
  <c r="I181" i="1"/>
  <c r="H181" i="1"/>
  <c r="F181" i="1"/>
  <c r="AG181" i="1" s="1"/>
  <c r="E181" i="1"/>
  <c r="D181" i="1"/>
  <c r="C181" i="1"/>
  <c r="B181" i="1"/>
  <c r="AJ180" i="1"/>
  <c r="AI180" i="1"/>
  <c r="AG180" i="1"/>
  <c r="AF180" i="1"/>
  <c r="L180" i="1"/>
  <c r="K180" i="1"/>
  <c r="J180" i="1"/>
  <c r="I180" i="1"/>
  <c r="AH180" i="1" s="1"/>
  <c r="H180" i="1"/>
  <c r="F180" i="1"/>
  <c r="E180" i="1"/>
  <c r="D180" i="1"/>
  <c r="C180" i="1"/>
  <c r="B180" i="1"/>
  <c r="AJ179" i="1"/>
  <c r="AI179" i="1"/>
  <c r="AF179" i="1"/>
  <c r="L179" i="1"/>
  <c r="K179" i="1"/>
  <c r="J179" i="1"/>
  <c r="I179" i="1"/>
  <c r="AH179" i="1" s="1"/>
  <c r="H179" i="1"/>
  <c r="F179" i="1"/>
  <c r="AG179" i="1" s="1"/>
  <c r="E179" i="1"/>
  <c r="D179" i="1"/>
  <c r="C179" i="1"/>
  <c r="B179" i="1"/>
  <c r="AJ178" i="1"/>
  <c r="AI178" i="1"/>
  <c r="AF178" i="1"/>
  <c r="L178" i="1"/>
  <c r="K178" i="1"/>
  <c r="J178" i="1"/>
  <c r="I178" i="1"/>
  <c r="AH178" i="1" s="1"/>
  <c r="H178" i="1"/>
  <c r="F178" i="1"/>
  <c r="AG178" i="1" s="1"/>
  <c r="E178" i="1"/>
  <c r="D178" i="1"/>
  <c r="C178" i="1"/>
  <c r="B178" i="1"/>
  <c r="AJ177" i="1"/>
  <c r="AI177" i="1"/>
  <c r="AH177" i="1"/>
  <c r="AF177" i="1"/>
  <c r="L177" i="1"/>
  <c r="K177" i="1"/>
  <c r="J177" i="1"/>
  <c r="I177" i="1"/>
  <c r="H177" i="1"/>
  <c r="F177" i="1"/>
  <c r="AG177" i="1" s="1"/>
  <c r="E177" i="1"/>
  <c r="D177" i="1"/>
  <c r="C177" i="1"/>
  <c r="B177" i="1"/>
  <c r="AJ176" i="1"/>
  <c r="AI176" i="1"/>
  <c r="AG176" i="1"/>
  <c r="AF176" i="1"/>
  <c r="L176" i="1"/>
  <c r="K176" i="1"/>
  <c r="J176" i="1"/>
  <c r="I176" i="1"/>
  <c r="AH176" i="1" s="1"/>
  <c r="H176" i="1"/>
  <c r="F176" i="1"/>
  <c r="E176" i="1"/>
  <c r="D176" i="1"/>
  <c r="C176" i="1"/>
  <c r="B176" i="1"/>
  <c r="AJ175" i="1"/>
  <c r="AI175" i="1"/>
  <c r="AF175" i="1"/>
  <c r="L175" i="1"/>
  <c r="K175" i="1"/>
  <c r="J175" i="1"/>
  <c r="I175" i="1"/>
  <c r="AH175" i="1" s="1"/>
  <c r="H175" i="1"/>
  <c r="F175" i="1"/>
  <c r="AG175" i="1" s="1"/>
  <c r="E175" i="1"/>
  <c r="D175" i="1"/>
  <c r="C175" i="1"/>
  <c r="B175" i="1"/>
  <c r="AJ174" i="1"/>
  <c r="AI174" i="1"/>
  <c r="AF174" i="1"/>
  <c r="L174" i="1"/>
  <c r="K174" i="1"/>
  <c r="J174" i="1"/>
  <c r="I174" i="1"/>
  <c r="AH174" i="1" s="1"/>
  <c r="H174" i="1"/>
  <c r="F174" i="1"/>
  <c r="AG174" i="1" s="1"/>
  <c r="E174" i="1"/>
  <c r="D174" i="1"/>
  <c r="C174" i="1"/>
  <c r="B174" i="1"/>
  <c r="AJ173" i="1"/>
  <c r="AI173" i="1"/>
  <c r="AH173" i="1"/>
  <c r="AF173" i="1"/>
  <c r="L173" i="1"/>
  <c r="K173" i="1"/>
  <c r="J173" i="1"/>
  <c r="I173" i="1"/>
  <c r="H173" i="1"/>
  <c r="F173" i="1"/>
  <c r="AG173" i="1" s="1"/>
  <c r="E173" i="1"/>
  <c r="D173" i="1"/>
  <c r="C173" i="1"/>
  <c r="B173" i="1"/>
  <c r="AJ172" i="1"/>
  <c r="AI172" i="1"/>
  <c r="AG172" i="1"/>
  <c r="AF172" i="1"/>
  <c r="L172" i="1"/>
  <c r="K172" i="1"/>
  <c r="J172" i="1"/>
  <c r="I172" i="1"/>
  <c r="AH172" i="1" s="1"/>
  <c r="H172" i="1"/>
  <c r="F172" i="1"/>
  <c r="E172" i="1"/>
  <c r="D172" i="1"/>
  <c r="C172" i="1"/>
  <c r="B172" i="1"/>
  <c r="AJ171" i="1"/>
  <c r="AI171" i="1"/>
  <c r="AF171" i="1"/>
  <c r="L171" i="1"/>
  <c r="K171" i="1"/>
  <c r="J171" i="1"/>
  <c r="I171" i="1"/>
  <c r="AH171" i="1" s="1"/>
  <c r="H171" i="1"/>
  <c r="F171" i="1"/>
  <c r="AG171" i="1" s="1"/>
  <c r="E171" i="1"/>
  <c r="D171" i="1"/>
  <c r="C171" i="1"/>
  <c r="B171" i="1"/>
  <c r="AJ170" i="1"/>
  <c r="AI170" i="1"/>
  <c r="AF170" i="1"/>
  <c r="L170" i="1"/>
  <c r="K170" i="1"/>
  <c r="J170" i="1"/>
  <c r="I170" i="1"/>
  <c r="AH170" i="1" s="1"/>
  <c r="H170" i="1"/>
  <c r="F170" i="1"/>
  <c r="AG170" i="1" s="1"/>
  <c r="E170" i="1"/>
  <c r="D170" i="1"/>
  <c r="C170" i="1"/>
  <c r="B170" i="1"/>
  <c r="AJ169" i="1"/>
  <c r="AI169" i="1"/>
  <c r="AH169" i="1"/>
  <c r="AF169" i="1"/>
  <c r="L169" i="1"/>
  <c r="K169" i="1"/>
  <c r="J169" i="1"/>
  <c r="I169" i="1"/>
  <c r="H169" i="1"/>
  <c r="F169" i="1"/>
  <c r="AG169" i="1" s="1"/>
  <c r="E169" i="1"/>
  <c r="D169" i="1"/>
  <c r="C169" i="1"/>
  <c r="B169" i="1"/>
  <c r="AJ168" i="1"/>
  <c r="AI168" i="1"/>
  <c r="AH168" i="1"/>
  <c r="AF168" i="1"/>
  <c r="L168" i="1"/>
  <c r="K168" i="1"/>
  <c r="J168" i="1"/>
  <c r="I168" i="1"/>
  <c r="H168" i="1"/>
  <c r="F168" i="1"/>
  <c r="AG168" i="1" s="1"/>
  <c r="E168" i="1"/>
  <c r="D168" i="1"/>
  <c r="C168" i="1"/>
  <c r="B168" i="1"/>
  <c r="AJ167" i="1"/>
  <c r="AI167" i="1"/>
  <c r="AF167" i="1"/>
  <c r="L167" i="1"/>
  <c r="K167" i="1"/>
  <c r="J167" i="1"/>
  <c r="I167" i="1"/>
  <c r="AH167" i="1" s="1"/>
  <c r="H167" i="1"/>
  <c r="F167" i="1"/>
  <c r="AG167" i="1" s="1"/>
  <c r="E167" i="1"/>
  <c r="D167" i="1"/>
  <c r="C167" i="1"/>
  <c r="B167" i="1"/>
  <c r="AJ166" i="1"/>
  <c r="AI166" i="1"/>
  <c r="AF166" i="1"/>
  <c r="L166" i="1"/>
  <c r="K166" i="1"/>
  <c r="J166" i="1"/>
  <c r="I166" i="1"/>
  <c r="AH166" i="1" s="1"/>
  <c r="H166" i="1"/>
  <c r="F166" i="1"/>
  <c r="AG166" i="1" s="1"/>
  <c r="E166" i="1"/>
  <c r="D166" i="1"/>
  <c r="C166" i="1"/>
  <c r="B166" i="1"/>
  <c r="AJ165" i="1"/>
  <c r="AI165" i="1"/>
  <c r="AH165" i="1"/>
  <c r="AF165" i="1"/>
  <c r="L165" i="1"/>
  <c r="K165" i="1"/>
  <c r="J165" i="1"/>
  <c r="I165" i="1"/>
  <c r="H165" i="1"/>
  <c r="F165" i="1"/>
  <c r="AG165" i="1" s="1"/>
  <c r="E165" i="1"/>
  <c r="D165" i="1"/>
  <c r="C165" i="1"/>
  <c r="B165" i="1"/>
  <c r="AJ164" i="1"/>
  <c r="AI164" i="1"/>
  <c r="AF164" i="1"/>
  <c r="L164" i="1"/>
  <c r="K164" i="1"/>
  <c r="J164" i="1"/>
  <c r="I164" i="1"/>
  <c r="AH164" i="1" s="1"/>
  <c r="H164" i="1"/>
  <c r="F164" i="1"/>
  <c r="AG164" i="1" s="1"/>
  <c r="E164" i="1"/>
  <c r="D164" i="1"/>
  <c r="C164" i="1"/>
  <c r="B164" i="1"/>
  <c r="AJ163" i="1"/>
  <c r="AI163" i="1"/>
  <c r="AF163" i="1"/>
  <c r="L163" i="1"/>
  <c r="K163" i="1"/>
  <c r="J163" i="1"/>
  <c r="I163" i="1"/>
  <c r="AH163" i="1" s="1"/>
  <c r="H163" i="1"/>
  <c r="F163" i="1"/>
  <c r="AG163" i="1" s="1"/>
  <c r="E163" i="1"/>
  <c r="D163" i="1"/>
  <c r="C163" i="1"/>
  <c r="B163" i="1"/>
  <c r="AJ162" i="1"/>
  <c r="AI162" i="1"/>
  <c r="AF162" i="1"/>
  <c r="L162" i="1"/>
  <c r="K162" i="1"/>
  <c r="J162" i="1"/>
  <c r="I162" i="1"/>
  <c r="AH162" i="1" s="1"/>
  <c r="H162" i="1"/>
  <c r="F162" i="1"/>
  <c r="AG162" i="1" s="1"/>
  <c r="E162" i="1"/>
  <c r="D162" i="1"/>
  <c r="C162" i="1"/>
  <c r="B162" i="1"/>
  <c r="AJ161" i="1"/>
  <c r="AI161" i="1"/>
  <c r="AH161" i="1"/>
  <c r="AF161" i="1"/>
  <c r="L161" i="1"/>
  <c r="K161" i="1"/>
  <c r="J161" i="1"/>
  <c r="I161" i="1"/>
  <c r="H161" i="1"/>
  <c r="F161" i="1"/>
  <c r="AG161" i="1" s="1"/>
  <c r="E161" i="1"/>
  <c r="D161" i="1"/>
  <c r="C161" i="1"/>
  <c r="B161" i="1"/>
  <c r="AJ160" i="1"/>
  <c r="AI160" i="1"/>
  <c r="AF160" i="1"/>
  <c r="L160" i="1"/>
  <c r="K160" i="1"/>
  <c r="J160" i="1"/>
  <c r="I160" i="1"/>
  <c r="AH160" i="1" s="1"/>
  <c r="H160" i="1"/>
  <c r="F160" i="1"/>
  <c r="AG160" i="1" s="1"/>
  <c r="E160" i="1"/>
  <c r="D160" i="1"/>
  <c r="C160" i="1"/>
  <c r="B160" i="1"/>
  <c r="AJ159" i="1"/>
  <c r="AI159" i="1"/>
  <c r="AF159" i="1"/>
  <c r="L159" i="1"/>
  <c r="K159" i="1"/>
  <c r="J159" i="1"/>
  <c r="I159" i="1"/>
  <c r="AH159" i="1" s="1"/>
  <c r="H159" i="1"/>
  <c r="F159" i="1"/>
  <c r="AG159" i="1" s="1"/>
  <c r="E159" i="1"/>
  <c r="D159" i="1"/>
  <c r="C159" i="1"/>
  <c r="B159" i="1"/>
  <c r="AJ158" i="1"/>
  <c r="AI158" i="1"/>
  <c r="AF158" i="1"/>
  <c r="L158" i="1"/>
  <c r="K158" i="1"/>
  <c r="J158" i="1"/>
  <c r="I158" i="1"/>
  <c r="AH158" i="1" s="1"/>
  <c r="H158" i="1"/>
  <c r="F158" i="1"/>
  <c r="AG158" i="1" s="1"/>
  <c r="E158" i="1"/>
  <c r="D158" i="1"/>
  <c r="C158" i="1"/>
  <c r="B158" i="1"/>
  <c r="AJ157" i="1"/>
  <c r="AI157" i="1"/>
  <c r="AH157" i="1"/>
  <c r="AF157" i="1"/>
  <c r="L157" i="1"/>
  <c r="K157" i="1"/>
  <c r="J157" i="1"/>
  <c r="I157" i="1"/>
  <c r="H157" i="1"/>
  <c r="F157" i="1"/>
  <c r="AG157" i="1" s="1"/>
  <c r="E157" i="1"/>
  <c r="D157" i="1"/>
  <c r="C157" i="1"/>
  <c r="B157" i="1"/>
  <c r="AJ156" i="1"/>
  <c r="AI156" i="1"/>
  <c r="AF156" i="1"/>
  <c r="L156" i="1"/>
  <c r="K156" i="1"/>
  <c r="J156" i="1"/>
  <c r="I156" i="1"/>
  <c r="AH156" i="1" s="1"/>
  <c r="H156" i="1"/>
  <c r="F156" i="1"/>
  <c r="AG156" i="1" s="1"/>
  <c r="E156" i="1"/>
  <c r="D156" i="1"/>
  <c r="C156" i="1"/>
  <c r="B156" i="1"/>
  <c r="AJ155" i="1"/>
  <c r="AI155" i="1"/>
  <c r="AG155" i="1"/>
  <c r="AF155" i="1"/>
  <c r="L155" i="1"/>
  <c r="K155" i="1"/>
  <c r="J155" i="1"/>
  <c r="I155" i="1"/>
  <c r="AH155" i="1" s="1"/>
  <c r="H155" i="1"/>
  <c r="F155" i="1"/>
  <c r="E155" i="1"/>
  <c r="D155" i="1"/>
  <c r="C155" i="1"/>
  <c r="B155" i="1"/>
  <c r="AJ154" i="1"/>
  <c r="AI154" i="1"/>
  <c r="AF154" i="1"/>
  <c r="L154" i="1"/>
  <c r="K154" i="1"/>
  <c r="J154" i="1"/>
  <c r="I154" i="1"/>
  <c r="AH154" i="1" s="1"/>
  <c r="H154" i="1"/>
  <c r="F154" i="1"/>
  <c r="AG154" i="1" s="1"/>
  <c r="E154" i="1"/>
  <c r="D154" i="1"/>
  <c r="C154" i="1"/>
  <c r="B154" i="1"/>
  <c r="AJ153" i="1"/>
  <c r="AI153" i="1"/>
  <c r="AG153" i="1"/>
  <c r="AF153" i="1"/>
  <c r="L153" i="1"/>
  <c r="K153" i="1"/>
  <c r="J153" i="1"/>
  <c r="I153" i="1"/>
  <c r="AH153" i="1" s="1"/>
  <c r="H153" i="1"/>
  <c r="F153" i="1"/>
  <c r="E153" i="1"/>
  <c r="D153" i="1"/>
  <c r="C153" i="1"/>
  <c r="B153" i="1"/>
  <c r="AJ152" i="1"/>
  <c r="AI152" i="1"/>
  <c r="AH152" i="1"/>
  <c r="AF152" i="1"/>
  <c r="L152" i="1"/>
  <c r="K152" i="1"/>
  <c r="J152" i="1"/>
  <c r="I152" i="1"/>
  <c r="H152" i="1"/>
  <c r="F152" i="1"/>
  <c r="AG152" i="1" s="1"/>
  <c r="E152" i="1"/>
  <c r="D152" i="1"/>
  <c r="C152" i="1"/>
  <c r="B152" i="1"/>
  <c r="AJ151" i="1"/>
  <c r="AI151" i="1"/>
  <c r="AG151" i="1"/>
  <c r="AF151" i="1"/>
  <c r="L151" i="1"/>
  <c r="K151" i="1"/>
  <c r="J151" i="1"/>
  <c r="I151" i="1"/>
  <c r="AH151" i="1" s="1"/>
  <c r="H151" i="1"/>
  <c r="F151" i="1"/>
  <c r="E151" i="1"/>
  <c r="D151" i="1"/>
  <c r="C151" i="1"/>
  <c r="B151" i="1"/>
  <c r="AJ150" i="1"/>
  <c r="AI150" i="1"/>
  <c r="AF150" i="1"/>
  <c r="L150" i="1"/>
  <c r="K150" i="1"/>
  <c r="J150" i="1"/>
  <c r="I150" i="1"/>
  <c r="AH150" i="1" s="1"/>
  <c r="H150" i="1"/>
  <c r="F150" i="1"/>
  <c r="AG150" i="1" s="1"/>
  <c r="E150" i="1"/>
  <c r="D150" i="1"/>
  <c r="C150" i="1"/>
  <c r="B150" i="1"/>
  <c r="AJ149" i="1"/>
  <c r="AI149" i="1"/>
  <c r="AG149" i="1"/>
  <c r="AF149" i="1"/>
  <c r="L149" i="1"/>
  <c r="K149" i="1"/>
  <c r="J149" i="1"/>
  <c r="I149" i="1"/>
  <c r="AH149" i="1" s="1"/>
  <c r="H149" i="1"/>
  <c r="F149" i="1"/>
  <c r="E149" i="1"/>
  <c r="D149" i="1"/>
  <c r="C149" i="1"/>
  <c r="B149" i="1"/>
  <c r="AJ148" i="1"/>
  <c r="AI148" i="1"/>
  <c r="AF148" i="1"/>
  <c r="L148" i="1"/>
  <c r="K148" i="1"/>
  <c r="J148" i="1"/>
  <c r="I148" i="1"/>
  <c r="AH148" i="1" s="1"/>
  <c r="H148" i="1"/>
  <c r="F148" i="1"/>
  <c r="AG148" i="1" s="1"/>
  <c r="E148" i="1"/>
  <c r="D148" i="1"/>
  <c r="C148" i="1"/>
  <c r="B148" i="1"/>
  <c r="AJ147" i="1"/>
  <c r="AI147" i="1"/>
  <c r="AF147" i="1"/>
  <c r="L147" i="1"/>
  <c r="K147" i="1"/>
  <c r="J147" i="1"/>
  <c r="I147" i="1"/>
  <c r="AH147" i="1" s="1"/>
  <c r="H147" i="1"/>
  <c r="F147" i="1"/>
  <c r="AG147" i="1" s="1"/>
  <c r="E147" i="1"/>
  <c r="D147" i="1"/>
  <c r="C147" i="1"/>
  <c r="B147" i="1"/>
  <c r="AJ146" i="1"/>
  <c r="AI146" i="1"/>
  <c r="AF146" i="1"/>
  <c r="L146" i="1"/>
  <c r="K146" i="1"/>
  <c r="J146" i="1"/>
  <c r="I146" i="1"/>
  <c r="AH146" i="1" s="1"/>
  <c r="H146" i="1"/>
  <c r="F146" i="1"/>
  <c r="AG146" i="1" s="1"/>
  <c r="E146" i="1"/>
  <c r="D146" i="1"/>
  <c r="C146" i="1"/>
  <c r="B146" i="1"/>
  <c r="AJ145" i="1"/>
  <c r="AI145" i="1"/>
  <c r="AF145" i="1"/>
  <c r="L145" i="1"/>
  <c r="K145" i="1"/>
  <c r="J145" i="1"/>
  <c r="I145" i="1"/>
  <c r="AH145" i="1" s="1"/>
  <c r="H145" i="1"/>
  <c r="F145" i="1"/>
  <c r="AG145" i="1" s="1"/>
  <c r="E145" i="1"/>
  <c r="D145" i="1"/>
  <c r="C145" i="1"/>
  <c r="B145" i="1"/>
  <c r="AJ144" i="1"/>
  <c r="AI144" i="1"/>
  <c r="AH144" i="1"/>
  <c r="AF144" i="1"/>
  <c r="L144" i="1"/>
  <c r="K144" i="1"/>
  <c r="J144" i="1"/>
  <c r="I144" i="1"/>
  <c r="H144" i="1"/>
  <c r="F144" i="1"/>
  <c r="AG144" i="1" s="1"/>
  <c r="E144" i="1"/>
  <c r="D144" i="1"/>
  <c r="C144" i="1"/>
  <c r="B144" i="1"/>
  <c r="AJ143" i="1"/>
  <c r="AI143" i="1"/>
  <c r="AF143" i="1"/>
  <c r="L143" i="1"/>
  <c r="K143" i="1"/>
  <c r="J143" i="1"/>
  <c r="I143" i="1"/>
  <c r="AH143" i="1" s="1"/>
  <c r="H143" i="1"/>
  <c r="F143" i="1"/>
  <c r="AG143" i="1" s="1"/>
  <c r="E143" i="1"/>
  <c r="D143" i="1"/>
  <c r="C143" i="1"/>
  <c r="B143" i="1"/>
  <c r="AJ142" i="1"/>
  <c r="AI142" i="1"/>
  <c r="AF142" i="1"/>
  <c r="L142" i="1"/>
  <c r="K142" i="1"/>
  <c r="J142" i="1"/>
  <c r="I142" i="1"/>
  <c r="AH142" i="1" s="1"/>
  <c r="H142" i="1"/>
  <c r="F142" i="1"/>
  <c r="AG142" i="1" s="1"/>
  <c r="E142" i="1"/>
  <c r="D142" i="1"/>
  <c r="C142" i="1"/>
  <c r="B142" i="1"/>
  <c r="AJ141" i="1"/>
  <c r="AI141" i="1"/>
  <c r="AF141" i="1"/>
  <c r="L141" i="1"/>
  <c r="K141" i="1"/>
  <c r="J141" i="1"/>
  <c r="I141" i="1"/>
  <c r="AH141" i="1" s="1"/>
  <c r="H141" i="1"/>
  <c r="F141" i="1"/>
  <c r="AG141" i="1" s="1"/>
  <c r="E141" i="1"/>
  <c r="D141" i="1"/>
  <c r="C141" i="1"/>
  <c r="B141" i="1"/>
  <c r="AJ140" i="1"/>
  <c r="AI140" i="1"/>
  <c r="AF140" i="1"/>
  <c r="L140" i="1"/>
  <c r="K140" i="1"/>
  <c r="J140" i="1"/>
  <c r="I140" i="1"/>
  <c r="AH140" i="1" s="1"/>
  <c r="H140" i="1"/>
  <c r="F140" i="1"/>
  <c r="AG140" i="1" s="1"/>
  <c r="E140" i="1"/>
  <c r="D140" i="1"/>
  <c r="C140" i="1"/>
  <c r="B140" i="1"/>
  <c r="AJ139" i="1"/>
  <c r="AI139" i="1"/>
  <c r="AF139" i="1"/>
  <c r="L139" i="1"/>
  <c r="K139" i="1"/>
  <c r="J139" i="1"/>
  <c r="I139" i="1"/>
  <c r="AH139" i="1" s="1"/>
  <c r="H139" i="1"/>
  <c r="F139" i="1"/>
  <c r="AG139" i="1" s="1"/>
  <c r="E139" i="1"/>
  <c r="D139" i="1"/>
  <c r="C139" i="1"/>
  <c r="B139" i="1"/>
  <c r="AJ138" i="1"/>
  <c r="AI138" i="1"/>
  <c r="AF138" i="1"/>
  <c r="L138" i="1"/>
  <c r="K138" i="1"/>
  <c r="J138" i="1"/>
  <c r="I138" i="1"/>
  <c r="AH138" i="1" s="1"/>
  <c r="H138" i="1"/>
  <c r="F138" i="1"/>
  <c r="AG138" i="1" s="1"/>
  <c r="E138" i="1"/>
  <c r="D138" i="1"/>
  <c r="C138" i="1"/>
  <c r="B138" i="1"/>
  <c r="AJ137" i="1"/>
  <c r="AI137" i="1"/>
  <c r="AH137" i="1"/>
  <c r="AF137" i="1"/>
  <c r="L137" i="1"/>
  <c r="K137" i="1"/>
  <c r="J137" i="1"/>
  <c r="I137" i="1"/>
  <c r="H137" i="1"/>
  <c r="F137" i="1"/>
  <c r="AG137" i="1" s="1"/>
  <c r="E137" i="1"/>
  <c r="D137" i="1"/>
  <c r="C137" i="1"/>
  <c r="B137" i="1"/>
  <c r="AJ136" i="1"/>
  <c r="AI136" i="1"/>
  <c r="AH136" i="1"/>
  <c r="AF136" i="1"/>
  <c r="L136" i="1"/>
  <c r="K136" i="1"/>
  <c r="J136" i="1"/>
  <c r="I136" i="1"/>
  <c r="H136" i="1"/>
  <c r="F136" i="1"/>
  <c r="AG136" i="1" s="1"/>
  <c r="E136" i="1"/>
  <c r="D136" i="1"/>
  <c r="C136" i="1"/>
  <c r="B136" i="1"/>
  <c r="AJ135" i="1"/>
  <c r="AI135" i="1"/>
  <c r="AF135" i="1"/>
  <c r="L135" i="1"/>
  <c r="K135" i="1"/>
  <c r="J135" i="1"/>
  <c r="I135" i="1"/>
  <c r="AH135" i="1" s="1"/>
  <c r="H135" i="1"/>
  <c r="F135" i="1"/>
  <c r="AG135" i="1" s="1"/>
  <c r="E135" i="1"/>
  <c r="D135" i="1"/>
  <c r="C135" i="1"/>
  <c r="B135" i="1"/>
  <c r="AJ134" i="1"/>
  <c r="AI134" i="1"/>
  <c r="AF134" i="1"/>
  <c r="L134" i="1"/>
  <c r="K134" i="1"/>
  <c r="J134" i="1"/>
  <c r="I134" i="1"/>
  <c r="AH134" i="1" s="1"/>
  <c r="H134" i="1"/>
  <c r="F134" i="1"/>
  <c r="AG134" i="1" s="1"/>
  <c r="E134" i="1"/>
  <c r="D134" i="1"/>
  <c r="C134" i="1"/>
  <c r="B134" i="1"/>
  <c r="AJ133" i="1"/>
  <c r="AI133" i="1"/>
  <c r="AH133" i="1"/>
  <c r="AF133" i="1"/>
  <c r="L133" i="1"/>
  <c r="K133" i="1"/>
  <c r="J133" i="1"/>
  <c r="I133" i="1"/>
  <c r="H133" i="1"/>
  <c r="F133" i="1"/>
  <c r="AG133" i="1" s="1"/>
  <c r="E133" i="1"/>
  <c r="D133" i="1"/>
  <c r="C133" i="1"/>
  <c r="B133" i="1"/>
  <c r="AJ132" i="1"/>
  <c r="AI132" i="1"/>
  <c r="AF132" i="1"/>
  <c r="L132" i="1"/>
  <c r="K132" i="1"/>
  <c r="J132" i="1"/>
  <c r="I132" i="1"/>
  <c r="AH132" i="1" s="1"/>
  <c r="H132" i="1"/>
  <c r="F132" i="1"/>
  <c r="AG132" i="1" s="1"/>
  <c r="E132" i="1"/>
  <c r="D132" i="1"/>
  <c r="C132" i="1"/>
  <c r="B132" i="1"/>
  <c r="AJ131" i="1"/>
  <c r="AI131" i="1"/>
  <c r="AF131" i="1"/>
  <c r="L131" i="1"/>
  <c r="K131" i="1"/>
  <c r="J131" i="1"/>
  <c r="I131" i="1"/>
  <c r="AH131" i="1" s="1"/>
  <c r="H131" i="1"/>
  <c r="F131" i="1"/>
  <c r="AG131" i="1" s="1"/>
  <c r="E131" i="1"/>
  <c r="D131" i="1"/>
  <c r="C131" i="1"/>
  <c r="B131" i="1"/>
  <c r="AJ130" i="1"/>
  <c r="AI130" i="1"/>
  <c r="AF130" i="1"/>
  <c r="L130" i="1"/>
  <c r="K130" i="1"/>
  <c r="J130" i="1"/>
  <c r="I130" i="1"/>
  <c r="AH130" i="1" s="1"/>
  <c r="H130" i="1"/>
  <c r="F130" i="1"/>
  <c r="AG130" i="1" s="1"/>
  <c r="E130" i="1"/>
  <c r="D130" i="1"/>
  <c r="C130" i="1"/>
  <c r="B130" i="1"/>
  <c r="AJ129" i="1"/>
  <c r="AI129" i="1"/>
  <c r="AH129" i="1"/>
  <c r="AF129" i="1"/>
  <c r="L129" i="1"/>
  <c r="K129" i="1"/>
  <c r="J129" i="1"/>
  <c r="I129" i="1"/>
  <c r="H129" i="1"/>
  <c r="F129" i="1"/>
  <c r="AG129" i="1" s="1"/>
  <c r="E129" i="1"/>
  <c r="D129" i="1"/>
  <c r="C129" i="1"/>
  <c r="B129" i="1"/>
  <c r="AJ128" i="1"/>
  <c r="AI128" i="1"/>
  <c r="AF128" i="1"/>
  <c r="L128" i="1"/>
  <c r="K128" i="1"/>
  <c r="J128" i="1"/>
  <c r="I128" i="1"/>
  <c r="AH128" i="1" s="1"/>
  <c r="H128" i="1"/>
  <c r="F128" i="1"/>
  <c r="AG128" i="1" s="1"/>
  <c r="E128" i="1"/>
  <c r="D128" i="1"/>
  <c r="C128" i="1"/>
  <c r="B128" i="1"/>
  <c r="AJ127" i="1"/>
  <c r="AI127" i="1"/>
  <c r="AF127" i="1"/>
  <c r="L127" i="1"/>
  <c r="K127" i="1"/>
  <c r="J127" i="1"/>
  <c r="I127" i="1"/>
  <c r="AH127" i="1" s="1"/>
  <c r="H127" i="1"/>
  <c r="F127" i="1"/>
  <c r="AG127" i="1" s="1"/>
  <c r="E127" i="1"/>
  <c r="D127" i="1"/>
  <c r="C127" i="1"/>
  <c r="B127" i="1"/>
  <c r="AJ126" i="1"/>
  <c r="AI126" i="1"/>
  <c r="AF126" i="1"/>
  <c r="L126" i="1"/>
  <c r="K126" i="1"/>
  <c r="J126" i="1"/>
  <c r="I126" i="1"/>
  <c r="AH126" i="1" s="1"/>
  <c r="H126" i="1"/>
  <c r="F126" i="1"/>
  <c r="AG126" i="1" s="1"/>
  <c r="E126" i="1"/>
  <c r="D126" i="1"/>
  <c r="C126" i="1"/>
  <c r="B126" i="1"/>
  <c r="AJ125" i="1"/>
  <c r="AI125" i="1"/>
  <c r="AH125" i="1"/>
  <c r="AF125" i="1"/>
  <c r="L125" i="1"/>
  <c r="K125" i="1"/>
  <c r="J125" i="1"/>
  <c r="I125" i="1"/>
  <c r="H125" i="1"/>
  <c r="F125" i="1"/>
  <c r="AG125" i="1" s="1"/>
  <c r="E125" i="1"/>
  <c r="D125" i="1"/>
  <c r="C125" i="1"/>
  <c r="B125" i="1"/>
  <c r="AJ124" i="1"/>
  <c r="AI124" i="1"/>
  <c r="AF124" i="1"/>
  <c r="L124" i="1"/>
  <c r="K124" i="1"/>
  <c r="J124" i="1"/>
  <c r="I124" i="1"/>
  <c r="AH124" i="1" s="1"/>
  <c r="H124" i="1"/>
  <c r="F124" i="1"/>
  <c r="AG124" i="1" s="1"/>
  <c r="E124" i="1"/>
  <c r="D124" i="1"/>
  <c r="C124" i="1"/>
  <c r="B124" i="1"/>
  <c r="AJ123" i="1"/>
  <c r="AI123" i="1"/>
  <c r="AG123" i="1"/>
  <c r="AF123" i="1"/>
  <c r="L123" i="1"/>
  <c r="K123" i="1"/>
  <c r="J123" i="1"/>
  <c r="I123" i="1"/>
  <c r="AH123" i="1" s="1"/>
  <c r="H123" i="1"/>
  <c r="F123" i="1"/>
  <c r="E123" i="1"/>
  <c r="D123" i="1"/>
  <c r="C123" i="1"/>
  <c r="B123" i="1"/>
  <c r="AJ122" i="1"/>
  <c r="AI122" i="1"/>
  <c r="AF122" i="1"/>
  <c r="L122" i="1"/>
  <c r="K122" i="1"/>
  <c r="J122" i="1"/>
  <c r="I122" i="1"/>
  <c r="AH122" i="1" s="1"/>
  <c r="H122" i="1"/>
  <c r="F122" i="1"/>
  <c r="AG122" i="1" s="1"/>
  <c r="E122" i="1"/>
  <c r="D122" i="1"/>
  <c r="C122" i="1"/>
  <c r="B122" i="1"/>
  <c r="AJ121" i="1"/>
  <c r="AI121" i="1"/>
  <c r="AG121" i="1"/>
  <c r="AF121" i="1"/>
  <c r="L121" i="1"/>
  <c r="K121" i="1"/>
  <c r="J121" i="1"/>
  <c r="I121" i="1"/>
  <c r="AH121" i="1" s="1"/>
  <c r="H121" i="1"/>
  <c r="F121" i="1"/>
  <c r="E121" i="1"/>
  <c r="D121" i="1"/>
  <c r="C121" i="1"/>
  <c r="B121" i="1"/>
  <c r="AJ120" i="1"/>
  <c r="AI120" i="1"/>
  <c r="AH120" i="1"/>
  <c r="AF120" i="1"/>
  <c r="L120" i="1"/>
  <c r="K120" i="1"/>
  <c r="J120" i="1"/>
  <c r="I120" i="1"/>
  <c r="H120" i="1"/>
  <c r="F120" i="1"/>
  <c r="AG120" i="1" s="1"/>
  <c r="E120" i="1"/>
  <c r="D120" i="1"/>
  <c r="C120" i="1"/>
  <c r="B120" i="1"/>
  <c r="AJ119" i="1"/>
  <c r="AI119" i="1"/>
  <c r="AG119" i="1"/>
  <c r="AF119" i="1"/>
  <c r="L119" i="1"/>
  <c r="K119" i="1"/>
  <c r="J119" i="1"/>
  <c r="I119" i="1"/>
  <c r="AH119" i="1" s="1"/>
  <c r="H119" i="1"/>
  <c r="F119" i="1"/>
  <c r="E119" i="1"/>
  <c r="D119" i="1"/>
  <c r="C119" i="1"/>
  <c r="B119" i="1"/>
  <c r="AJ118" i="1"/>
  <c r="AI118" i="1"/>
  <c r="AF118" i="1"/>
  <c r="L118" i="1"/>
  <c r="K118" i="1"/>
  <c r="J118" i="1"/>
  <c r="I118" i="1"/>
  <c r="AH118" i="1" s="1"/>
  <c r="H118" i="1"/>
  <c r="F118" i="1"/>
  <c r="AG118" i="1" s="1"/>
  <c r="E118" i="1"/>
  <c r="D118" i="1"/>
  <c r="C118" i="1"/>
  <c r="B118" i="1"/>
  <c r="AJ117" i="1"/>
  <c r="AI117" i="1"/>
  <c r="AG117" i="1"/>
  <c r="AF117" i="1"/>
  <c r="L117" i="1"/>
  <c r="K117" i="1"/>
  <c r="J117" i="1"/>
  <c r="I117" i="1"/>
  <c r="AH117" i="1" s="1"/>
  <c r="H117" i="1"/>
  <c r="F117" i="1"/>
  <c r="E117" i="1"/>
  <c r="D117" i="1"/>
  <c r="C117" i="1"/>
  <c r="B117" i="1"/>
  <c r="AJ116" i="1"/>
  <c r="AI116" i="1"/>
  <c r="AF116" i="1"/>
  <c r="L116" i="1"/>
  <c r="K116" i="1"/>
  <c r="J116" i="1"/>
  <c r="I116" i="1"/>
  <c r="AH116" i="1" s="1"/>
  <c r="H116" i="1"/>
  <c r="F116" i="1"/>
  <c r="AG116" i="1" s="1"/>
  <c r="E116" i="1"/>
  <c r="D116" i="1"/>
  <c r="C116" i="1"/>
  <c r="B116" i="1"/>
  <c r="AJ115" i="1"/>
  <c r="AI115" i="1"/>
  <c r="AF115" i="1"/>
  <c r="L115" i="1"/>
  <c r="K115" i="1"/>
  <c r="J115" i="1"/>
  <c r="I115" i="1"/>
  <c r="AH115" i="1" s="1"/>
  <c r="H115" i="1"/>
  <c r="F115" i="1"/>
  <c r="AG115" i="1" s="1"/>
  <c r="E115" i="1"/>
  <c r="D115" i="1"/>
  <c r="C115" i="1"/>
  <c r="B115" i="1"/>
  <c r="AJ114" i="1"/>
  <c r="AI114" i="1"/>
  <c r="AF114" i="1"/>
  <c r="L114" i="1"/>
  <c r="K114" i="1"/>
  <c r="J114" i="1"/>
  <c r="I114" i="1"/>
  <c r="AH114" i="1" s="1"/>
  <c r="H114" i="1"/>
  <c r="F114" i="1"/>
  <c r="AG114" i="1" s="1"/>
  <c r="E114" i="1"/>
  <c r="D114" i="1"/>
  <c r="C114" i="1"/>
  <c r="B114" i="1"/>
  <c r="AJ113" i="1"/>
  <c r="AI113" i="1"/>
  <c r="AF113" i="1"/>
  <c r="L113" i="1"/>
  <c r="K113" i="1"/>
  <c r="J113" i="1"/>
  <c r="I113" i="1"/>
  <c r="AH113" i="1" s="1"/>
  <c r="H113" i="1"/>
  <c r="F113" i="1"/>
  <c r="AG113" i="1" s="1"/>
  <c r="E113" i="1"/>
  <c r="D113" i="1"/>
  <c r="C113" i="1"/>
  <c r="B113" i="1"/>
  <c r="AJ112" i="1"/>
  <c r="AI112" i="1"/>
  <c r="AH112" i="1"/>
  <c r="AF112" i="1"/>
  <c r="L112" i="1"/>
  <c r="K112" i="1"/>
  <c r="J112" i="1"/>
  <c r="I112" i="1"/>
  <c r="H112" i="1"/>
  <c r="F112" i="1"/>
  <c r="AG112" i="1" s="1"/>
  <c r="E112" i="1"/>
  <c r="D112" i="1"/>
  <c r="C112" i="1"/>
  <c r="B112" i="1"/>
  <c r="AJ111" i="1"/>
  <c r="AI111" i="1"/>
  <c r="AF111" i="1"/>
  <c r="L111" i="1"/>
  <c r="K111" i="1"/>
  <c r="J111" i="1"/>
  <c r="I111" i="1"/>
  <c r="AH111" i="1" s="1"/>
  <c r="H111" i="1"/>
  <c r="F111" i="1"/>
  <c r="AG111" i="1" s="1"/>
  <c r="E111" i="1"/>
  <c r="D111" i="1"/>
  <c r="C111" i="1"/>
  <c r="B111" i="1"/>
  <c r="AJ110" i="1"/>
  <c r="AI110" i="1"/>
  <c r="AF110" i="1"/>
  <c r="L110" i="1"/>
  <c r="K110" i="1"/>
  <c r="J110" i="1"/>
  <c r="I110" i="1"/>
  <c r="AH110" i="1" s="1"/>
  <c r="H110" i="1"/>
  <c r="F110" i="1"/>
  <c r="AG110" i="1" s="1"/>
  <c r="E110" i="1"/>
  <c r="D110" i="1"/>
  <c r="C110" i="1"/>
  <c r="B110" i="1"/>
  <c r="AJ109" i="1"/>
  <c r="AI109" i="1"/>
  <c r="AF109" i="1"/>
  <c r="L109" i="1"/>
  <c r="K109" i="1"/>
  <c r="J109" i="1"/>
  <c r="I109" i="1"/>
  <c r="AH109" i="1" s="1"/>
  <c r="H109" i="1"/>
  <c r="F109" i="1"/>
  <c r="AG109" i="1" s="1"/>
  <c r="E109" i="1"/>
  <c r="D109" i="1"/>
  <c r="C109" i="1"/>
  <c r="B109" i="1"/>
  <c r="AJ108" i="1"/>
  <c r="AI108" i="1"/>
  <c r="AF108" i="1"/>
  <c r="L108" i="1"/>
  <c r="K108" i="1"/>
  <c r="J108" i="1"/>
  <c r="I108" i="1"/>
  <c r="AH108" i="1" s="1"/>
  <c r="H108" i="1"/>
  <c r="F108" i="1"/>
  <c r="AG108" i="1" s="1"/>
  <c r="E108" i="1"/>
  <c r="D108" i="1"/>
  <c r="C108" i="1"/>
  <c r="B108" i="1"/>
  <c r="AJ107" i="1"/>
  <c r="AI107" i="1"/>
  <c r="AF107" i="1"/>
  <c r="L107" i="1"/>
  <c r="K107" i="1"/>
  <c r="J107" i="1"/>
  <c r="I107" i="1"/>
  <c r="AH107" i="1" s="1"/>
  <c r="H107" i="1"/>
  <c r="F107" i="1"/>
  <c r="AG107" i="1" s="1"/>
  <c r="E107" i="1"/>
  <c r="D107" i="1"/>
  <c r="C107" i="1"/>
  <c r="B107" i="1"/>
  <c r="AJ106" i="1"/>
  <c r="AI106" i="1"/>
  <c r="AH106" i="1"/>
  <c r="AF106" i="1"/>
  <c r="L106" i="1"/>
  <c r="K106" i="1"/>
  <c r="J106" i="1"/>
  <c r="I106" i="1"/>
  <c r="H106" i="1"/>
  <c r="F106" i="1"/>
  <c r="AG106" i="1" s="1"/>
  <c r="E106" i="1"/>
  <c r="D106" i="1"/>
  <c r="C106" i="1"/>
  <c r="B106" i="1"/>
  <c r="AJ105" i="1"/>
  <c r="AI105" i="1"/>
  <c r="AF105" i="1"/>
  <c r="L105" i="1"/>
  <c r="K105" i="1"/>
  <c r="J105" i="1"/>
  <c r="I105" i="1"/>
  <c r="AH105" i="1" s="1"/>
  <c r="H105" i="1"/>
  <c r="F105" i="1"/>
  <c r="AG105" i="1" s="1"/>
  <c r="E105" i="1"/>
  <c r="D105" i="1"/>
  <c r="C105" i="1"/>
  <c r="B105" i="1"/>
  <c r="AJ104" i="1"/>
  <c r="AI104" i="1"/>
  <c r="AF104" i="1"/>
  <c r="L104" i="1"/>
  <c r="K104" i="1"/>
  <c r="J104" i="1"/>
  <c r="I104" i="1"/>
  <c r="AH104" i="1" s="1"/>
  <c r="H104" i="1"/>
  <c r="F104" i="1"/>
  <c r="AG104" i="1" s="1"/>
  <c r="E104" i="1"/>
  <c r="D104" i="1"/>
  <c r="C104" i="1"/>
  <c r="B104" i="1"/>
  <c r="AJ103" i="1"/>
  <c r="AI103" i="1"/>
  <c r="AF103" i="1"/>
  <c r="L103" i="1"/>
  <c r="K103" i="1"/>
  <c r="J103" i="1"/>
  <c r="I103" i="1"/>
  <c r="AH103" i="1" s="1"/>
  <c r="H103" i="1"/>
  <c r="F103" i="1"/>
  <c r="AG103" i="1" s="1"/>
  <c r="E103" i="1"/>
  <c r="D103" i="1"/>
  <c r="C103" i="1"/>
  <c r="B103" i="1"/>
  <c r="AJ102" i="1"/>
  <c r="AI102" i="1"/>
  <c r="AH102" i="1"/>
  <c r="AF102" i="1"/>
  <c r="L102" i="1"/>
  <c r="K102" i="1"/>
  <c r="J102" i="1"/>
  <c r="I102" i="1"/>
  <c r="H102" i="1"/>
  <c r="F102" i="1"/>
  <c r="AG102" i="1" s="1"/>
  <c r="E102" i="1"/>
  <c r="D102" i="1"/>
  <c r="C102" i="1"/>
  <c r="B102" i="1"/>
  <c r="AJ101" i="1"/>
  <c r="AI101" i="1"/>
  <c r="AF101" i="1"/>
  <c r="L101" i="1"/>
  <c r="K101" i="1"/>
  <c r="J101" i="1"/>
  <c r="I101" i="1"/>
  <c r="AH101" i="1" s="1"/>
  <c r="H101" i="1"/>
  <c r="F101" i="1"/>
  <c r="AG101" i="1" s="1"/>
  <c r="E101" i="1"/>
  <c r="D101" i="1"/>
  <c r="C101" i="1"/>
  <c r="B101" i="1"/>
  <c r="AJ100" i="1"/>
  <c r="AI100" i="1"/>
  <c r="AF100" i="1"/>
  <c r="L100" i="1"/>
  <c r="K100" i="1"/>
  <c r="J100" i="1"/>
  <c r="I100" i="1"/>
  <c r="AH100" i="1" s="1"/>
  <c r="H100" i="1"/>
  <c r="F100" i="1"/>
  <c r="AG100" i="1" s="1"/>
  <c r="E100" i="1"/>
  <c r="D100" i="1"/>
  <c r="C100" i="1"/>
  <c r="B100" i="1"/>
  <c r="AJ99" i="1"/>
  <c r="AI99" i="1"/>
  <c r="AF99" i="1"/>
  <c r="L99" i="1"/>
  <c r="K99" i="1"/>
  <c r="J99" i="1"/>
  <c r="I99" i="1"/>
  <c r="AH99" i="1" s="1"/>
  <c r="H99" i="1"/>
  <c r="F99" i="1"/>
  <c r="AG99" i="1" s="1"/>
  <c r="E99" i="1"/>
  <c r="D99" i="1"/>
  <c r="C99" i="1"/>
  <c r="B99" i="1"/>
  <c r="AJ98" i="1"/>
  <c r="AI98" i="1"/>
  <c r="AH98" i="1"/>
  <c r="AF98" i="1"/>
  <c r="L98" i="1"/>
  <c r="K98" i="1"/>
  <c r="J98" i="1"/>
  <c r="I98" i="1"/>
  <c r="H98" i="1"/>
  <c r="F98" i="1"/>
  <c r="AG98" i="1" s="1"/>
  <c r="E98" i="1"/>
  <c r="D98" i="1"/>
  <c r="C98" i="1"/>
  <c r="B98" i="1"/>
  <c r="AJ97" i="1"/>
  <c r="AI97" i="1"/>
  <c r="AF97" i="1"/>
  <c r="L97" i="1"/>
  <c r="K97" i="1"/>
  <c r="J97" i="1"/>
  <c r="I97" i="1"/>
  <c r="AH97" i="1" s="1"/>
  <c r="H97" i="1"/>
  <c r="F97" i="1"/>
  <c r="AG97" i="1" s="1"/>
  <c r="E97" i="1"/>
  <c r="D97" i="1"/>
  <c r="C97" i="1"/>
  <c r="B97" i="1"/>
  <c r="AJ96" i="1"/>
  <c r="AI96" i="1"/>
  <c r="AF96" i="1"/>
  <c r="L96" i="1"/>
  <c r="K96" i="1"/>
  <c r="J96" i="1"/>
  <c r="I96" i="1"/>
  <c r="AH96" i="1" s="1"/>
  <c r="H96" i="1"/>
  <c r="F96" i="1"/>
  <c r="AG96" i="1" s="1"/>
  <c r="E96" i="1"/>
  <c r="D96" i="1"/>
  <c r="C96" i="1"/>
  <c r="B96" i="1"/>
  <c r="AJ95" i="1"/>
  <c r="AI95" i="1"/>
  <c r="AF95" i="1"/>
  <c r="L95" i="1"/>
  <c r="K95" i="1"/>
  <c r="J95" i="1"/>
  <c r="I95" i="1"/>
  <c r="AH95" i="1" s="1"/>
  <c r="H95" i="1"/>
  <c r="F95" i="1"/>
  <c r="AG95" i="1" s="1"/>
  <c r="E95" i="1"/>
  <c r="D95" i="1"/>
  <c r="C95" i="1"/>
  <c r="B95" i="1"/>
  <c r="AJ94" i="1"/>
  <c r="AI94" i="1"/>
  <c r="AH94" i="1"/>
  <c r="AF94" i="1"/>
  <c r="L94" i="1"/>
  <c r="K94" i="1"/>
  <c r="J94" i="1"/>
  <c r="I94" i="1"/>
  <c r="H94" i="1"/>
  <c r="F94" i="1"/>
  <c r="AG94" i="1" s="1"/>
  <c r="E94" i="1"/>
  <c r="D94" i="1"/>
  <c r="C94" i="1"/>
  <c r="B94" i="1"/>
  <c r="AJ93" i="1"/>
  <c r="AI93" i="1"/>
  <c r="AG93" i="1"/>
  <c r="AF93" i="1"/>
  <c r="L93" i="1"/>
  <c r="K93" i="1"/>
  <c r="J93" i="1"/>
  <c r="I93" i="1"/>
  <c r="AH93" i="1" s="1"/>
  <c r="H93" i="1"/>
  <c r="F93" i="1"/>
  <c r="E93" i="1"/>
  <c r="D93" i="1"/>
  <c r="C93" i="1"/>
  <c r="B93" i="1"/>
  <c r="AJ92" i="1"/>
  <c r="AI92" i="1"/>
  <c r="AF92" i="1"/>
  <c r="L92" i="1"/>
  <c r="K92" i="1"/>
  <c r="J92" i="1"/>
  <c r="I92" i="1"/>
  <c r="AH92" i="1" s="1"/>
  <c r="H92" i="1"/>
  <c r="F92" i="1"/>
  <c r="AG92" i="1" s="1"/>
  <c r="E92" i="1"/>
  <c r="D92" i="1"/>
  <c r="C92" i="1"/>
  <c r="B92" i="1"/>
  <c r="AJ91" i="1"/>
  <c r="AI91" i="1"/>
  <c r="AF91" i="1"/>
  <c r="L91" i="1"/>
  <c r="K91" i="1"/>
  <c r="J91" i="1"/>
  <c r="I91" i="1"/>
  <c r="AH91" i="1" s="1"/>
  <c r="H91" i="1"/>
  <c r="F91" i="1"/>
  <c r="AG91" i="1" s="1"/>
  <c r="E91" i="1"/>
  <c r="D91" i="1"/>
  <c r="C91" i="1"/>
  <c r="B91" i="1"/>
  <c r="AJ90" i="1"/>
  <c r="AI90" i="1"/>
  <c r="AH90" i="1"/>
  <c r="AF90" i="1"/>
  <c r="L90" i="1"/>
  <c r="K90" i="1"/>
  <c r="J90" i="1"/>
  <c r="I90" i="1"/>
  <c r="H90" i="1"/>
  <c r="F90" i="1"/>
  <c r="AG90" i="1" s="1"/>
  <c r="E90" i="1"/>
  <c r="D90" i="1"/>
  <c r="C90" i="1"/>
  <c r="B90" i="1"/>
  <c r="AJ89" i="1"/>
  <c r="AI89" i="1"/>
  <c r="AG89" i="1"/>
  <c r="AF89" i="1"/>
  <c r="L89" i="1"/>
  <c r="K89" i="1"/>
  <c r="J89" i="1"/>
  <c r="I89" i="1"/>
  <c r="AH89" i="1" s="1"/>
  <c r="H89" i="1"/>
  <c r="F89" i="1"/>
  <c r="E89" i="1"/>
  <c r="D89" i="1"/>
  <c r="C89" i="1"/>
  <c r="B89" i="1"/>
  <c r="AJ88" i="1"/>
  <c r="AI88" i="1"/>
  <c r="AF88" i="1"/>
  <c r="L88" i="1"/>
  <c r="K88" i="1"/>
  <c r="J88" i="1"/>
  <c r="I88" i="1"/>
  <c r="AH88" i="1" s="1"/>
  <c r="H88" i="1"/>
  <c r="F88" i="1"/>
  <c r="AG88" i="1" s="1"/>
  <c r="E88" i="1"/>
  <c r="D88" i="1"/>
  <c r="C88" i="1"/>
  <c r="B88" i="1"/>
  <c r="AJ87" i="1"/>
  <c r="AI87" i="1"/>
  <c r="AF87" i="1"/>
  <c r="L87" i="1"/>
  <c r="K87" i="1"/>
  <c r="J87" i="1"/>
  <c r="I87" i="1"/>
  <c r="AH87" i="1" s="1"/>
  <c r="H87" i="1"/>
  <c r="F87" i="1"/>
  <c r="AG87" i="1" s="1"/>
  <c r="E87" i="1"/>
  <c r="D87" i="1"/>
  <c r="C87" i="1"/>
  <c r="B87" i="1"/>
  <c r="AJ86" i="1"/>
  <c r="AI86" i="1"/>
  <c r="AH86" i="1"/>
  <c r="AF86" i="1"/>
  <c r="L86" i="1"/>
  <c r="K86" i="1"/>
  <c r="J86" i="1"/>
  <c r="I86" i="1"/>
  <c r="H86" i="1"/>
  <c r="F86" i="1"/>
  <c r="AG86" i="1" s="1"/>
  <c r="E86" i="1"/>
  <c r="D86" i="1"/>
  <c r="C86" i="1"/>
  <c r="B86" i="1"/>
  <c r="AJ85" i="1"/>
  <c r="AI85" i="1"/>
  <c r="AG85" i="1"/>
  <c r="AF85" i="1"/>
  <c r="L85" i="1"/>
  <c r="K85" i="1"/>
  <c r="J85" i="1"/>
  <c r="I85" i="1"/>
  <c r="AH85" i="1" s="1"/>
  <c r="H85" i="1"/>
  <c r="F85" i="1"/>
  <c r="E85" i="1"/>
  <c r="D85" i="1"/>
  <c r="C85" i="1"/>
  <c r="B85" i="1"/>
  <c r="AJ84" i="1"/>
  <c r="AI84" i="1"/>
  <c r="AF84" i="1"/>
  <c r="L84" i="1"/>
  <c r="K84" i="1"/>
  <c r="J84" i="1"/>
  <c r="I84" i="1"/>
  <c r="AH84" i="1" s="1"/>
  <c r="H84" i="1"/>
  <c r="F84" i="1"/>
  <c r="AG84" i="1" s="1"/>
  <c r="E84" i="1"/>
  <c r="D84" i="1"/>
  <c r="C84" i="1"/>
  <c r="B84" i="1"/>
  <c r="AJ83" i="1"/>
  <c r="AI83" i="1"/>
  <c r="AF83" i="1"/>
  <c r="L83" i="1"/>
  <c r="K83" i="1"/>
  <c r="J83" i="1"/>
  <c r="I83" i="1"/>
  <c r="AH83" i="1" s="1"/>
  <c r="H83" i="1"/>
  <c r="F83" i="1"/>
  <c r="AG83" i="1" s="1"/>
  <c r="E83" i="1"/>
  <c r="D83" i="1"/>
  <c r="C83" i="1"/>
  <c r="B83" i="1"/>
  <c r="AJ82" i="1"/>
  <c r="AI82" i="1"/>
  <c r="AH82" i="1"/>
  <c r="AF82" i="1"/>
  <c r="L82" i="1"/>
  <c r="K82" i="1"/>
  <c r="J82" i="1"/>
  <c r="I82" i="1"/>
  <c r="H82" i="1"/>
  <c r="F82" i="1"/>
  <c r="AG82" i="1" s="1"/>
  <c r="E82" i="1"/>
  <c r="D82" i="1"/>
  <c r="C82" i="1"/>
  <c r="B82" i="1"/>
  <c r="AJ81" i="1"/>
  <c r="AI81" i="1"/>
  <c r="AG81" i="1"/>
  <c r="AF81" i="1"/>
  <c r="L81" i="1"/>
  <c r="K81" i="1"/>
  <c r="J81" i="1"/>
  <c r="I81" i="1"/>
  <c r="AH81" i="1" s="1"/>
  <c r="H81" i="1"/>
  <c r="F81" i="1"/>
  <c r="E81" i="1"/>
  <c r="D81" i="1"/>
  <c r="C81" i="1"/>
  <c r="B81" i="1"/>
  <c r="AJ80" i="1"/>
  <c r="AI80" i="1"/>
  <c r="AF80" i="1"/>
  <c r="L80" i="1"/>
  <c r="K80" i="1"/>
  <c r="J80" i="1"/>
  <c r="I80" i="1"/>
  <c r="AH80" i="1" s="1"/>
  <c r="H80" i="1"/>
  <c r="F80" i="1"/>
  <c r="AG80" i="1" s="1"/>
  <c r="E80" i="1"/>
  <c r="D80" i="1"/>
  <c r="C80" i="1"/>
  <c r="B80" i="1"/>
  <c r="AJ79" i="1"/>
  <c r="AI79" i="1"/>
  <c r="AF79" i="1"/>
  <c r="L79" i="1"/>
  <c r="K79" i="1"/>
  <c r="J79" i="1"/>
  <c r="I79" i="1"/>
  <c r="AH79" i="1" s="1"/>
  <c r="H79" i="1"/>
  <c r="F79" i="1"/>
  <c r="AG79" i="1" s="1"/>
  <c r="E79" i="1"/>
  <c r="D79" i="1"/>
  <c r="C79" i="1"/>
  <c r="B79" i="1"/>
  <c r="AJ78" i="1"/>
  <c r="AI78" i="1"/>
  <c r="AH78" i="1"/>
  <c r="AF78" i="1"/>
  <c r="L78" i="1"/>
  <c r="K78" i="1"/>
  <c r="J78" i="1"/>
  <c r="I78" i="1"/>
  <c r="H78" i="1"/>
  <c r="F78" i="1"/>
  <c r="AG78" i="1" s="1"/>
  <c r="E78" i="1"/>
  <c r="D78" i="1"/>
  <c r="C78" i="1"/>
  <c r="B78" i="1"/>
  <c r="AJ77" i="1"/>
  <c r="AI77" i="1"/>
  <c r="AG77" i="1"/>
  <c r="AF77" i="1"/>
  <c r="L77" i="1"/>
  <c r="K77" i="1"/>
  <c r="J77" i="1"/>
  <c r="I77" i="1"/>
  <c r="AH77" i="1" s="1"/>
  <c r="H77" i="1"/>
  <c r="F77" i="1"/>
  <c r="E77" i="1"/>
  <c r="D77" i="1"/>
  <c r="C77" i="1"/>
  <c r="B77" i="1"/>
  <c r="AJ76" i="1"/>
  <c r="AI76" i="1"/>
  <c r="AF76" i="1"/>
  <c r="L76" i="1"/>
  <c r="K76" i="1"/>
  <c r="J76" i="1"/>
  <c r="I76" i="1"/>
  <c r="AH76" i="1" s="1"/>
  <c r="H76" i="1"/>
  <c r="F76" i="1"/>
  <c r="AG76" i="1" s="1"/>
  <c r="E76" i="1"/>
  <c r="D76" i="1"/>
  <c r="C76" i="1"/>
  <c r="B76" i="1"/>
  <c r="AJ75" i="1"/>
  <c r="AI75" i="1"/>
  <c r="AF75" i="1"/>
  <c r="L75" i="1"/>
  <c r="K75" i="1"/>
  <c r="J75" i="1"/>
  <c r="I75" i="1"/>
  <c r="AH75" i="1" s="1"/>
  <c r="H75" i="1"/>
  <c r="F75" i="1"/>
  <c r="AG75" i="1" s="1"/>
  <c r="E75" i="1"/>
  <c r="D75" i="1"/>
  <c r="C75" i="1"/>
  <c r="B75" i="1"/>
  <c r="AJ74" i="1"/>
  <c r="AI74" i="1"/>
  <c r="AH74" i="1"/>
  <c r="AF74" i="1"/>
  <c r="L74" i="1"/>
  <c r="K74" i="1"/>
  <c r="J74" i="1"/>
  <c r="I74" i="1"/>
  <c r="H74" i="1"/>
  <c r="F74" i="1"/>
  <c r="AG74" i="1" s="1"/>
  <c r="E74" i="1"/>
  <c r="D74" i="1"/>
  <c r="C74" i="1"/>
  <c r="B74" i="1"/>
  <c r="AJ73" i="1"/>
  <c r="AI73" i="1"/>
  <c r="AG73" i="1"/>
  <c r="AF73" i="1"/>
  <c r="L73" i="1"/>
  <c r="K73" i="1"/>
  <c r="J73" i="1"/>
  <c r="I73" i="1"/>
  <c r="AH73" i="1" s="1"/>
  <c r="H73" i="1"/>
  <c r="F73" i="1"/>
  <c r="E73" i="1"/>
  <c r="D73" i="1"/>
  <c r="C73" i="1"/>
  <c r="B73" i="1"/>
  <c r="AJ72" i="1"/>
  <c r="AI72" i="1"/>
  <c r="AF72" i="1"/>
  <c r="L72" i="1"/>
  <c r="K72" i="1"/>
  <c r="J72" i="1"/>
  <c r="I72" i="1"/>
  <c r="AH72" i="1" s="1"/>
  <c r="H72" i="1"/>
  <c r="F72" i="1"/>
  <c r="AG72" i="1" s="1"/>
  <c r="E72" i="1"/>
  <c r="D72" i="1"/>
  <c r="C72" i="1"/>
  <c r="B72" i="1"/>
  <c r="AJ71" i="1"/>
  <c r="AI71" i="1"/>
  <c r="AF71" i="1"/>
  <c r="L71" i="1"/>
  <c r="K71" i="1"/>
  <c r="J71" i="1"/>
  <c r="I71" i="1"/>
  <c r="AH71" i="1" s="1"/>
  <c r="H71" i="1"/>
  <c r="F71" i="1"/>
  <c r="AG71" i="1" s="1"/>
  <c r="E71" i="1"/>
  <c r="D71" i="1"/>
  <c r="C71" i="1"/>
  <c r="B71" i="1"/>
  <c r="AJ70" i="1"/>
  <c r="AI70" i="1"/>
  <c r="AF70" i="1"/>
  <c r="L70" i="1"/>
  <c r="K70" i="1"/>
  <c r="J70" i="1"/>
  <c r="I70" i="1"/>
  <c r="AH70" i="1" s="1"/>
  <c r="H70" i="1"/>
  <c r="F70" i="1"/>
  <c r="AG70" i="1" s="1"/>
  <c r="E70" i="1"/>
  <c r="D70" i="1"/>
  <c r="C70" i="1"/>
  <c r="B70" i="1"/>
  <c r="AJ69" i="1"/>
  <c r="AI69" i="1"/>
  <c r="AG69" i="1"/>
  <c r="AF69" i="1"/>
  <c r="L69" i="1"/>
  <c r="K69" i="1"/>
  <c r="J69" i="1"/>
  <c r="I69" i="1"/>
  <c r="AH69" i="1" s="1"/>
  <c r="H69" i="1"/>
  <c r="F69" i="1"/>
  <c r="E69" i="1"/>
  <c r="D69" i="1"/>
  <c r="C69" i="1"/>
  <c r="B69" i="1"/>
  <c r="AJ68" i="1"/>
  <c r="AI68" i="1"/>
  <c r="AF68" i="1"/>
  <c r="L68" i="1"/>
  <c r="K68" i="1"/>
  <c r="J68" i="1"/>
  <c r="I68" i="1"/>
  <c r="AH68" i="1" s="1"/>
  <c r="H68" i="1"/>
  <c r="F68" i="1"/>
  <c r="AG68" i="1" s="1"/>
  <c r="E68" i="1"/>
  <c r="D68" i="1"/>
  <c r="C68" i="1"/>
  <c r="B68" i="1"/>
  <c r="AJ67" i="1"/>
  <c r="AI67" i="1"/>
  <c r="AF67" i="1"/>
  <c r="L67" i="1"/>
  <c r="K67" i="1"/>
  <c r="J67" i="1"/>
  <c r="I67" i="1"/>
  <c r="AH67" i="1" s="1"/>
  <c r="H67" i="1"/>
  <c r="F67" i="1"/>
  <c r="AG67" i="1" s="1"/>
  <c r="E67" i="1"/>
  <c r="D67" i="1"/>
  <c r="C67" i="1"/>
  <c r="B67" i="1"/>
  <c r="AJ66" i="1"/>
  <c r="AI66" i="1"/>
  <c r="AF66" i="1"/>
  <c r="L66" i="1"/>
  <c r="K66" i="1"/>
  <c r="J66" i="1"/>
  <c r="I66" i="1"/>
  <c r="AH66" i="1" s="1"/>
  <c r="H66" i="1"/>
  <c r="F66" i="1"/>
  <c r="AG66" i="1" s="1"/>
  <c r="E66" i="1"/>
  <c r="D66" i="1"/>
  <c r="C66" i="1"/>
  <c r="B66" i="1"/>
  <c r="AJ65" i="1"/>
  <c r="AI65" i="1"/>
  <c r="AG65" i="1"/>
  <c r="AF65" i="1"/>
  <c r="L65" i="1"/>
  <c r="K65" i="1"/>
  <c r="J65" i="1"/>
  <c r="I65" i="1"/>
  <c r="AH65" i="1" s="1"/>
  <c r="H65" i="1"/>
  <c r="F65" i="1"/>
  <c r="E65" i="1"/>
  <c r="D65" i="1"/>
  <c r="C65" i="1"/>
  <c r="B65" i="1"/>
  <c r="AJ64" i="1"/>
  <c r="AI64" i="1"/>
  <c r="AF64" i="1"/>
  <c r="L64" i="1"/>
  <c r="K64" i="1"/>
  <c r="J64" i="1"/>
  <c r="I64" i="1"/>
  <c r="AH64" i="1" s="1"/>
  <c r="H64" i="1"/>
  <c r="F64" i="1"/>
  <c r="AG64" i="1" s="1"/>
  <c r="E64" i="1"/>
  <c r="D64" i="1"/>
  <c r="C64" i="1"/>
  <c r="B64" i="1"/>
  <c r="AJ63" i="1"/>
  <c r="AI63" i="1"/>
  <c r="AF63" i="1"/>
  <c r="L63" i="1"/>
  <c r="K63" i="1"/>
  <c r="J63" i="1"/>
  <c r="I63" i="1"/>
  <c r="AH63" i="1" s="1"/>
  <c r="H63" i="1"/>
  <c r="F63" i="1"/>
  <c r="AG63" i="1" s="1"/>
  <c r="E63" i="1"/>
  <c r="D63" i="1"/>
  <c r="C63" i="1"/>
  <c r="B63" i="1"/>
  <c r="AJ62" i="1"/>
  <c r="AI62" i="1"/>
  <c r="AF62" i="1"/>
  <c r="L62" i="1"/>
  <c r="K62" i="1"/>
  <c r="J62" i="1"/>
  <c r="I62" i="1"/>
  <c r="AH62" i="1" s="1"/>
  <c r="H62" i="1"/>
  <c r="F62" i="1"/>
  <c r="AG62" i="1" s="1"/>
  <c r="E62" i="1"/>
  <c r="D62" i="1"/>
  <c r="C62" i="1"/>
  <c r="B62" i="1"/>
  <c r="AJ61" i="1"/>
  <c r="AI61" i="1"/>
  <c r="AG61" i="1"/>
  <c r="AF61" i="1"/>
  <c r="L61" i="1"/>
  <c r="K61" i="1"/>
  <c r="J61" i="1"/>
  <c r="I61" i="1"/>
  <c r="AH61" i="1" s="1"/>
  <c r="H61" i="1"/>
  <c r="F61" i="1"/>
  <c r="E61" i="1"/>
  <c r="D61" i="1"/>
  <c r="C61" i="1"/>
  <c r="B61" i="1"/>
  <c r="AJ60" i="1"/>
  <c r="AI60" i="1"/>
  <c r="AF60" i="1"/>
  <c r="L60" i="1"/>
  <c r="K60" i="1"/>
  <c r="J60" i="1"/>
  <c r="I60" i="1"/>
  <c r="AH60" i="1" s="1"/>
  <c r="H60" i="1"/>
  <c r="F60" i="1"/>
  <c r="AG60" i="1" s="1"/>
  <c r="E60" i="1"/>
  <c r="D60" i="1"/>
  <c r="C60" i="1"/>
  <c r="B60" i="1"/>
  <c r="AJ59" i="1"/>
  <c r="AI59" i="1"/>
  <c r="AF59" i="1"/>
  <c r="L59" i="1"/>
  <c r="K59" i="1"/>
  <c r="J59" i="1"/>
  <c r="I59" i="1"/>
  <c r="AH59" i="1" s="1"/>
  <c r="H59" i="1"/>
  <c r="F59" i="1"/>
  <c r="AG59" i="1" s="1"/>
  <c r="E59" i="1"/>
  <c r="D59" i="1"/>
  <c r="C59" i="1"/>
  <c r="B59" i="1"/>
  <c r="AJ58" i="1"/>
  <c r="AI58" i="1"/>
  <c r="AF58" i="1"/>
  <c r="L58" i="1"/>
  <c r="K58" i="1"/>
  <c r="J58" i="1"/>
  <c r="I58" i="1"/>
  <c r="AH58" i="1" s="1"/>
  <c r="H58" i="1"/>
  <c r="F58" i="1"/>
  <c r="AG58" i="1" s="1"/>
  <c r="E58" i="1"/>
  <c r="D58" i="1"/>
  <c r="C58" i="1"/>
  <c r="B58" i="1"/>
  <c r="AJ57" i="1"/>
  <c r="AI57" i="1"/>
  <c r="AG57" i="1"/>
  <c r="AF57" i="1"/>
  <c r="L57" i="1"/>
  <c r="K57" i="1"/>
  <c r="J57" i="1"/>
  <c r="I57" i="1"/>
  <c r="AH57" i="1" s="1"/>
  <c r="H57" i="1"/>
  <c r="F57" i="1"/>
  <c r="E57" i="1"/>
  <c r="D57" i="1"/>
  <c r="C57" i="1"/>
  <c r="B57" i="1"/>
  <c r="AJ56" i="1"/>
  <c r="AI56" i="1"/>
  <c r="AF56" i="1"/>
  <c r="L56" i="1"/>
  <c r="K56" i="1"/>
  <c r="J56" i="1"/>
  <c r="I56" i="1"/>
  <c r="AH56" i="1" s="1"/>
  <c r="H56" i="1"/>
  <c r="F56" i="1"/>
  <c r="AG56" i="1" s="1"/>
  <c r="E56" i="1"/>
  <c r="D56" i="1"/>
  <c r="C56" i="1"/>
  <c r="B56" i="1"/>
  <c r="AJ55" i="1"/>
  <c r="AI55" i="1"/>
  <c r="AF55" i="1"/>
  <c r="L55" i="1"/>
  <c r="K55" i="1"/>
  <c r="J55" i="1"/>
  <c r="I55" i="1"/>
  <c r="AH55" i="1" s="1"/>
  <c r="H55" i="1"/>
  <c r="F55" i="1"/>
  <c r="AG55" i="1" s="1"/>
  <c r="E55" i="1"/>
  <c r="D55" i="1"/>
  <c r="C55" i="1"/>
  <c r="B55" i="1"/>
  <c r="AJ54" i="1"/>
  <c r="AI54" i="1"/>
  <c r="AF54" i="1"/>
  <c r="L54" i="1"/>
  <c r="K54" i="1"/>
  <c r="J54" i="1"/>
  <c r="I54" i="1"/>
  <c r="AH54" i="1" s="1"/>
  <c r="H54" i="1"/>
  <c r="F54" i="1"/>
  <c r="AG54" i="1" s="1"/>
  <c r="E54" i="1"/>
  <c r="D54" i="1"/>
  <c r="C54" i="1"/>
  <c r="B54" i="1"/>
  <c r="AJ53" i="1"/>
  <c r="AI53" i="1"/>
  <c r="AG53" i="1"/>
  <c r="AF53" i="1"/>
  <c r="L53" i="1"/>
  <c r="K53" i="1"/>
  <c r="J53" i="1"/>
  <c r="I53" i="1"/>
  <c r="AH53" i="1" s="1"/>
  <c r="H53" i="1"/>
  <c r="F53" i="1"/>
  <c r="E53" i="1"/>
  <c r="D53" i="1"/>
  <c r="C53" i="1"/>
  <c r="B53" i="1"/>
  <c r="AJ52" i="1"/>
  <c r="AI52" i="1"/>
  <c r="AF52" i="1"/>
  <c r="L52" i="1"/>
  <c r="K52" i="1"/>
  <c r="J52" i="1"/>
  <c r="I52" i="1"/>
  <c r="AH52" i="1" s="1"/>
  <c r="H52" i="1"/>
  <c r="F52" i="1"/>
  <c r="AG52" i="1" s="1"/>
  <c r="E52" i="1"/>
  <c r="D52" i="1"/>
  <c r="C52" i="1"/>
  <c r="B52" i="1"/>
  <c r="AJ51" i="1"/>
  <c r="AI51" i="1"/>
  <c r="AF51" i="1"/>
  <c r="L51" i="1"/>
  <c r="K51" i="1"/>
  <c r="J51" i="1"/>
  <c r="I51" i="1"/>
  <c r="AH51" i="1" s="1"/>
  <c r="H51" i="1"/>
  <c r="F51" i="1"/>
  <c r="AG51" i="1" s="1"/>
  <c r="E51" i="1"/>
  <c r="D51" i="1"/>
  <c r="C51" i="1"/>
  <c r="B51" i="1"/>
  <c r="AJ50" i="1"/>
  <c r="AI50" i="1"/>
  <c r="AF50" i="1"/>
  <c r="L50" i="1"/>
  <c r="K50" i="1"/>
  <c r="J50" i="1"/>
  <c r="I50" i="1"/>
  <c r="AH50" i="1" s="1"/>
  <c r="H50" i="1"/>
  <c r="F50" i="1"/>
  <c r="AG50" i="1" s="1"/>
  <c r="E50" i="1"/>
  <c r="D50" i="1"/>
  <c r="C50" i="1"/>
  <c r="B50" i="1"/>
  <c r="AJ49" i="1"/>
  <c r="AI49" i="1"/>
  <c r="AG49" i="1"/>
  <c r="AF49" i="1"/>
  <c r="L49" i="1"/>
  <c r="K49" i="1"/>
  <c r="J49" i="1"/>
  <c r="I49" i="1"/>
  <c r="AH49" i="1" s="1"/>
  <c r="H49" i="1"/>
  <c r="F49" i="1"/>
  <c r="E49" i="1"/>
  <c r="D49" i="1"/>
  <c r="C49" i="1"/>
  <c r="B49" i="1"/>
  <c r="AJ48" i="1"/>
  <c r="AI48" i="1"/>
  <c r="AF48" i="1"/>
  <c r="L48" i="1"/>
  <c r="K48" i="1"/>
  <c r="J48" i="1"/>
  <c r="I48" i="1"/>
  <c r="AH48" i="1" s="1"/>
  <c r="H48" i="1"/>
  <c r="F48" i="1"/>
  <c r="AG48" i="1" s="1"/>
  <c r="E48" i="1"/>
  <c r="D48" i="1"/>
  <c r="C48" i="1"/>
  <c r="B48" i="1"/>
  <c r="AJ47" i="1"/>
  <c r="AI47" i="1"/>
  <c r="AF47" i="1"/>
  <c r="L47" i="1"/>
  <c r="K47" i="1"/>
  <c r="J47" i="1"/>
  <c r="I47" i="1"/>
  <c r="AH47" i="1" s="1"/>
  <c r="H47" i="1"/>
  <c r="F47" i="1"/>
  <c r="AG47" i="1" s="1"/>
  <c r="E47" i="1"/>
  <c r="D47" i="1"/>
  <c r="C47" i="1"/>
  <c r="B47" i="1"/>
  <c r="AJ46" i="1"/>
  <c r="AI46" i="1"/>
  <c r="AF46" i="1"/>
  <c r="L46" i="1"/>
  <c r="K46" i="1"/>
  <c r="J46" i="1"/>
  <c r="I46" i="1"/>
  <c r="AH46" i="1" s="1"/>
  <c r="H46" i="1"/>
  <c r="F46" i="1"/>
  <c r="AG46" i="1" s="1"/>
  <c r="E46" i="1"/>
  <c r="D46" i="1"/>
  <c r="C46" i="1"/>
  <c r="B46" i="1"/>
  <c r="AJ45" i="1"/>
  <c r="AI45" i="1"/>
  <c r="AG45" i="1"/>
  <c r="AF45" i="1"/>
  <c r="L45" i="1"/>
  <c r="K45" i="1"/>
  <c r="J45" i="1"/>
  <c r="I45" i="1"/>
  <c r="AH45" i="1" s="1"/>
  <c r="H45" i="1"/>
  <c r="F45" i="1"/>
  <c r="E45" i="1"/>
  <c r="D45" i="1"/>
  <c r="C45" i="1"/>
  <c r="B45" i="1"/>
  <c r="AJ44" i="1"/>
  <c r="AI44" i="1"/>
  <c r="AF44" i="1"/>
  <c r="L44" i="1"/>
  <c r="K44" i="1"/>
  <c r="J44" i="1"/>
  <c r="I44" i="1"/>
  <c r="AH44" i="1" s="1"/>
  <c r="H44" i="1"/>
  <c r="F44" i="1"/>
  <c r="AG44" i="1" s="1"/>
  <c r="E44" i="1"/>
  <c r="D44" i="1"/>
  <c r="C44" i="1"/>
  <c r="B44" i="1"/>
  <c r="AJ43" i="1"/>
  <c r="AI43" i="1"/>
  <c r="AF43" i="1"/>
  <c r="L43" i="1"/>
  <c r="K43" i="1"/>
  <c r="J43" i="1"/>
  <c r="I43" i="1"/>
  <c r="AH43" i="1" s="1"/>
  <c r="H43" i="1"/>
  <c r="F43" i="1"/>
  <c r="AG43" i="1" s="1"/>
  <c r="E43" i="1"/>
  <c r="D43" i="1"/>
  <c r="C43" i="1"/>
  <c r="B43" i="1"/>
  <c r="AJ42" i="1"/>
  <c r="AI42" i="1"/>
  <c r="AF42" i="1"/>
  <c r="L42" i="1"/>
  <c r="K42" i="1"/>
  <c r="J42" i="1"/>
  <c r="I42" i="1"/>
  <c r="AH42" i="1" s="1"/>
  <c r="H42" i="1"/>
  <c r="F42" i="1"/>
  <c r="AG42" i="1" s="1"/>
  <c r="E42" i="1"/>
  <c r="D42" i="1"/>
  <c r="C42" i="1"/>
  <c r="B42" i="1"/>
  <c r="AJ41" i="1"/>
  <c r="AI41" i="1"/>
  <c r="AG41" i="1"/>
  <c r="AF41" i="1"/>
  <c r="L41" i="1"/>
  <c r="K41" i="1"/>
  <c r="J41" i="1"/>
  <c r="I41" i="1"/>
  <c r="AH41" i="1" s="1"/>
  <c r="H41" i="1"/>
  <c r="F41" i="1"/>
  <c r="E41" i="1"/>
  <c r="D41" i="1"/>
  <c r="C41" i="1"/>
  <c r="B41" i="1"/>
  <c r="AJ40" i="1"/>
  <c r="AI40" i="1"/>
  <c r="AF40" i="1"/>
  <c r="L40" i="1"/>
  <c r="K40" i="1"/>
  <c r="J40" i="1"/>
  <c r="I40" i="1"/>
  <c r="AH40" i="1" s="1"/>
  <c r="H40" i="1"/>
  <c r="F40" i="1"/>
  <c r="AG40" i="1" s="1"/>
  <c r="E40" i="1"/>
  <c r="D40" i="1"/>
  <c r="C40" i="1"/>
  <c r="B40" i="1"/>
  <c r="AJ39" i="1"/>
  <c r="AI39" i="1"/>
  <c r="AF39" i="1"/>
  <c r="L39" i="1"/>
  <c r="K39" i="1"/>
  <c r="J39" i="1"/>
  <c r="I39" i="1"/>
  <c r="AH39" i="1" s="1"/>
  <c r="H39" i="1"/>
  <c r="F39" i="1"/>
  <c r="AG39" i="1" s="1"/>
  <c r="E39" i="1"/>
  <c r="D39" i="1"/>
  <c r="C39" i="1"/>
  <c r="B39" i="1"/>
  <c r="AJ38" i="1"/>
  <c r="AI38" i="1"/>
  <c r="AF38" i="1"/>
  <c r="L38" i="1"/>
  <c r="K38" i="1"/>
  <c r="J38" i="1"/>
  <c r="I38" i="1"/>
  <c r="AH38" i="1" s="1"/>
  <c r="H38" i="1"/>
  <c r="F38" i="1"/>
  <c r="AG38" i="1" s="1"/>
  <c r="E38" i="1"/>
  <c r="D38" i="1"/>
  <c r="C38" i="1"/>
  <c r="B38" i="1"/>
  <c r="AJ37" i="1"/>
  <c r="AI37" i="1"/>
  <c r="AG37" i="1"/>
  <c r="AF37" i="1"/>
  <c r="L37" i="1"/>
  <c r="K37" i="1"/>
  <c r="J37" i="1"/>
  <c r="I37" i="1"/>
  <c r="AH37" i="1" s="1"/>
  <c r="H37" i="1"/>
  <c r="F37" i="1"/>
  <c r="E37" i="1"/>
  <c r="D37" i="1"/>
  <c r="C37" i="1"/>
  <c r="B37" i="1"/>
  <c r="AJ36" i="1"/>
  <c r="AI36" i="1"/>
  <c r="AF36" i="1"/>
  <c r="L36" i="1"/>
  <c r="K36" i="1"/>
  <c r="J36" i="1"/>
  <c r="I36" i="1"/>
  <c r="AH36" i="1" s="1"/>
  <c r="H36" i="1"/>
  <c r="F36" i="1"/>
  <c r="AG36" i="1" s="1"/>
  <c r="E36" i="1"/>
  <c r="D36" i="1"/>
  <c r="C36" i="1"/>
  <c r="B36" i="1"/>
  <c r="AJ35" i="1"/>
  <c r="AI35" i="1"/>
  <c r="AF35" i="1"/>
  <c r="L35" i="1"/>
  <c r="K35" i="1"/>
  <c r="J35" i="1"/>
  <c r="I35" i="1"/>
  <c r="AH35" i="1" s="1"/>
  <c r="H35" i="1"/>
  <c r="F35" i="1"/>
  <c r="AG35" i="1" s="1"/>
  <c r="E35" i="1"/>
  <c r="D35" i="1"/>
  <c r="C35" i="1"/>
  <c r="B35" i="1"/>
  <c r="AJ34" i="1"/>
  <c r="AI34" i="1"/>
  <c r="AF34" i="1"/>
  <c r="L34" i="1"/>
  <c r="K34" i="1"/>
  <c r="J34" i="1"/>
  <c r="I34" i="1"/>
  <c r="AH34" i="1" s="1"/>
  <c r="H34" i="1"/>
  <c r="F34" i="1"/>
  <c r="AG34" i="1" s="1"/>
  <c r="E34" i="1"/>
  <c r="D34" i="1"/>
  <c r="C34" i="1"/>
  <c r="B34" i="1"/>
  <c r="AJ33" i="1"/>
  <c r="AI33" i="1"/>
  <c r="AG33" i="1"/>
  <c r="AF33" i="1"/>
  <c r="L33" i="1"/>
  <c r="K33" i="1"/>
  <c r="J33" i="1"/>
  <c r="I33" i="1"/>
  <c r="AH33" i="1" s="1"/>
  <c r="H33" i="1"/>
  <c r="F33" i="1"/>
  <c r="E33" i="1"/>
  <c r="D33" i="1"/>
  <c r="C33" i="1"/>
  <c r="B33" i="1"/>
  <c r="AJ32" i="1"/>
  <c r="AI32" i="1"/>
  <c r="AF32" i="1"/>
  <c r="L32" i="1"/>
  <c r="K32" i="1"/>
  <c r="J32" i="1"/>
  <c r="I32" i="1"/>
  <c r="AH32" i="1" s="1"/>
  <c r="H32" i="1"/>
  <c r="F32" i="1"/>
  <c r="AG32" i="1" s="1"/>
  <c r="E32" i="1"/>
  <c r="D32" i="1"/>
  <c r="C32" i="1"/>
  <c r="B32" i="1"/>
  <c r="AJ31" i="1"/>
  <c r="AI31" i="1"/>
  <c r="AF31" i="1"/>
  <c r="L31" i="1"/>
  <c r="K31" i="1"/>
  <c r="J31" i="1"/>
  <c r="I31" i="1"/>
  <c r="AH31" i="1" s="1"/>
  <c r="H31" i="1"/>
  <c r="F31" i="1"/>
  <c r="AG31" i="1" s="1"/>
  <c r="E31" i="1"/>
  <c r="D31" i="1"/>
  <c r="C31" i="1"/>
  <c r="B31" i="1"/>
  <c r="AJ30" i="1"/>
  <c r="AI30" i="1"/>
  <c r="AF30" i="1"/>
  <c r="L30" i="1"/>
  <c r="K30" i="1"/>
  <c r="J30" i="1"/>
  <c r="I30" i="1"/>
  <c r="AH30" i="1" s="1"/>
  <c r="H30" i="1"/>
  <c r="F30" i="1"/>
  <c r="AG30" i="1" s="1"/>
  <c r="E30" i="1"/>
  <c r="D30" i="1"/>
  <c r="C30" i="1"/>
  <c r="B30" i="1"/>
  <c r="AJ29" i="1"/>
  <c r="AI29" i="1"/>
  <c r="AG29" i="1"/>
  <c r="AF29" i="1"/>
  <c r="L29" i="1"/>
  <c r="K29" i="1"/>
  <c r="J29" i="1"/>
  <c r="I29" i="1"/>
  <c r="AH29" i="1" s="1"/>
  <c r="H29" i="1"/>
  <c r="F29" i="1"/>
  <c r="E29" i="1"/>
  <c r="D29" i="1"/>
  <c r="C29" i="1"/>
  <c r="B29" i="1"/>
  <c r="AJ28" i="1"/>
  <c r="AI28" i="1"/>
  <c r="AF28" i="1"/>
  <c r="L28" i="1"/>
  <c r="K28" i="1"/>
  <c r="J28" i="1"/>
  <c r="I28" i="1"/>
  <c r="AH28" i="1" s="1"/>
  <c r="H28" i="1"/>
  <c r="F28" i="1"/>
  <c r="AG28" i="1" s="1"/>
  <c r="E28" i="1"/>
  <c r="D28" i="1"/>
  <c r="C28" i="1"/>
  <c r="B28" i="1"/>
  <c r="AJ27" i="1"/>
  <c r="AI27" i="1"/>
  <c r="AF27" i="1"/>
  <c r="L27" i="1"/>
  <c r="K27" i="1"/>
  <c r="J27" i="1"/>
  <c r="I27" i="1"/>
  <c r="AH27" i="1" s="1"/>
  <c r="H27" i="1"/>
  <c r="F27" i="1"/>
  <c r="AG27" i="1" s="1"/>
  <c r="E27" i="1"/>
  <c r="D27" i="1"/>
  <c r="C27" i="1"/>
  <c r="B27" i="1"/>
  <c r="AJ26" i="1"/>
  <c r="AI26" i="1"/>
  <c r="AF26" i="1"/>
  <c r="L26" i="1"/>
  <c r="K26" i="1"/>
  <c r="J26" i="1"/>
  <c r="I26" i="1"/>
  <c r="AH26" i="1" s="1"/>
  <c r="H26" i="1"/>
  <c r="F26" i="1"/>
  <c r="AG26" i="1" s="1"/>
  <c r="E26" i="1"/>
  <c r="D26" i="1"/>
  <c r="C26" i="1"/>
  <c r="B26" i="1"/>
  <c r="AJ25" i="1"/>
  <c r="AI25" i="1"/>
  <c r="AG25" i="1"/>
  <c r="AF25" i="1"/>
  <c r="L25" i="1"/>
  <c r="K25" i="1"/>
  <c r="J25" i="1"/>
  <c r="I25" i="1"/>
  <c r="AH25" i="1" s="1"/>
  <c r="H25" i="1"/>
  <c r="F25" i="1"/>
  <c r="E25" i="1"/>
  <c r="D25" i="1"/>
  <c r="C25" i="1"/>
  <c r="B25" i="1"/>
  <c r="AJ24" i="1"/>
  <c r="AI24" i="1"/>
  <c r="AF24" i="1"/>
  <c r="L24" i="1"/>
  <c r="K24" i="1"/>
  <c r="J24" i="1"/>
  <c r="I24" i="1"/>
  <c r="AH24" i="1" s="1"/>
  <c r="H24" i="1"/>
  <c r="F24" i="1"/>
  <c r="AG24" i="1" s="1"/>
  <c r="E24" i="1"/>
  <c r="D24" i="1"/>
  <c r="C24" i="1"/>
  <c r="B24" i="1"/>
  <c r="AJ23" i="1"/>
  <c r="AI23" i="1"/>
  <c r="AF23" i="1"/>
  <c r="L23" i="1"/>
  <c r="K23" i="1"/>
  <c r="J23" i="1"/>
  <c r="I23" i="1"/>
  <c r="AH23" i="1" s="1"/>
  <c r="H23" i="1"/>
  <c r="F23" i="1"/>
  <c r="AG23" i="1" s="1"/>
  <c r="E23" i="1"/>
  <c r="D23" i="1"/>
  <c r="C23" i="1"/>
  <c r="B23" i="1"/>
  <c r="AJ22" i="1"/>
  <c r="AI22" i="1"/>
  <c r="AF22" i="1"/>
  <c r="L22" i="1"/>
  <c r="K22" i="1"/>
  <c r="J22" i="1"/>
  <c r="I22" i="1"/>
  <c r="AH22" i="1" s="1"/>
  <c r="H22" i="1"/>
  <c r="F22" i="1"/>
  <c r="AG22" i="1" s="1"/>
  <c r="E22" i="1"/>
  <c r="D22" i="1"/>
  <c r="C22" i="1"/>
  <c r="B22" i="1"/>
  <c r="AJ21" i="1"/>
  <c r="AI21" i="1"/>
  <c r="AG21" i="1"/>
  <c r="AF21" i="1"/>
  <c r="L21" i="1"/>
  <c r="K21" i="1"/>
  <c r="J21" i="1"/>
  <c r="I21" i="1"/>
  <c r="AH21" i="1" s="1"/>
  <c r="H21" i="1"/>
  <c r="F21" i="1"/>
  <c r="E21" i="1"/>
  <c r="D21" i="1"/>
  <c r="C21" i="1"/>
  <c r="B21" i="1"/>
  <c r="AJ20" i="1"/>
  <c r="AI20" i="1"/>
  <c r="AF20" i="1"/>
  <c r="L20" i="1"/>
  <c r="K20" i="1"/>
  <c r="J20" i="1"/>
  <c r="I20" i="1"/>
  <c r="AH20" i="1" s="1"/>
  <c r="H20" i="1"/>
  <c r="F20" i="1"/>
  <c r="AG20" i="1" s="1"/>
  <c r="E20" i="1"/>
  <c r="D20" i="1"/>
  <c r="C20" i="1"/>
  <c r="B20" i="1"/>
  <c r="AJ19" i="1"/>
  <c r="AI19" i="1"/>
  <c r="AF19" i="1"/>
  <c r="L19" i="1"/>
  <c r="K19" i="1"/>
  <c r="J19" i="1"/>
  <c r="I19" i="1"/>
  <c r="AH19" i="1" s="1"/>
  <c r="H19" i="1"/>
  <c r="F19" i="1"/>
  <c r="AG19" i="1" s="1"/>
  <c r="E19" i="1"/>
  <c r="D19" i="1"/>
  <c r="C19" i="1"/>
  <c r="B19" i="1"/>
  <c r="AJ18" i="1"/>
  <c r="AI18" i="1"/>
  <c r="AF18" i="1"/>
  <c r="L18" i="1"/>
  <c r="K18" i="1"/>
  <c r="J18" i="1"/>
  <c r="I18" i="1"/>
  <c r="AH18" i="1" s="1"/>
  <c r="H18" i="1"/>
  <c r="F18" i="1"/>
  <c r="AG18" i="1" s="1"/>
  <c r="E18" i="1"/>
  <c r="D18" i="1"/>
  <c r="C18" i="1"/>
  <c r="B18" i="1"/>
  <c r="AJ17" i="1"/>
  <c r="AI17" i="1"/>
  <c r="AG17" i="1"/>
  <c r="AF17" i="1"/>
  <c r="L17" i="1"/>
  <c r="K17" i="1"/>
  <c r="J17" i="1"/>
  <c r="I17" i="1"/>
  <c r="AH17" i="1" s="1"/>
  <c r="H17" i="1"/>
  <c r="F17" i="1"/>
  <c r="E17" i="1"/>
  <c r="D17" i="1"/>
  <c r="C17" i="1"/>
  <c r="B17" i="1"/>
  <c r="AJ16" i="1"/>
  <c r="AI16" i="1"/>
  <c r="AF16" i="1"/>
  <c r="L16" i="1"/>
  <c r="K16" i="1"/>
  <c r="J16" i="1"/>
  <c r="I16" i="1"/>
  <c r="AH16" i="1" s="1"/>
  <c r="H16" i="1"/>
  <c r="F16" i="1"/>
  <c r="AG16" i="1" s="1"/>
  <c r="E16" i="1"/>
  <c r="D16" i="1"/>
  <c r="C16" i="1"/>
  <c r="B16" i="1"/>
  <c r="AJ15" i="1"/>
  <c r="AI15" i="1"/>
  <c r="AF15" i="1"/>
  <c r="L15" i="1"/>
  <c r="K15" i="1"/>
  <c r="J15" i="1"/>
  <c r="I15" i="1"/>
  <c r="AH15" i="1" s="1"/>
  <c r="H15" i="1"/>
  <c r="F15" i="1"/>
  <c r="AG15" i="1" s="1"/>
  <c r="E15" i="1"/>
  <c r="D15" i="1"/>
  <c r="C15" i="1"/>
  <c r="B15" i="1"/>
  <c r="AJ14" i="1"/>
  <c r="AI14" i="1"/>
  <c r="AF14" i="1"/>
  <c r="L14" i="1"/>
  <c r="K14" i="1"/>
  <c r="J14" i="1"/>
  <c r="I14" i="1"/>
  <c r="AH14" i="1" s="1"/>
  <c r="H14" i="1"/>
  <c r="F14" i="1"/>
  <c r="AG14" i="1" s="1"/>
  <c r="E14" i="1"/>
  <c r="D14" i="1"/>
  <c r="C14" i="1"/>
  <c r="B14" i="1"/>
  <c r="AJ13" i="1"/>
  <c r="AI13" i="1"/>
  <c r="AG13" i="1"/>
  <c r="AF13" i="1"/>
  <c r="L13" i="1"/>
  <c r="K13" i="1"/>
  <c r="J13" i="1"/>
  <c r="I13" i="1"/>
  <c r="AH13" i="1" s="1"/>
  <c r="H13" i="1"/>
  <c r="F13" i="1"/>
  <c r="E13" i="1"/>
  <c r="D13" i="1"/>
  <c r="C13" i="1"/>
  <c r="B13" i="1"/>
  <c r="AJ12" i="1"/>
  <c r="AI12" i="1"/>
  <c r="AF12" i="1"/>
  <c r="L12" i="1"/>
  <c r="K12" i="1"/>
  <c r="J12" i="1"/>
  <c r="I12" i="1"/>
  <c r="AH12" i="1" s="1"/>
  <c r="H12" i="1"/>
  <c r="F12" i="1"/>
  <c r="AG12" i="1" s="1"/>
  <c r="E12" i="1"/>
  <c r="D12" i="1"/>
  <c r="C12" i="1"/>
  <c r="B12" i="1"/>
  <c r="AJ11" i="1"/>
  <c r="AI11" i="1"/>
  <c r="AF11" i="1"/>
  <c r="L11" i="1"/>
  <c r="K11" i="1"/>
  <c r="J11" i="1"/>
  <c r="I11" i="1"/>
  <c r="AH11" i="1" s="1"/>
  <c r="H11" i="1"/>
  <c r="F11" i="1"/>
  <c r="AG11" i="1" s="1"/>
  <c r="E11" i="1"/>
  <c r="D11" i="1"/>
  <c r="C11" i="1"/>
  <c r="B11" i="1"/>
  <c r="AJ10" i="1"/>
  <c r="AI10" i="1"/>
  <c r="AF10" i="1"/>
  <c r="L10" i="1"/>
  <c r="K10" i="1"/>
  <c r="J10" i="1"/>
  <c r="I10" i="1"/>
  <c r="AH10" i="1" s="1"/>
  <c r="H10" i="1"/>
  <c r="F10" i="1"/>
  <c r="AG10" i="1" s="1"/>
  <c r="E10" i="1"/>
  <c r="D10" i="1"/>
  <c r="C10" i="1"/>
  <c r="B10" i="1"/>
</calcChain>
</file>

<file path=xl/sharedStrings.xml><?xml version="1.0" encoding="utf-8"?>
<sst xmlns="http://schemas.openxmlformats.org/spreadsheetml/2006/main" count="4519" uniqueCount="1531">
  <si>
    <t>Press TAB to move to input areas. Press UP or DOWN ARROW in column A to read through the document.</t>
  </si>
  <si>
    <t>Energy Consumption and Greenhouse Gas Emissions Reporting - for 2018</t>
  </si>
  <si>
    <t>Confirm consecutive 12-mth period (mth-yr to mth-yr)</t>
  </si>
  <si>
    <t>Jan/2018 - Dec/2018</t>
  </si>
  <si>
    <t>Sector</t>
  </si>
  <si>
    <t>Municipality</t>
  </si>
  <si>
    <t>Agency Sub-sector</t>
  </si>
  <si>
    <t>Municipal</t>
  </si>
  <si>
    <t>Organization Name</t>
  </si>
  <si>
    <t>City of Toronto</t>
  </si>
  <si>
    <t>Please fill in the mandatory fields indicated in red, in addition to submitting data on your energy usage.</t>
  </si>
  <si>
    <t>Operation Name</t>
  </si>
  <si>
    <t>Operation Type</t>
  </si>
  <si>
    <t>Address</t>
  </si>
  <si>
    <t>City</t>
  </si>
  <si>
    <t>Postal Code</t>
  </si>
  <si>
    <t>Total Floor Area</t>
  </si>
  <si>
    <t>Unit</t>
  </si>
  <si>
    <t>Avg hrs/wk</t>
  </si>
  <si>
    <t>Annual Flow (Mega Litres)</t>
  </si>
  <si>
    <t>Energy Type and Amount Purchased and Consumed in Natural Units</t>
  </si>
  <si>
    <t>Total (calculated in webform)</t>
  </si>
  <si>
    <t>Electricity</t>
  </si>
  <si>
    <t>Natural Gas</t>
  </si>
  <si>
    <t>Fuel Oil 1 &amp; 2</t>
  </si>
  <si>
    <t>Fuel Oil 4 &amp; 6</t>
  </si>
  <si>
    <t>Propane</t>
  </si>
  <si>
    <t>Coal</t>
  </si>
  <si>
    <t>Wood</t>
  </si>
  <si>
    <t>District Heating</t>
  </si>
  <si>
    <t>District Cooling</t>
  </si>
  <si>
    <t>GHG Emissions
(Kg)</t>
  </si>
  <si>
    <t>Energy Intensity
(ekWh/sqft)</t>
  </si>
  <si>
    <t>Energy Intensity
(ekWh/Mega Litre)</t>
  </si>
  <si>
    <t>Building / Operation Identifier</t>
  </si>
  <si>
    <t>Comments</t>
  </si>
  <si>
    <t>Quantity</t>
  </si>
  <si>
    <t>Renewable?</t>
  </si>
  <si>
    <t>If Yes, enter Emission Factor</t>
  </si>
  <si>
    <t>Stephenson Building</t>
  </si>
  <si>
    <t>Administrative offices and related facilities, including municipal council chambers</t>
  </si>
  <si>
    <t>2160 Yonge Street</t>
  </si>
  <si>
    <t>Toronto</t>
  </si>
  <si>
    <t>M7A 2G5</t>
  </si>
  <si>
    <t>Square meters</t>
  </si>
  <si>
    <t>kWh</t>
  </si>
  <si>
    <t>Cubic meter</t>
  </si>
  <si>
    <t>Litre</t>
  </si>
  <si>
    <t>Metric Tonne</t>
  </si>
  <si>
    <t>Giga Joule</t>
  </si>
  <si>
    <t>No</t>
  </si>
  <si>
    <t>max. 255 characters</t>
  </si>
  <si>
    <t>2 Civic Centre Court</t>
  </si>
  <si>
    <t>Square feet</t>
  </si>
  <si>
    <t>51 Lisgar</t>
  </si>
  <si>
    <t>Archives and Records Centre</t>
  </si>
  <si>
    <t>Atlantic Ave Storage Bldg</t>
  </si>
  <si>
    <t>Central Services Office</t>
  </si>
  <si>
    <t>City Clerk's Office</t>
  </si>
  <si>
    <t>City Hall</t>
  </si>
  <si>
    <t>Cliffcrest Employment Services</t>
  </si>
  <si>
    <t>Consolidated Communication Ctr</t>
  </si>
  <si>
    <t>Crossways Employment Services</t>
  </si>
  <si>
    <t>Dyas Road</t>
  </si>
  <si>
    <t>East Court &amp; Municipal Services</t>
  </si>
  <si>
    <t>East York Civic Centre</t>
  </si>
  <si>
    <t>Eastern District Office</t>
  </si>
  <si>
    <t>Election Services Building</t>
  </si>
  <si>
    <t>Etobicoke Civic Centre</t>
  </si>
  <si>
    <t>Etobicoke North Office</t>
  </si>
  <si>
    <t>Etobicoke South Office</t>
  </si>
  <si>
    <t>Fire Services - East Command Offices</t>
  </si>
  <si>
    <t>Forestry W District Office</t>
  </si>
  <si>
    <t>Former Hydro Building</t>
  </si>
  <si>
    <t>Golden Mile Employment &amp; Social Services</t>
  </si>
  <si>
    <t>Health Office</t>
  </si>
  <si>
    <t>Metro Hall</t>
  </si>
  <si>
    <t>North District Office</t>
  </si>
  <si>
    <t>North York Central Office</t>
  </si>
  <si>
    <t>North York Civic Centre</t>
  </si>
  <si>
    <t>Old City Hall</t>
  </si>
  <si>
    <t>Pape Avenue Multiuse Building</t>
  </si>
  <si>
    <t>Property Dept Workshop</t>
  </si>
  <si>
    <t>Property Maintenance Office</t>
  </si>
  <si>
    <t>Public Health Building</t>
  </si>
  <si>
    <t>Public Health HQ</t>
  </si>
  <si>
    <t>Queen Street Office</t>
  </si>
  <si>
    <t>Rexdale Community Hub</t>
  </si>
  <si>
    <t>Scarborough Civic Centre</t>
  </si>
  <si>
    <t>Scarborough West Office</t>
  </si>
  <si>
    <t>St Lawrence Hall</t>
  </si>
  <si>
    <t>Toronto Island Service Office</t>
  </si>
  <si>
    <t>Toronto Water Centre</t>
  </si>
  <si>
    <t>Water Revenue Office</t>
  </si>
  <si>
    <t>Wellesley Jarvis Office</t>
  </si>
  <si>
    <t>Western District Office</t>
  </si>
  <si>
    <t>York Civic Center</t>
  </si>
  <si>
    <t>Ambulance Headquarters</t>
  </si>
  <si>
    <t>EMS Workshop West</t>
  </si>
  <si>
    <t>Multi-Function Station #1</t>
  </si>
  <si>
    <t>NE District Office / Station #20</t>
  </si>
  <si>
    <t>NW District Office &amp; Garage</t>
  </si>
  <si>
    <t>Station #10</t>
  </si>
  <si>
    <t>Station #11</t>
  </si>
  <si>
    <t>Station #12</t>
  </si>
  <si>
    <t>Station #13</t>
  </si>
  <si>
    <t>Station #14</t>
  </si>
  <si>
    <t>Station #18</t>
  </si>
  <si>
    <t>Station #21</t>
  </si>
  <si>
    <t>Station #22</t>
  </si>
  <si>
    <t>Station #24</t>
  </si>
  <si>
    <t>Station #28</t>
  </si>
  <si>
    <t>Station #30 &amp; Garage &amp; Office</t>
  </si>
  <si>
    <t>Station #31</t>
  </si>
  <si>
    <t>Station #32</t>
  </si>
  <si>
    <t>Station #33</t>
  </si>
  <si>
    <t>Station #34</t>
  </si>
  <si>
    <t>Station #37</t>
  </si>
  <si>
    <t>Station #38</t>
  </si>
  <si>
    <t>Station #39</t>
  </si>
  <si>
    <t>Station #40</t>
  </si>
  <si>
    <t>Station #41</t>
  </si>
  <si>
    <t>Station #42</t>
  </si>
  <si>
    <t>Station #45</t>
  </si>
  <si>
    <t>Station #46</t>
  </si>
  <si>
    <t>Station #47</t>
  </si>
  <si>
    <t>Station #52</t>
  </si>
  <si>
    <t>Station #54</t>
  </si>
  <si>
    <t>Etobicoke Animal Centre</t>
  </si>
  <si>
    <t>North York Animal Centre</t>
  </si>
  <si>
    <t>Scarborough Animal Centre</t>
  </si>
  <si>
    <t>Albion Road Childcare Centre</t>
  </si>
  <si>
    <t>Ancaster Childcare Centre</t>
  </si>
  <si>
    <t>City Kids Childcare Centre</t>
  </si>
  <si>
    <t>Danforth Childcare Centre</t>
  </si>
  <si>
    <t>Davisville Childcare Centre</t>
  </si>
  <si>
    <t>Jesse Ketchum Childcare Centre</t>
  </si>
  <si>
    <t>Malvern Childcare Centre</t>
  </si>
  <si>
    <t>Regent Park Childcare Centre</t>
  </si>
  <si>
    <t>Thomas Berry Childcare Centre</t>
  </si>
  <si>
    <t>Willowridge Childcare Centre</t>
  </si>
  <si>
    <t>Woodbine Childcare Centre</t>
  </si>
  <si>
    <t>Roselawn Comm Tower</t>
  </si>
  <si>
    <t>St Clair Comm Tower</t>
  </si>
  <si>
    <t>519 Church St Comm Ctr</t>
  </si>
  <si>
    <t>Amesbury Community Center</t>
  </si>
  <si>
    <t>Ancaster C.C.</t>
  </si>
  <si>
    <t>Annette R.C</t>
  </si>
  <si>
    <t>Armour Height C.C</t>
  </si>
  <si>
    <t>Banbury C.C.</t>
  </si>
  <si>
    <t>Berner Trail C.C</t>
  </si>
  <si>
    <t>Birchmount C.C</t>
  </si>
  <si>
    <t>Birkdale C.C</t>
  </si>
  <si>
    <t>Bocci Club</t>
  </si>
  <si>
    <t>Burrows Hall Community Complex</t>
  </si>
  <si>
    <t>Carmine Stefano Community Ctr</t>
  </si>
  <si>
    <t>Cecil Community Ctr</t>
  </si>
  <si>
    <t>Cedar Brook C.C</t>
  </si>
  <si>
    <t>Chapley C.C / Wilmington Park</t>
  </si>
  <si>
    <t>Commander Park C.C</t>
  </si>
  <si>
    <t>Community Centre 55</t>
  </si>
  <si>
    <t>Curran Hall C.C</t>
  </si>
  <si>
    <t>Davenport C.C</t>
  </si>
  <si>
    <t>David Appleton Community Centre</t>
  </si>
  <si>
    <t>Don Montgomery</t>
  </si>
  <si>
    <t>Driftwood C.C</t>
  </si>
  <si>
    <t>Earl Bales C.C &amp; Senior</t>
  </si>
  <si>
    <t>East Scar Boys/Girls Club</t>
  </si>
  <si>
    <t>East York Community Centre</t>
  </si>
  <si>
    <t>Eastview Neighbourhood Comm Ctr</t>
  </si>
  <si>
    <t>Edithvale C.C</t>
  </si>
  <si>
    <t>Ellesmere C.C</t>
  </si>
  <si>
    <t>Elmbank Community Centre</t>
  </si>
  <si>
    <t>Fairbank Memorial R.C.</t>
  </si>
  <si>
    <t>Fairmount Park C.R.C</t>
  </si>
  <si>
    <t>Falstaff C.C</t>
  </si>
  <si>
    <t>Flemingdon C.C</t>
  </si>
  <si>
    <t>Forest Hill C.C</t>
  </si>
  <si>
    <t>Frankland C.C</t>
  </si>
  <si>
    <t>Franklin Horner</t>
  </si>
  <si>
    <t>Glenlong C.C &amp; A.I.R</t>
  </si>
  <si>
    <t>Harwood Hall Community Ctr</t>
  </si>
  <si>
    <t>Heron Park C.C</t>
  </si>
  <si>
    <t>Jenner Jean-Marie C.C.</t>
  </si>
  <si>
    <t>John Innes C.C</t>
  </si>
  <si>
    <t>Lakeshore Community Ctr</t>
  </si>
  <si>
    <t>Lamp Senior Centre</t>
  </si>
  <si>
    <t>Lawrence Heights C.C.</t>
  </si>
  <si>
    <t>Ledbury Community Center</t>
  </si>
  <si>
    <t>Leslie Grove Park</t>
  </si>
  <si>
    <t>Main Square Comm Ctr</t>
  </si>
  <si>
    <t>Masaryk-Cowan C.R.C</t>
  </si>
  <si>
    <t>McGregor Park C.C</t>
  </si>
  <si>
    <t>Mount Dennis Community Ctr</t>
  </si>
  <si>
    <t>New Tor Seniors Club</t>
  </si>
  <si>
    <t>Niagara C.C</t>
  </si>
  <si>
    <t>North Toronto Mem Rec Ctr</t>
  </si>
  <si>
    <t>North York Memorial Hall</t>
  </si>
  <si>
    <t>Northwood C.C</t>
  </si>
  <si>
    <t>O'Connor C.C</t>
  </si>
  <si>
    <t>Oakdale Community Center</t>
  </si>
  <si>
    <t>Oakridge C.C</t>
  </si>
  <si>
    <t>Ourland Community Ctr</t>
  </si>
  <si>
    <t>Port Union C.C</t>
  </si>
  <si>
    <t>Power House C.C.</t>
  </si>
  <si>
    <t>Ralph Thornton Community Ctr</t>
  </si>
  <si>
    <t>Regent Park C.C</t>
  </si>
  <si>
    <t>Regent Park North R.C</t>
  </si>
  <si>
    <t>Scadding Court Community Ctr</t>
  </si>
  <si>
    <t>Scarborough Village C.C</t>
  </si>
  <si>
    <t>Scott Westney House</t>
  </si>
  <si>
    <t>Seneca Village C.C</t>
  </si>
  <si>
    <t>Sir Adam Beck C.C.</t>
  </si>
  <si>
    <t>St James Town C.C.</t>
  </si>
  <si>
    <t>St Lawrence C.C</t>
  </si>
  <si>
    <t>Stanley C.C</t>
  </si>
  <si>
    <t>Sunnybrook Park</t>
  </si>
  <si>
    <t>Sunshine Center for Seniors</t>
  </si>
  <si>
    <t>Swansea Town Hall Comm Ctr</t>
  </si>
  <si>
    <t>Tall Pines C.C</t>
  </si>
  <si>
    <t>Tam Heather C.C</t>
  </si>
  <si>
    <t>Thistletown C.C</t>
  </si>
  <si>
    <t>Warden Hilltop C.C.</t>
  </si>
  <si>
    <t>Waterfront Neighbourhood Centre</t>
  </si>
  <si>
    <t>West Rouge C.C</t>
  </si>
  <si>
    <t>West Scarborough N.C</t>
  </si>
  <si>
    <t>Campbell House</t>
  </si>
  <si>
    <t>Casa Loma</t>
  </si>
  <si>
    <t>Cedar Ridge Creative Centre</t>
  </si>
  <si>
    <t>Civic Garden Centre</t>
  </si>
  <si>
    <t>Colborne Lodge</t>
  </si>
  <si>
    <t>Dawes Crossing</t>
  </si>
  <si>
    <t>Don Valley Brickwork</t>
  </si>
  <si>
    <t>Edenbridge Centre</t>
  </si>
  <si>
    <t>Edwards Gardens</t>
  </si>
  <si>
    <t>Gibson House Museum</t>
  </si>
  <si>
    <t>Gzowski Monument</t>
  </si>
  <si>
    <t>Historic Fort York</t>
  </si>
  <si>
    <t>Lakeshore Assembly Hall</t>
  </si>
  <si>
    <t>Mackenzie House Museum</t>
  </si>
  <si>
    <t>Maple Leaf Cottage</t>
  </si>
  <si>
    <t>Montgomery's Inn</t>
  </si>
  <si>
    <t>Neilson Pk Creative Arts</t>
  </si>
  <si>
    <t>Palaise Royale</t>
  </si>
  <si>
    <t>Riverdale Farm</t>
  </si>
  <si>
    <t>Roundhouse Complex</t>
  </si>
  <si>
    <t>Spandina House Museum</t>
  </si>
  <si>
    <t>St Lawrence Market South</t>
  </si>
  <si>
    <t>Temp - St Lawrence Market North</t>
  </si>
  <si>
    <t>Time and Clock Monument</t>
  </si>
  <si>
    <t>William Goodwin House</t>
  </si>
  <si>
    <t>Zion Methodist Church</t>
  </si>
  <si>
    <t>Zion School House</t>
  </si>
  <si>
    <t>City Hall Eternal Flame</t>
  </si>
  <si>
    <t>Economic Development</t>
  </si>
  <si>
    <t>Old City Hall - Cenotaph</t>
  </si>
  <si>
    <t>Fire Academy</t>
  </si>
  <si>
    <t>Fire Museum And Storage</t>
  </si>
  <si>
    <t>Fire Station 111</t>
  </si>
  <si>
    <t>Fire Station 112</t>
  </si>
  <si>
    <t>Fire Station 113</t>
  </si>
  <si>
    <t>Fire Station 114</t>
  </si>
  <si>
    <t>Fire Station 115</t>
  </si>
  <si>
    <t>Fire Station 116</t>
  </si>
  <si>
    <t>Fire Station 121</t>
  </si>
  <si>
    <t>Fire Station 122</t>
  </si>
  <si>
    <t>Fire Station 123</t>
  </si>
  <si>
    <t>Fire Station 125</t>
  </si>
  <si>
    <t>Fire Station 131</t>
  </si>
  <si>
    <t>Fire Station 132</t>
  </si>
  <si>
    <t>Fire Station 133</t>
  </si>
  <si>
    <t>Fire Station 134</t>
  </si>
  <si>
    <t>Fire Station 135 - OLD</t>
  </si>
  <si>
    <t>Fire Station 141</t>
  </si>
  <si>
    <t>Fire Station 142</t>
  </si>
  <si>
    <t>Fire Station 143</t>
  </si>
  <si>
    <t>Fire Station 145</t>
  </si>
  <si>
    <t>Fire Station 146</t>
  </si>
  <si>
    <t>Fire Station 211</t>
  </si>
  <si>
    <t>Fire Station 212</t>
  </si>
  <si>
    <t>Fire Station 213</t>
  </si>
  <si>
    <t>Fire Station 214</t>
  </si>
  <si>
    <t>Fire Station 215</t>
  </si>
  <si>
    <t>Fire Station 221</t>
  </si>
  <si>
    <t>Fire Station 222</t>
  </si>
  <si>
    <t>Fire Station 223</t>
  </si>
  <si>
    <t>Fire Station 224</t>
  </si>
  <si>
    <t>Fire Station 225</t>
  </si>
  <si>
    <t>Fire Station 226</t>
  </si>
  <si>
    <t>Fire Station 227</t>
  </si>
  <si>
    <t>Fire Station 231</t>
  </si>
  <si>
    <t>Fire Station 232</t>
  </si>
  <si>
    <t>Fire Station 233</t>
  </si>
  <si>
    <t>Fire Station 234</t>
  </si>
  <si>
    <t>Fire Station 235</t>
  </si>
  <si>
    <t>Fire Station 241</t>
  </si>
  <si>
    <t>Fire Station 242</t>
  </si>
  <si>
    <t>Fire Station 243</t>
  </si>
  <si>
    <t>Fire Station 244</t>
  </si>
  <si>
    <t>Fire Station 245</t>
  </si>
  <si>
    <t>Fire Station 311</t>
  </si>
  <si>
    <t>Fire Station 312</t>
  </si>
  <si>
    <t>Fire Station 313</t>
  </si>
  <si>
    <t>Fire Station 314</t>
  </si>
  <si>
    <t>Fire Station 315</t>
  </si>
  <si>
    <t>Fire Station 321</t>
  </si>
  <si>
    <t>Fire Station 322</t>
  </si>
  <si>
    <t>Fire Station 323</t>
  </si>
  <si>
    <t>Fire Station 324</t>
  </si>
  <si>
    <t>Fire Station 325</t>
  </si>
  <si>
    <t>Fire Station 331</t>
  </si>
  <si>
    <t>Fire Station 332</t>
  </si>
  <si>
    <t>Fire Station 333</t>
  </si>
  <si>
    <t>Fire Station 334</t>
  </si>
  <si>
    <t>Fire Station 335</t>
  </si>
  <si>
    <t>Fire Station 341</t>
  </si>
  <si>
    <t>Fire Station 342</t>
  </si>
  <si>
    <t>Fire Station 343</t>
  </si>
  <si>
    <t>Fire Station 344</t>
  </si>
  <si>
    <t>Fire Station 345</t>
  </si>
  <si>
    <t>Fire Station 411</t>
  </si>
  <si>
    <t>Fire Station 412</t>
  </si>
  <si>
    <t>Fire Station 413</t>
  </si>
  <si>
    <t>Fire Station 415</t>
  </si>
  <si>
    <t>Fire Station 421</t>
  </si>
  <si>
    <t>Fire Station 422</t>
  </si>
  <si>
    <t>Fire Station 423</t>
  </si>
  <si>
    <t>Fire Station 424</t>
  </si>
  <si>
    <t>Fire Station 425</t>
  </si>
  <si>
    <t>Fire Station 426</t>
  </si>
  <si>
    <t>Fire Station 431</t>
  </si>
  <si>
    <t>Fire Station 432</t>
  </si>
  <si>
    <t>Fire Station 433</t>
  </si>
  <si>
    <t>Fire Station 434</t>
  </si>
  <si>
    <t>Fire Station 435</t>
  </si>
  <si>
    <t>Fire Station 441</t>
  </si>
  <si>
    <t>Fire Station 442</t>
  </si>
  <si>
    <t>Fire Station 443</t>
  </si>
  <si>
    <t>Fire Station 444</t>
  </si>
  <si>
    <t>Fire Station 445</t>
  </si>
  <si>
    <t>Fire Training Centre</t>
  </si>
  <si>
    <t>HUSAR</t>
  </si>
  <si>
    <t>Rotherham Ave 15</t>
  </si>
  <si>
    <t>Toryork Office</t>
  </si>
  <si>
    <t>Allan Gardens</t>
  </si>
  <si>
    <t>Centennial Greenhouse</t>
  </si>
  <si>
    <t>Cloud Gardens</t>
  </si>
  <si>
    <t>High Park Greenhouses</t>
  </si>
  <si>
    <t>Riverlea Greenhouse</t>
  </si>
  <si>
    <t>Rockcliffe GreenHouse</t>
  </si>
  <si>
    <t>Agincourt Arena and R.C</t>
  </si>
  <si>
    <t>Antibes Park</t>
  </si>
  <si>
    <t>Beaches R.C</t>
  </si>
  <si>
    <t>Bennington Heights Clubhouse</t>
  </si>
  <si>
    <t>Broadlands R.C &amp; A.I.R</t>
  </si>
  <si>
    <t>Centennial R.C (Ice Galaxy)</t>
  </si>
  <si>
    <t>Davisville Park/Tennis</t>
  </si>
  <si>
    <t>Dovercourt B&amp;G Club</t>
  </si>
  <si>
    <t>East York Clubhouse</t>
  </si>
  <si>
    <t>East York Curling Club House</t>
  </si>
  <si>
    <t>Etobicoke Olympium</t>
  </si>
  <si>
    <t>Fairfield Senior Centre</t>
  </si>
  <si>
    <t>Flemingdon RC &amp; Pool</t>
  </si>
  <si>
    <t>George Webster Clubhouse</t>
  </si>
  <si>
    <t>Gord &amp; Irene Risk Arena &amp; R.C</t>
  </si>
  <si>
    <t>Goulding Arena &amp; R.C</t>
  </si>
  <si>
    <t>Grandravine Arena &amp; R.C</t>
  </si>
  <si>
    <t>Horner Avenue Senior Centre</t>
  </si>
  <si>
    <t>Islington Senior Centre</t>
  </si>
  <si>
    <t>Jimmie Simpson R.C</t>
  </si>
  <si>
    <t>John Booth Arena &amp; R.C</t>
  </si>
  <si>
    <t>Joseph J. Piccininni R.C</t>
  </si>
  <si>
    <t>L'Amoreaux C.C</t>
  </si>
  <si>
    <t>L'Amoreaux Park Yard</t>
  </si>
  <si>
    <t>L'Amoreaux Sports and Tennis</t>
  </si>
  <si>
    <t>Malvern R.C</t>
  </si>
  <si>
    <t>Markdale Rec &amp; Daycare</t>
  </si>
  <si>
    <t>Matty Eckler R.C</t>
  </si>
  <si>
    <t>McCormick R.C</t>
  </si>
  <si>
    <t>Milliken Park Rec Center</t>
  </si>
  <si>
    <t>Oriole Arena &amp; R.C</t>
  </si>
  <si>
    <t>Pelmo Park Tennis</t>
  </si>
  <si>
    <t>Pleasantview Arena &amp; R.C</t>
  </si>
  <si>
    <t>Regent Park Aquatic Centre</t>
  </si>
  <si>
    <t>Roding Arena &amp; R.C</t>
  </si>
  <si>
    <t>St Albans Boys Club</t>
  </si>
  <si>
    <t>Stan Wadlow Clubhouse</t>
  </si>
  <si>
    <t>Todmorden Mills Butler Building</t>
  </si>
  <si>
    <t>Topham Park Clubhouse</t>
  </si>
  <si>
    <t>Trace Manes Clubhouse</t>
  </si>
  <si>
    <t>Trinity Comm Rec Ctr</t>
  </si>
  <si>
    <t>University Settlement House R.C</t>
  </si>
  <si>
    <t>W Acres Senior Ctr</t>
  </si>
  <si>
    <t>Whitlam Warehouse</t>
  </si>
  <si>
    <t>Willowdale Lawn Bowling</t>
  </si>
  <si>
    <t>Albion Arena</t>
  </si>
  <si>
    <t>Amesbury Arena</t>
  </si>
  <si>
    <t>Baycrest Arena</t>
  </si>
  <si>
    <t>Bayview Arena</t>
  </si>
  <si>
    <t>Central Arena</t>
  </si>
  <si>
    <t>Chris Tonks Arena</t>
  </si>
  <si>
    <t>Cummer Arena</t>
  </si>
  <si>
    <t>Don MilIs Arena</t>
  </si>
  <si>
    <t>Downsview Arena</t>
  </si>
  <si>
    <t>East York Arena</t>
  </si>
  <si>
    <t>Etobicoke Centennial Arena</t>
  </si>
  <si>
    <t>Fenside Arena</t>
  </si>
  <si>
    <t>Flemingdon Arena</t>
  </si>
  <si>
    <t>Forest Hill Memorial Arena</t>
  </si>
  <si>
    <t>George Bell Arena</t>
  </si>
  <si>
    <t>Habitant Arena</t>
  </si>
  <si>
    <t>Herbert Carnegie Centennial Arena</t>
  </si>
  <si>
    <t>Lambton Park Arena</t>
  </si>
  <si>
    <t>Long Branch Arena</t>
  </si>
  <si>
    <t>Mimico Arena</t>
  </si>
  <si>
    <t>Mitchell Field Arena</t>
  </si>
  <si>
    <t>Moss Park Arena</t>
  </si>
  <si>
    <t>Phil White Arena</t>
  </si>
  <si>
    <t>Pine Point Arena</t>
  </si>
  <si>
    <t>Scarborough Arena Gardens</t>
  </si>
  <si>
    <t>Victoria Village Arena</t>
  </si>
  <si>
    <t>York Mills Arena</t>
  </si>
  <si>
    <t>Albion Comm Ctr &amp; Pool</t>
  </si>
  <si>
    <t>Douglas Snow Aquatic Center</t>
  </si>
  <si>
    <t>Gus Ryder Pool and Health Club</t>
  </si>
  <si>
    <t>Harrison Pool</t>
  </si>
  <si>
    <t>John Innes Community Recreation Centre</t>
  </si>
  <si>
    <t>Norseman Community School and Pool</t>
  </si>
  <si>
    <t>S.H Armstrong R.C</t>
  </si>
  <si>
    <t>The Elms Pool and Community School</t>
  </si>
  <si>
    <t>Wallace-Emerson C.C</t>
  </si>
  <si>
    <t>Dee Avenue Lab</t>
  </si>
  <si>
    <t>Beare Road Landfill</t>
  </si>
  <si>
    <t>Brock West Landfill</t>
  </si>
  <si>
    <t>Donlands Landfill</t>
  </si>
  <si>
    <t>Keele Valley Landfill</t>
  </si>
  <si>
    <t>1 STRATHMORE BLVD</t>
  </si>
  <si>
    <t>100 Rosedale Valley</t>
  </si>
  <si>
    <t>111 KING ST E</t>
  </si>
  <si>
    <t>113 Spadina Rd</t>
  </si>
  <si>
    <t>134 Spadina Rd</t>
  </si>
  <si>
    <t>136 Spadina Rd</t>
  </si>
  <si>
    <t>161 Spadina Rd</t>
  </si>
  <si>
    <t>17MILL</t>
  </si>
  <si>
    <t>1845 Kingston Rd</t>
  </si>
  <si>
    <t>205 Spadina Rd</t>
  </si>
  <si>
    <t>235 DANFORTH</t>
  </si>
  <si>
    <t>2930 ISLINGTON AVE</t>
  </si>
  <si>
    <t>3 STRATHMORE BLVD</t>
  </si>
  <si>
    <t>302 Horner Ave</t>
  </si>
  <si>
    <t>388 EVANS AVE</t>
  </si>
  <si>
    <t>40 Russell Hill Rd</t>
  </si>
  <si>
    <t>43 Edwin Ave</t>
  </si>
  <si>
    <t>50 Wabash</t>
  </si>
  <si>
    <t>567 ARLINGTON</t>
  </si>
  <si>
    <t>73 Spadina</t>
  </si>
  <si>
    <t>Spadina Rd 35</t>
  </si>
  <si>
    <t>Bendale Acres</t>
  </si>
  <si>
    <t>Carefree Lodge</t>
  </si>
  <si>
    <t>Castleview Wychwood Towers</t>
  </si>
  <si>
    <t>Cummer Lodge</t>
  </si>
  <si>
    <t>Fudger House</t>
  </si>
  <si>
    <t>Kipling Acres</t>
  </si>
  <si>
    <t>Lakeshore Lodge</t>
  </si>
  <si>
    <t>Seven Oaks</t>
  </si>
  <si>
    <t>True Davidson Acres</t>
  </si>
  <si>
    <t>Wesburn Manor</t>
  </si>
  <si>
    <t>10 Daventry Rd</t>
  </si>
  <si>
    <t>111 St Andrews Rd</t>
  </si>
  <si>
    <t>119 Annette Park Lighting</t>
  </si>
  <si>
    <t>1231 Queen St W</t>
  </si>
  <si>
    <t>139 Marcos Blvd</t>
  </si>
  <si>
    <t>144 Balsam Ave</t>
  </si>
  <si>
    <t>170 Sumach Park</t>
  </si>
  <si>
    <t>18 Applebaum</t>
  </si>
  <si>
    <t>180 Roxborough</t>
  </si>
  <si>
    <t>200 Mount Olive Dr</t>
  </si>
  <si>
    <t>266 Besborough</t>
  </si>
  <si>
    <t>295 Unwin Ave</t>
  </si>
  <si>
    <t>3001 McCowan Rd</t>
  </si>
  <si>
    <t>3045 Brimley Rd</t>
  </si>
  <si>
    <t>3079 Kennedy Rd</t>
  </si>
  <si>
    <t>3084 Weston Rd</t>
  </si>
  <si>
    <t>330 University Ave Fountain</t>
  </si>
  <si>
    <t>34 Park  Home Ave - Lighting</t>
  </si>
  <si>
    <t>3601 Eglinton Ave W</t>
  </si>
  <si>
    <t>4005 Eglinton Ave W</t>
  </si>
  <si>
    <t>407 Fairlawn</t>
  </si>
  <si>
    <t>45 Dunfield Ave</t>
  </si>
  <si>
    <t>5063 Yonge St Unit Underg</t>
  </si>
  <si>
    <t>51 Benshire Dr</t>
  </si>
  <si>
    <t>51 Dockside Dr</t>
  </si>
  <si>
    <t>5184 Yonge St Unit Undrg</t>
  </si>
  <si>
    <t>519 Church Park</t>
  </si>
  <si>
    <t>5575 Yonge St</t>
  </si>
  <si>
    <t>71 Ellis Park Rd</t>
  </si>
  <si>
    <t>734 Middlefield Rd</t>
  </si>
  <si>
    <t>751 Brimorton Dr</t>
  </si>
  <si>
    <t>77 Whitbread</t>
  </si>
  <si>
    <t>8 Barkwin Dr</t>
  </si>
  <si>
    <t>873 Brimley Rd</t>
  </si>
  <si>
    <t>924 Markham Rd</t>
  </si>
  <si>
    <t>946 Scarborough Golf Club Rd</t>
  </si>
  <si>
    <t>Abbotsford Park</t>
  </si>
  <si>
    <t>Adams Park</t>
  </si>
  <si>
    <t>Albert Standing Park</t>
  </si>
  <si>
    <t>Albion Gardens</t>
  </si>
  <si>
    <t>Aldwych Park</t>
  </si>
  <si>
    <t>Alex Duff Pool</t>
  </si>
  <si>
    <t>Alexander Muir Park Gardens</t>
  </si>
  <si>
    <t>Alexandra Park</t>
  </si>
  <si>
    <t>Allan A Lamport Stadium</t>
  </si>
  <si>
    <t>Amesbury Park</t>
  </si>
  <si>
    <t>Amos Waites Park</t>
  </si>
  <si>
    <t>Anniversary Park</t>
  </si>
  <si>
    <t>Anthony Road School Park</t>
  </si>
  <si>
    <t>Art Eggleton Park</t>
  </si>
  <si>
    <t>Ashbridges Bay Park</t>
  </si>
  <si>
    <t>Ashtonbee Reservoir Park</t>
  </si>
  <si>
    <t>Avondale Park</t>
  </si>
  <si>
    <t>Avonshire Park</t>
  </si>
  <si>
    <t>Avonshire Parkette</t>
  </si>
  <si>
    <t>Baird Park W.Pool</t>
  </si>
  <si>
    <t>Balmoral Park Tennis</t>
  </si>
  <si>
    <t>Barbara Hall Park</t>
  </si>
  <si>
    <t>Bathurst-Wilson Parkette</t>
  </si>
  <si>
    <t>Beaches Park Wading Pool</t>
  </si>
  <si>
    <t>Beaty Ave Parkette</t>
  </si>
  <si>
    <t>Beaty Parkette</t>
  </si>
  <si>
    <t>Beaumonde Heights Park</t>
  </si>
  <si>
    <t>Bellbury A.I.R</t>
  </si>
  <si>
    <t>Belmar Park</t>
  </si>
  <si>
    <t>Ben Nobleman</t>
  </si>
  <si>
    <t>Berczy Park</t>
  </si>
  <si>
    <t>Beresford Park</t>
  </si>
  <si>
    <t>Bestview Park</t>
  </si>
  <si>
    <t>Birchmount Stadium</t>
  </si>
  <si>
    <t>Birunthan Park</t>
  </si>
  <si>
    <t>Blantyre Pool</t>
  </si>
  <si>
    <t>Bloordale Park</t>
  </si>
  <si>
    <t>Bluehaven Park</t>
  </si>
  <si>
    <t>Bluffers Park</t>
  </si>
  <si>
    <t>Bond Park Baseball</t>
  </si>
  <si>
    <t>Borough of North York Park</t>
  </si>
  <si>
    <t>Botanyhill Park</t>
  </si>
  <si>
    <t>Briar Crest Park</t>
  </si>
  <si>
    <t>Bridlewood Park</t>
  </si>
  <si>
    <t>Brookdale Park</t>
  </si>
  <si>
    <t>Burrows Hall Park</t>
  </si>
  <si>
    <t>Buttonwood Rink</t>
  </si>
  <si>
    <t>Caledonia Park Baseball</t>
  </si>
  <si>
    <t>Campbell Ave Playground</t>
  </si>
  <si>
    <t>Canoe Landing Park</t>
  </si>
  <si>
    <t>Carlton Park</t>
  </si>
  <si>
    <t>Carr St Parkette</t>
  </si>
  <si>
    <t>Cassandra Park</t>
  </si>
  <si>
    <t>Cassels Ave Playground</t>
  </si>
  <si>
    <t>Cathedral Square Park</t>
  </si>
  <si>
    <t>Cawthra Playground</t>
  </si>
  <si>
    <t>Centennial Park</t>
  </si>
  <si>
    <t>Centennial Ski Chalet</t>
  </si>
  <si>
    <t>Centennial Ski Hill</t>
  </si>
  <si>
    <t>Centre Island Buildings</t>
  </si>
  <si>
    <t>Chaplin Parkette</t>
  </si>
  <si>
    <t>Charlotte Maher Park</t>
  </si>
  <si>
    <t>Charlottetown Park</t>
  </si>
  <si>
    <t>Chelsea Avenue Playground</t>
  </si>
  <si>
    <t>Christie Pits</t>
  </si>
  <si>
    <t>City Hall Nathan Phillips Sqr</t>
  </si>
  <si>
    <t>Clanton Park Baseball</t>
  </si>
  <si>
    <t>Clarence Square</t>
  </si>
  <si>
    <t>Close Avenue Parkette</t>
  </si>
  <si>
    <t>Cloverdale Park</t>
  </si>
  <si>
    <t>Clydesdale Park Tennis</t>
  </si>
  <si>
    <t>Coleman Park</t>
  </si>
  <si>
    <t>College Park</t>
  </si>
  <si>
    <t>College Street Park</t>
  </si>
  <si>
    <t>Colonel Danforth Park</t>
  </si>
  <si>
    <t>Colonel Samuel Smith Park</t>
  </si>
  <si>
    <t>Columbus Parkette</t>
  </si>
  <si>
    <t>Connorvale Park</t>
  </si>
  <si>
    <t>Coronation Park</t>
  </si>
  <si>
    <t>Corvette Park</t>
  </si>
  <si>
    <t>Cosburn Ave Unit Haldo</t>
  </si>
  <si>
    <t>Cosburn Park</t>
  </si>
  <si>
    <t>Craigleigh Gardens</t>
  </si>
  <si>
    <t>Cresthaven Park Tennis</t>
  </si>
  <si>
    <t>Cumberland St Parkette</t>
  </si>
  <si>
    <t>Dallington Park 32 Glentworth</t>
  </si>
  <si>
    <t>Danforth Avenue Parkettle</t>
  </si>
  <si>
    <t>David A. Balfour Park</t>
  </si>
  <si>
    <t>David Crombie Park</t>
  </si>
  <si>
    <t>De Grassi St Park</t>
  </si>
  <si>
    <t>Dell Park</t>
  </si>
  <si>
    <t>Dentonia Park Ave Unit F</t>
  </si>
  <si>
    <t>Dentonia Park Clubhouse</t>
  </si>
  <si>
    <t>Dentonia Park Golf Course</t>
  </si>
  <si>
    <t>Derrydowns Park</t>
  </si>
  <si>
    <t>Dieppe Park Baseball Clubhouse</t>
  </si>
  <si>
    <t>Dieppe Park Ice Rink</t>
  </si>
  <si>
    <t>Dixon Rink</t>
  </si>
  <si>
    <t>Don Valley Gc Service Bldg</t>
  </si>
  <si>
    <t>Don Valley Golf Course</t>
  </si>
  <si>
    <t>Don Valley Parks</t>
  </si>
  <si>
    <t>Donald Summerville Olympic Pool</t>
  </si>
  <si>
    <t>Downsview Dells</t>
  </si>
  <si>
    <t>Dufferin Grove Park</t>
  </si>
  <si>
    <t>Dufferin King Park</t>
  </si>
  <si>
    <t>Duncan Creek</t>
  </si>
  <si>
    <t>Dundas St Clarens Parkette</t>
  </si>
  <si>
    <t>Dundas St Parkette</t>
  </si>
  <si>
    <t>Dunlace Park Tennis</t>
  </si>
  <si>
    <t>Dunn Avenue Parkette</t>
  </si>
  <si>
    <t>E.T. Seton Park</t>
  </si>
  <si>
    <t>Earl Bales Park</t>
  </si>
  <si>
    <t>Earl Bales Ski Tow</t>
  </si>
  <si>
    <t>Earls Bales Park Flame</t>
  </si>
  <si>
    <t>Earlscourt Park</t>
  </si>
  <si>
    <t>East Don Parkland</t>
  </si>
  <si>
    <t>East Lynn Park</t>
  </si>
  <si>
    <t>East Point Park</t>
  </si>
  <si>
    <t>East Toronto Athletic Fieldhouse</t>
  </si>
  <si>
    <t>Eglinton Flats Sport Pavilions</t>
  </si>
  <si>
    <t>Elizabeth Simcoe Park</t>
  </si>
  <si>
    <t>Ellerslie Park</t>
  </si>
  <si>
    <t>Elmcrest Park</t>
  </si>
  <si>
    <t>Eringate Pool (outdoor)</t>
  </si>
  <si>
    <t>Erwin Krickhan Park</t>
  </si>
  <si>
    <t>Esther Shiner Stadium</t>
  </si>
  <si>
    <t>Etienne Brule Park Wr</t>
  </si>
  <si>
    <t>Etobicoke Valley Park</t>
  </si>
  <si>
    <t>Fairbank Park Pool</t>
  </si>
  <si>
    <t>Fairford Parkette</t>
  </si>
  <si>
    <t>Fairhaven Pool (outdoor)</t>
  </si>
  <si>
    <t>Felstead Park</t>
  </si>
  <si>
    <t>Firgrove Park</t>
  </si>
  <si>
    <t>Flagstaff Pool (outdoor htd)</t>
  </si>
  <si>
    <t>Forest Manor Park</t>
  </si>
  <si>
    <t>Fountainhead A.I.R</t>
  </si>
  <si>
    <t>Frank Stollery Parkette</t>
  </si>
  <si>
    <t>Fred Hamilton Playground</t>
  </si>
  <si>
    <t>G. Ross Lord Park</t>
  </si>
  <si>
    <t>Galloway Park</t>
  </si>
  <si>
    <t>Gamble Park</t>
  </si>
  <si>
    <t>Gateway Park</t>
  </si>
  <si>
    <t>Geary Ave Parkette</t>
  </si>
  <si>
    <t>Geary Ave Parkette W.Pool</t>
  </si>
  <si>
    <t>Gihon Spring Pool</t>
  </si>
  <si>
    <t>Giltspur Park</t>
  </si>
  <si>
    <t>Giovanni Caboto Pool/Rink</t>
  </si>
  <si>
    <t>Glamorgan Park</t>
  </si>
  <si>
    <t>Glen Rouge Park</t>
  </si>
  <si>
    <t>Glen Stewart Av Park</t>
  </si>
  <si>
    <t>Glendora Park</t>
  </si>
  <si>
    <t>Gracedale Park</t>
  </si>
  <si>
    <t>Grafton Parkette</t>
  </si>
  <si>
    <t>Grange Park FH / WR</t>
  </si>
  <si>
    <t>Grattan Park</t>
  </si>
  <si>
    <t>Graydon Hall Tennis</t>
  </si>
  <si>
    <t>Greenfield - Longmore Lands</t>
  </si>
  <si>
    <t>Greenfield Park</t>
  </si>
  <si>
    <t>Greenwood Park</t>
  </si>
  <si>
    <t>Greystone Park</t>
  </si>
  <si>
    <t>Gwendolen Park Tennis</t>
  </si>
  <si>
    <t>Halbert Park</t>
  </si>
  <si>
    <t>Hanlan's Point Buildings</t>
  </si>
  <si>
    <t>Harbour Square WR</t>
  </si>
  <si>
    <t>Harryetta Gardens</t>
  </si>
  <si>
    <t>Havenbrook Park Tennis</t>
  </si>
  <si>
    <t>Hazeldean Park</t>
  </si>
  <si>
    <t>Hendon Park</t>
  </si>
  <si>
    <t>Hickory Tree</t>
  </si>
  <si>
    <t>Hickory Tree Lawn Fountain</t>
  </si>
  <si>
    <t>Hideaway Park</t>
  </si>
  <si>
    <t>High Park</t>
  </si>
  <si>
    <t>High Park Ice Rink</t>
  </si>
  <si>
    <t>High Park Tennis Club</t>
  </si>
  <si>
    <t>Highland Creek Bwlng</t>
  </si>
  <si>
    <t>Highview Park</t>
  </si>
  <si>
    <t>Hillcrest Park</t>
  </si>
  <si>
    <t>Hillsdale Ave Parkette</t>
  </si>
  <si>
    <t>Hinder Property</t>
  </si>
  <si>
    <t>Hodgson School</t>
  </si>
  <si>
    <t>Hollywood Park Tennis</t>
  </si>
  <si>
    <t>Home Smith Park Wr</t>
  </si>
  <si>
    <t>Howard Talbot Park</t>
  </si>
  <si>
    <t>HTO Park</t>
  </si>
  <si>
    <t>Humber Bay Park East</t>
  </si>
  <si>
    <t>Humber Bay Park West</t>
  </si>
  <si>
    <t>Humber Bay Park West Trail</t>
  </si>
  <si>
    <t>Humber Valley Gc Serv.bldg</t>
  </si>
  <si>
    <t>Humber Valley Golf Course</t>
  </si>
  <si>
    <t>Humber Valley Rink</t>
  </si>
  <si>
    <t>Huron St Plaground</t>
  </si>
  <si>
    <t>Iroquois Fieldhouse</t>
  </si>
  <si>
    <t>Ivan Forrest Gardens</t>
  </si>
  <si>
    <t>Jack Goodlad Park</t>
  </si>
  <si>
    <t>James Gardens</t>
  </si>
  <si>
    <t>Jean Augustine Park</t>
  </si>
  <si>
    <t>Jean Sibelius Square</t>
  </si>
  <si>
    <t>Jeff Healey Park</t>
  </si>
  <si>
    <t>John Tabor Park</t>
  </si>
  <si>
    <t>Jonathan Ashbridge Park</t>
  </si>
  <si>
    <t>Joseph Bannon Park</t>
  </si>
  <si>
    <t>Joseph Sheard Parkette</t>
  </si>
  <si>
    <t>June Callwood Park</t>
  </si>
  <si>
    <t>Keele C.C</t>
  </si>
  <si>
    <t>Keelesdale Park</t>
  </si>
  <si>
    <t>Kenaston Gardens</t>
  </si>
  <si>
    <t>Kew Gardens Outdoor Rink</t>
  </si>
  <si>
    <t>Kew Gardens Park</t>
  </si>
  <si>
    <t>Kirkwood Park T.C</t>
  </si>
  <si>
    <t>Kiwanis Pool Change Rooms</t>
  </si>
  <si>
    <t>Knob Hill Park-ODP</t>
  </si>
  <si>
    <t>L'Amoreux Fieldhouse</t>
  </si>
  <si>
    <t>La Rose Park</t>
  </si>
  <si>
    <t>Lake Front Boat Hse</t>
  </si>
  <si>
    <t>Lambton Kingsway Pool/Rink</t>
  </si>
  <si>
    <t>Langford Parkette</t>
  </si>
  <si>
    <t>Lanyard Park - Flood Lights</t>
  </si>
  <si>
    <t>Laura Park - Lights</t>
  </si>
  <si>
    <t>Lawren Harris Square</t>
  </si>
  <si>
    <t>Leaside Lawn Bowling Club</t>
  </si>
  <si>
    <t>Leaside Park Pool</t>
  </si>
  <si>
    <t>Leonard Linton Park</t>
  </si>
  <si>
    <t>Lessard Park</t>
  </si>
  <si>
    <t>Liberty Village Park</t>
  </si>
  <si>
    <t>Lillian Park</t>
  </si>
  <si>
    <t>Lisgar Park</t>
  </si>
  <si>
    <t>Lithuania Park</t>
  </si>
  <si>
    <t>Little Norway Park</t>
  </si>
  <si>
    <t>Littles Park</t>
  </si>
  <si>
    <t>Logan Ave Parkette</t>
  </si>
  <si>
    <t>Long Branch Park</t>
  </si>
  <si>
    <t>Lora Hill Park</t>
  </si>
  <si>
    <t>Lytton Park</t>
  </si>
  <si>
    <t>Lytton Park Bowling Club</t>
  </si>
  <si>
    <t>MacGregor Park</t>
  </si>
  <si>
    <t>Mainland Ferry Terminal</t>
  </si>
  <si>
    <t>Malta Park</t>
  </si>
  <si>
    <t>Manchester Park</t>
  </si>
  <si>
    <t>Maple Leaf A.I.R</t>
  </si>
  <si>
    <t>Maple Leaf Quay Park</t>
  </si>
  <si>
    <t>Marie Curtis Park</t>
  </si>
  <si>
    <t>Martin Grove Gardens Park</t>
  </si>
  <si>
    <t>Martin Grove House / Bungalow</t>
  </si>
  <si>
    <t>Martingrove Rink (outdoor)</t>
  </si>
  <si>
    <t>Maryland Park Tennis Clubhouse</t>
  </si>
  <si>
    <t>Maryvale Park</t>
  </si>
  <si>
    <t>McCleary Park</t>
  </si>
  <si>
    <t>McNicoll Park</t>
  </si>
  <si>
    <t>Mel Lastman Square</t>
  </si>
  <si>
    <t>Memorial Park</t>
  </si>
  <si>
    <t>Metro Square Eternal Flame</t>
  </si>
  <si>
    <t>Milliken Concession</t>
  </si>
  <si>
    <t>Millwood Park</t>
  </si>
  <si>
    <t>Mimico Memorial Park</t>
  </si>
  <si>
    <t>Moatfield Farm Park</t>
  </si>
  <si>
    <t>Monarch Park</t>
  </si>
  <si>
    <t>Monarch Park Pool</t>
  </si>
  <si>
    <t>Moorevale Park</t>
  </si>
  <si>
    <t>Morningside Park</t>
  </si>
  <si>
    <t>Morse St Playground</t>
  </si>
  <si>
    <t>Mt Pleasant Parkette</t>
  </si>
  <si>
    <t>Muirhead Park</t>
  </si>
  <si>
    <t>Murison Woods Park</t>
  </si>
  <si>
    <t>Neilson Park</t>
  </si>
  <si>
    <t>Nightstar Park</t>
  </si>
  <si>
    <t>Norman Jewison Park</t>
  </si>
  <si>
    <t>North Humber Park Lighting</t>
  </si>
  <si>
    <t>North Linear Park</t>
  </si>
  <si>
    <t>Northwood Park</t>
  </si>
  <si>
    <t>Norwood Park</t>
  </si>
  <si>
    <t>Oakcrest Park</t>
  </si>
  <si>
    <t>Oakdale VIllage Park</t>
  </si>
  <si>
    <t>Oates Park</t>
  </si>
  <si>
    <t>Old Orchard Park</t>
  </si>
  <si>
    <t>Olympic Island Buildings</t>
  </si>
  <si>
    <t>Oriole Park WR</t>
  </si>
  <si>
    <t>Osler Playground</t>
  </si>
  <si>
    <t>Osler Walkway</t>
  </si>
  <si>
    <t>Otter Creek Park</t>
  </si>
  <si>
    <t>Ourland Pool (outdoor)</t>
  </si>
  <si>
    <t>Pantry Park / Beaches Park</t>
  </si>
  <si>
    <t>Pape Ave Playground</t>
  </si>
  <si>
    <t>Park Lights - unknown name</t>
  </si>
  <si>
    <t>Parklawn Pool/Rink</t>
  </si>
  <si>
    <t>Parks Various Locations</t>
  </si>
  <si>
    <t>Perth Ave Square</t>
  </si>
  <si>
    <t>Perth Square Park WR</t>
  </si>
  <si>
    <t>Phin Ave Parkette</t>
  </si>
  <si>
    <t>Pine Point C.C &amp; Pool</t>
  </si>
  <si>
    <t>Pine Point Park</t>
  </si>
  <si>
    <t>Pine Point Park Tennis</t>
  </si>
  <si>
    <t>Polson Street Park</t>
  </si>
  <si>
    <t>Poplar Plains Parkette</t>
  </si>
  <si>
    <t>Port Union Park</t>
  </si>
  <si>
    <t>Port Union Village Comm Park</t>
  </si>
  <si>
    <t>Prairie Drive Park</t>
  </si>
  <si>
    <t>Pricefield Rd Playground</t>
  </si>
  <si>
    <t>Prince Of Wales Rink (outdoor)</t>
  </si>
  <si>
    <t>Princess Park</t>
  </si>
  <si>
    <t>Queen's Park Outdoor Ltg</t>
  </si>
  <si>
    <t>Queensway Park</t>
  </si>
  <si>
    <t>Queensway Rink</t>
  </si>
  <si>
    <t>Ramsden Park</t>
  </si>
  <si>
    <t>Ravina Gardens</t>
  </si>
  <si>
    <t>Rean Park</t>
  </si>
  <si>
    <t>Regan Park</t>
  </si>
  <si>
    <t>Regent Park South Rink</t>
  </si>
  <si>
    <t>Rennie Park /Ice Rink</t>
  </si>
  <si>
    <t>Rennie Park /Tennis</t>
  </si>
  <si>
    <t>Richmond Gardens Pool (outdoor)</t>
  </si>
  <si>
    <t>Richview Park</t>
  </si>
  <si>
    <t>Ridge Park</t>
  </si>
  <si>
    <t>Rivercrest Rink</t>
  </si>
  <si>
    <t>Riverdale Park East</t>
  </si>
  <si>
    <t>Riverdale Park West</t>
  </si>
  <si>
    <t>Rosedale Park</t>
  </si>
  <si>
    <t>Rosegarden Park</t>
  </si>
  <si>
    <t>Rosethorn Park</t>
  </si>
  <si>
    <t>Rosetta Mcclain Gardens</t>
  </si>
  <si>
    <t>Rotary Peace Park</t>
  </si>
  <si>
    <t>Rotary Pool (outdoor)</t>
  </si>
  <si>
    <t>Rouge Beach Park</t>
  </si>
  <si>
    <t>Roundhouse Park</t>
  </si>
  <si>
    <t>Rowntree Mills Park</t>
  </si>
  <si>
    <t>Roxborough Parkette</t>
  </si>
  <si>
    <t>Royalcrest Rink (outdoor)</t>
  </si>
  <si>
    <t>Roywood A.I.R</t>
  </si>
  <si>
    <t>Ruddington Park</t>
  </si>
  <si>
    <t>Runnymede Park</t>
  </si>
  <si>
    <t>Ryerson Community Park</t>
  </si>
  <si>
    <t>SADRA Park</t>
  </si>
  <si>
    <t>Salem Parkette</t>
  </si>
  <si>
    <t>Scarborough Bluffs</t>
  </si>
  <si>
    <t>Scarborough Village Fieldhouse</t>
  </si>
  <si>
    <t>Scarlett Woods Golf Course</t>
  </si>
  <si>
    <t>Seasons Park</t>
  </si>
  <si>
    <t>Seneca Hill Park</t>
  </si>
  <si>
    <t>Sentinel Park Baseball</t>
  </si>
  <si>
    <t>Serena Gundy Park</t>
  </si>
  <si>
    <t>Seven Oaks Tennis</t>
  </si>
  <si>
    <t>Sherbourne Common North Park</t>
  </si>
  <si>
    <t>Sherwood Park</t>
  </si>
  <si>
    <t>Sir Adam Beck</t>
  </si>
  <si>
    <t>Sir Adam Beck Rink</t>
  </si>
  <si>
    <t>Sir Winston Churchill Pk</t>
  </si>
  <si>
    <t>Sisken Trail Park</t>
  </si>
  <si>
    <t>Smithfield Pool (outdoor)</t>
  </si>
  <si>
    <t>Smythe Park</t>
  </si>
  <si>
    <t>Spadina Road Parkette</t>
  </si>
  <si>
    <t>St Andrew's Playground</t>
  </si>
  <si>
    <t>St Clair Gardens - ele</t>
  </si>
  <si>
    <t>St Jamestown West Park</t>
  </si>
  <si>
    <t>Stan Wadlow Park</t>
  </si>
  <si>
    <t>Stanley Park</t>
  </si>
  <si>
    <t>Stanley Park - Baseball Diamond</t>
  </si>
  <si>
    <t>Starry Park</t>
  </si>
  <si>
    <t>Stephenson Park</t>
  </si>
  <si>
    <t>Strathburn Park</t>
  </si>
  <si>
    <t>Sugar Beach Park</t>
  </si>
  <si>
    <t>Summerlea Rink</t>
  </si>
  <si>
    <t>Sunnybrook Stable</t>
  </si>
  <si>
    <t>Sunnydale Rink (outdoor)</t>
  </si>
  <si>
    <t>Sunnyside Park</t>
  </si>
  <si>
    <t>Suydam Park</t>
  </si>
  <si>
    <t>Sweeney Park</t>
  </si>
  <si>
    <t>Symington Park</t>
  </si>
  <si>
    <t>Taddle Creek Park</t>
  </si>
  <si>
    <t>Talbot Park Clubhouse</t>
  </si>
  <si>
    <t>Tam O'shanter Golf Course</t>
  </si>
  <si>
    <t>Taylor Creek Park</t>
  </si>
  <si>
    <t>The Mission Ground</t>
  </si>
  <si>
    <t>Thomas Riley Park</t>
  </si>
  <si>
    <t>Thomson Memorial Park</t>
  </si>
  <si>
    <t>Three Valley Park</t>
  </si>
  <si>
    <t>Topham Park</t>
  </si>
  <si>
    <t>Toronto Island Filtration Plant</t>
  </si>
  <si>
    <t>Toronto Sculpture Garden</t>
  </si>
  <si>
    <t>Totts Tot Lot</t>
  </si>
  <si>
    <t>Tournament Park Tennis</t>
  </si>
  <si>
    <t>Trinity Bellwoods Outdoor Rink</t>
  </si>
  <si>
    <t>Trinity Bellwoods Park</t>
  </si>
  <si>
    <t>Trinity Square Park</t>
  </si>
  <si>
    <t>Trumpeter Park</t>
  </si>
  <si>
    <t>Ukranian Canadian Memorial Park</t>
  </si>
  <si>
    <t>Underpass Park</t>
  </si>
  <si>
    <t>University Avenue Islands</t>
  </si>
  <si>
    <t>Valleyfield Rink (outdoor)</t>
  </si>
  <si>
    <t>Vermont Square Park</t>
  </si>
  <si>
    <t>Viewmount Park Tennis</t>
  </si>
  <si>
    <t>Vine Avenue Playground</t>
  </si>
  <si>
    <t>Wadsworth Park</t>
  </si>
  <si>
    <t>Wanless Park</t>
  </si>
  <si>
    <t>Wedgewood Pool and Rink</t>
  </si>
  <si>
    <t>Wellesley Park</t>
  </si>
  <si>
    <t>Wellesworth Park</t>
  </si>
  <si>
    <t>West Deane Park</t>
  </si>
  <si>
    <t>West Deane Pool (outdoor)</t>
  </si>
  <si>
    <t>West Humber Parkland</t>
  </si>
  <si>
    <t>West Mall Rink and Pool</t>
  </si>
  <si>
    <t>Westgrove Pool (outdoor)</t>
  </si>
  <si>
    <t>Westmount Park and Pool</t>
  </si>
  <si>
    <t>Weston Park</t>
  </si>
  <si>
    <t>Westway Rink (outdoor)</t>
  </si>
  <si>
    <t>Westwood Park</t>
  </si>
  <si>
    <t>Wexford Park</t>
  </si>
  <si>
    <t>Wigmore Park</t>
  </si>
  <si>
    <t>Wilket Creek Park</t>
  </si>
  <si>
    <t>Willowdale Park Tennis</t>
  </si>
  <si>
    <t>Winchester Park North</t>
  </si>
  <si>
    <t>Wishing Well Park</t>
  </si>
  <si>
    <t>Withrow Park</t>
  </si>
  <si>
    <t>Withrow Park Ice Rink</t>
  </si>
  <si>
    <t>Woburn Ave Playground</t>
  </si>
  <si>
    <t>Woburn Park</t>
  </si>
  <si>
    <t>Woodbine Beach Park</t>
  </si>
  <si>
    <t>Woodbine Park</t>
  </si>
  <si>
    <t>York Mills Valley Park</t>
  </si>
  <si>
    <t>Zooview Park</t>
  </si>
  <si>
    <t>1 Berkeley St</t>
  </si>
  <si>
    <t>1 Norton Ave</t>
  </si>
  <si>
    <t>10 Arundel Ave</t>
  </si>
  <si>
    <t>10 Delislie Ave</t>
  </si>
  <si>
    <t>10 Dovercourt Rd</t>
  </si>
  <si>
    <t>10 Empress Ave</t>
  </si>
  <si>
    <t>10 Kingsdale Ave</t>
  </si>
  <si>
    <t>11 Grenview Blvd</t>
  </si>
  <si>
    <t>11 Kenwood Ave</t>
  </si>
  <si>
    <t>110 Queen St W</t>
  </si>
  <si>
    <t>1119 Dundas St W</t>
  </si>
  <si>
    <t>1119 Queen St W</t>
  </si>
  <si>
    <t>113 Spadina Lot</t>
  </si>
  <si>
    <t>1141 Eastern Ave</t>
  </si>
  <si>
    <t>115 Broadview Ave</t>
  </si>
  <si>
    <t>1155 King St W</t>
  </si>
  <si>
    <t>117 Hammersmith Ave</t>
  </si>
  <si>
    <t>12 Willingdon Blvd</t>
  </si>
  <si>
    <t>12 Woodycrest Ave</t>
  </si>
  <si>
    <t>120 Sixth St</t>
  </si>
  <si>
    <t>121 St Patrick St</t>
  </si>
  <si>
    <t>128 Eighth St</t>
  </si>
  <si>
    <t>132 Wellington St W</t>
  </si>
  <si>
    <t>1325 Queen St W</t>
  </si>
  <si>
    <t>135 Greenlaw Ave</t>
  </si>
  <si>
    <t>136 Broadview Ave</t>
  </si>
  <si>
    <t>14 Castlefield Ave</t>
  </si>
  <si>
    <t>140 Fifth St</t>
  </si>
  <si>
    <t>1439 Danforth Ave</t>
  </si>
  <si>
    <t>146 Harrison St</t>
  </si>
  <si>
    <t>149 Hiawatha Rd</t>
  </si>
  <si>
    <t>15 Price St</t>
  </si>
  <si>
    <t>15 Primrose Ave</t>
  </si>
  <si>
    <t>15 Wellesley St E</t>
  </si>
  <si>
    <t>150 Westmount Ave</t>
  </si>
  <si>
    <t>1501 Yonge St</t>
  </si>
  <si>
    <t>1503 Bayview Ave E</t>
  </si>
  <si>
    <t>1535 Eglinton Ave W</t>
  </si>
  <si>
    <t>155 Queens Quay E</t>
  </si>
  <si>
    <t>16 Fuller Ave</t>
  </si>
  <si>
    <t>16 Lipton Ave</t>
  </si>
  <si>
    <t>16 Rosehill Ave</t>
  </si>
  <si>
    <t>1608 Danforth Ave</t>
  </si>
  <si>
    <t>161 Beatrice St</t>
  </si>
  <si>
    <t>1624 Queen St W</t>
  </si>
  <si>
    <t>18 Ferrier Ave</t>
  </si>
  <si>
    <t>18 Ossington Ave</t>
  </si>
  <si>
    <t>19 Spadina Rd</t>
  </si>
  <si>
    <t>1950 Lawrence Ave E</t>
  </si>
  <si>
    <t>2 Church St</t>
  </si>
  <si>
    <t>20 Augusta Ave</t>
  </si>
  <si>
    <t>20 Castle Knock Rd</t>
  </si>
  <si>
    <t>20 Charles St E</t>
  </si>
  <si>
    <t>20 Prescott Ave</t>
  </si>
  <si>
    <t>20 Saint Andrews St</t>
  </si>
  <si>
    <t>201 CLAREMONT ST</t>
  </si>
  <si>
    <t>2053 Dufferin St</t>
  </si>
  <si>
    <t>21 Bedford Park Ave</t>
  </si>
  <si>
    <t>2191 Dundas St W</t>
  </si>
  <si>
    <t>22 Glendonwynne Rd</t>
  </si>
  <si>
    <t>23 Chester Ave</t>
  </si>
  <si>
    <t>230 Medland St</t>
  </si>
  <si>
    <t>242 Danforth Ave</t>
  </si>
  <si>
    <t>2454 Bloor St W</t>
  </si>
  <si>
    <t>25 Dundas St E</t>
  </si>
  <si>
    <t>25 Glenforest Rd</t>
  </si>
  <si>
    <t>253 Macpherson Ave</t>
  </si>
  <si>
    <t>26 Alvin Ave</t>
  </si>
  <si>
    <t>2623 Eglinton Ave W</t>
  </si>
  <si>
    <t>265 Armadale Ave</t>
  </si>
  <si>
    <t>265 Durie St</t>
  </si>
  <si>
    <t>268 Rhodes Ave</t>
  </si>
  <si>
    <t>2696 Eglinton Ave W</t>
  </si>
  <si>
    <t>284 Milner Ave</t>
  </si>
  <si>
    <t>29 Erindale Ave</t>
  </si>
  <si>
    <t>3 Short St</t>
  </si>
  <si>
    <t>301 Scott Rd</t>
  </si>
  <si>
    <t>31 Langford Ave</t>
  </si>
  <si>
    <t>33 Queen St E</t>
  </si>
  <si>
    <t>3354 Dundas St W</t>
  </si>
  <si>
    <t>34 Hanna Ave</t>
  </si>
  <si>
    <t>342 Prince Edward Dr</t>
  </si>
  <si>
    <t>349 Keele St</t>
  </si>
  <si>
    <t>35 Bellevue Ave</t>
  </si>
  <si>
    <t>351 Lippincott St</t>
  </si>
  <si>
    <t>363 Adelaide St W</t>
  </si>
  <si>
    <t>37 Queen St E</t>
  </si>
  <si>
    <t>376 Clinton St</t>
  </si>
  <si>
    <t>3885 Yonge St Lot</t>
  </si>
  <si>
    <t>40 Larch St</t>
  </si>
  <si>
    <t>400 Keele St</t>
  </si>
  <si>
    <t>405 Sherbourne St</t>
  </si>
  <si>
    <t>433 Rogers Rd</t>
  </si>
  <si>
    <t>44 Richmond St E</t>
  </si>
  <si>
    <t>45 Aberdeen Ave</t>
  </si>
  <si>
    <t>453 Spadina Rd</t>
  </si>
  <si>
    <t>470 Windermere Ave</t>
  </si>
  <si>
    <t>55 York St</t>
  </si>
  <si>
    <t>550 Front St W</t>
  </si>
  <si>
    <t>557 Palmerston Ave</t>
  </si>
  <si>
    <t>5667 Yonge St</t>
  </si>
  <si>
    <t>573 Gerrard St E</t>
  </si>
  <si>
    <t>646 St Clair Ave W</t>
  </si>
  <si>
    <t>653 Gerrard St E</t>
  </si>
  <si>
    <t>670 Pape Ave</t>
  </si>
  <si>
    <t>675 Manning Ave</t>
  </si>
  <si>
    <t>68 Amroth Ave</t>
  </si>
  <si>
    <t>68 Sheppard Ave W</t>
  </si>
  <si>
    <t>697 Lansdowne Ave</t>
  </si>
  <si>
    <t>7 Bartlett Ave</t>
  </si>
  <si>
    <t>7 Jackson Ave</t>
  </si>
  <si>
    <t>7 Monkton Ave</t>
  </si>
  <si>
    <t>70 Dunfield Ave</t>
  </si>
  <si>
    <t>700 St Clair Ave W</t>
  </si>
  <si>
    <t>708 Millwood Rd</t>
  </si>
  <si>
    <t>709 Millwood Rd</t>
  </si>
  <si>
    <t>72 Clinton St</t>
  </si>
  <si>
    <t>720 Pape Ave</t>
  </si>
  <si>
    <t>737 Rhodes Ave</t>
  </si>
  <si>
    <t>77 Gough Ave</t>
  </si>
  <si>
    <t>789 St Clair Ave W</t>
  </si>
  <si>
    <t>8 Carling Ave</t>
  </si>
  <si>
    <t>800 Fleet St</t>
  </si>
  <si>
    <t>803 Richmond St W</t>
  </si>
  <si>
    <t>804 Carlaw Ave</t>
  </si>
  <si>
    <t>81 Lee Ave</t>
  </si>
  <si>
    <t>85 Bay St</t>
  </si>
  <si>
    <t>87 Richmond St E</t>
  </si>
  <si>
    <t>9 Bonar Pl</t>
  </si>
  <si>
    <t>9 Emerson Ave</t>
  </si>
  <si>
    <t>9 Madison Ave</t>
  </si>
  <si>
    <t>9 Salem Ave</t>
  </si>
  <si>
    <t>90 Eaton Ave</t>
  </si>
  <si>
    <t>91 Via Italia</t>
  </si>
  <si>
    <t>912 Eglinton Ave W</t>
  </si>
  <si>
    <t>94 Northcliffe Blvd</t>
  </si>
  <si>
    <t>99 Cedarvale Ave</t>
  </si>
  <si>
    <t>Beecroft Parking Lot</t>
  </si>
  <si>
    <t>Car Park</t>
  </si>
  <si>
    <t>Eglinton Ave W</t>
  </si>
  <si>
    <t>Fairbank Memorial CC</t>
  </si>
  <si>
    <t>Kbs-Post S East  Parking Lot</t>
  </si>
  <si>
    <t>McCaul Parking Garage</t>
  </si>
  <si>
    <t>Riverview Gdns Park</t>
  </si>
  <si>
    <t>RT Commuter Lot</t>
  </si>
  <si>
    <t>Sony Centre</t>
  </si>
  <si>
    <t>St Lawrence Centre</t>
  </si>
  <si>
    <t>Toronto Centre for the Arts</t>
  </si>
  <si>
    <t>#11 Police Division - NEW</t>
  </si>
  <si>
    <t>#12 Police Division</t>
  </si>
  <si>
    <t>#13 Police Division</t>
  </si>
  <si>
    <t>#14 Police Division - NEW</t>
  </si>
  <si>
    <t>#21 Police Division</t>
  </si>
  <si>
    <t>#22 Police Division</t>
  </si>
  <si>
    <t>#23 Police Division New</t>
  </si>
  <si>
    <t>#31 Police Division</t>
  </si>
  <si>
    <t>#32 Police Division</t>
  </si>
  <si>
    <t>#33 Police Division</t>
  </si>
  <si>
    <t>#41 Police Division</t>
  </si>
  <si>
    <t>#42 Police Division</t>
  </si>
  <si>
    <t>#43 Police Division</t>
  </si>
  <si>
    <t>#51 Police Division New</t>
  </si>
  <si>
    <t>#52 Police Division</t>
  </si>
  <si>
    <t>#53 Police Division</t>
  </si>
  <si>
    <t>#54 Police Division</t>
  </si>
  <si>
    <t>#55 Police Division</t>
  </si>
  <si>
    <t>Centre Island Police Division</t>
  </si>
  <si>
    <t>Cherry Beach Life Stn</t>
  </si>
  <si>
    <t>Detective Services Building</t>
  </si>
  <si>
    <t>Emergency Task Force</t>
  </si>
  <si>
    <t>Forensic Service, Store &amp; Garage</t>
  </si>
  <si>
    <t>Humber Bay Life Stn</t>
  </si>
  <si>
    <t>Intelligence Bureau</t>
  </si>
  <si>
    <t>Leuty Beach</t>
  </si>
  <si>
    <t>Police Academy</t>
  </si>
  <si>
    <t>Police Dog Service</t>
  </si>
  <si>
    <t>Police Garage</t>
  </si>
  <si>
    <t>Police Headquarters</t>
  </si>
  <si>
    <t>Police Marine Hq</t>
  </si>
  <si>
    <t>Property Bureau</t>
  </si>
  <si>
    <t>Property Evidence Unit</t>
  </si>
  <si>
    <t>Public Order</t>
  </si>
  <si>
    <t>Radio, Electronics and Telecom</t>
  </si>
  <si>
    <t>TAVIS - OSSG</t>
  </si>
  <si>
    <t>Traffic Services and Garage</t>
  </si>
  <si>
    <t>Agincourt District</t>
  </si>
  <si>
    <t>Albert Campbell District</t>
  </si>
  <si>
    <t>Albion</t>
  </si>
  <si>
    <t>Amesbury Park Library</t>
  </si>
  <si>
    <t>Annette Street</t>
  </si>
  <si>
    <t>Barbara Frum</t>
  </si>
  <si>
    <t>Bayview</t>
  </si>
  <si>
    <t>Beaches</t>
  </si>
  <si>
    <t>Bendale</t>
  </si>
  <si>
    <t>Black Creek</t>
  </si>
  <si>
    <t>Bloor Gladstone</t>
  </si>
  <si>
    <t>Brentwood</t>
  </si>
  <si>
    <t>Brookbanks</t>
  </si>
  <si>
    <t>Cedarbrae</t>
  </si>
  <si>
    <t>Centennial</t>
  </si>
  <si>
    <t>Cliffcrest</t>
  </si>
  <si>
    <t>College Shaw</t>
  </si>
  <si>
    <t>Danforth Coxwell</t>
  </si>
  <si>
    <t>Davenport</t>
  </si>
  <si>
    <t>Dawes Road</t>
  </si>
  <si>
    <t>Deer Park</t>
  </si>
  <si>
    <t>Don Mills</t>
  </si>
  <si>
    <t>Downsview</t>
  </si>
  <si>
    <t>Dufferin St Clair</t>
  </si>
  <si>
    <t>East Service Building</t>
  </si>
  <si>
    <t>Eatonville</t>
  </si>
  <si>
    <t>Eglinton Square</t>
  </si>
  <si>
    <t>Elmbrook Park</t>
  </si>
  <si>
    <t>Evelyn Gregory</t>
  </si>
  <si>
    <t>Fairview Mall</t>
  </si>
  <si>
    <t>Fort York</t>
  </si>
  <si>
    <t>Gerrard Ashdale</t>
  </si>
  <si>
    <t>Goldhawk Park</t>
  </si>
  <si>
    <t>Guildwood</t>
  </si>
  <si>
    <t>High Park Library</t>
  </si>
  <si>
    <t>Highland Creek</t>
  </si>
  <si>
    <t>Hillcrest</t>
  </si>
  <si>
    <t>Humber Bay</t>
  </si>
  <si>
    <t>Humber Summit</t>
  </si>
  <si>
    <t>Jane &amp; Dundas</t>
  </si>
  <si>
    <t>Jane Sheppard</t>
  </si>
  <si>
    <t>Jones</t>
  </si>
  <si>
    <t>Kennedy Eglinton</t>
  </si>
  <si>
    <t>Leaside</t>
  </si>
  <si>
    <t>Lillian H Smith</t>
  </si>
  <si>
    <t>Locke</t>
  </si>
  <si>
    <t>Long Branch</t>
  </si>
  <si>
    <t>Main Street</t>
  </si>
  <si>
    <t>Maria A Shchuka</t>
  </si>
  <si>
    <t>Maryvale</t>
  </si>
  <si>
    <t>Mimico</t>
  </si>
  <si>
    <t>Morningside</t>
  </si>
  <si>
    <t>Mount Dennis</t>
  </si>
  <si>
    <t>Mount Pleasant</t>
  </si>
  <si>
    <t>New Toronto</t>
  </si>
  <si>
    <t>North York</t>
  </si>
  <si>
    <t>North York Central</t>
  </si>
  <si>
    <t>Northern District</t>
  </si>
  <si>
    <t>Northern Elms</t>
  </si>
  <si>
    <t>Oakwood Village</t>
  </si>
  <si>
    <t>Palmerston</t>
  </si>
  <si>
    <t>Pape Danforth</t>
  </si>
  <si>
    <t>Parkdale</t>
  </si>
  <si>
    <t>Parliament</t>
  </si>
  <si>
    <t>Perth Dupont</t>
  </si>
  <si>
    <t>Pleasant View</t>
  </si>
  <si>
    <t>Rexdale</t>
  </si>
  <si>
    <t>Richview</t>
  </si>
  <si>
    <t>Riverdale</t>
  </si>
  <si>
    <t>Runnymede</t>
  </si>
  <si>
    <t>S Walter Stewart</t>
  </si>
  <si>
    <t>Sanderson</t>
  </si>
  <si>
    <t>Scarborough Civic Centre Library</t>
  </si>
  <si>
    <t>Spadina Road</t>
  </si>
  <si>
    <t>St Clair Silverthorn</t>
  </si>
  <si>
    <t>St Lawrence</t>
  </si>
  <si>
    <t>Steeles</t>
  </si>
  <si>
    <t>Taylor Memorial</t>
  </si>
  <si>
    <t>Thorncliffe</t>
  </si>
  <si>
    <t>Toronto Reference Library</t>
  </si>
  <si>
    <t>Victoria Village</t>
  </si>
  <si>
    <t>Weston</t>
  </si>
  <si>
    <t>Woodside Square</t>
  </si>
  <si>
    <t>Woodview Park</t>
  </si>
  <si>
    <t>Wychwood</t>
  </si>
  <si>
    <t>York Woods</t>
  </si>
  <si>
    <t>Yorkville</t>
  </si>
  <si>
    <t>Algonguin Island Sewage Pumping Station</t>
  </si>
  <si>
    <t>Baby Point Sewage Pumping Station</t>
  </si>
  <si>
    <t>Berry Rd Sewage Pumping Station</t>
  </si>
  <si>
    <t>Brule Gardens Sewage Pumping Station</t>
  </si>
  <si>
    <t>Copeland Sewage PS</t>
  </si>
  <si>
    <t>Cumber Sewage Pumping Station</t>
  </si>
  <si>
    <t>Ellis Ave Sewage Pumping Station</t>
  </si>
  <si>
    <t>Fallingbrook Sewage Pumping Station</t>
  </si>
  <si>
    <t>Grand River Sewage Pumping Station</t>
  </si>
  <si>
    <t>Greyabbey Trail Sewage Pumping Station</t>
  </si>
  <si>
    <t>Highfield Sewage Pumping Station</t>
  </si>
  <si>
    <t>Humber Sewage Pumping Station</t>
  </si>
  <si>
    <t>Island Rd Sewage Pumping Station</t>
  </si>
  <si>
    <t>Kennedy Park Sewage Pumping Station</t>
  </si>
  <si>
    <t>Kingston Rd Sewage Pumping Station</t>
  </si>
  <si>
    <t>Livingston Rd Sewage Pumping Station</t>
  </si>
  <si>
    <t>Long Branch Sewage Pumping Station</t>
  </si>
  <si>
    <t>Lower Simcoe Pumping Station</t>
  </si>
  <si>
    <t>Martin Grove Sewage Pumping Station</t>
  </si>
  <si>
    <t>Midland Sewage Pumping Station</t>
  </si>
  <si>
    <t>Military Trail Sewage Pumping Station</t>
  </si>
  <si>
    <t>Mimico Sewage Pumping Station</t>
  </si>
  <si>
    <t>New Toronto Pumping Station</t>
  </si>
  <si>
    <t>Port Union Sewage Pumping Station</t>
  </si>
  <si>
    <t>Redlands Sewage Pumping Station</t>
  </si>
  <si>
    <t>Ridgevalley Sewage PS</t>
  </si>
  <si>
    <t>Riverside Sewage Pumping Station</t>
  </si>
  <si>
    <t>Scott Sewage Pumping Station</t>
  </si>
  <si>
    <t>Sewells Rd Sewage Pumping Station</t>
  </si>
  <si>
    <t>Silver Birch Ave Sewage Pumping Station</t>
  </si>
  <si>
    <t>Strachan Sewage Pumping Station</t>
  </si>
  <si>
    <t>Swansea Sewage Pumping Station</t>
  </si>
  <si>
    <t>Valleymede Sewage Pumping Stn</t>
  </si>
  <si>
    <t>Ward's Island Sewage Pumping Station</t>
  </si>
  <si>
    <t>Warren Park Sewage Pumping Station</t>
  </si>
  <si>
    <t>West Rouge Sewage Pumping Station</t>
  </si>
  <si>
    <t>Western Beaches Tunnel Storm Pumping Station</t>
  </si>
  <si>
    <t>Wirral Crt Sewage Pumping Station</t>
  </si>
  <si>
    <t>Highland Creek Treatment Plant</t>
  </si>
  <si>
    <t>Humber Treatment Plant</t>
  </si>
  <si>
    <t>Main Treatment Plant</t>
  </si>
  <si>
    <t>North Toronto Treatment Plant</t>
  </si>
  <si>
    <t>Adelaide Street Office</t>
  </si>
  <si>
    <t>Asquith Green Social Housing</t>
  </si>
  <si>
    <t>Assessment &amp; Referral Ctr (129 Peter)</t>
  </si>
  <si>
    <t>Birchmount Residence</t>
  </si>
  <si>
    <t>Downsview Dell</t>
  </si>
  <si>
    <t>Family Residence</t>
  </si>
  <si>
    <t>Fort York Residence</t>
  </si>
  <si>
    <t>Greenfield Family Centre</t>
  </si>
  <si>
    <t>Robertson House</t>
  </si>
  <si>
    <t>Seaton House</t>
  </si>
  <si>
    <t>Women's Residence</t>
  </si>
  <si>
    <t>1627 Danforth Ave</t>
  </si>
  <si>
    <t>391 Alliance Ave</t>
  </si>
  <si>
    <t>Alness Service Yard</t>
  </si>
  <si>
    <t>Bartonville Park</t>
  </si>
  <si>
    <t>Bentworth Park Yard - Bldg 1</t>
  </si>
  <si>
    <t>Bentworth Park Yard - Bldg 2</t>
  </si>
  <si>
    <t>Bering Yard</t>
  </si>
  <si>
    <t>Birchmount Parks Yard</t>
  </si>
  <si>
    <t>Brimley Parks Yard</t>
  </si>
  <si>
    <t>Caledonia Rd Serv Yard</t>
  </si>
  <si>
    <t>Castlefield Yard</t>
  </si>
  <si>
    <t>Centennial Pk Svc Bldg</t>
  </si>
  <si>
    <t>Central Equipment Yard</t>
  </si>
  <si>
    <t>Central Water Services</t>
  </si>
  <si>
    <t>Disco Yard</t>
  </si>
  <si>
    <t>Dufferin Maintenance Yard</t>
  </si>
  <si>
    <t>Eastern &amp; Booth Blocks</t>
  </si>
  <si>
    <t>Eastern Ave Yard / Office</t>
  </si>
  <si>
    <t>Eastern Ave Yard / Shop</t>
  </si>
  <si>
    <t>Eglinton Flats Service Bldg</t>
  </si>
  <si>
    <t>Ellesmere Yard</t>
  </si>
  <si>
    <t>Emery Parks Yard</t>
  </si>
  <si>
    <t>Emery Works Yard</t>
  </si>
  <si>
    <t>Hamilton Street Yard</t>
  </si>
  <si>
    <t>Health Materials Warehouse</t>
  </si>
  <si>
    <t>Ingram Works Yard</t>
  </si>
  <si>
    <t>Joel Weeks Park - Storage Bldg</t>
  </si>
  <si>
    <t>King St Garage</t>
  </si>
  <si>
    <t>Kipling Maintenance Yard</t>
  </si>
  <si>
    <t>Kipling Yard</t>
  </si>
  <si>
    <t>Maintenance Yard #3</t>
  </si>
  <si>
    <t>Maintenance Yard #6</t>
  </si>
  <si>
    <t>Marylin Bell Park Water Equipment Shed</t>
  </si>
  <si>
    <t>McDairmid Woods</t>
  </si>
  <si>
    <t>Monarch Park Serv Yard</t>
  </si>
  <si>
    <t>Morningside Yard</t>
  </si>
  <si>
    <t>Mt. Dennis Bus Garage</t>
  </si>
  <si>
    <t>Nashdene Yard</t>
  </si>
  <si>
    <t>North District Serv Yard</t>
  </si>
  <si>
    <t>North East District Salt Dome</t>
  </si>
  <si>
    <t>Northern Services Building</t>
  </si>
  <si>
    <t>Northline Parks and Garage</t>
  </si>
  <si>
    <t>Old Eglinton Yard</t>
  </si>
  <si>
    <t>Oriole Parks Yard</t>
  </si>
  <si>
    <t>Oriole Yd- Signs and Markings</t>
  </si>
  <si>
    <t>Oriole Yd- Works</t>
  </si>
  <si>
    <t>Pharmacy Yard</t>
  </si>
  <si>
    <t>Property Operation Workshop</t>
  </si>
  <si>
    <t>Ramsden Yard</t>
  </si>
  <si>
    <t>Rockcliffe Yard</t>
  </si>
  <si>
    <t>Sixth St Garage</t>
  </si>
  <si>
    <t>Toronto Island Service Yard</t>
  </si>
  <si>
    <t>Train Storage Building</t>
  </si>
  <si>
    <t>Wellington Yard &amp; Office</t>
  </si>
  <si>
    <t>Wellington Yard &amp; Storage</t>
  </si>
  <si>
    <t>Western Services Yard</t>
  </si>
  <si>
    <t>Winter Maintenance Depot</t>
  </si>
  <si>
    <t>Bloor Islington Storm Pumping Station</t>
  </si>
  <si>
    <t>Eglinton-Bellamy Storm Pumping Station</t>
  </si>
  <si>
    <t>Islington Storm Pumping Station</t>
  </si>
  <si>
    <t>North Queen St Storm Pumping Station</t>
  </si>
  <si>
    <t>Pantry Park Storm Pumping Station</t>
  </si>
  <si>
    <t>Warden Ave Storm PS</t>
  </si>
  <si>
    <t>0 Wickman Rd-Near Fordhs</t>
  </si>
  <si>
    <t>1 Simcoe St</t>
  </si>
  <si>
    <t>1030 Weston Rd</t>
  </si>
  <si>
    <t>2000 Lake Shore</t>
  </si>
  <si>
    <t>23 Peele Ave</t>
  </si>
  <si>
    <t>402 Sewells Rd</t>
  </si>
  <si>
    <t>715 Bloor St E-Pole 133 Viewndr/</t>
  </si>
  <si>
    <t>833 Royal York</t>
  </si>
  <si>
    <t>Allen Road</t>
  </si>
  <si>
    <t>BlueGold Variation</t>
  </si>
  <si>
    <t>Don Valley Parkway</t>
  </si>
  <si>
    <t>Gardiner Expressway</t>
  </si>
  <si>
    <t>Metro 27 Lighting</t>
  </si>
  <si>
    <t>Sidney Belsey Cres</t>
  </si>
  <si>
    <t>St James Town</t>
  </si>
  <si>
    <t>Streetlighting East York</t>
  </si>
  <si>
    <t>Streetlighting Etobicoke</t>
  </si>
  <si>
    <t>Streetlighting North York</t>
  </si>
  <si>
    <t>Streetlighting Scarborough</t>
  </si>
  <si>
    <t>Streetlighting Toronto</t>
  </si>
  <si>
    <t>Streetlighting York</t>
  </si>
  <si>
    <t>Toronto Island Street Lighting</t>
  </si>
  <si>
    <t>55 John St LED Ltg</t>
  </si>
  <si>
    <t>55 John St Ltg Beacon</t>
  </si>
  <si>
    <t>Advance Traffic Management</t>
  </si>
  <si>
    <t>Other Traffic Control Signal Lig</t>
  </si>
  <si>
    <t>Pedestrian Crossovers</t>
  </si>
  <si>
    <t>Signs &amp; Flashing Beacons</t>
  </si>
  <si>
    <t>Traffic Control Signals</t>
  </si>
  <si>
    <t>Bermondsey Transfer Station</t>
  </si>
  <si>
    <t>Commissioners St Transfer Stn</t>
  </si>
  <si>
    <t>Disco Road Transfer Station</t>
  </si>
  <si>
    <t>Dufferin Transfer Station</t>
  </si>
  <si>
    <t>Ingram Drive Transfer Station</t>
  </si>
  <si>
    <t>Scarborough Transfer Station</t>
  </si>
  <si>
    <t>Victoria Park Transfer Station</t>
  </si>
  <si>
    <t>Bus Shelters</t>
  </si>
  <si>
    <t>Union Station</t>
  </si>
  <si>
    <t>0 Bay St Near Ququay</t>
  </si>
  <si>
    <t>128 York St Pole 50</t>
  </si>
  <si>
    <t>1328 Lansdowne Ave</t>
  </si>
  <si>
    <t>1577 Danforth Ave Unit Ttcpkg</t>
  </si>
  <si>
    <t>16 Riverview Gdns</t>
  </si>
  <si>
    <t>1635 Danforth Ave</t>
  </si>
  <si>
    <t>1873 Bloor Street W</t>
  </si>
  <si>
    <t>1996 St Clair Ave W</t>
  </si>
  <si>
    <t>203 Bathurst St Near Wol Lp</t>
  </si>
  <si>
    <t>2497 Queen St E</t>
  </si>
  <si>
    <t>27 Lascelles Blvd</t>
  </si>
  <si>
    <t>298 Dundas St W Pole 76</t>
  </si>
  <si>
    <t>3 Spadina Ave Pole 5</t>
  </si>
  <si>
    <t>30 Denton Ave</t>
  </si>
  <si>
    <t>300 TRANSIT RD</t>
  </si>
  <si>
    <t>348 Queens Quay W</t>
  </si>
  <si>
    <t>366 Old Weston Rd</t>
  </si>
  <si>
    <t>40 Dufferin St</t>
  </si>
  <si>
    <t>406 Victoria Park Ave Pole Opp 3</t>
  </si>
  <si>
    <t>554 Queen St W Pole 186</t>
  </si>
  <si>
    <t>65 The Queensway</t>
  </si>
  <si>
    <t>715 Spadina Ave</t>
  </si>
  <si>
    <t>Allen Road Yard</t>
  </si>
  <si>
    <t>Arrow Road Bus Garage</t>
  </si>
  <si>
    <t>Asquith Substation</t>
  </si>
  <si>
    <t>Bathurst Subway Stn</t>
  </si>
  <si>
    <t>Bay Subway Stn</t>
  </si>
  <si>
    <t>Bayview Substation</t>
  </si>
  <si>
    <t>Beaches Substation</t>
  </si>
  <si>
    <t>Bedford Substation</t>
  </si>
  <si>
    <t>Berwick Substation</t>
  </si>
  <si>
    <t>Birchmount Bus Garage</t>
  </si>
  <si>
    <t>Birchmount Rd</t>
  </si>
  <si>
    <t>Bloor Subway Stn</t>
  </si>
  <si>
    <t>Broadview Substation</t>
  </si>
  <si>
    <t>Broadview Subway Stn</t>
  </si>
  <si>
    <t>Carlaw Substation</t>
  </si>
  <si>
    <t>Casa Loma Substation</t>
  </si>
  <si>
    <t>Castle Frank Subway Stn</t>
  </si>
  <si>
    <t>Chester Subway Stn</t>
  </si>
  <si>
    <t>Christie Subway Stn</t>
  </si>
  <si>
    <t>College Subway Stn</t>
  </si>
  <si>
    <t>Coxwell Substation</t>
  </si>
  <si>
    <t>Coxwell Subway Stn</t>
  </si>
  <si>
    <t>Danforth Substation</t>
  </si>
  <si>
    <t>Davisville Garage &amp; Shop</t>
  </si>
  <si>
    <t>Davisville Substation</t>
  </si>
  <si>
    <t>Davisville Subway Stn</t>
  </si>
  <si>
    <t>Delaware Substation</t>
  </si>
  <si>
    <t>Don Mills Substation</t>
  </si>
  <si>
    <t>Donlands Subway Stn</t>
  </si>
  <si>
    <t>Dufferin Subway Stn</t>
  </si>
  <si>
    <t>Duncan  Substation</t>
  </si>
  <si>
    <t>Dundas Subway Stn</t>
  </si>
  <si>
    <t>Dundas W Subway Stn</t>
  </si>
  <si>
    <t>Dupont Subway Stn</t>
  </si>
  <si>
    <t>Eglington Subway Stn</t>
  </si>
  <si>
    <t>Eglinton Garage</t>
  </si>
  <si>
    <t>Eglinton West Subway Stn</t>
  </si>
  <si>
    <t>Ellesmere Substation</t>
  </si>
  <si>
    <t>Fairholme Substation</t>
  </si>
  <si>
    <t>Finch Substation</t>
  </si>
  <si>
    <t>Glenayr Substation</t>
  </si>
  <si>
    <t>Glencairn Subway Stn</t>
  </si>
  <si>
    <t>Granby Substation</t>
  </si>
  <si>
    <t>Greenwood Substation</t>
  </si>
  <si>
    <t>Greenwood Subway Stn</t>
  </si>
  <si>
    <t>Harbourfront Substation</t>
  </si>
  <si>
    <t>High Park Subway Stn</t>
  </si>
  <si>
    <t>Hillcrest Substation</t>
  </si>
  <si>
    <t>Hillcrest, Gunn, Bathurst Garage</t>
  </si>
  <si>
    <t>Indian Grove Substation</t>
  </si>
  <si>
    <t>Islington Substation</t>
  </si>
  <si>
    <t>Islington Subway Stn</t>
  </si>
  <si>
    <t>Jane Substation</t>
  </si>
  <si>
    <t>Jane Subway Stn</t>
  </si>
  <si>
    <t>Keele Subway Stn</t>
  </si>
  <si>
    <t>Kennedy Substation</t>
  </si>
  <si>
    <t>King Subway Stn</t>
  </si>
  <si>
    <t>Kipling Substation</t>
  </si>
  <si>
    <t>Lakeshore Garage &amp; Shop</t>
  </si>
  <si>
    <t>Lakeshore Substation</t>
  </si>
  <si>
    <t>Lansdowne Substation</t>
  </si>
  <si>
    <t>Lansdowne Subway Stn</t>
  </si>
  <si>
    <t>Lawrence East Substation</t>
  </si>
  <si>
    <t>Lawrence Substation</t>
  </si>
  <si>
    <t>Lawrence Subway Stn</t>
  </si>
  <si>
    <t>Leslie  Substation</t>
  </si>
  <si>
    <t>Lippincott Substation</t>
  </si>
  <si>
    <t>Long Branch Substation</t>
  </si>
  <si>
    <t>Main Street Subway Stn</t>
  </si>
  <si>
    <t>Malvern Garage &amp; Shop</t>
  </si>
  <si>
    <t>McCowan Substation</t>
  </si>
  <si>
    <t>Museum Subway Stn</t>
  </si>
  <si>
    <t>North York Ctr Subway Stn</t>
  </si>
  <si>
    <t>Oakvale Substation</t>
  </si>
  <si>
    <t>Orde Substation</t>
  </si>
  <si>
    <t>Osgoode Subway Stn</t>
  </si>
  <si>
    <t>Ossington Substation</t>
  </si>
  <si>
    <t>Ossington Subway Stn</t>
  </si>
  <si>
    <t>Pape Subway Stn</t>
  </si>
  <si>
    <t>Park Hill Substation</t>
  </si>
  <si>
    <t>Pleasant Substation</t>
  </si>
  <si>
    <t>Prince Edward Substation</t>
  </si>
  <si>
    <t>Queen St W Subway Station</t>
  </si>
  <si>
    <t>Queens Park Subway Stn</t>
  </si>
  <si>
    <t>Queensway Garage &amp; Shop</t>
  </si>
  <si>
    <t>Richmond Substation</t>
  </si>
  <si>
    <t>Roncesvalles Substation</t>
  </si>
  <si>
    <t>Rosedale Subway Stn</t>
  </si>
  <si>
    <t>Runnymede Rd Unit Loop</t>
  </si>
  <si>
    <t>Runnymede Subway Stn</t>
  </si>
  <si>
    <t>Russell Substation</t>
  </si>
  <si>
    <t>Sheppard West Substation</t>
  </si>
  <si>
    <t>Sheppard Yonge Substation</t>
  </si>
  <si>
    <t>Sherbourne Subway Stn</t>
  </si>
  <si>
    <t>Spadina North Subway Stn</t>
  </si>
  <si>
    <t>Spadina Subway Stn</t>
  </si>
  <si>
    <t>St Andrew Subway Stn</t>
  </si>
  <si>
    <t>St Clair Subway Stn</t>
  </si>
  <si>
    <t>St Clair West Subway Stn</t>
  </si>
  <si>
    <t>St George Subway Stn</t>
  </si>
  <si>
    <t>St Patrick Subway Stn</t>
  </si>
  <si>
    <t>Sumach Substation</t>
  </si>
  <si>
    <t>Summerhill Subway Stn</t>
  </si>
  <si>
    <t>Town Centre Substation</t>
  </si>
  <si>
    <t>Townsley Substation</t>
  </si>
  <si>
    <t>Trinity Substation</t>
  </si>
  <si>
    <t>TTC Various Locations</t>
  </si>
  <si>
    <t>Union Subway Stn</t>
  </si>
  <si>
    <t>Victoria Park Subway Stn</t>
  </si>
  <si>
    <t>Warden Substation</t>
  </si>
  <si>
    <t>Warden Subway Stn</t>
  </si>
  <si>
    <t>Wellesley St E Subway Stn</t>
  </si>
  <si>
    <t>Wilson Subway Stn</t>
  </si>
  <si>
    <t>Woodbine Subway Stn</t>
  </si>
  <si>
    <t>York Mills Substation</t>
  </si>
  <si>
    <t>Yorkdale Subway Stn</t>
  </si>
  <si>
    <t>0 Parkside Dr Pole 140</t>
  </si>
  <si>
    <t>101 Old Sheppard</t>
  </si>
  <si>
    <t>1699 Lake Shore Blvd W</t>
  </si>
  <si>
    <t>1739 Bayview</t>
  </si>
  <si>
    <t>279 Wilson Heights Blvd</t>
  </si>
  <si>
    <t>29 Old Mill Terr</t>
  </si>
  <si>
    <t>33A Riverwood Pky</t>
  </si>
  <si>
    <t>480 Mill Rd</t>
  </si>
  <si>
    <t>8001 Finch</t>
  </si>
  <si>
    <t>Bathurst St</t>
  </si>
  <si>
    <t>BAYVIEW RESERVOIR CARD</t>
  </si>
  <si>
    <t>Dufferin Reservoir</t>
  </si>
  <si>
    <t>Edenbridge Sewage Blower</t>
  </si>
  <si>
    <t>High Park - Lot Cytor</t>
  </si>
  <si>
    <t>Riverwood Sewage Pumping Station</t>
  </si>
  <si>
    <t>Rosehill Reservoir</t>
  </si>
  <si>
    <t>Rouge Water Tank &amp; Valve House</t>
  </si>
  <si>
    <t>Spadina St Clair Reservoir</t>
  </si>
  <si>
    <t>Steelcase Rd</t>
  </si>
  <si>
    <t>TW Various Locations</t>
  </si>
  <si>
    <t>Unknown</t>
  </si>
  <si>
    <t>Woodward &amp; Highland</t>
  </si>
  <si>
    <t>WPC Service Chambers</t>
  </si>
  <si>
    <t>WS Service Chambers</t>
  </si>
  <si>
    <t>Yonge &amp; Eglinton Water Mtr 31</t>
  </si>
  <si>
    <t>Armour Heights Pumping Station</t>
  </si>
  <si>
    <t>Eglinton Pumping Station</t>
  </si>
  <si>
    <t>Ellesmere Pumping Station</t>
  </si>
  <si>
    <t>High Level Pumping Station</t>
  </si>
  <si>
    <t>John Street Pumping Station</t>
  </si>
  <si>
    <t>Keele Pumping Station</t>
  </si>
  <si>
    <t>Kennedy Pumping Station</t>
  </si>
  <si>
    <t>Lawrence Pumping Station</t>
  </si>
  <si>
    <t>Milliken Pumping Station</t>
  </si>
  <si>
    <t>Parkdale Pumping Station</t>
  </si>
  <si>
    <t>Richview Pumping Station</t>
  </si>
  <si>
    <t>Rosehill Pumping Station</t>
  </si>
  <si>
    <t>Scarborough Pumping Station</t>
  </si>
  <si>
    <t>St. Albans Pumping Station</t>
  </si>
  <si>
    <t>Thornhill Pumping Station</t>
  </si>
  <si>
    <t>W.H. Johnston Pumping Station</t>
  </si>
  <si>
    <t>West Toronto Pumping Station</t>
  </si>
  <si>
    <t>F.J. Horgan Filtration Plant</t>
  </si>
  <si>
    <t>Island Filtration Plant</t>
  </si>
  <si>
    <t>R.C. Harris Filtration Plant</t>
  </si>
  <si>
    <t>R.L. Clark Filtration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</si>
</sst>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"/>
    <numFmt numFmtId="177" formatCode="#,##0.00000"/>
    <numFmt numFmtId="178" formatCode="0.00000"/>
    <numFmt numFmtId="179" formatCode="#,##0.00;[Red]#,##0.00"/>
    <numFmt numFmtId="180" formatCode="0.00;[Red]0.00"/>
  </numFmts>
  <fonts count="13">
    <font>
      <sz val="12"/>
      <color theme="1"/>
      <name val="Arial"/>
      <family val="2"/>
    </font>
    <font>
      <b/>
      <sz val="11"/>
      <color rgb="FF424242"/>
      <name val="Calibri"/>
      <family val="2"/>
    </font>
    <font>
      <sz val="10"/>
      <color rgb="FF424242"/>
      <name val="Calibri"/>
      <family val="2"/>
    </font>
    <font>
      <b/>
      <sz val="14"/>
      <color rgb="FF424242"/>
      <name val="Calibri"/>
      <family val="2"/>
    </font>
    <font>
      <sz val="10"/>
      <color rgb="FF000000"/>
      <name val="MS Sans Serif"/>
    </font>
    <font>
      <sz val="11"/>
      <color rgb="FF424242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Tahoma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8E4BC"/>
        <bgColor rgb="FF000000"/>
      </patternFill>
    </fill>
  </fills>
  <borders count="25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424242"/>
      </left>
      <right style="thin">
        <color indexed="64"/>
      </right>
      <top style="thin">
        <color rgb="FF424242"/>
      </top>
      <bottom style="thin">
        <color rgb="FF4242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42424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49" fontId="2" fillId="2" borderId="2" xfId="1" applyNumberFormat="1" applyFont="1" applyFill="1" applyBorder="1" applyAlignment="1" applyProtection="1"/>
    <xf numFmtId="49" fontId="3" fillId="2" borderId="0" xfId="1" applyNumberFormat="1" applyFont="1" applyFill="1" applyBorder="1" applyAlignment="1" applyProtection="1">
      <alignment horizontal="center"/>
    </xf>
    <xf numFmtId="3" fontId="3" fillId="2" borderId="0" xfId="1" applyNumberFormat="1" applyFont="1" applyFill="1" applyBorder="1" applyAlignment="1" applyProtection="1">
      <alignment horizontal="center"/>
    </xf>
    <xf numFmtId="176" fontId="3" fillId="2" borderId="0" xfId="1" applyNumberFormat="1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49" fontId="1" fillId="2" borderId="1" xfId="1" applyNumberFormat="1" applyFont="1" applyFill="1" applyBorder="1" applyAlignment="1" applyProtection="1">
      <alignment wrapText="1"/>
    </xf>
    <xf numFmtId="49" fontId="5" fillId="0" borderId="0" xfId="1" applyNumberFormat="1" applyFont="1" applyFill="1" applyBorder="1" applyAlignment="1" applyProtection="1">
      <alignment horizontal="left"/>
      <protection locked="0"/>
    </xf>
    <xf numFmtId="0" fontId="6" fillId="3" borderId="3" xfId="0" applyFont="1" applyFill="1" applyBorder="1" applyAlignment="1" applyProtection="1">
      <alignment wrapText="1"/>
    </xf>
    <xf numFmtId="0" fontId="6" fillId="4" borderId="3" xfId="0" applyFont="1" applyFill="1" applyBorder="1" applyProtection="1">
      <protection locked="0"/>
    </xf>
    <xf numFmtId="49" fontId="7" fillId="2" borderId="0" xfId="1" applyNumberFormat="1" applyFont="1" applyFill="1" applyBorder="1" applyAlignment="1" applyProtection="1">
      <alignment horizontal="left"/>
    </xf>
    <xf numFmtId="0" fontId="1" fillId="2" borderId="0" xfId="1" applyFont="1" applyFill="1" applyBorder="1" applyAlignment="1" applyProtection="1">
      <alignment horizontal="left"/>
    </xf>
    <xf numFmtId="1" fontId="1" fillId="2" borderId="0" xfId="1" applyNumberFormat="1" applyFont="1" applyFill="1" applyBorder="1" applyAlignment="1" applyProtection="1">
      <alignment horizontal="left"/>
    </xf>
    <xf numFmtId="177" fontId="1" fillId="2" borderId="0" xfId="1" applyNumberFormat="1" applyFont="1" applyFill="1" applyBorder="1" applyProtection="1"/>
    <xf numFmtId="0" fontId="1" fillId="2" borderId="0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178" fontId="1" fillId="2" borderId="0" xfId="1" applyNumberFormat="1" applyFont="1" applyFill="1" applyBorder="1" applyProtection="1"/>
    <xf numFmtId="3" fontId="1" fillId="2" borderId="0" xfId="1" applyNumberFormat="1" applyFont="1" applyFill="1" applyBorder="1" applyProtection="1"/>
    <xf numFmtId="176" fontId="1" fillId="2" borderId="0" xfId="1" applyNumberFormat="1" applyFont="1" applyFill="1" applyBorder="1" applyProtection="1"/>
    <xf numFmtId="0" fontId="6" fillId="3" borderId="4" xfId="0" applyFont="1" applyFill="1" applyBorder="1" applyProtection="1"/>
    <xf numFmtId="1" fontId="1" fillId="2" borderId="0" xfId="1" applyNumberFormat="1" applyFont="1" applyFill="1" applyBorder="1" applyProtection="1"/>
    <xf numFmtId="1" fontId="1" fillId="2" borderId="0" xfId="1" applyNumberFormat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8" fillId="0" borderId="0" xfId="0" applyFont="1" applyFill="1" applyBorder="1" applyProtection="1">
      <protection locked="0"/>
    </xf>
    <xf numFmtId="49" fontId="7" fillId="2" borderId="5" xfId="1" applyNumberFormat="1" applyFont="1" applyFill="1" applyBorder="1" applyAlignment="1" applyProtection="1">
      <alignment horizontal="left"/>
    </xf>
    <xf numFmtId="49" fontId="1" fillId="2" borderId="0" xfId="1" applyNumberFormat="1" applyFont="1" applyFill="1" applyBorder="1" applyProtection="1"/>
    <xf numFmtId="179" fontId="1" fillId="2" borderId="0" xfId="1" applyNumberFormat="1" applyFont="1" applyFill="1" applyBorder="1" applyProtection="1"/>
    <xf numFmtId="0" fontId="1" fillId="2" borderId="6" xfId="1" applyFont="1" applyFill="1" applyBorder="1" applyProtection="1"/>
    <xf numFmtId="0" fontId="1" fillId="2" borderId="4" xfId="1" applyFont="1" applyFill="1" applyBorder="1" applyProtection="1"/>
    <xf numFmtId="0" fontId="1" fillId="2" borderId="10" xfId="1" applyFont="1" applyFill="1" applyBorder="1" applyProtection="1"/>
    <xf numFmtId="177" fontId="9" fillId="3" borderId="19" xfId="0" applyNumberFormat="1" applyFont="1" applyFill="1" applyBorder="1" applyAlignment="1" applyProtection="1">
      <alignment horizontal="center"/>
    </xf>
    <xf numFmtId="180" fontId="9" fillId="3" borderId="20" xfId="0" applyNumberFormat="1" applyFont="1" applyFill="1" applyBorder="1" applyAlignment="1" applyProtection="1">
      <alignment horizontal="center"/>
    </xf>
    <xf numFmtId="180" fontId="9" fillId="3" borderId="21" xfId="0" applyNumberFormat="1" applyFont="1" applyFill="1" applyBorder="1" applyAlignment="1" applyProtection="1">
      <alignment horizontal="center"/>
    </xf>
    <xf numFmtId="0" fontId="9" fillId="3" borderId="21" xfId="0" applyFont="1" applyFill="1" applyBorder="1" applyAlignment="1" applyProtection="1">
      <alignment horizontal="center"/>
    </xf>
    <xf numFmtId="178" fontId="6" fillId="3" borderId="20" xfId="0" applyNumberFormat="1" applyFont="1" applyFill="1" applyBorder="1" applyAlignment="1" applyProtection="1">
      <alignment horizontal="center" wrapText="1"/>
    </xf>
    <xf numFmtId="2" fontId="9" fillId="3" borderId="21" xfId="0" applyNumberFormat="1" applyFont="1" applyFill="1" applyBorder="1" applyAlignment="1" applyProtection="1">
      <alignment horizontal="center"/>
    </xf>
    <xf numFmtId="49" fontId="10" fillId="5" borderId="0" xfId="0" applyNumberFormat="1" applyFont="1" applyFill="1" applyBorder="1" applyProtection="1"/>
    <xf numFmtId="0" fontId="10" fillId="5" borderId="0" xfId="0" applyFont="1" applyFill="1" applyBorder="1" applyProtection="1"/>
    <xf numFmtId="179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left"/>
    </xf>
    <xf numFmtId="1" fontId="10" fillId="5" borderId="0" xfId="0" applyNumberFormat="1" applyFont="1" applyFill="1" applyBorder="1" applyProtection="1"/>
    <xf numFmtId="178" fontId="10" fillId="5" borderId="0" xfId="0" applyNumberFormat="1" applyFont="1" applyFill="1" applyBorder="1" applyAlignment="1" applyProtection="1">
      <alignment horizontal="center"/>
    </xf>
    <xf numFmtId="177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center"/>
    </xf>
    <xf numFmtId="3" fontId="10" fillId="5" borderId="0" xfId="0" applyNumberFormat="1" applyFont="1" applyFill="1" applyBorder="1" applyProtection="1"/>
    <xf numFmtId="176" fontId="10" fillId="5" borderId="0" xfId="0" applyNumberFormat="1" applyFont="1" applyFill="1" applyBorder="1" applyProtection="1"/>
    <xf numFmtId="0" fontId="11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 applyProtection="1"/>
    <xf numFmtId="3" fontId="4" fillId="0" borderId="0" xfId="0" applyNumberFormat="1" applyFont="1" applyFill="1" applyBorder="1" applyAlignment="1" applyProtection="1"/>
    <xf numFmtId="176" fontId="4" fillId="0" borderId="0" xfId="0" applyNumberFormat="1" applyFont="1" applyFill="1" applyBorder="1" applyAlignment="1" applyProtection="1"/>
    <xf numFmtId="0" fontId="1" fillId="2" borderId="4" xfId="1" applyFont="1" applyFill="1" applyBorder="1" applyAlignment="1" applyProtection="1">
      <alignment horizontal="center" wrapText="1"/>
    </xf>
    <xf numFmtId="0" fontId="1" fillId="2" borderId="24" xfId="1" applyFont="1" applyFill="1" applyBorder="1" applyAlignment="1" applyProtection="1">
      <alignment horizontal="center" wrapText="1"/>
    </xf>
    <xf numFmtId="180" fontId="9" fillId="3" borderId="14" xfId="0" applyNumberFormat="1" applyFont="1" applyFill="1" applyBorder="1" applyAlignment="1" applyProtection="1">
      <alignment horizontal="center"/>
    </xf>
    <xf numFmtId="180" fontId="9" fillId="3" borderId="15" xfId="0" applyNumberFormat="1" applyFont="1" applyFill="1" applyBorder="1" applyAlignment="1" applyProtection="1">
      <alignment horizontal="center"/>
    </xf>
    <xf numFmtId="180" fontId="9" fillId="3" borderId="16" xfId="0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16" xfId="0" applyNumberFormat="1" applyFont="1" applyFill="1" applyBorder="1" applyAlignment="1" applyProtection="1">
      <alignment horizontal="center"/>
    </xf>
    <xf numFmtId="3" fontId="9" fillId="4" borderId="17" xfId="0" applyNumberFormat="1" applyFont="1" applyFill="1" applyBorder="1" applyAlignment="1" applyProtection="1">
      <alignment horizontal="center" wrapText="1"/>
    </xf>
    <xf numFmtId="3" fontId="9" fillId="4" borderId="22" xfId="0" applyNumberFormat="1" applyFont="1" applyFill="1" applyBorder="1" applyAlignment="1" applyProtection="1">
      <alignment horizontal="center" wrapText="1"/>
    </xf>
    <xf numFmtId="176" fontId="9" fillId="4" borderId="17" xfId="0" applyNumberFormat="1" applyFont="1" applyFill="1" applyBorder="1" applyAlignment="1" applyProtection="1">
      <alignment horizontal="center" wrapText="1"/>
    </xf>
    <xf numFmtId="176" fontId="9" fillId="4" borderId="22" xfId="0" applyNumberFormat="1" applyFont="1" applyFill="1" applyBorder="1" applyAlignment="1" applyProtection="1">
      <alignment horizontal="center" wrapText="1"/>
    </xf>
    <xf numFmtId="0" fontId="6" fillId="2" borderId="8" xfId="1" applyFont="1" applyFill="1" applyBorder="1" applyAlignment="1" applyProtection="1">
      <alignment horizontal="center" wrapText="1"/>
    </xf>
    <xf numFmtId="0" fontId="6" fillId="2" borderId="23" xfId="1" applyFont="1" applyFill="1" applyBorder="1" applyAlignment="1" applyProtection="1">
      <alignment horizontal="center" wrapText="1"/>
    </xf>
    <xf numFmtId="1" fontId="9" fillId="3" borderId="3" xfId="0" applyNumberFormat="1" applyFont="1" applyFill="1" applyBorder="1" applyAlignment="1" applyProtection="1">
      <alignment horizontal="center" wrapText="1"/>
    </xf>
    <xf numFmtId="1" fontId="9" fillId="3" borderId="11" xfId="0" applyNumberFormat="1" applyFont="1" applyFill="1" applyBorder="1" applyAlignment="1" applyProtection="1">
      <alignment horizontal="center" wrapText="1"/>
    </xf>
    <xf numFmtId="179" fontId="9" fillId="3" borderId="8" xfId="0" applyNumberFormat="1" applyFont="1" applyFill="1" applyBorder="1" applyAlignment="1" applyProtection="1">
      <alignment horizontal="center"/>
    </xf>
    <xf numFmtId="179" fontId="9" fillId="3" borderId="4" xfId="0" applyNumberFormat="1" applyFont="1" applyFill="1" applyBorder="1" applyAlignment="1" applyProtection="1">
      <alignment horizontal="center"/>
    </xf>
    <xf numFmtId="4" fontId="9" fillId="4" borderId="7" xfId="0" applyNumberFormat="1" applyFont="1" applyFill="1" applyBorder="1" applyAlignment="1" applyProtection="1">
      <alignment horizontal="center" wrapText="1"/>
    </xf>
    <xf numFmtId="4" fontId="9" fillId="4" borderId="9" xfId="0" applyNumberFormat="1" applyFont="1" applyFill="1" applyBorder="1" applyAlignment="1" applyProtection="1">
      <alignment horizontal="center" wrapText="1"/>
    </xf>
    <xf numFmtId="4" fontId="9" fillId="4" borderId="8" xfId="0" applyNumberFormat="1" applyFont="1" applyFill="1" applyBorder="1" applyAlignment="1" applyProtection="1">
      <alignment horizontal="center" wrapText="1"/>
    </xf>
    <xf numFmtId="180" fontId="9" fillId="3" borderId="12" xfId="0" applyNumberFormat="1" applyFont="1" applyFill="1" applyBorder="1" applyAlignment="1" applyProtection="1">
      <alignment horizontal="center"/>
    </xf>
    <xf numFmtId="180" fontId="9" fillId="3" borderId="13" xfId="0" applyNumberFormat="1" applyFont="1" applyFill="1" applyBorder="1" applyAlignment="1" applyProtection="1">
      <alignment horizontal="center"/>
    </xf>
    <xf numFmtId="49" fontId="3" fillId="2" borderId="0" xfId="1" applyNumberFormat="1" applyFont="1" applyFill="1" applyBorder="1" applyAlignment="1" applyProtection="1">
      <alignment horizontal="center"/>
    </xf>
    <xf numFmtId="49" fontId="1" fillId="2" borderId="0" xfId="1" applyNumberFormat="1" applyFont="1" applyFill="1" applyBorder="1" applyAlignment="1" applyProtection="1">
      <alignment horizontal="left"/>
    </xf>
    <xf numFmtId="49" fontId="7" fillId="3" borderId="3" xfId="0" applyNumberFormat="1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180" fontId="7" fillId="3" borderId="3" xfId="0" applyNumberFormat="1" applyFont="1" applyFill="1" applyBorder="1" applyAlignment="1" applyProtection="1">
      <alignment horizontal="center" wrapText="1"/>
    </xf>
    <xf numFmtId="1" fontId="7" fillId="3" borderId="7" xfId="0" applyNumberFormat="1" applyFont="1" applyFill="1" applyBorder="1" applyAlignment="1" applyProtection="1">
      <alignment horizontal="center" wrapText="1"/>
    </xf>
    <xf numFmtId="1" fontId="7" fillId="3" borderId="5" xfId="0" applyNumberFormat="1" applyFont="1" applyFill="1" applyBorder="1" applyAlignment="1" applyProtection="1">
      <alignment horizontal="center" wrapText="1"/>
    </xf>
    <xf numFmtId="1" fontId="7" fillId="3" borderId="18" xfId="0" applyNumberFormat="1" applyFont="1" applyFill="1" applyBorder="1" applyAlignment="1" applyProtection="1">
      <alignment horizontal="center" wrapText="1"/>
    </xf>
  </cellXfs>
  <cellStyles count="2">
    <cellStyle name="Output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EED/EWMO/Staff/Energy/Projects/Green%20Energy%20Act/2014/City%20of%20Toronto%20-%202014%20Submission_201605310814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EED/EWMO/Staff/Energy/Projects/Green%20Energy%20Act/2013/OME%20Data%20Upload%20-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EED/EWMO/Staff/Energy/Projects/Green%20Energy%20Act/2018/Master%20Data%20Workbook%20-%202018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B2" t="str">
            <v>Square feet</v>
          </cell>
          <cell r="C2" t="str">
            <v>kWh</v>
          </cell>
          <cell r="D2" t="str">
            <v>Cubic Meter</v>
          </cell>
          <cell r="E2" t="str">
            <v>Litre</v>
          </cell>
          <cell r="F2" t="str">
            <v>Litre</v>
          </cell>
          <cell r="G2" t="str">
            <v>Litre</v>
          </cell>
          <cell r="H2" t="str">
            <v>Metric Tonne</v>
          </cell>
          <cell r="I2" t="str">
            <v>Metric Tonne</v>
          </cell>
          <cell r="J2" t="str">
            <v>Metric Tonne</v>
          </cell>
          <cell r="K2" t="str">
            <v>Giga Joule</v>
          </cell>
          <cell r="L2" t="str">
            <v>Yes</v>
          </cell>
        </row>
        <row r="3">
          <cell r="B3" t="str">
            <v>Square meters</v>
          </cell>
          <cell r="D3" t="str">
            <v>Giga Joule</v>
          </cell>
          <cell r="J3" t="str">
            <v>Giga Joule</v>
          </cell>
          <cell r="K3" t="str">
            <v>KL Chilled Water</v>
          </cell>
          <cell r="L3" t="str">
            <v>No</v>
          </cell>
        </row>
        <row r="4">
          <cell r="D4" t="str">
            <v>ekWh</v>
          </cell>
          <cell r="J4" t="str">
            <v>KL Hot Water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A2" t="str">
            <v>Administrative offices and related facilities, including municipal council chambers</v>
          </cell>
        </row>
        <row r="3">
          <cell r="A3" t="str">
            <v>Public libraries</v>
          </cell>
        </row>
        <row r="4">
          <cell r="A4" t="str">
            <v>Cultural facilities</v>
          </cell>
        </row>
        <row r="5">
          <cell r="A5" t="str">
            <v>Indoor recreational facilities</v>
          </cell>
        </row>
        <row r="6">
          <cell r="A6" t="str">
            <v>Community centres</v>
          </cell>
        </row>
        <row r="7">
          <cell r="A7" t="str">
            <v>Art galleries</v>
          </cell>
        </row>
        <row r="8">
          <cell r="A8" t="str">
            <v>Performing arts facilities</v>
          </cell>
        </row>
        <row r="9">
          <cell r="A9" t="str">
            <v>Auditoriums</v>
          </cell>
        </row>
        <row r="10">
          <cell r="A10" t="str">
            <v>Indoor sports arenas</v>
          </cell>
        </row>
        <row r="11">
          <cell r="A11" t="str">
            <v>Indoor ice rinks</v>
          </cell>
        </row>
        <row r="12">
          <cell r="A12" t="str">
            <v>Indoor swimming pools</v>
          </cell>
        </row>
        <row r="13">
          <cell r="A13" t="str">
            <v>Gyms and indoor courts for playing tennis, basketball or other sports</v>
          </cell>
        </row>
        <row r="14">
          <cell r="A14" t="str">
            <v>Ambulance stations and associated offices and facilities</v>
          </cell>
        </row>
        <row r="15">
          <cell r="A15" t="str">
            <v>Fire stations and associated offices and facilities</v>
          </cell>
        </row>
        <row r="16">
          <cell r="A16" t="str">
            <v>Police stations and associated offices and facilities</v>
          </cell>
        </row>
        <row r="17">
          <cell r="A17" t="str">
            <v>Storage facilities where equipment or vehicles are maintained, repaired or stored</v>
          </cell>
        </row>
        <row r="18">
          <cell r="A18" t="str">
            <v>Parking garages</v>
          </cell>
        </row>
        <row r="19">
          <cell r="A19" t="str">
            <v>Facilities related to the treatment of water</v>
          </cell>
        </row>
        <row r="20">
          <cell r="A20" t="str">
            <v>Facilities related to the treatment of sewage</v>
          </cell>
        </row>
        <row r="21">
          <cell r="A21" t="str">
            <v>Facilities related to the pumping of water</v>
          </cell>
        </row>
        <row r="22">
          <cell r="A22" t="str">
            <v>Facilities related to the pumping of sewage</v>
          </cell>
        </row>
        <row r="23">
          <cell r="A23" t="str">
            <v>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heet1"/>
      <sheetName val="Master From ECAP"/>
      <sheetName val="OME Spreadsheet Template"/>
      <sheetName val="Open Data Spreadsheet"/>
      <sheetName val="Solar Production - CAL01"/>
      <sheetName val="Calculated Master"/>
      <sheetName val="Conversion Factors"/>
      <sheetName val="Building and Process"/>
      <sheetName val="Division % of Total"/>
      <sheetName val="TransformTO Target Analysis"/>
      <sheetName val="Leading by Example"/>
      <sheetName val="Solar Analysis"/>
      <sheetName val="Appendix C Data"/>
      <sheetName val="Appendix C Chart (SqFt)"/>
      <sheetName val="Appendix B Chart (ML)"/>
      <sheetName val="Toronto Water EUI (Kg of cBOD)"/>
      <sheetName val="5-Year Monthly Data"/>
      <sheetName val="5-Year Energy Table-Chart"/>
      <sheetName val="5-Year GHG Table-Chart"/>
      <sheetName val="5 - Year Explanations"/>
      <sheetName val="Sheet3"/>
    </sheetNames>
    <sheetDataSet>
      <sheetData sheetId="0"/>
      <sheetData sheetId="1"/>
      <sheetData sheetId="2">
        <row r="1">
          <cell r="A1" t="str">
            <v>Operation Name</v>
          </cell>
          <cell r="B1" t="str">
            <v>Operation Type</v>
          </cell>
          <cell r="C1" t="str">
            <v>Address</v>
          </cell>
          <cell r="D1" t="str">
            <v>City</v>
          </cell>
          <cell r="E1" t="str">
            <v xml:space="preserve">Postal </v>
          </cell>
          <cell r="F1" t="str">
            <v xml:space="preserve">Total Floor </v>
          </cell>
          <cell r="G1" t="str">
            <v xml:space="preserve">Unit            </v>
          </cell>
          <cell r="H1" t="str">
            <v>Avg Hrs</v>
          </cell>
          <cell r="I1" t="str">
            <v>Annual Flow</v>
          </cell>
          <cell r="J1" t="str">
            <v xml:space="preserve">Electricity </v>
          </cell>
          <cell r="K1" t="str">
            <v xml:space="preserve">Unit </v>
          </cell>
          <cell r="L1" t="str">
            <v>Natural Gas</v>
          </cell>
          <cell r="M1" t="str">
            <v xml:space="preserve">Unit  </v>
          </cell>
          <cell r="N1" t="str">
            <v>Fuel Oil  2</v>
          </cell>
          <cell r="O1" t="str">
            <v xml:space="preserve">Unit   </v>
          </cell>
          <cell r="P1" t="str">
            <v>Fuel Oil 4</v>
          </cell>
          <cell r="Q1" t="str">
            <v xml:space="preserve">Unit    </v>
          </cell>
          <cell r="R1" t="str">
            <v xml:space="preserve">Propane </v>
          </cell>
          <cell r="S1" t="str">
            <v xml:space="preserve">Unit     </v>
          </cell>
          <cell r="T1" t="str">
            <v xml:space="preserve">Coal </v>
          </cell>
          <cell r="U1" t="str">
            <v xml:space="preserve">Unit      </v>
          </cell>
          <cell r="V1" t="str">
            <v xml:space="preserve">Wood </v>
          </cell>
          <cell r="W1" t="str">
            <v xml:space="preserve">Unit       </v>
          </cell>
          <cell r="X1" t="str">
            <v>Heating</v>
          </cell>
          <cell r="Y1" t="str">
            <v xml:space="preserve">Unit        </v>
          </cell>
          <cell r="Z1" t="str">
            <v>Renewable</v>
          </cell>
          <cell r="AA1" t="str">
            <v>Factor</v>
          </cell>
          <cell r="AB1" t="str">
            <v>Cooling</v>
          </cell>
          <cell r="AC1" t="str">
            <v xml:space="preserve">Unit         </v>
          </cell>
          <cell r="AD1" t="str">
            <v>Renewable</v>
          </cell>
          <cell r="AE1" t="str">
            <v>Factor</v>
          </cell>
          <cell r="AF1" t="str">
            <v>GHG (kg)</v>
          </cell>
          <cell r="AG1" t="str">
            <v>ekwh/SqFt</v>
          </cell>
          <cell r="AH1" t="str">
            <v>ekwh/ML</v>
          </cell>
          <cell r="AI1" t="str">
            <v>Building</v>
          </cell>
          <cell r="AJ1" t="str">
            <v>Comments</v>
          </cell>
        </row>
        <row r="2">
          <cell r="A2" t="str">
            <v>2 Civic Centre Court</v>
          </cell>
          <cell r="B2" t="str">
            <v>Administrative Offices</v>
          </cell>
          <cell r="C2" t="str">
            <v>2 Civic Centre Court</v>
          </cell>
          <cell r="D2" t="str">
            <v>Etobicoke</v>
          </cell>
          <cell r="E2" t="str">
            <v>M9C 5A3</v>
          </cell>
          <cell r="F2">
            <v>46145</v>
          </cell>
          <cell r="G2" t="str">
            <v>SqFt</v>
          </cell>
          <cell r="H2">
            <v>70</v>
          </cell>
          <cell r="J2">
            <v>1259536.6399680001</v>
          </cell>
          <cell r="K2" t="str">
            <v>kWh</v>
          </cell>
          <cell r="L2">
            <v>34119.044817000002</v>
          </cell>
          <cell r="M2" t="str">
            <v>CUBICM</v>
          </cell>
          <cell r="AF2" t="str">
            <v xml:space="preserve">  </v>
          </cell>
          <cell r="AG2" t="str">
            <v xml:space="preserve">  </v>
          </cell>
          <cell r="AH2" t="str">
            <v xml:space="preserve">  </v>
          </cell>
          <cell r="AI2" t="str">
            <v>CC2</v>
          </cell>
          <cell r="AJ2" t="str">
            <v>Administrative Offices</v>
          </cell>
        </row>
        <row r="3">
          <cell r="A3" t="str">
            <v>51 Lisgar</v>
          </cell>
          <cell r="B3" t="str">
            <v>Administrative Offices</v>
          </cell>
          <cell r="C3" t="str">
            <v>51 Lisgar</v>
          </cell>
          <cell r="D3" t="str">
            <v>Toronto</v>
          </cell>
          <cell r="E3" t="str">
            <v>M6J 0B9</v>
          </cell>
          <cell r="F3">
            <v>10053</v>
          </cell>
          <cell r="G3" t="str">
            <v>SqFt</v>
          </cell>
          <cell r="H3">
            <v>70</v>
          </cell>
          <cell r="J3">
            <v>70947.464934999996</v>
          </cell>
          <cell r="K3" t="str">
            <v>kWh</v>
          </cell>
          <cell r="L3">
            <v>5120.6251609999999</v>
          </cell>
          <cell r="M3" t="str">
            <v>CUBICM</v>
          </cell>
          <cell r="AF3" t="str">
            <v xml:space="preserve">  </v>
          </cell>
          <cell r="AG3" t="str">
            <v xml:space="preserve">  </v>
          </cell>
          <cell r="AH3" t="str">
            <v xml:space="preserve">  </v>
          </cell>
          <cell r="AI3" t="str">
            <v>51LISGAR</v>
          </cell>
          <cell r="AJ3" t="str">
            <v>Administrative Offices</v>
          </cell>
        </row>
        <row r="4">
          <cell r="A4" t="str">
            <v>Archives and Records Centre</v>
          </cell>
          <cell r="B4" t="str">
            <v>Administrative Offices</v>
          </cell>
          <cell r="C4" t="str">
            <v>255 Spadina Rd</v>
          </cell>
          <cell r="D4" t="str">
            <v>Toronto</v>
          </cell>
          <cell r="E4" t="str">
            <v>M5R 2V3</v>
          </cell>
          <cell r="F4">
            <v>39590</v>
          </cell>
          <cell r="G4" t="str">
            <v>SqFt</v>
          </cell>
          <cell r="H4">
            <v>70</v>
          </cell>
          <cell r="J4">
            <v>480158.20825800003</v>
          </cell>
          <cell r="K4" t="str">
            <v>kWh</v>
          </cell>
          <cell r="L4">
            <v>46939.289276999996</v>
          </cell>
          <cell r="M4" t="str">
            <v>CUBICM</v>
          </cell>
          <cell r="AF4" t="str">
            <v xml:space="preserve">  </v>
          </cell>
          <cell r="AG4" t="str">
            <v xml:space="preserve">  </v>
          </cell>
          <cell r="AH4" t="str">
            <v xml:space="preserve">  </v>
          </cell>
          <cell r="AI4" t="str">
            <v>ARC</v>
          </cell>
          <cell r="AJ4" t="str">
            <v>Administrative Offices</v>
          </cell>
        </row>
        <row r="5">
          <cell r="A5" t="str">
            <v>Atlantic Ave Storage Bldg</v>
          </cell>
          <cell r="B5" t="str">
            <v>Administrative Offices</v>
          </cell>
          <cell r="C5" t="str">
            <v>98 Atlantic Ave</v>
          </cell>
          <cell r="D5" t="str">
            <v>Toronto</v>
          </cell>
          <cell r="E5" t="str">
            <v>M6K 1X9</v>
          </cell>
          <cell r="F5">
            <v>43002</v>
          </cell>
          <cell r="G5" t="str">
            <v>SqFt</v>
          </cell>
          <cell r="H5">
            <v>70</v>
          </cell>
          <cell r="J5">
            <v>105617.72628799999</v>
          </cell>
          <cell r="K5" t="str">
            <v>kWh</v>
          </cell>
          <cell r="L5">
            <v>26977.436363000001</v>
          </cell>
          <cell r="M5" t="str">
            <v>CUBICM</v>
          </cell>
          <cell r="AF5" t="str">
            <v xml:space="preserve">  </v>
          </cell>
          <cell r="AG5" t="str">
            <v xml:space="preserve">  </v>
          </cell>
          <cell r="AH5" t="str">
            <v xml:space="preserve">  </v>
          </cell>
          <cell r="AI5" t="str">
            <v>AASB</v>
          </cell>
          <cell r="AJ5" t="str">
            <v>Administrative Offices</v>
          </cell>
        </row>
        <row r="6">
          <cell r="A6" t="str">
            <v>Central Services Office</v>
          </cell>
          <cell r="B6" t="str">
            <v>Administrative Offices</v>
          </cell>
          <cell r="C6" t="str">
            <v>329 Chaplin Cres.</v>
          </cell>
          <cell r="D6" t="str">
            <v>Toronto</v>
          </cell>
          <cell r="E6" t="str">
            <v>M5N 2M9</v>
          </cell>
          <cell r="F6">
            <v>18299</v>
          </cell>
          <cell r="G6" t="str">
            <v>SqFt</v>
          </cell>
          <cell r="H6">
            <v>70</v>
          </cell>
          <cell r="J6">
            <v>181378.16795000003</v>
          </cell>
          <cell r="K6" t="str">
            <v>kWh</v>
          </cell>
          <cell r="L6">
            <v>21082.354917000001</v>
          </cell>
          <cell r="M6" t="str">
            <v>CUBICM</v>
          </cell>
          <cell r="AF6" t="str">
            <v xml:space="preserve">  </v>
          </cell>
          <cell r="AG6" t="str">
            <v xml:space="preserve">  </v>
          </cell>
          <cell r="AH6" t="str">
            <v xml:space="preserve">  </v>
          </cell>
          <cell r="AI6" t="str">
            <v>CSO</v>
          </cell>
          <cell r="AJ6" t="str">
            <v>Administrative Offices</v>
          </cell>
        </row>
        <row r="7">
          <cell r="A7" t="str">
            <v>City Clerk's Office</v>
          </cell>
          <cell r="B7" t="str">
            <v>Administrative Offices</v>
          </cell>
          <cell r="C7" t="str">
            <v>88 Sunrise Ave</v>
          </cell>
          <cell r="D7" t="str">
            <v>North York</v>
          </cell>
          <cell r="E7" t="str">
            <v>M4A 1B3</v>
          </cell>
          <cell r="F7">
            <v>34843</v>
          </cell>
          <cell r="G7" t="str">
            <v>SqFt</v>
          </cell>
          <cell r="H7">
            <v>70</v>
          </cell>
          <cell r="J7">
            <v>710224.49364500004</v>
          </cell>
          <cell r="K7" t="str">
            <v>kWh</v>
          </cell>
          <cell r="L7">
            <v>48343.396979999998</v>
          </cell>
          <cell r="M7" t="str">
            <v>CUBICM</v>
          </cell>
          <cell r="AF7" t="str">
            <v xml:space="preserve">  </v>
          </cell>
          <cell r="AG7" t="str">
            <v xml:space="preserve">  </v>
          </cell>
          <cell r="AH7" t="str">
            <v xml:space="preserve">  </v>
          </cell>
          <cell r="AI7" t="str">
            <v>88SUN</v>
          </cell>
          <cell r="AJ7" t="str">
            <v>Administrative Offices</v>
          </cell>
        </row>
        <row r="8">
          <cell r="A8" t="str">
            <v>City Hall</v>
          </cell>
          <cell r="B8" t="str">
            <v>Administrative Offices</v>
          </cell>
          <cell r="C8" t="str">
            <v>100 Queen St W</v>
          </cell>
          <cell r="D8" t="str">
            <v>Toronto</v>
          </cell>
          <cell r="E8" t="str">
            <v>M5H 2N1</v>
          </cell>
          <cell r="F8">
            <v>780061</v>
          </cell>
          <cell r="G8" t="str">
            <v>SqFt</v>
          </cell>
          <cell r="H8">
            <v>70</v>
          </cell>
          <cell r="J8">
            <v>13448190.390590999</v>
          </cell>
          <cell r="K8" t="str">
            <v>kWh</v>
          </cell>
          <cell r="X8">
            <v>36099.257697847766</v>
          </cell>
          <cell r="Y8" t="str">
            <v>Giga Joules</v>
          </cell>
          <cell r="Z8" t="str">
            <v>No</v>
          </cell>
          <cell r="AB8">
            <v>27164.098019266177</v>
          </cell>
          <cell r="AC8" t="str">
            <v>Giga Joules</v>
          </cell>
          <cell r="AD8" t="str">
            <v>Yes</v>
          </cell>
          <cell r="AE8">
            <v>3.2620568510000001</v>
          </cell>
          <cell r="AF8" t="str">
            <v xml:space="preserve">  </v>
          </cell>
          <cell r="AG8" t="str">
            <v xml:space="preserve">  </v>
          </cell>
          <cell r="AH8" t="str">
            <v xml:space="preserve">  </v>
          </cell>
          <cell r="AI8" t="str">
            <v>CH</v>
          </cell>
          <cell r="AJ8" t="str">
            <v>Administrative Offices</v>
          </cell>
        </row>
        <row r="9">
          <cell r="A9" t="str">
            <v>Cliffcrest Employment Services</v>
          </cell>
          <cell r="B9" t="str">
            <v>Administrative Offices</v>
          </cell>
          <cell r="C9" t="str">
            <v>2989 Kingston Rd</v>
          </cell>
          <cell r="D9" t="str">
            <v>Scarborough</v>
          </cell>
          <cell r="E9" t="str">
            <v>M1M 1P1</v>
          </cell>
          <cell r="F9">
            <v>8530</v>
          </cell>
          <cell r="G9" t="str">
            <v>SqFt</v>
          </cell>
          <cell r="H9">
            <v>70</v>
          </cell>
          <cell r="J9">
            <v>112550.60941600001</v>
          </cell>
          <cell r="K9" t="str">
            <v>kWh</v>
          </cell>
          <cell r="AF9" t="str">
            <v xml:space="preserve">  </v>
          </cell>
          <cell r="AG9" t="str">
            <v xml:space="preserve">  </v>
          </cell>
          <cell r="AH9" t="str">
            <v xml:space="preserve">  </v>
          </cell>
          <cell r="AI9" t="str">
            <v>2989KINGSTON2</v>
          </cell>
          <cell r="AJ9" t="str">
            <v>Administrative Offices</v>
          </cell>
        </row>
        <row r="10">
          <cell r="A10" t="str">
            <v>Consolidated Communication Ctr</v>
          </cell>
          <cell r="B10" t="str">
            <v>Administrative Offices</v>
          </cell>
          <cell r="C10" t="str">
            <v>703 Don Mills Rd</v>
          </cell>
          <cell r="D10" t="str">
            <v>North York</v>
          </cell>
          <cell r="E10" t="str">
            <v>M3C 3N3</v>
          </cell>
          <cell r="F10">
            <v>132999</v>
          </cell>
          <cell r="G10" t="str">
            <v>SqFt</v>
          </cell>
          <cell r="H10">
            <v>70</v>
          </cell>
          <cell r="J10">
            <v>7361109.3688709997</v>
          </cell>
          <cell r="K10" t="str">
            <v>kWh</v>
          </cell>
          <cell r="L10">
            <v>256042.35333299998</v>
          </cell>
          <cell r="M10" t="str">
            <v>CUBICM</v>
          </cell>
          <cell r="AF10" t="str">
            <v xml:space="preserve">  </v>
          </cell>
          <cell r="AG10" t="str">
            <v xml:space="preserve">  </v>
          </cell>
          <cell r="AH10" t="str">
            <v xml:space="preserve">  </v>
          </cell>
          <cell r="AI10" t="str">
            <v>CCC</v>
          </cell>
          <cell r="AJ10" t="str">
            <v>Administrative Offices</v>
          </cell>
        </row>
        <row r="11">
          <cell r="A11" t="str">
            <v>Crossways Employment Services</v>
          </cell>
          <cell r="B11" t="str">
            <v>Administrative Offices</v>
          </cell>
          <cell r="C11" t="str">
            <v>2340 Dundas St W</v>
          </cell>
          <cell r="D11" t="str">
            <v>Toronto</v>
          </cell>
          <cell r="E11" t="str">
            <v>M6P 4A9</v>
          </cell>
          <cell r="F11">
            <v>18277</v>
          </cell>
          <cell r="G11" t="str">
            <v>SqFt</v>
          </cell>
          <cell r="H11">
            <v>70</v>
          </cell>
          <cell r="J11">
            <v>852922.55257699999</v>
          </cell>
          <cell r="K11" t="str">
            <v>kWh</v>
          </cell>
          <cell r="L11">
            <v>44993.611613000001</v>
          </cell>
          <cell r="M11" t="str">
            <v>CUBICM</v>
          </cell>
          <cell r="AF11" t="str">
            <v xml:space="preserve">  </v>
          </cell>
          <cell r="AG11" t="str">
            <v xml:space="preserve">  </v>
          </cell>
          <cell r="AH11" t="str">
            <v xml:space="preserve">  </v>
          </cell>
          <cell r="AI11" t="str">
            <v>RWO</v>
          </cell>
          <cell r="AJ11" t="str">
            <v>Administrative Offices</v>
          </cell>
        </row>
        <row r="12">
          <cell r="A12" t="str">
            <v>Dyas Road</v>
          </cell>
          <cell r="B12" t="str">
            <v>Administrative Offices</v>
          </cell>
          <cell r="C12" t="str">
            <v>14 &amp; 18 Dyas Rd</v>
          </cell>
          <cell r="D12" t="str">
            <v>North York</v>
          </cell>
          <cell r="E12" t="str">
            <v>M3B 1V5</v>
          </cell>
          <cell r="F12">
            <v>102516</v>
          </cell>
          <cell r="G12" t="str">
            <v>SqFt</v>
          </cell>
          <cell r="H12">
            <v>70</v>
          </cell>
          <cell r="J12">
            <v>1655333.6667550001</v>
          </cell>
          <cell r="K12" t="str">
            <v>kWh</v>
          </cell>
          <cell r="L12">
            <v>105208.74935500001</v>
          </cell>
          <cell r="M12" t="str">
            <v>CUBICM</v>
          </cell>
          <cell r="AI12" t="str">
            <v>DYAS</v>
          </cell>
          <cell r="AJ12" t="str">
            <v>Administrative Offices</v>
          </cell>
        </row>
        <row r="13">
          <cell r="A13" t="str">
            <v>East Court &amp; Municipal Services</v>
          </cell>
          <cell r="B13" t="str">
            <v>Administrative Offices</v>
          </cell>
          <cell r="C13" t="str">
            <v>1530 Markham Rd</v>
          </cell>
          <cell r="D13" t="str">
            <v>Scarborough</v>
          </cell>
          <cell r="E13" t="str">
            <v>M1B 3G4</v>
          </cell>
          <cell r="F13">
            <v>120104</v>
          </cell>
          <cell r="G13" t="str">
            <v>SqFt</v>
          </cell>
          <cell r="H13">
            <v>70</v>
          </cell>
          <cell r="J13">
            <v>1950837.440774</v>
          </cell>
          <cell r="K13" t="str">
            <v>kWh</v>
          </cell>
          <cell r="L13">
            <v>105860.71371</v>
          </cell>
          <cell r="M13" t="str">
            <v>CUBICM</v>
          </cell>
          <cell r="AF13" t="str">
            <v xml:space="preserve">  </v>
          </cell>
          <cell r="AG13" t="str">
            <v xml:space="preserve">  </v>
          </cell>
          <cell r="AH13" t="str">
            <v xml:space="preserve">  </v>
          </cell>
          <cell r="AI13" t="str">
            <v>MR1530</v>
          </cell>
          <cell r="AJ13" t="str">
            <v>Administrative Offices</v>
          </cell>
        </row>
        <row r="14">
          <cell r="A14" t="str">
            <v>East York Civic Centre</v>
          </cell>
          <cell r="B14" t="str">
            <v>Administrative Offices</v>
          </cell>
          <cell r="C14" t="str">
            <v>850 Coxwell Ave</v>
          </cell>
          <cell r="D14" t="str">
            <v>Toronto</v>
          </cell>
          <cell r="E14" t="str">
            <v>M4C 5R1</v>
          </cell>
          <cell r="F14">
            <v>67544</v>
          </cell>
          <cell r="G14" t="str">
            <v>SqFt</v>
          </cell>
          <cell r="H14">
            <v>70</v>
          </cell>
          <cell r="J14">
            <v>1789712.8801289999</v>
          </cell>
          <cell r="K14" t="str">
            <v>kWh</v>
          </cell>
          <cell r="L14">
            <v>104399.566785</v>
          </cell>
          <cell r="M14" t="str">
            <v>CUBICM</v>
          </cell>
          <cell r="AF14" t="str">
            <v xml:space="preserve">  </v>
          </cell>
          <cell r="AG14" t="str">
            <v xml:space="preserve">  </v>
          </cell>
          <cell r="AH14" t="str">
            <v xml:space="preserve">  </v>
          </cell>
          <cell r="AI14" t="str">
            <v>EYCC</v>
          </cell>
          <cell r="AJ14" t="str">
            <v>Administrative Offices</v>
          </cell>
        </row>
        <row r="15">
          <cell r="A15" t="str">
            <v>Eastern District Office</v>
          </cell>
          <cell r="B15" t="str">
            <v>Administrative Offices</v>
          </cell>
          <cell r="C15" t="str">
            <v>1 Eastville Ave.</v>
          </cell>
          <cell r="D15" t="str">
            <v>Scarborough</v>
          </cell>
          <cell r="E15" t="str">
            <v>M1M 2N5</v>
          </cell>
          <cell r="F15">
            <v>19849</v>
          </cell>
          <cell r="G15" t="str">
            <v>SqFt</v>
          </cell>
          <cell r="H15">
            <v>70</v>
          </cell>
          <cell r="J15">
            <v>96300.750907000009</v>
          </cell>
          <cell r="K15" t="str">
            <v>kWh</v>
          </cell>
          <cell r="L15">
            <v>32070.238961999999</v>
          </cell>
          <cell r="M15" t="str">
            <v>CUBICM</v>
          </cell>
          <cell r="AF15" t="str">
            <v xml:space="preserve">  </v>
          </cell>
          <cell r="AG15" t="str">
            <v xml:space="preserve">  </v>
          </cell>
          <cell r="AH15" t="str">
            <v xml:space="preserve">  </v>
          </cell>
          <cell r="AI15" t="str">
            <v>EDO</v>
          </cell>
          <cell r="AJ15" t="str">
            <v>Administrative Offices</v>
          </cell>
        </row>
        <row r="16">
          <cell r="A16" t="str">
            <v>Election Services Building</v>
          </cell>
          <cell r="B16" t="str">
            <v>Administrative Offices</v>
          </cell>
          <cell r="C16" t="str">
            <v>89 Northline Road</v>
          </cell>
          <cell r="D16" t="str">
            <v>East York</v>
          </cell>
          <cell r="E16" t="str">
            <v>M4B 3G1</v>
          </cell>
          <cell r="F16">
            <v>55004</v>
          </cell>
          <cell r="G16" t="str">
            <v>SqFt</v>
          </cell>
          <cell r="H16">
            <v>70</v>
          </cell>
          <cell r="J16">
            <v>257136.326745</v>
          </cell>
          <cell r="K16" t="str">
            <v>kWh</v>
          </cell>
          <cell r="L16">
            <v>71888.497562999997</v>
          </cell>
          <cell r="M16" t="str">
            <v>CUBICM</v>
          </cell>
          <cell r="AF16" t="str">
            <v xml:space="preserve">  </v>
          </cell>
          <cell r="AG16" t="str">
            <v xml:space="preserve">  </v>
          </cell>
          <cell r="AH16" t="str">
            <v xml:space="preserve">  </v>
          </cell>
          <cell r="AI16" t="str">
            <v>89NORTH</v>
          </cell>
          <cell r="AJ16" t="str">
            <v>Administrative Offices</v>
          </cell>
        </row>
        <row r="17">
          <cell r="A17" t="str">
            <v>Etobicoke Civic Centre</v>
          </cell>
          <cell r="B17" t="str">
            <v>Administrative Offices</v>
          </cell>
          <cell r="C17" t="str">
            <v>399 The West Mall</v>
          </cell>
          <cell r="D17" t="str">
            <v>Etobicoke</v>
          </cell>
          <cell r="E17" t="str">
            <v>M9C 2Y2</v>
          </cell>
          <cell r="F17">
            <v>154925</v>
          </cell>
          <cell r="G17" t="str">
            <v>SqFt</v>
          </cell>
          <cell r="H17">
            <v>70</v>
          </cell>
          <cell r="J17">
            <v>2723553.0578070004</v>
          </cell>
          <cell r="K17" t="str">
            <v>kWh</v>
          </cell>
          <cell r="L17">
            <v>187349.21296199999</v>
          </cell>
          <cell r="M17" t="str">
            <v>CUBICM</v>
          </cell>
          <cell r="AF17" t="str">
            <v xml:space="preserve">  </v>
          </cell>
          <cell r="AG17" t="str">
            <v xml:space="preserve">  </v>
          </cell>
          <cell r="AH17" t="str">
            <v xml:space="preserve">  </v>
          </cell>
          <cell r="AI17" t="str">
            <v>ETCC</v>
          </cell>
          <cell r="AJ17" t="str">
            <v>Administrative Offices</v>
          </cell>
        </row>
        <row r="18">
          <cell r="A18" t="str">
            <v>Etobicoke North Office</v>
          </cell>
          <cell r="B18" t="str">
            <v>Administrative Offices</v>
          </cell>
          <cell r="C18" t="str">
            <v>220 Attwell Dr</v>
          </cell>
          <cell r="D18" t="str">
            <v>Etobicoke</v>
          </cell>
          <cell r="E18" t="str">
            <v>M9W 6T9</v>
          </cell>
          <cell r="F18">
            <v>20279</v>
          </cell>
          <cell r="G18" t="str">
            <v>SqFt</v>
          </cell>
          <cell r="H18">
            <v>70</v>
          </cell>
          <cell r="J18">
            <v>478213.00758199999</v>
          </cell>
          <cell r="K18" t="str">
            <v>kWh</v>
          </cell>
          <cell r="L18">
            <v>44398.227220000001</v>
          </cell>
          <cell r="M18" t="str">
            <v>CUBICM</v>
          </cell>
          <cell r="AF18" t="str">
            <v xml:space="preserve">  </v>
          </cell>
          <cell r="AG18" t="str">
            <v xml:space="preserve">  </v>
          </cell>
          <cell r="AH18" t="str">
            <v xml:space="preserve">  </v>
          </cell>
          <cell r="AI18" t="str">
            <v>ENO</v>
          </cell>
          <cell r="AJ18" t="str">
            <v>Administrative Offices</v>
          </cell>
        </row>
        <row r="19">
          <cell r="A19" t="str">
            <v>Etobicoke South Office</v>
          </cell>
          <cell r="B19" t="str">
            <v>Administrative Offices</v>
          </cell>
          <cell r="C19" t="str">
            <v>779 The Queensway</v>
          </cell>
          <cell r="D19" t="str">
            <v>Etobicoke</v>
          </cell>
          <cell r="E19" t="str">
            <v>M8Z 1N4</v>
          </cell>
          <cell r="F19">
            <v>22497</v>
          </cell>
          <cell r="G19" t="str">
            <v>SqFt</v>
          </cell>
          <cell r="H19">
            <v>70</v>
          </cell>
          <cell r="J19">
            <v>455275.52735699998</v>
          </cell>
          <cell r="K19" t="str">
            <v>kWh</v>
          </cell>
          <cell r="L19">
            <v>29544.387500000001</v>
          </cell>
          <cell r="M19" t="str">
            <v>CUBICM</v>
          </cell>
          <cell r="AF19" t="str">
            <v xml:space="preserve">  </v>
          </cell>
          <cell r="AG19" t="str">
            <v xml:space="preserve">  </v>
          </cell>
          <cell r="AH19" t="str">
            <v xml:space="preserve">  </v>
          </cell>
          <cell r="AI19" t="str">
            <v>ESO</v>
          </cell>
          <cell r="AJ19" t="str">
            <v>Administrative Offices</v>
          </cell>
        </row>
        <row r="20">
          <cell r="A20" t="str">
            <v>Fire Services - East Command Offices</v>
          </cell>
          <cell r="B20" t="str">
            <v>Administrative Offices</v>
          </cell>
          <cell r="C20" t="str">
            <v>3 Dohme Ave</v>
          </cell>
          <cell r="D20" t="str">
            <v>East York</v>
          </cell>
          <cell r="E20" t="str">
            <v>M4B 1Y8</v>
          </cell>
          <cell r="F20">
            <v>25898</v>
          </cell>
          <cell r="G20" t="str">
            <v>SqFt</v>
          </cell>
          <cell r="H20">
            <v>70</v>
          </cell>
          <cell r="J20">
            <v>137418.228668</v>
          </cell>
          <cell r="K20" t="str">
            <v>kWh</v>
          </cell>
          <cell r="L20">
            <v>22153.381817999998</v>
          </cell>
          <cell r="M20" t="str">
            <v>CUBICM</v>
          </cell>
          <cell r="AF20" t="str">
            <v xml:space="preserve">  </v>
          </cell>
          <cell r="AG20" t="str">
            <v xml:space="preserve">  </v>
          </cell>
          <cell r="AH20" t="str">
            <v xml:space="preserve">  </v>
          </cell>
          <cell r="AI20" t="str">
            <v>DA3</v>
          </cell>
          <cell r="AJ20" t="str">
            <v>Administrative Offices</v>
          </cell>
        </row>
        <row r="21">
          <cell r="A21" t="str">
            <v>Forestry W District Office</v>
          </cell>
          <cell r="B21" t="str">
            <v>Administrative Offices</v>
          </cell>
          <cell r="C21" t="str">
            <v>1 Bathurst St</v>
          </cell>
          <cell r="D21" t="str">
            <v>Toronto</v>
          </cell>
          <cell r="E21" t="str">
            <v>M5V 2N8</v>
          </cell>
          <cell r="F21">
            <v>8999</v>
          </cell>
          <cell r="G21" t="str">
            <v>SqFt</v>
          </cell>
          <cell r="H21">
            <v>70</v>
          </cell>
          <cell r="J21">
            <v>86176.777138000005</v>
          </cell>
          <cell r="K21" t="str">
            <v>kWh</v>
          </cell>
          <cell r="L21">
            <v>22131.600340999998</v>
          </cell>
          <cell r="M21" t="str">
            <v>CUBICM</v>
          </cell>
          <cell r="AF21" t="str">
            <v xml:space="preserve">  </v>
          </cell>
          <cell r="AG21" t="str">
            <v xml:space="preserve">  </v>
          </cell>
          <cell r="AH21" t="str">
            <v xml:space="preserve">  </v>
          </cell>
          <cell r="AI21" t="str">
            <v>FWDO</v>
          </cell>
          <cell r="AJ21" t="str">
            <v>Administrative Offices</v>
          </cell>
        </row>
        <row r="22">
          <cell r="A22" t="str">
            <v>Former Hydro Building</v>
          </cell>
          <cell r="B22" t="str">
            <v>Administrative Offices</v>
          </cell>
          <cell r="C22" t="str">
            <v>1652 Keele St</v>
          </cell>
          <cell r="D22" t="str">
            <v>Toronto</v>
          </cell>
          <cell r="E22" t="str">
            <v>M6M 3W3</v>
          </cell>
          <cell r="F22">
            <v>22497</v>
          </cell>
          <cell r="G22" t="str">
            <v>SqFt</v>
          </cell>
          <cell r="H22">
            <v>70</v>
          </cell>
          <cell r="J22">
            <v>433208.67296599998</v>
          </cell>
          <cell r="K22" t="str">
            <v>kWh</v>
          </cell>
          <cell r="L22">
            <v>5095.9704869999996</v>
          </cell>
          <cell r="M22" t="str">
            <v>CUBICM</v>
          </cell>
          <cell r="AF22" t="str">
            <v xml:space="preserve">  </v>
          </cell>
          <cell r="AG22" t="str">
            <v xml:space="preserve">  </v>
          </cell>
          <cell r="AH22" t="str">
            <v xml:space="preserve">  </v>
          </cell>
          <cell r="AI22" t="str">
            <v>KS1652</v>
          </cell>
          <cell r="AJ22" t="str">
            <v>Administrative Offices</v>
          </cell>
        </row>
        <row r="23">
          <cell r="A23" t="str">
            <v>Golden Mile Employment &amp; Social Services</v>
          </cell>
          <cell r="B23" t="str">
            <v>Administrative Offices</v>
          </cell>
          <cell r="C23" t="str">
            <v>1880 Eglinton Ave E</v>
          </cell>
          <cell r="D23" t="str">
            <v>Scarborough</v>
          </cell>
          <cell r="E23" t="str">
            <v>M1L 2L1</v>
          </cell>
          <cell r="F23">
            <v>45000</v>
          </cell>
          <cell r="G23" t="str">
            <v>SqFt</v>
          </cell>
          <cell r="H23">
            <v>70</v>
          </cell>
          <cell r="J23">
            <v>499083.80422600004</v>
          </cell>
          <cell r="K23" t="str">
            <v>kWh</v>
          </cell>
          <cell r="L23">
            <v>57983.004939999999</v>
          </cell>
          <cell r="M23" t="str">
            <v>CUBICM</v>
          </cell>
          <cell r="AF23" t="str">
            <v xml:space="preserve">  </v>
          </cell>
          <cell r="AG23" t="str">
            <v xml:space="preserve">  </v>
          </cell>
          <cell r="AH23" t="str">
            <v xml:space="preserve">  </v>
          </cell>
          <cell r="AI23" t="str">
            <v>1880EGLINTON</v>
          </cell>
          <cell r="AJ23" t="str">
            <v>Administrative Offices</v>
          </cell>
        </row>
        <row r="24">
          <cell r="A24" t="str">
            <v>Health Office</v>
          </cell>
          <cell r="B24" t="str">
            <v>Administrative Offices</v>
          </cell>
          <cell r="C24" t="str">
            <v>662 Jane St</v>
          </cell>
          <cell r="D24" t="str">
            <v>Toronto</v>
          </cell>
          <cell r="E24" t="str">
            <v>M6N 4A7</v>
          </cell>
          <cell r="F24">
            <v>2540</v>
          </cell>
          <cell r="G24" t="str">
            <v>SqFt</v>
          </cell>
          <cell r="H24">
            <v>70</v>
          </cell>
          <cell r="J24">
            <v>12945.063125000001</v>
          </cell>
          <cell r="K24" t="str">
            <v>kWh</v>
          </cell>
          <cell r="L24">
            <v>1065.239296</v>
          </cell>
          <cell r="M24" t="str">
            <v>CUBICM</v>
          </cell>
          <cell r="AF24" t="str">
            <v xml:space="preserve">  </v>
          </cell>
          <cell r="AG24" t="str">
            <v xml:space="preserve">  </v>
          </cell>
          <cell r="AH24" t="str">
            <v xml:space="preserve">  </v>
          </cell>
          <cell r="AI24" t="str">
            <v>HOJS</v>
          </cell>
          <cell r="AJ24" t="str">
            <v>Administrative Offices</v>
          </cell>
        </row>
        <row r="25">
          <cell r="A25" t="str">
            <v>Metro Hall</v>
          </cell>
          <cell r="B25" t="str">
            <v>Administrative Offices</v>
          </cell>
          <cell r="C25" t="str">
            <v>55 John St</v>
          </cell>
          <cell r="D25" t="str">
            <v>Toronto</v>
          </cell>
          <cell r="E25" t="str">
            <v>M5V 3C6</v>
          </cell>
          <cell r="F25">
            <v>787186</v>
          </cell>
          <cell r="G25" t="str">
            <v>SqFt</v>
          </cell>
          <cell r="H25">
            <v>70</v>
          </cell>
          <cell r="J25">
            <v>8690881.4483550005</v>
          </cell>
          <cell r="K25" t="str">
            <v>kWh</v>
          </cell>
          <cell r="X25">
            <v>25261.009907709402</v>
          </cell>
          <cell r="Y25" t="str">
            <v>Giga Joules</v>
          </cell>
          <cell r="Z25" t="str">
            <v>No</v>
          </cell>
          <cell r="AB25">
            <v>25394.976343768252</v>
          </cell>
          <cell r="AC25" t="str">
            <v>Giga Joules</v>
          </cell>
          <cell r="AD25" t="str">
            <v>Yes</v>
          </cell>
          <cell r="AE25">
            <v>3.2620568510000001</v>
          </cell>
          <cell r="AF25" t="str">
            <v xml:space="preserve">  </v>
          </cell>
          <cell r="AG25" t="str">
            <v xml:space="preserve">  </v>
          </cell>
          <cell r="AH25" t="str">
            <v xml:space="preserve">  </v>
          </cell>
          <cell r="AI25" t="str">
            <v>MH</v>
          </cell>
          <cell r="AJ25" t="str">
            <v>Administrative Offices</v>
          </cell>
        </row>
        <row r="26">
          <cell r="A26" t="str">
            <v>North District Office</v>
          </cell>
          <cell r="B26" t="str">
            <v>Administrative Offices</v>
          </cell>
          <cell r="C26" t="str">
            <v>275 Merton St</v>
          </cell>
          <cell r="D26" t="str">
            <v>Toronto</v>
          </cell>
          <cell r="E26" t="str">
            <v>M4S 1A7</v>
          </cell>
          <cell r="F26">
            <v>66747</v>
          </cell>
          <cell r="G26" t="str">
            <v>SqFt</v>
          </cell>
          <cell r="H26">
            <v>70</v>
          </cell>
          <cell r="J26">
            <v>437159.11829199997</v>
          </cell>
          <cell r="K26" t="str">
            <v>kWh</v>
          </cell>
          <cell r="L26">
            <v>39868.871874999997</v>
          </cell>
          <cell r="M26" t="str">
            <v>CUBICM</v>
          </cell>
          <cell r="AF26" t="str">
            <v xml:space="preserve">  </v>
          </cell>
          <cell r="AG26" t="str">
            <v xml:space="preserve">  </v>
          </cell>
          <cell r="AH26" t="str">
            <v xml:space="preserve">  </v>
          </cell>
          <cell r="AI26" t="str">
            <v>NDO</v>
          </cell>
          <cell r="AJ26" t="str">
            <v>Administrative Offices</v>
          </cell>
        </row>
        <row r="27">
          <cell r="A27" t="str">
            <v>North York Central Office</v>
          </cell>
          <cell r="B27" t="str">
            <v>Administrative Offices</v>
          </cell>
          <cell r="C27" t="str">
            <v>1117 Finch Ave.W</v>
          </cell>
          <cell r="D27" t="str">
            <v>North York</v>
          </cell>
          <cell r="E27" t="str">
            <v>M3J 2P7</v>
          </cell>
          <cell r="F27">
            <v>18934</v>
          </cell>
          <cell r="G27" t="str">
            <v>SqFt</v>
          </cell>
          <cell r="H27">
            <v>70</v>
          </cell>
          <cell r="J27">
            <v>434366.58272800001</v>
          </cell>
          <cell r="K27" t="str">
            <v>kWh</v>
          </cell>
          <cell r="L27">
            <v>19831.304724000001</v>
          </cell>
          <cell r="M27" t="str">
            <v>CUBICM</v>
          </cell>
          <cell r="AF27" t="str">
            <v xml:space="preserve">  </v>
          </cell>
          <cell r="AG27" t="str">
            <v xml:space="preserve">  </v>
          </cell>
          <cell r="AH27" t="str">
            <v xml:space="preserve">  </v>
          </cell>
          <cell r="AI27" t="str">
            <v>NYCO</v>
          </cell>
          <cell r="AJ27" t="str">
            <v>Administrative Offices</v>
          </cell>
        </row>
        <row r="28">
          <cell r="A28" t="str">
            <v>North York Civic Centre</v>
          </cell>
          <cell r="B28" t="str">
            <v>Administrative Offices</v>
          </cell>
          <cell r="C28" t="str">
            <v>5100 Yonge Street</v>
          </cell>
          <cell r="D28" t="str">
            <v>North York</v>
          </cell>
          <cell r="E28" t="str">
            <v>M2N 5V7</v>
          </cell>
          <cell r="F28">
            <v>303518</v>
          </cell>
          <cell r="G28" t="str">
            <v>SqFt</v>
          </cell>
          <cell r="H28">
            <v>70</v>
          </cell>
          <cell r="J28">
            <v>5708637.5854840009</v>
          </cell>
          <cell r="K28" t="str">
            <v>kWh</v>
          </cell>
          <cell r="L28">
            <v>421383.23988200002</v>
          </cell>
          <cell r="M28" t="str">
            <v>CUBICM</v>
          </cell>
          <cell r="AF28" t="str">
            <v xml:space="preserve">  </v>
          </cell>
          <cell r="AG28" t="str">
            <v xml:space="preserve">  </v>
          </cell>
          <cell r="AH28" t="str">
            <v xml:space="preserve">  </v>
          </cell>
          <cell r="AI28" t="str">
            <v>NYCC</v>
          </cell>
          <cell r="AJ28" t="str">
            <v>Administrative Offices</v>
          </cell>
        </row>
        <row r="29">
          <cell r="A29" t="str">
            <v>Old City Hall</v>
          </cell>
          <cell r="B29" t="str">
            <v>Administrative Offices</v>
          </cell>
          <cell r="C29" t="str">
            <v>60 Queen St.W.</v>
          </cell>
          <cell r="D29" t="str">
            <v>Toronto</v>
          </cell>
          <cell r="E29" t="str">
            <v>M5H 2M3</v>
          </cell>
          <cell r="F29">
            <v>350494</v>
          </cell>
          <cell r="G29" t="str">
            <v>SqFt</v>
          </cell>
          <cell r="H29">
            <v>70</v>
          </cell>
          <cell r="J29">
            <v>2695471.4435159997</v>
          </cell>
          <cell r="K29" t="str">
            <v>kWh</v>
          </cell>
          <cell r="X29">
            <v>21899.704360006614</v>
          </cell>
          <cell r="Y29" t="str">
            <v>Giga Joules</v>
          </cell>
          <cell r="Z29" t="str">
            <v>No</v>
          </cell>
          <cell r="AB29">
            <v>6554.9365398032596</v>
          </cell>
          <cell r="AC29" t="str">
            <v>Giga Joules</v>
          </cell>
          <cell r="AD29" t="str">
            <v>Yes</v>
          </cell>
          <cell r="AE29">
            <v>3.2620568510000001</v>
          </cell>
          <cell r="AF29" t="str">
            <v xml:space="preserve">  </v>
          </cell>
          <cell r="AG29" t="str">
            <v xml:space="preserve">  </v>
          </cell>
          <cell r="AH29" t="str">
            <v xml:space="preserve">  </v>
          </cell>
          <cell r="AI29" t="str">
            <v>OCH</v>
          </cell>
          <cell r="AJ29" t="str">
            <v>Administrative Offices</v>
          </cell>
        </row>
        <row r="30">
          <cell r="A30" t="str">
            <v>Pape Avenue Multiuse Building</v>
          </cell>
          <cell r="B30" t="str">
            <v>Administrative Offices</v>
          </cell>
          <cell r="C30" t="str">
            <v>126 Pape Ave</v>
          </cell>
          <cell r="D30" t="str">
            <v>Toronto</v>
          </cell>
          <cell r="E30" t="str">
            <v>M4M 2V8</v>
          </cell>
          <cell r="F30">
            <v>9365</v>
          </cell>
          <cell r="G30" t="str">
            <v>SqFt</v>
          </cell>
          <cell r="H30">
            <v>70</v>
          </cell>
          <cell r="J30">
            <v>85638.054838999989</v>
          </cell>
          <cell r="K30" t="str">
            <v>kWh</v>
          </cell>
          <cell r="L30">
            <v>23231.588544000002</v>
          </cell>
          <cell r="M30" t="str">
            <v>CUBICM</v>
          </cell>
          <cell r="AF30" t="str">
            <v xml:space="preserve">  </v>
          </cell>
          <cell r="AG30" t="str">
            <v xml:space="preserve">  </v>
          </cell>
          <cell r="AH30" t="str">
            <v xml:space="preserve">  </v>
          </cell>
          <cell r="AI30" t="str">
            <v>PAMB</v>
          </cell>
          <cell r="AJ30" t="str">
            <v>Administrative Offices</v>
          </cell>
        </row>
        <row r="31">
          <cell r="A31" t="str">
            <v>Property Dept Workshop</v>
          </cell>
          <cell r="B31" t="str">
            <v>Administrative Offices</v>
          </cell>
          <cell r="C31" t="str">
            <v>786 Dundas St E</v>
          </cell>
          <cell r="D31" t="str">
            <v>Toronto</v>
          </cell>
          <cell r="E31" t="str">
            <v>M4M 1R1</v>
          </cell>
          <cell r="F31">
            <v>39170</v>
          </cell>
          <cell r="G31" t="str">
            <v>SqFt</v>
          </cell>
          <cell r="H31">
            <v>70</v>
          </cell>
          <cell r="J31">
            <v>119614.56185</v>
          </cell>
          <cell r="K31" t="str">
            <v>kWh</v>
          </cell>
          <cell r="L31">
            <v>106591.62402</v>
          </cell>
          <cell r="M31" t="str">
            <v>CUBICM</v>
          </cell>
          <cell r="AF31" t="str">
            <v xml:space="preserve">  </v>
          </cell>
          <cell r="AG31" t="str">
            <v xml:space="preserve">  </v>
          </cell>
          <cell r="AH31" t="str">
            <v xml:space="preserve">  </v>
          </cell>
          <cell r="AI31" t="str">
            <v>PDWS</v>
          </cell>
          <cell r="AJ31" t="str">
            <v>Administrative Offices</v>
          </cell>
        </row>
        <row r="32">
          <cell r="A32" t="str">
            <v>Property Maintenance Office</v>
          </cell>
          <cell r="B32" t="str">
            <v>Administrative Offices</v>
          </cell>
          <cell r="C32" t="str">
            <v>149 River St</v>
          </cell>
          <cell r="D32" t="str">
            <v>Toronto</v>
          </cell>
          <cell r="E32" t="str">
            <v>M5A 3P8</v>
          </cell>
          <cell r="F32">
            <v>13487</v>
          </cell>
          <cell r="G32" t="str">
            <v>SqFt</v>
          </cell>
          <cell r="H32">
            <v>70</v>
          </cell>
          <cell r="J32">
            <v>127005.60224099999</v>
          </cell>
          <cell r="K32" t="str">
            <v>kWh</v>
          </cell>
          <cell r="L32">
            <v>27474.865227000002</v>
          </cell>
          <cell r="M32" t="str">
            <v>CUBICM</v>
          </cell>
          <cell r="AF32" t="str">
            <v xml:space="preserve">  </v>
          </cell>
          <cell r="AG32" t="str">
            <v xml:space="preserve">  </v>
          </cell>
          <cell r="AH32" t="str">
            <v xml:space="preserve">  </v>
          </cell>
          <cell r="AI32" t="str">
            <v>PMO</v>
          </cell>
          <cell r="AJ32" t="str">
            <v>Administrative Offices</v>
          </cell>
        </row>
        <row r="33">
          <cell r="A33" t="str">
            <v>Public Health Building</v>
          </cell>
          <cell r="B33" t="str">
            <v>Administrative Offices</v>
          </cell>
          <cell r="C33" t="str">
            <v>175 Memorial Park Ave</v>
          </cell>
          <cell r="D33" t="str">
            <v>Toronto</v>
          </cell>
          <cell r="E33" t="str">
            <v>M4J 4Y6</v>
          </cell>
          <cell r="F33">
            <v>6394</v>
          </cell>
          <cell r="G33" t="str">
            <v>SqFt</v>
          </cell>
          <cell r="H33">
            <v>70</v>
          </cell>
          <cell r="J33">
            <v>72104.034249999997</v>
          </cell>
          <cell r="K33" t="str">
            <v>kWh</v>
          </cell>
          <cell r="L33">
            <v>10646.245097000001</v>
          </cell>
          <cell r="M33" t="str">
            <v>CUBICM</v>
          </cell>
          <cell r="AF33" t="str">
            <v xml:space="preserve">  </v>
          </cell>
          <cell r="AG33" t="str">
            <v xml:space="preserve">  </v>
          </cell>
          <cell r="AH33" t="str">
            <v xml:space="preserve">  </v>
          </cell>
          <cell r="AI33" t="str">
            <v>MPA175</v>
          </cell>
          <cell r="AJ33" t="str">
            <v>Administrative Offices</v>
          </cell>
        </row>
        <row r="34">
          <cell r="A34" t="str">
            <v>Public Health HQ</v>
          </cell>
          <cell r="B34" t="str">
            <v>Administrative Offices</v>
          </cell>
          <cell r="C34" t="str">
            <v>277 Victoria St</v>
          </cell>
          <cell r="D34" t="str">
            <v>Toronto</v>
          </cell>
          <cell r="E34" t="str">
            <v>M5B 1W2</v>
          </cell>
          <cell r="F34">
            <v>111385</v>
          </cell>
          <cell r="G34" t="str">
            <v>SqFt</v>
          </cell>
          <cell r="H34">
            <v>70</v>
          </cell>
          <cell r="J34">
            <v>1889680.717165</v>
          </cell>
          <cell r="K34" t="str">
            <v>kWh</v>
          </cell>
          <cell r="L34">
            <v>31349.151515000001</v>
          </cell>
          <cell r="M34" t="str">
            <v>CUBICM</v>
          </cell>
          <cell r="AF34" t="str">
            <v xml:space="preserve">  </v>
          </cell>
          <cell r="AG34" t="str">
            <v xml:space="preserve">  </v>
          </cell>
          <cell r="AH34" t="str">
            <v xml:space="preserve">  </v>
          </cell>
          <cell r="AI34" t="str">
            <v>CHRO</v>
          </cell>
          <cell r="AJ34" t="str">
            <v>Administrative Offices</v>
          </cell>
        </row>
        <row r="35">
          <cell r="A35" t="str">
            <v>Queen Street Office</v>
          </cell>
          <cell r="B35" t="str">
            <v>Administrative Offices</v>
          </cell>
          <cell r="C35" t="str">
            <v>1631 Queen St. E.</v>
          </cell>
          <cell r="D35" t="str">
            <v>Toronto</v>
          </cell>
          <cell r="E35" t="str">
            <v>M4L 1G4</v>
          </cell>
          <cell r="F35">
            <v>25327</v>
          </cell>
          <cell r="G35" t="str">
            <v>SqFt</v>
          </cell>
          <cell r="H35">
            <v>70</v>
          </cell>
          <cell r="J35">
            <v>312114.85057300003</v>
          </cell>
          <cell r="K35" t="str">
            <v>kWh</v>
          </cell>
          <cell r="L35">
            <v>37404.054284999998</v>
          </cell>
          <cell r="M35" t="str">
            <v>CUBICM</v>
          </cell>
          <cell r="AF35" t="str">
            <v xml:space="preserve">  </v>
          </cell>
          <cell r="AG35" t="str">
            <v xml:space="preserve">  </v>
          </cell>
          <cell r="AH35" t="str">
            <v xml:space="preserve">  </v>
          </cell>
          <cell r="AI35" t="str">
            <v>QSO</v>
          </cell>
          <cell r="AJ35" t="str">
            <v>Administrative Offices</v>
          </cell>
        </row>
        <row r="36">
          <cell r="A36" t="str">
            <v>Rexdale Community Hub</v>
          </cell>
          <cell r="B36" t="str">
            <v>Administrative Offices</v>
          </cell>
          <cell r="C36" t="str">
            <v>21 Panorama Crt</v>
          </cell>
          <cell r="D36" t="str">
            <v>Etobicoke</v>
          </cell>
          <cell r="E36" t="str">
            <v>M9V 4E3</v>
          </cell>
          <cell r="F36">
            <v>96369</v>
          </cell>
          <cell r="G36" t="str">
            <v>SqFt</v>
          </cell>
          <cell r="H36">
            <v>70</v>
          </cell>
          <cell r="J36">
            <v>1123136.117935</v>
          </cell>
          <cell r="K36" t="str">
            <v>kWh</v>
          </cell>
          <cell r="L36">
            <v>95125.03160599999</v>
          </cell>
          <cell r="M36" t="str">
            <v>CUBICM</v>
          </cell>
          <cell r="AF36" t="str">
            <v xml:space="preserve">  </v>
          </cell>
          <cell r="AG36" t="str">
            <v xml:space="preserve">  </v>
          </cell>
          <cell r="AH36" t="str">
            <v xml:space="preserve">  </v>
          </cell>
          <cell r="AI36" t="str">
            <v>21PAN</v>
          </cell>
          <cell r="AJ36" t="str">
            <v>Administrative Offices</v>
          </cell>
        </row>
        <row r="37">
          <cell r="A37" t="str">
            <v>Scarborough Civic Centre</v>
          </cell>
          <cell r="B37" t="str">
            <v>Administrative Offices</v>
          </cell>
          <cell r="C37" t="str">
            <v>150 Borough Dr</v>
          </cell>
          <cell r="D37" t="str">
            <v>Scarborough</v>
          </cell>
          <cell r="E37" t="str">
            <v>M1P 4N7</v>
          </cell>
          <cell r="F37">
            <v>372868</v>
          </cell>
          <cell r="G37" t="str">
            <v>SqFt</v>
          </cell>
          <cell r="H37">
            <v>70</v>
          </cell>
          <cell r="J37">
            <v>6230563.6533220001</v>
          </cell>
          <cell r="K37" t="str">
            <v>kWh</v>
          </cell>
          <cell r="L37">
            <v>234291.112903</v>
          </cell>
          <cell r="M37" t="str">
            <v>CUBICM</v>
          </cell>
          <cell r="AF37" t="str">
            <v xml:space="preserve">  </v>
          </cell>
          <cell r="AG37" t="str">
            <v xml:space="preserve">  </v>
          </cell>
          <cell r="AH37" t="str">
            <v xml:space="preserve">  </v>
          </cell>
          <cell r="AI37" t="str">
            <v>SCCC</v>
          </cell>
          <cell r="AJ37" t="str">
            <v>Administrative Offices</v>
          </cell>
        </row>
        <row r="38">
          <cell r="A38" t="str">
            <v>Scarborough West Office</v>
          </cell>
          <cell r="B38" t="str">
            <v>Administrative Offices</v>
          </cell>
          <cell r="C38" t="str">
            <v>1225 Kennedy Rd</v>
          </cell>
          <cell r="D38" t="str">
            <v>Scarborough</v>
          </cell>
          <cell r="E38" t="str">
            <v>M1P 4Y1</v>
          </cell>
          <cell r="F38">
            <v>19999</v>
          </cell>
          <cell r="G38" t="str">
            <v>SqFt</v>
          </cell>
          <cell r="H38">
            <v>70</v>
          </cell>
          <cell r="J38">
            <v>476648.435573</v>
          </cell>
          <cell r="K38" t="str">
            <v>kWh</v>
          </cell>
          <cell r="L38">
            <v>39833.878664000003</v>
          </cell>
          <cell r="M38" t="str">
            <v>CUBICM</v>
          </cell>
          <cell r="AF38" t="str">
            <v xml:space="preserve">  </v>
          </cell>
          <cell r="AG38" t="str">
            <v xml:space="preserve">  </v>
          </cell>
          <cell r="AH38" t="str">
            <v xml:space="preserve">  </v>
          </cell>
          <cell r="AI38" t="str">
            <v>SWO</v>
          </cell>
          <cell r="AJ38" t="str">
            <v>Administrative Offices</v>
          </cell>
        </row>
        <row r="39">
          <cell r="A39" t="str">
            <v>St Lawrence Hall</v>
          </cell>
          <cell r="B39" t="str">
            <v>Administrative Offices</v>
          </cell>
          <cell r="C39" t="str">
            <v>157 King St East</v>
          </cell>
          <cell r="D39" t="str">
            <v>Toronto</v>
          </cell>
          <cell r="E39" t="str">
            <v>M5C 1G9</v>
          </cell>
          <cell r="F39">
            <v>55413</v>
          </cell>
          <cell r="G39" t="str">
            <v>SqFt</v>
          </cell>
          <cell r="H39">
            <v>70</v>
          </cell>
          <cell r="J39">
            <v>987151.37864600006</v>
          </cell>
          <cell r="K39" t="str">
            <v>kWh</v>
          </cell>
          <cell r="L39">
            <v>43817.687271999996</v>
          </cell>
          <cell r="M39" t="str">
            <v>CUBICM</v>
          </cell>
          <cell r="AF39" t="str">
            <v xml:space="preserve">  </v>
          </cell>
          <cell r="AG39" t="str">
            <v xml:space="preserve">  </v>
          </cell>
          <cell r="AH39" t="str">
            <v xml:space="preserve">  </v>
          </cell>
          <cell r="AI39" t="str">
            <v>SLH</v>
          </cell>
          <cell r="AJ39" t="str">
            <v>Administrative Offices</v>
          </cell>
        </row>
        <row r="40">
          <cell r="A40" t="str">
            <v>Toronto Island Service Office</v>
          </cell>
          <cell r="B40" t="str">
            <v>Administrative Offices</v>
          </cell>
          <cell r="C40" t="str">
            <v>1 Lake Shore Ave</v>
          </cell>
          <cell r="D40" t="str">
            <v>Toronto</v>
          </cell>
          <cell r="E40" t="str">
            <v>M5J 2W2</v>
          </cell>
          <cell r="F40">
            <v>20968</v>
          </cell>
          <cell r="G40" t="str">
            <v>SqFt</v>
          </cell>
          <cell r="H40">
            <v>70</v>
          </cell>
          <cell r="J40">
            <v>100143.033517</v>
          </cell>
          <cell r="K40" t="str">
            <v>kWh</v>
          </cell>
          <cell r="L40">
            <v>9136.8056469999992</v>
          </cell>
          <cell r="M40" t="str">
            <v>CUBICM</v>
          </cell>
          <cell r="AF40" t="str">
            <v xml:space="preserve">  </v>
          </cell>
          <cell r="AG40" t="str">
            <v xml:space="preserve">  </v>
          </cell>
          <cell r="AH40" t="str">
            <v xml:space="preserve">  </v>
          </cell>
          <cell r="AI40" t="str">
            <v>TISO</v>
          </cell>
          <cell r="AJ40" t="str">
            <v>Administrative Offices</v>
          </cell>
        </row>
        <row r="41">
          <cell r="A41" t="str">
            <v>Toronto Water Centre</v>
          </cell>
          <cell r="B41" t="str">
            <v>Administrative Offices</v>
          </cell>
          <cell r="C41" t="str">
            <v>60 Tiffield Rd</v>
          </cell>
          <cell r="D41" t="str">
            <v>Scarborough</v>
          </cell>
          <cell r="E41" t="str">
            <v>M1V 5N2</v>
          </cell>
          <cell r="F41">
            <v>64831</v>
          </cell>
          <cell r="G41" t="str">
            <v>SqFt</v>
          </cell>
          <cell r="H41">
            <v>70</v>
          </cell>
          <cell r="J41">
            <v>3126117.365032</v>
          </cell>
          <cell r="K41" t="str">
            <v>kWh</v>
          </cell>
          <cell r="L41">
            <v>143803.17451700001</v>
          </cell>
          <cell r="M41" t="str">
            <v>CUBICM</v>
          </cell>
          <cell r="AF41" t="str">
            <v xml:space="preserve">  </v>
          </cell>
          <cell r="AG41" t="str">
            <v xml:space="preserve">  </v>
          </cell>
          <cell r="AH41" t="str">
            <v xml:space="preserve">  </v>
          </cell>
          <cell r="AI41" t="str">
            <v>60TIFF</v>
          </cell>
          <cell r="AJ41" t="str">
            <v>Administrative Offices</v>
          </cell>
        </row>
        <row r="42">
          <cell r="A42" t="str">
            <v>Water Revenue Office</v>
          </cell>
          <cell r="B42" t="str">
            <v>Administrative Offices</v>
          </cell>
          <cell r="C42" t="str">
            <v>77 Elizabeth St</v>
          </cell>
          <cell r="D42" t="str">
            <v>Toronto</v>
          </cell>
          <cell r="E42" t="str">
            <v>M5G 1P4</v>
          </cell>
          <cell r="F42">
            <v>14768</v>
          </cell>
          <cell r="G42" t="str">
            <v>SqFt</v>
          </cell>
          <cell r="H42">
            <v>70</v>
          </cell>
          <cell r="J42">
            <v>180400.162163</v>
          </cell>
          <cell r="K42" t="str">
            <v>kWh</v>
          </cell>
          <cell r="L42">
            <v>18998.215903</v>
          </cell>
          <cell r="M42" t="str">
            <v>CUBICM</v>
          </cell>
          <cell r="AF42" t="str">
            <v xml:space="preserve">  </v>
          </cell>
          <cell r="AG42" t="str">
            <v xml:space="preserve">  </v>
          </cell>
          <cell r="AH42" t="str">
            <v xml:space="preserve">  </v>
          </cell>
          <cell r="AI42" t="str">
            <v>WRO</v>
          </cell>
          <cell r="AJ42" t="str">
            <v>Administrative Offices</v>
          </cell>
        </row>
        <row r="43">
          <cell r="A43" t="str">
            <v>Wellesley Jarvis Office</v>
          </cell>
          <cell r="B43" t="str">
            <v>Administrative Offices</v>
          </cell>
          <cell r="C43" t="str">
            <v>111 Wellesley St.E.</v>
          </cell>
          <cell r="D43" t="str">
            <v>Toronto</v>
          </cell>
          <cell r="E43" t="str">
            <v>M4Y 3A7</v>
          </cell>
          <cell r="F43">
            <v>52108</v>
          </cell>
          <cell r="G43" t="str">
            <v>SqFt</v>
          </cell>
          <cell r="H43">
            <v>70</v>
          </cell>
          <cell r="J43">
            <v>1259737.9187739999</v>
          </cell>
          <cell r="K43" t="str">
            <v>kWh</v>
          </cell>
          <cell r="AF43" t="str">
            <v xml:space="preserve">  </v>
          </cell>
          <cell r="AG43" t="str">
            <v xml:space="preserve">  </v>
          </cell>
          <cell r="AH43" t="str">
            <v xml:space="preserve">  </v>
          </cell>
          <cell r="AI43" t="str">
            <v>WJO</v>
          </cell>
          <cell r="AJ43" t="str">
            <v>Administrative Offices</v>
          </cell>
        </row>
        <row r="44">
          <cell r="A44" t="str">
            <v>Western District Office</v>
          </cell>
          <cell r="B44" t="str">
            <v>Administrative Offices</v>
          </cell>
          <cell r="C44" t="str">
            <v>61 Edgehill Rd.</v>
          </cell>
          <cell r="D44" t="str">
            <v>Etobicoke</v>
          </cell>
          <cell r="E44" t="str">
            <v>M9A 4N1</v>
          </cell>
          <cell r="F44">
            <v>4844</v>
          </cell>
          <cell r="G44" t="str">
            <v>SqFt</v>
          </cell>
          <cell r="H44">
            <v>70</v>
          </cell>
          <cell r="J44">
            <v>28793.696560999997</v>
          </cell>
          <cell r="K44" t="str">
            <v>kWh</v>
          </cell>
          <cell r="L44">
            <v>14158.581945</v>
          </cell>
          <cell r="M44" t="str">
            <v>CUBICM</v>
          </cell>
          <cell r="AF44" t="str">
            <v xml:space="preserve">  </v>
          </cell>
          <cell r="AG44" t="str">
            <v xml:space="preserve">  </v>
          </cell>
          <cell r="AH44" t="str">
            <v xml:space="preserve">  </v>
          </cell>
          <cell r="AI44" t="str">
            <v>WDO</v>
          </cell>
          <cell r="AJ44" t="str">
            <v>Administrative Offices</v>
          </cell>
        </row>
        <row r="45">
          <cell r="A45" t="str">
            <v>York Civic Center</v>
          </cell>
          <cell r="B45" t="str">
            <v>Administrative Offices</v>
          </cell>
          <cell r="C45" t="str">
            <v>2700 Eglinton Ave W</v>
          </cell>
          <cell r="D45" t="str">
            <v>Toronto</v>
          </cell>
          <cell r="E45" t="str">
            <v>M6M 1V1</v>
          </cell>
          <cell r="F45">
            <v>72915</v>
          </cell>
          <cell r="G45" t="str">
            <v>SqFt</v>
          </cell>
          <cell r="H45">
            <v>70</v>
          </cell>
          <cell r="J45">
            <v>1241941.1615480001</v>
          </cell>
          <cell r="K45" t="str">
            <v>kWh</v>
          </cell>
          <cell r="L45">
            <v>98679.058533999996</v>
          </cell>
          <cell r="M45" t="str">
            <v>CUBICM</v>
          </cell>
          <cell r="AF45" t="str">
            <v xml:space="preserve">  </v>
          </cell>
          <cell r="AG45" t="str">
            <v xml:space="preserve">  </v>
          </cell>
          <cell r="AH45" t="str">
            <v xml:space="preserve">  </v>
          </cell>
          <cell r="AI45" t="str">
            <v>YKCC</v>
          </cell>
          <cell r="AJ45" t="str">
            <v>Administrative Offices</v>
          </cell>
        </row>
        <row r="46">
          <cell r="A46" t="str">
            <v>Ambulance Headquarters</v>
          </cell>
          <cell r="B46" t="str">
            <v>Ambulance Stations</v>
          </cell>
          <cell r="C46" t="str">
            <v>4330 Dufferin St</v>
          </cell>
          <cell r="D46" t="str">
            <v>North York</v>
          </cell>
          <cell r="E46" t="str">
            <v>M3H 5R9</v>
          </cell>
          <cell r="F46">
            <v>143494</v>
          </cell>
          <cell r="G46" t="str">
            <v>SqFt</v>
          </cell>
          <cell r="H46">
            <v>168</v>
          </cell>
          <cell r="J46">
            <v>3586967.4110640003</v>
          </cell>
          <cell r="K46" t="str">
            <v>kWh</v>
          </cell>
          <cell r="L46">
            <v>266369.11274999997</v>
          </cell>
          <cell r="M46" t="str">
            <v>CUBICM</v>
          </cell>
          <cell r="AF46" t="str">
            <v xml:space="preserve">  </v>
          </cell>
          <cell r="AG46" t="str">
            <v xml:space="preserve">  </v>
          </cell>
          <cell r="AH46" t="str">
            <v xml:space="preserve">  </v>
          </cell>
          <cell r="AI46" t="str">
            <v>AHQ</v>
          </cell>
          <cell r="AJ46" t="str">
            <v>Ambulance Stations</v>
          </cell>
        </row>
        <row r="47">
          <cell r="A47" t="str">
            <v>EMS Workshop West</v>
          </cell>
          <cell r="B47" t="str">
            <v>Ambulance Stations</v>
          </cell>
          <cell r="C47" t="str">
            <v>866 Richmond St.W.</v>
          </cell>
          <cell r="D47" t="str">
            <v>Toronto</v>
          </cell>
          <cell r="E47" t="str">
            <v>M6J 1C9</v>
          </cell>
          <cell r="F47">
            <v>1658</v>
          </cell>
          <cell r="G47" t="str">
            <v>SqFt</v>
          </cell>
          <cell r="H47">
            <v>168</v>
          </cell>
          <cell r="J47">
            <v>14583.570083000001</v>
          </cell>
          <cell r="K47" t="str">
            <v>kWh</v>
          </cell>
          <cell r="L47">
            <v>6934.1074320000007</v>
          </cell>
          <cell r="M47" t="str">
            <v>CUBICM</v>
          </cell>
          <cell r="AF47" t="str">
            <v xml:space="preserve">  </v>
          </cell>
          <cell r="AG47" t="str">
            <v xml:space="preserve">  </v>
          </cell>
          <cell r="AH47" t="str">
            <v xml:space="preserve">  </v>
          </cell>
          <cell r="AI47" t="str">
            <v>EMSWW</v>
          </cell>
          <cell r="AJ47" t="str">
            <v>Ambulance Stations</v>
          </cell>
        </row>
        <row r="48">
          <cell r="A48" t="str">
            <v>Multi-Function Station #1</v>
          </cell>
          <cell r="B48" t="str">
            <v>Ambulance Stations</v>
          </cell>
          <cell r="C48" t="str">
            <v>1300 Wilson Ave.</v>
          </cell>
          <cell r="D48" t="str">
            <v>North York</v>
          </cell>
          <cell r="E48" t="str">
            <v>M3M 1H5</v>
          </cell>
          <cell r="F48">
            <v>21781</v>
          </cell>
          <cell r="G48" t="str">
            <v>SqFt</v>
          </cell>
          <cell r="H48">
            <v>168</v>
          </cell>
          <cell r="J48">
            <v>127576.96877399999</v>
          </cell>
          <cell r="K48" t="str">
            <v>kWh</v>
          </cell>
          <cell r="L48">
            <v>10569.655429</v>
          </cell>
          <cell r="M48" t="str">
            <v>CUBICM</v>
          </cell>
          <cell r="AF48" t="str">
            <v xml:space="preserve">  </v>
          </cell>
          <cell r="AG48" t="str">
            <v xml:space="preserve">  </v>
          </cell>
          <cell r="AH48" t="str">
            <v xml:space="preserve">  </v>
          </cell>
          <cell r="AI48" t="str">
            <v>MFS1</v>
          </cell>
          <cell r="AJ48" t="str">
            <v>Ambulance Stations</v>
          </cell>
        </row>
        <row r="49">
          <cell r="A49" t="str">
            <v>NE District Office / Station #20</v>
          </cell>
          <cell r="B49" t="str">
            <v>Ambulance Stations</v>
          </cell>
          <cell r="C49" t="str">
            <v>2430 Lawrence Ave E</v>
          </cell>
          <cell r="D49" t="str">
            <v>Scarborough</v>
          </cell>
          <cell r="E49" t="str">
            <v>M1P 2R5</v>
          </cell>
          <cell r="F49">
            <v>7782</v>
          </cell>
          <cell r="G49" t="str">
            <v>SqFt</v>
          </cell>
          <cell r="H49">
            <v>168</v>
          </cell>
          <cell r="J49">
            <v>293727.811835</v>
          </cell>
          <cell r="K49" t="str">
            <v>kWh</v>
          </cell>
          <cell r="L49">
            <v>25612.507928999999</v>
          </cell>
          <cell r="M49" t="str">
            <v>CUBICM</v>
          </cell>
          <cell r="AF49" t="str">
            <v xml:space="preserve">  </v>
          </cell>
          <cell r="AG49" t="str">
            <v xml:space="preserve">  </v>
          </cell>
          <cell r="AH49" t="str">
            <v xml:space="preserve">  </v>
          </cell>
          <cell r="AI49" t="str">
            <v>LA2430</v>
          </cell>
          <cell r="AJ49" t="str">
            <v>Ambulance Stations</v>
          </cell>
        </row>
        <row r="50">
          <cell r="A50" t="str">
            <v>NW District Office &amp; Garage</v>
          </cell>
          <cell r="B50" t="str">
            <v>Ambulance Stations</v>
          </cell>
          <cell r="C50" t="str">
            <v>50 Toryork Dr</v>
          </cell>
          <cell r="D50" t="str">
            <v>North York</v>
          </cell>
          <cell r="E50" t="str">
            <v>M9L 1X6</v>
          </cell>
          <cell r="F50">
            <v>13153</v>
          </cell>
          <cell r="G50" t="str">
            <v>SqFt</v>
          </cell>
          <cell r="H50">
            <v>168</v>
          </cell>
          <cell r="J50">
            <v>155135.672001</v>
          </cell>
          <cell r="K50" t="str">
            <v>kWh</v>
          </cell>
          <cell r="L50">
            <v>14947.105882000002</v>
          </cell>
          <cell r="M50" t="str">
            <v>CUBICM</v>
          </cell>
          <cell r="AF50" t="str">
            <v xml:space="preserve">  </v>
          </cell>
          <cell r="AG50" t="str">
            <v xml:space="preserve">  </v>
          </cell>
          <cell r="AH50" t="str">
            <v xml:space="preserve">  </v>
          </cell>
          <cell r="AI50" t="str">
            <v>50TY</v>
          </cell>
          <cell r="AJ50" t="str">
            <v>Ambulance Stations</v>
          </cell>
        </row>
        <row r="51">
          <cell r="A51" t="str">
            <v>Station #10</v>
          </cell>
          <cell r="B51" t="str">
            <v>Ambulance Stations</v>
          </cell>
          <cell r="C51" t="str">
            <v>2015 Lawrence Ave.W.</v>
          </cell>
          <cell r="D51" t="str">
            <v>Toronto</v>
          </cell>
          <cell r="E51" t="str">
            <v>M9N 3V5</v>
          </cell>
          <cell r="F51">
            <v>5005</v>
          </cell>
          <cell r="G51" t="str">
            <v>SqFt</v>
          </cell>
          <cell r="H51">
            <v>168</v>
          </cell>
          <cell r="J51">
            <v>61059.502485999998</v>
          </cell>
          <cell r="K51" t="str">
            <v>kWh</v>
          </cell>
          <cell r="L51">
            <v>9522.6313179999997</v>
          </cell>
          <cell r="M51" t="str">
            <v>CUBICM</v>
          </cell>
          <cell r="AF51" t="str">
            <v xml:space="preserve">  </v>
          </cell>
          <cell r="AG51" t="str">
            <v xml:space="preserve">  </v>
          </cell>
          <cell r="AH51" t="str">
            <v xml:space="preserve">  </v>
          </cell>
          <cell r="AI51" t="str">
            <v>AS10</v>
          </cell>
          <cell r="AJ51" t="str">
            <v>Ambulance Stations</v>
          </cell>
        </row>
        <row r="52">
          <cell r="A52" t="str">
            <v>Station #11</v>
          </cell>
          <cell r="B52" t="str">
            <v>Ambulance Stations</v>
          </cell>
          <cell r="C52" t="str">
            <v>1135 Caledonia Rd</v>
          </cell>
          <cell r="D52" t="str">
            <v>North York</v>
          </cell>
          <cell r="E52" t="str">
            <v>M6A 2W9</v>
          </cell>
          <cell r="F52">
            <v>3574</v>
          </cell>
          <cell r="G52" t="str">
            <v>SqFt</v>
          </cell>
          <cell r="H52">
            <v>168</v>
          </cell>
          <cell r="J52">
            <v>32518.56625</v>
          </cell>
          <cell r="K52" t="str">
            <v>kWh</v>
          </cell>
          <cell r="L52">
            <v>10804.889214999999</v>
          </cell>
          <cell r="M52" t="str">
            <v>CUBICM</v>
          </cell>
          <cell r="AF52" t="str">
            <v xml:space="preserve">  </v>
          </cell>
          <cell r="AG52" t="str">
            <v xml:space="preserve">  </v>
          </cell>
          <cell r="AH52" t="str">
            <v xml:space="preserve">  </v>
          </cell>
          <cell r="AI52" t="str">
            <v>AS11</v>
          </cell>
          <cell r="AJ52" t="str">
            <v>Ambulance Stations</v>
          </cell>
        </row>
        <row r="53">
          <cell r="A53" t="str">
            <v>Station #12</v>
          </cell>
          <cell r="B53" t="str">
            <v>Ambulance Stations</v>
          </cell>
          <cell r="C53" t="str">
            <v>1535 Albion Rd.</v>
          </cell>
          <cell r="D53" t="str">
            <v>Etobicoke</v>
          </cell>
          <cell r="E53" t="str">
            <v>M9V 1B2</v>
          </cell>
          <cell r="F53">
            <v>1938</v>
          </cell>
          <cell r="G53" t="str">
            <v>SqFt</v>
          </cell>
          <cell r="H53">
            <v>168</v>
          </cell>
          <cell r="J53">
            <v>36345.747557000002</v>
          </cell>
          <cell r="K53" t="str">
            <v>kWh</v>
          </cell>
          <cell r="L53">
            <v>1565</v>
          </cell>
          <cell r="M53" t="str">
            <v>CUBICM</v>
          </cell>
          <cell r="AF53" t="str">
            <v xml:space="preserve">  </v>
          </cell>
          <cell r="AG53" t="str">
            <v xml:space="preserve">  </v>
          </cell>
          <cell r="AH53" t="str">
            <v xml:space="preserve">  </v>
          </cell>
          <cell r="AI53" t="str">
            <v>AS12</v>
          </cell>
          <cell r="AJ53" t="str">
            <v>Ambulance Stations</v>
          </cell>
        </row>
        <row r="54">
          <cell r="A54" t="str">
            <v>Station #13</v>
          </cell>
          <cell r="B54" t="str">
            <v>Ambulance Stations</v>
          </cell>
          <cell r="C54" t="str">
            <v>555 Martin Grove Rd</v>
          </cell>
          <cell r="D54" t="str">
            <v>Etobicoke</v>
          </cell>
          <cell r="E54" t="str">
            <v>M9R 4B7</v>
          </cell>
          <cell r="F54">
            <v>2756</v>
          </cell>
          <cell r="G54" t="str">
            <v>SqFt</v>
          </cell>
          <cell r="H54">
            <v>168</v>
          </cell>
          <cell r="J54">
            <v>28377.286888000002</v>
          </cell>
          <cell r="K54" t="str">
            <v>kWh</v>
          </cell>
          <cell r="L54">
            <v>10067.363273000001</v>
          </cell>
          <cell r="M54" t="str">
            <v>CUBICM</v>
          </cell>
          <cell r="AF54" t="str">
            <v xml:space="preserve">  </v>
          </cell>
          <cell r="AG54" t="str">
            <v xml:space="preserve">  </v>
          </cell>
          <cell r="AH54" t="str">
            <v xml:space="preserve">  </v>
          </cell>
          <cell r="AI54" t="str">
            <v>AS13</v>
          </cell>
          <cell r="AJ54" t="str">
            <v>Ambulance Stations</v>
          </cell>
        </row>
        <row r="55">
          <cell r="A55" t="str">
            <v>Station #14</v>
          </cell>
          <cell r="B55" t="str">
            <v>Ambulance Stations</v>
          </cell>
          <cell r="C55" t="str">
            <v>321 Rexdale Blvd</v>
          </cell>
          <cell r="D55" t="str">
            <v>Etobicoke</v>
          </cell>
          <cell r="E55" t="str">
            <v>M9W 1R8</v>
          </cell>
          <cell r="F55">
            <v>4252</v>
          </cell>
          <cell r="G55" t="str">
            <v>SqFt</v>
          </cell>
          <cell r="H55">
            <v>168</v>
          </cell>
          <cell r="J55">
            <v>57917.869565000001</v>
          </cell>
          <cell r="K55" t="str">
            <v>kWh</v>
          </cell>
          <cell r="L55">
            <v>5729.7515149999999</v>
          </cell>
          <cell r="M55" t="str">
            <v>CUBICM</v>
          </cell>
          <cell r="AF55" t="str">
            <v xml:space="preserve">  </v>
          </cell>
          <cell r="AG55" t="str">
            <v xml:space="preserve">  </v>
          </cell>
          <cell r="AH55" t="str">
            <v xml:space="preserve">  </v>
          </cell>
          <cell r="AI55" t="str">
            <v>AS14</v>
          </cell>
          <cell r="AJ55" t="str">
            <v>Ambulance Stations</v>
          </cell>
        </row>
        <row r="56">
          <cell r="A56" t="str">
            <v>Station #18</v>
          </cell>
          <cell r="B56" t="str">
            <v>Ambulance Stations</v>
          </cell>
          <cell r="C56" t="str">
            <v>643 Eglinton Ave.W.</v>
          </cell>
          <cell r="D56" t="str">
            <v>Toronto</v>
          </cell>
          <cell r="E56" t="str">
            <v>M5N 1C5</v>
          </cell>
          <cell r="F56">
            <v>1345</v>
          </cell>
          <cell r="G56" t="str">
            <v>SqFt</v>
          </cell>
          <cell r="H56">
            <v>168</v>
          </cell>
          <cell r="J56">
            <v>67472.79221</v>
          </cell>
          <cell r="K56" t="str">
            <v>kWh</v>
          </cell>
          <cell r="L56">
            <v>14709.879232000001</v>
          </cell>
          <cell r="M56" t="str">
            <v>CUBICM</v>
          </cell>
          <cell r="AF56" t="str">
            <v xml:space="preserve">  </v>
          </cell>
          <cell r="AG56" t="str">
            <v xml:space="preserve">  </v>
          </cell>
          <cell r="AH56" t="str">
            <v xml:space="preserve">  </v>
          </cell>
          <cell r="AI56" t="str">
            <v>AS18</v>
          </cell>
          <cell r="AJ56" t="str">
            <v>Ambulance Stations</v>
          </cell>
        </row>
        <row r="57">
          <cell r="A57" t="str">
            <v>Station #21</v>
          </cell>
          <cell r="B57" t="str">
            <v>Ambulance Stations</v>
          </cell>
          <cell r="C57" t="str">
            <v>887 Pharmacy Ave</v>
          </cell>
          <cell r="D57" t="str">
            <v>Scarborough</v>
          </cell>
          <cell r="E57" t="str">
            <v>M1L 3K9</v>
          </cell>
          <cell r="F57">
            <v>2799</v>
          </cell>
          <cell r="G57" t="str">
            <v>SqFt</v>
          </cell>
          <cell r="H57">
            <v>168</v>
          </cell>
          <cell r="J57">
            <v>39517.039882999998</v>
          </cell>
          <cell r="K57" t="str">
            <v>kWh</v>
          </cell>
          <cell r="L57">
            <v>8744.7161720000004</v>
          </cell>
          <cell r="M57" t="str">
            <v>CUBICM</v>
          </cell>
          <cell r="AF57" t="str">
            <v xml:space="preserve">  </v>
          </cell>
          <cell r="AG57" t="str">
            <v xml:space="preserve">  </v>
          </cell>
          <cell r="AH57" t="str">
            <v xml:space="preserve">  </v>
          </cell>
          <cell r="AI57" t="str">
            <v>AS21</v>
          </cell>
          <cell r="AJ57" t="str">
            <v>Ambulance Stations</v>
          </cell>
        </row>
        <row r="58">
          <cell r="A58" t="str">
            <v>Station #22</v>
          </cell>
          <cell r="B58" t="str">
            <v>Ambulance Stations</v>
          </cell>
          <cell r="C58" t="str">
            <v>3100 Eglinton Ave. E.</v>
          </cell>
          <cell r="D58" t="str">
            <v>Scarborough</v>
          </cell>
          <cell r="E58" t="str">
            <v>M1J 2H1</v>
          </cell>
          <cell r="F58">
            <v>2583</v>
          </cell>
          <cell r="G58" t="str">
            <v>SqFt</v>
          </cell>
          <cell r="H58">
            <v>168</v>
          </cell>
          <cell r="J58">
            <v>42799.235403000006</v>
          </cell>
          <cell r="K58" t="str">
            <v>kWh</v>
          </cell>
          <cell r="L58">
            <v>3545.119318</v>
          </cell>
          <cell r="M58" t="str">
            <v>CUBICM</v>
          </cell>
          <cell r="AF58" t="str">
            <v xml:space="preserve">  </v>
          </cell>
          <cell r="AG58" t="str">
            <v xml:space="preserve">  </v>
          </cell>
          <cell r="AH58" t="str">
            <v xml:space="preserve">  </v>
          </cell>
          <cell r="AI58" t="str">
            <v>AS22</v>
          </cell>
          <cell r="AJ58" t="str">
            <v>Ambulance Stations</v>
          </cell>
        </row>
        <row r="59">
          <cell r="A59" t="str">
            <v>Station #24</v>
          </cell>
          <cell r="B59" t="str">
            <v>Ambulance Stations</v>
          </cell>
          <cell r="C59" t="str">
            <v>3061 Birchmount Rd</v>
          </cell>
          <cell r="D59" t="str">
            <v>Scarborough</v>
          </cell>
          <cell r="E59" t="str">
            <v>M1W 2S4</v>
          </cell>
          <cell r="F59">
            <v>2659</v>
          </cell>
          <cell r="G59" t="str">
            <v>SqFt</v>
          </cell>
          <cell r="H59">
            <v>168</v>
          </cell>
          <cell r="J59">
            <v>24869.985809999998</v>
          </cell>
          <cell r="K59" t="str">
            <v>kWh</v>
          </cell>
          <cell r="L59">
            <v>5452.8754550000003</v>
          </cell>
          <cell r="M59" t="str">
            <v>CUBICM</v>
          </cell>
          <cell r="AF59" t="str">
            <v xml:space="preserve">  </v>
          </cell>
          <cell r="AG59" t="str">
            <v xml:space="preserve">  </v>
          </cell>
          <cell r="AH59" t="str">
            <v xml:space="preserve">  </v>
          </cell>
          <cell r="AI59" t="str">
            <v>AS24</v>
          </cell>
          <cell r="AJ59" t="str">
            <v>Ambulance Stations</v>
          </cell>
        </row>
        <row r="60">
          <cell r="A60" t="str">
            <v>Station #28</v>
          </cell>
          <cell r="B60" t="str">
            <v>Ambulance Stations</v>
          </cell>
          <cell r="C60" t="str">
            <v>2900 Lawrence Ave.E.</v>
          </cell>
          <cell r="D60" t="str">
            <v>Toronto</v>
          </cell>
          <cell r="E60" t="str">
            <v>M1P 2TS</v>
          </cell>
          <cell r="F60">
            <v>1905</v>
          </cell>
          <cell r="G60" t="str">
            <v>SqFt</v>
          </cell>
          <cell r="H60">
            <v>168</v>
          </cell>
          <cell r="J60">
            <v>40286.004148</v>
          </cell>
          <cell r="K60" t="str">
            <v>kWh</v>
          </cell>
          <cell r="L60">
            <v>10379.105294999999</v>
          </cell>
          <cell r="M60" t="str">
            <v>CUBICM</v>
          </cell>
          <cell r="AF60" t="str">
            <v xml:space="preserve">  </v>
          </cell>
          <cell r="AG60" t="str">
            <v xml:space="preserve">  </v>
          </cell>
          <cell r="AH60" t="str">
            <v xml:space="preserve">  </v>
          </cell>
          <cell r="AI60" t="str">
            <v>AS28</v>
          </cell>
          <cell r="AJ60" t="str">
            <v>Ambulance Stations</v>
          </cell>
        </row>
        <row r="61">
          <cell r="A61" t="str">
            <v>Station #30 &amp; Garage &amp; Office</v>
          </cell>
          <cell r="B61" t="str">
            <v>Ambulance Stations</v>
          </cell>
          <cell r="C61" t="str">
            <v>100 Turnberry Ave</v>
          </cell>
          <cell r="D61" t="str">
            <v>Toronto</v>
          </cell>
          <cell r="E61" t="str">
            <v>M6N 1R1</v>
          </cell>
          <cell r="F61">
            <v>16380</v>
          </cell>
          <cell r="G61" t="str">
            <v>SqFt</v>
          </cell>
          <cell r="H61">
            <v>168</v>
          </cell>
          <cell r="J61">
            <v>202466.186778</v>
          </cell>
          <cell r="K61" t="str">
            <v>kWh</v>
          </cell>
          <cell r="L61">
            <v>49396.337160999996</v>
          </cell>
          <cell r="M61" t="str">
            <v>CUBICM</v>
          </cell>
          <cell r="AF61" t="str">
            <v xml:space="preserve">  </v>
          </cell>
          <cell r="AG61" t="str">
            <v xml:space="preserve">  </v>
          </cell>
          <cell r="AH61" t="str">
            <v xml:space="preserve">  </v>
          </cell>
          <cell r="AI61" t="str">
            <v>AS30</v>
          </cell>
          <cell r="AJ61" t="str">
            <v>Ambulance Stations</v>
          </cell>
        </row>
        <row r="62">
          <cell r="A62" t="str">
            <v>Station #31</v>
          </cell>
          <cell r="B62" t="str">
            <v>Ambulance Stations</v>
          </cell>
          <cell r="C62" t="str">
            <v>4219 Dundas St.W.</v>
          </cell>
          <cell r="D62" t="str">
            <v>Etobicoke</v>
          </cell>
          <cell r="E62" t="str">
            <v>M8X 1Y3</v>
          </cell>
          <cell r="F62">
            <v>2831</v>
          </cell>
          <cell r="G62" t="str">
            <v>SqFt</v>
          </cell>
          <cell r="H62">
            <v>168</v>
          </cell>
          <cell r="J62">
            <v>40930.251701000001</v>
          </cell>
          <cell r="K62" t="str">
            <v>kWh</v>
          </cell>
          <cell r="L62">
            <v>5044.8266670000003</v>
          </cell>
          <cell r="M62" t="str">
            <v>CUBICM</v>
          </cell>
          <cell r="AF62" t="str">
            <v xml:space="preserve">  </v>
          </cell>
          <cell r="AG62" t="str">
            <v xml:space="preserve">  </v>
          </cell>
          <cell r="AH62" t="str">
            <v xml:space="preserve">  </v>
          </cell>
          <cell r="AI62" t="str">
            <v>AS31</v>
          </cell>
          <cell r="AJ62" t="str">
            <v>Ambulance Stations</v>
          </cell>
        </row>
        <row r="63">
          <cell r="A63" t="str">
            <v>Station #32</v>
          </cell>
          <cell r="B63" t="str">
            <v>Ambulance Stations</v>
          </cell>
          <cell r="C63" t="str">
            <v>9 Clendenan Ave.</v>
          </cell>
          <cell r="D63" t="str">
            <v>Toronto</v>
          </cell>
          <cell r="E63" t="str">
            <v>M6P 2W4</v>
          </cell>
          <cell r="F63">
            <v>3218</v>
          </cell>
          <cell r="G63" t="str">
            <v>SqFt</v>
          </cell>
          <cell r="H63">
            <v>168</v>
          </cell>
          <cell r="J63">
            <v>19951.862766999999</v>
          </cell>
          <cell r="K63" t="str">
            <v>kWh</v>
          </cell>
          <cell r="L63">
            <v>4581.6732259999999</v>
          </cell>
          <cell r="M63" t="str">
            <v>CUBICM</v>
          </cell>
          <cell r="AF63" t="str">
            <v xml:space="preserve">  </v>
          </cell>
          <cell r="AG63" t="str">
            <v xml:space="preserve">  </v>
          </cell>
          <cell r="AH63" t="str">
            <v xml:space="preserve">  </v>
          </cell>
          <cell r="AI63" t="str">
            <v>AS32</v>
          </cell>
          <cell r="AJ63" t="str">
            <v>Ambulance Stations</v>
          </cell>
        </row>
        <row r="64">
          <cell r="A64" t="str">
            <v>Station #33</v>
          </cell>
          <cell r="B64" t="str">
            <v>Ambulance Stations</v>
          </cell>
          <cell r="C64" t="str">
            <v>760 Dovercourt Rd</v>
          </cell>
          <cell r="D64" t="str">
            <v>Toronto</v>
          </cell>
          <cell r="E64" t="str">
            <v>M6H 2X2</v>
          </cell>
          <cell r="F64">
            <v>3132</v>
          </cell>
          <cell r="G64" t="str">
            <v>SqFt</v>
          </cell>
          <cell r="H64">
            <v>168</v>
          </cell>
          <cell r="J64">
            <v>32766.324838999997</v>
          </cell>
          <cell r="K64" t="str">
            <v>kWh</v>
          </cell>
          <cell r="L64">
            <v>6476.9735609999998</v>
          </cell>
          <cell r="M64" t="str">
            <v>CUBICM</v>
          </cell>
          <cell r="AF64" t="str">
            <v xml:space="preserve">  </v>
          </cell>
          <cell r="AG64" t="str">
            <v xml:space="preserve">  </v>
          </cell>
          <cell r="AH64" t="str">
            <v xml:space="preserve">  </v>
          </cell>
          <cell r="AI64" t="str">
            <v>AS33</v>
          </cell>
          <cell r="AJ64" t="str">
            <v>Ambulance Stations</v>
          </cell>
        </row>
        <row r="65">
          <cell r="A65" t="str">
            <v>Station #34</v>
          </cell>
          <cell r="B65" t="str">
            <v>Ambulance Stations</v>
          </cell>
          <cell r="C65" t="str">
            <v>674 Markham St</v>
          </cell>
          <cell r="D65" t="str">
            <v>Toronto</v>
          </cell>
          <cell r="E65" t="str">
            <v>M6G 2L9</v>
          </cell>
          <cell r="F65">
            <v>13939</v>
          </cell>
          <cell r="G65" t="str">
            <v>SqFt</v>
          </cell>
          <cell r="H65">
            <v>168</v>
          </cell>
          <cell r="J65">
            <v>63845.014858999995</v>
          </cell>
          <cell r="K65" t="str">
            <v>kWh</v>
          </cell>
          <cell r="L65">
            <v>56482.411963999999</v>
          </cell>
          <cell r="M65" t="str">
            <v>CUBICM</v>
          </cell>
          <cell r="AF65" t="str">
            <v xml:space="preserve">  </v>
          </cell>
          <cell r="AG65" t="str">
            <v xml:space="preserve">  </v>
          </cell>
          <cell r="AH65" t="str">
            <v xml:space="preserve">  </v>
          </cell>
          <cell r="AI65" t="str">
            <v>AS34</v>
          </cell>
          <cell r="AJ65" t="str">
            <v>Ambulance Stations</v>
          </cell>
        </row>
        <row r="66">
          <cell r="A66" t="str">
            <v>Station #37</v>
          </cell>
          <cell r="B66" t="str">
            <v>Ambulance Stations</v>
          </cell>
          <cell r="C66" t="str">
            <v>1288 Queen St.W.</v>
          </cell>
          <cell r="D66" t="str">
            <v>Toronto</v>
          </cell>
          <cell r="E66" t="str">
            <v>M6K 1L4</v>
          </cell>
          <cell r="F66">
            <v>4413</v>
          </cell>
          <cell r="G66" t="str">
            <v>SqFt</v>
          </cell>
          <cell r="H66">
            <v>168</v>
          </cell>
          <cell r="J66">
            <v>50237.894072000003</v>
          </cell>
          <cell r="K66" t="str">
            <v>kWh</v>
          </cell>
          <cell r="L66">
            <v>5517.4579940000003</v>
          </cell>
          <cell r="M66" t="str">
            <v>CUBICM</v>
          </cell>
          <cell r="AF66" t="str">
            <v xml:space="preserve">  </v>
          </cell>
          <cell r="AG66" t="str">
            <v xml:space="preserve">  </v>
          </cell>
          <cell r="AH66" t="str">
            <v xml:space="preserve">  </v>
          </cell>
          <cell r="AI66" t="str">
            <v>AS37</v>
          </cell>
          <cell r="AJ66" t="str">
            <v>Ambulance Stations</v>
          </cell>
        </row>
        <row r="67">
          <cell r="A67" t="str">
            <v>Station #38</v>
          </cell>
          <cell r="B67" t="str">
            <v>Ambulance Stations</v>
          </cell>
          <cell r="C67" t="str">
            <v>259 Horner Ave.</v>
          </cell>
          <cell r="D67" t="str">
            <v>Etobicoke</v>
          </cell>
          <cell r="E67" t="str">
            <v>M8Z 4Y3</v>
          </cell>
          <cell r="F67">
            <v>5102</v>
          </cell>
          <cell r="G67" t="str">
            <v>SqFt</v>
          </cell>
          <cell r="H67">
            <v>168</v>
          </cell>
          <cell r="J67">
            <v>69599.426213999992</v>
          </cell>
          <cell r="K67" t="str">
            <v>kWh</v>
          </cell>
          <cell r="L67">
            <v>18773.825264999999</v>
          </cell>
          <cell r="M67" t="str">
            <v>CUBICM</v>
          </cell>
          <cell r="AF67" t="str">
            <v xml:space="preserve">  </v>
          </cell>
          <cell r="AG67" t="str">
            <v xml:space="preserve">  </v>
          </cell>
          <cell r="AH67" t="str">
            <v xml:space="preserve">  </v>
          </cell>
          <cell r="AI67" t="str">
            <v>AS38</v>
          </cell>
          <cell r="AJ67" t="str">
            <v>Ambulance Stations</v>
          </cell>
        </row>
        <row r="68">
          <cell r="A68" t="str">
            <v>Station #39</v>
          </cell>
          <cell r="B68" t="str">
            <v>Ambulance Stations</v>
          </cell>
          <cell r="C68" t="str">
            <v>155 The East Mall</v>
          </cell>
          <cell r="D68" t="str">
            <v>Etobicoke</v>
          </cell>
          <cell r="E68" t="str">
            <v>M8Z 5Y5</v>
          </cell>
          <cell r="F68">
            <v>1927</v>
          </cell>
          <cell r="G68" t="str">
            <v>SqFt</v>
          </cell>
          <cell r="H68">
            <v>168</v>
          </cell>
          <cell r="J68">
            <v>41646.771455000002</v>
          </cell>
          <cell r="K68" t="str">
            <v>kWh</v>
          </cell>
          <cell r="AF68" t="str">
            <v xml:space="preserve">  </v>
          </cell>
          <cell r="AG68" t="str">
            <v xml:space="preserve">  </v>
          </cell>
          <cell r="AH68" t="str">
            <v xml:space="preserve">  </v>
          </cell>
          <cell r="AI68" t="str">
            <v>AS39</v>
          </cell>
          <cell r="AJ68" t="str">
            <v>Ambulance Stations</v>
          </cell>
        </row>
        <row r="69">
          <cell r="A69" t="str">
            <v>Station #40</v>
          </cell>
          <cell r="B69" t="str">
            <v>Ambulance Stations</v>
          </cell>
          <cell r="C69" t="str">
            <v>58 Richmond St.E.</v>
          </cell>
          <cell r="D69" t="str">
            <v>Toronto</v>
          </cell>
          <cell r="E69" t="str">
            <v>M5C 1N7</v>
          </cell>
          <cell r="F69">
            <v>12798</v>
          </cell>
          <cell r="G69" t="str">
            <v>SqFt</v>
          </cell>
          <cell r="H69">
            <v>168</v>
          </cell>
          <cell r="J69">
            <v>164849.34192599999</v>
          </cell>
          <cell r="K69" t="str">
            <v>kWh</v>
          </cell>
          <cell r="L69">
            <v>17497.990216000002</v>
          </cell>
          <cell r="M69" t="str">
            <v>CUBICM</v>
          </cell>
          <cell r="AF69" t="str">
            <v xml:space="preserve">  </v>
          </cell>
          <cell r="AG69" t="str">
            <v xml:space="preserve">  </v>
          </cell>
          <cell r="AH69" t="str">
            <v xml:space="preserve">  </v>
          </cell>
          <cell r="AI69" t="str">
            <v>AS40</v>
          </cell>
          <cell r="AJ69" t="str">
            <v>Ambulance Stations</v>
          </cell>
        </row>
        <row r="70">
          <cell r="A70" t="str">
            <v>Station #41</v>
          </cell>
          <cell r="B70" t="str">
            <v>Ambulance Stations</v>
          </cell>
          <cell r="C70" t="str">
            <v>1300 Pape Ave.</v>
          </cell>
          <cell r="D70" t="str">
            <v>Toronto</v>
          </cell>
          <cell r="E70" t="str">
            <v>M4K 3X1</v>
          </cell>
          <cell r="F70">
            <v>1841</v>
          </cell>
          <cell r="G70" t="str">
            <v>SqFt</v>
          </cell>
          <cell r="H70">
            <v>168</v>
          </cell>
          <cell r="J70">
            <v>84957.880374</v>
          </cell>
          <cell r="K70" t="str">
            <v>kWh</v>
          </cell>
          <cell r="L70">
            <v>14369.000670000001</v>
          </cell>
          <cell r="M70" t="str">
            <v>CUBICM</v>
          </cell>
          <cell r="AF70" t="str">
            <v xml:space="preserve">  </v>
          </cell>
          <cell r="AG70" t="str">
            <v xml:space="preserve">  </v>
          </cell>
          <cell r="AH70" t="str">
            <v xml:space="preserve">  </v>
          </cell>
          <cell r="AI70" t="str">
            <v>AS41</v>
          </cell>
          <cell r="AJ70" t="str">
            <v>Ambulance Stations</v>
          </cell>
        </row>
        <row r="71">
          <cell r="A71" t="str">
            <v>Station #42</v>
          </cell>
          <cell r="B71" t="str">
            <v>Ambulance Stations</v>
          </cell>
          <cell r="C71" t="str">
            <v>1535 Kingston Rd.</v>
          </cell>
          <cell r="D71" t="str">
            <v>Scarborough</v>
          </cell>
          <cell r="E71" t="str">
            <v>M1N 1R5</v>
          </cell>
          <cell r="F71">
            <v>6997</v>
          </cell>
          <cell r="G71" t="str">
            <v>SqFt</v>
          </cell>
          <cell r="H71">
            <v>168</v>
          </cell>
          <cell r="J71">
            <v>122124.68152899999</v>
          </cell>
          <cell r="K71" t="str">
            <v>kWh</v>
          </cell>
          <cell r="L71">
            <v>13681.281935000001</v>
          </cell>
          <cell r="M71" t="str">
            <v>CUBICM</v>
          </cell>
          <cell r="AF71" t="str">
            <v xml:space="preserve">  </v>
          </cell>
          <cell r="AG71" t="str">
            <v xml:space="preserve">  </v>
          </cell>
          <cell r="AH71" t="str">
            <v xml:space="preserve">  </v>
          </cell>
          <cell r="AI71" t="str">
            <v>AS42</v>
          </cell>
          <cell r="AJ71" t="str">
            <v>Ambulance Stations</v>
          </cell>
        </row>
        <row r="72">
          <cell r="A72" t="str">
            <v>Station #45</v>
          </cell>
          <cell r="B72" t="str">
            <v>Ambulance Stations</v>
          </cell>
          <cell r="C72" t="str">
            <v>135 Davenport Rd.</v>
          </cell>
          <cell r="D72" t="str">
            <v>Toronto</v>
          </cell>
          <cell r="E72" t="str">
            <v>M5R 1J1</v>
          </cell>
          <cell r="F72">
            <v>11496</v>
          </cell>
          <cell r="G72" t="str">
            <v>SqFt</v>
          </cell>
          <cell r="H72">
            <v>168</v>
          </cell>
          <cell r="J72">
            <v>85123.411237000008</v>
          </cell>
          <cell r="K72" t="str">
            <v>kWh</v>
          </cell>
          <cell r="L72">
            <v>11348.729394</v>
          </cell>
          <cell r="M72" t="str">
            <v>CUBICM</v>
          </cell>
          <cell r="AF72" t="str">
            <v xml:space="preserve">  </v>
          </cell>
          <cell r="AG72" t="str">
            <v xml:space="preserve">  </v>
          </cell>
          <cell r="AH72" t="str">
            <v xml:space="preserve">  </v>
          </cell>
          <cell r="AI72" t="str">
            <v>AS45</v>
          </cell>
          <cell r="AJ72" t="str">
            <v>Ambulance Stations</v>
          </cell>
        </row>
        <row r="73">
          <cell r="A73" t="str">
            <v>Station #46</v>
          </cell>
          <cell r="B73" t="str">
            <v>Ambulance Stations</v>
          </cell>
          <cell r="C73" t="str">
            <v>105 Cedarvale Ave.</v>
          </cell>
          <cell r="D73" t="str">
            <v>Toronto</v>
          </cell>
          <cell r="E73" t="str">
            <v>M4C 4J9</v>
          </cell>
          <cell r="F73">
            <v>1572</v>
          </cell>
          <cell r="G73" t="str">
            <v>SqFt</v>
          </cell>
          <cell r="H73">
            <v>168</v>
          </cell>
          <cell r="J73">
            <v>21069.711151</v>
          </cell>
          <cell r="K73" t="str">
            <v>kWh</v>
          </cell>
          <cell r="L73">
            <v>7445.3177919999998</v>
          </cell>
          <cell r="M73" t="str">
            <v>CUBICM</v>
          </cell>
          <cell r="AF73" t="str">
            <v xml:space="preserve">  </v>
          </cell>
          <cell r="AG73" t="str">
            <v xml:space="preserve">  </v>
          </cell>
          <cell r="AH73" t="str">
            <v xml:space="preserve">  </v>
          </cell>
          <cell r="AI73" t="str">
            <v>AS46</v>
          </cell>
          <cell r="AJ73" t="str">
            <v>Ambulance Stations</v>
          </cell>
        </row>
        <row r="74">
          <cell r="A74" t="str">
            <v>Station #47</v>
          </cell>
          <cell r="B74" t="str">
            <v>Ambulance Stations</v>
          </cell>
          <cell r="C74" t="str">
            <v>3600 St. Clair Ave. E.</v>
          </cell>
          <cell r="D74" t="str">
            <v>Scarborough</v>
          </cell>
          <cell r="E74" t="str">
            <v>M1K 1M2</v>
          </cell>
          <cell r="F74">
            <v>1787</v>
          </cell>
          <cell r="G74" t="str">
            <v>SqFt</v>
          </cell>
          <cell r="H74">
            <v>168</v>
          </cell>
          <cell r="J74">
            <v>37819.173546999999</v>
          </cell>
          <cell r="K74" t="str">
            <v>kWh</v>
          </cell>
          <cell r="L74">
            <v>4697.5100300000004</v>
          </cell>
          <cell r="M74" t="str">
            <v>CUBICM</v>
          </cell>
          <cell r="AF74" t="str">
            <v xml:space="preserve">  </v>
          </cell>
          <cell r="AG74" t="str">
            <v xml:space="preserve">  </v>
          </cell>
          <cell r="AH74" t="str">
            <v xml:space="preserve">  </v>
          </cell>
          <cell r="AI74" t="str">
            <v>AS47</v>
          </cell>
          <cell r="AJ74" t="str">
            <v>Ambulance Stations</v>
          </cell>
        </row>
        <row r="75">
          <cell r="A75" t="str">
            <v>Station #52</v>
          </cell>
          <cell r="B75" t="str">
            <v>Ambulance Stations</v>
          </cell>
          <cell r="C75" t="str">
            <v>64 Murray Rd</v>
          </cell>
          <cell r="D75" t="str">
            <v>North York</v>
          </cell>
          <cell r="E75" t="str">
            <v>M3K 1T2</v>
          </cell>
          <cell r="F75">
            <v>38760</v>
          </cell>
          <cell r="G75" t="str">
            <v>SqFt</v>
          </cell>
          <cell r="H75">
            <v>168</v>
          </cell>
          <cell r="J75">
            <v>696813.82883599994</v>
          </cell>
          <cell r="K75" t="str">
            <v>kWh</v>
          </cell>
          <cell r="L75">
            <v>58512.893965999996</v>
          </cell>
          <cell r="M75" t="str">
            <v>CUBICM</v>
          </cell>
          <cell r="AF75" t="str">
            <v xml:space="preserve">  </v>
          </cell>
          <cell r="AG75" t="str">
            <v xml:space="preserve">  </v>
          </cell>
          <cell r="AH75" t="str">
            <v xml:space="preserve">  </v>
          </cell>
          <cell r="AI75" t="str">
            <v>AS52</v>
          </cell>
          <cell r="AJ75" t="str">
            <v>Ambulance Stations</v>
          </cell>
        </row>
        <row r="76">
          <cell r="A76" t="str">
            <v>Station #54</v>
          </cell>
          <cell r="B76" t="str">
            <v>Ambulance Stations</v>
          </cell>
          <cell r="C76" t="str">
            <v>4135 Bathurst St.</v>
          </cell>
          <cell r="D76" t="str">
            <v>North York</v>
          </cell>
          <cell r="E76" t="str">
            <v>M3H 3P5</v>
          </cell>
          <cell r="F76">
            <v>1324</v>
          </cell>
          <cell r="G76" t="str">
            <v>SqFt</v>
          </cell>
          <cell r="H76">
            <v>168</v>
          </cell>
          <cell r="J76">
            <v>67467.104323000007</v>
          </cell>
          <cell r="K76" t="str">
            <v>kWh</v>
          </cell>
          <cell r="L76">
            <v>15453.041536000001</v>
          </cell>
          <cell r="M76" t="str">
            <v>CUBICM</v>
          </cell>
          <cell r="AF76" t="str">
            <v xml:space="preserve">  </v>
          </cell>
          <cell r="AG76" t="str">
            <v xml:space="preserve">  </v>
          </cell>
          <cell r="AH76" t="str">
            <v xml:space="preserve">  </v>
          </cell>
          <cell r="AI76" t="str">
            <v>AS54</v>
          </cell>
          <cell r="AJ76" t="str">
            <v>Ambulance Stations</v>
          </cell>
        </row>
        <row r="77">
          <cell r="A77" t="str">
            <v>Etobicoke Animal Centre</v>
          </cell>
          <cell r="B77" t="str">
            <v>Animal Centres</v>
          </cell>
          <cell r="C77" t="str">
            <v>146 The East Mall</v>
          </cell>
          <cell r="D77" t="str">
            <v>Etobicoke</v>
          </cell>
          <cell r="E77" t="str">
            <v>M8Z 5V5</v>
          </cell>
          <cell r="F77">
            <v>6588</v>
          </cell>
          <cell r="G77" t="str">
            <v>SqFt</v>
          </cell>
          <cell r="H77">
            <v>168</v>
          </cell>
          <cell r="J77">
            <v>282291.97962599999</v>
          </cell>
          <cell r="K77" t="str">
            <v>kWh</v>
          </cell>
          <cell r="L77">
            <v>63553.167000000001</v>
          </cell>
          <cell r="M77" t="str">
            <v>CUBICM</v>
          </cell>
          <cell r="AF77" t="str">
            <v xml:space="preserve">  </v>
          </cell>
          <cell r="AG77" t="str">
            <v xml:space="preserve">  </v>
          </cell>
          <cell r="AH77" t="str">
            <v xml:space="preserve">  </v>
          </cell>
          <cell r="AI77" t="str">
            <v>ETAC</v>
          </cell>
          <cell r="AJ77" t="str">
            <v>Animal Centres</v>
          </cell>
        </row>
        <row r="78">
          <cell r="A78" t="str">
            <v>North York Animal Centre</v>
          </cell>
          <cell r="B78" t="str">
            <v>Animal Centres</v>
          </cell>
          <cell r="C78" t="str">
            <v>1300 Sheppard Ave W</v>
          </cell>
          <cell r="D78" t="str">
            <v>North York</v>
          </cell>
          <cell r="E78" t="str">
            <v>M3K 2A6</v>
          </cell>
          <cell r="F78">
            <v>13218</v>
          </cell>
          <cell r="G78" t="str">
            <v>SqFt</v>
          </cell>
          <cell r="H78">
            <v>168</v>
          </cell>
          <cell r="J78">
            <v>338797.52623400005</v>
          </cell>
          <cell r="K78" t="str">
            <v>kWh</v>
          </cell>
          <cell r="L78">
            <v>8695.4034479999991</v>
          </cell>
          <cell r="M78" t="str">
            <v>CUBICM</v>
          </cell>
          <cell r="AF78" t="str">
            <v xml:space="preserve">  </v>
          </cell>
          <cell r="AG78" t="str">
            <v xml:space="preserve">  </v>
          </cell>
          <cell r="AH78" t="str">
            <v xml:space="preserve">  </v>
          </cell>
          <cell r="AI78" t="str">
            <v>NYAC</v>
          </cell>
          <cell r="AJ78" t="str">
            <v>Animal Centres</v>
          </cell>
        </row>
        <row r="79">
          <cell r="A79" t="str">
            <v>Scarborough Animal Centre</v>
          </cell>
          <cell r="B79" t="str">
            <v>Animal Centres</v>
          </cell>
          <cell r="C79" t="str">
            <v>821 Progress Ave</v>
          </cell>
          <cell r="D79" t="str">
            <v>Scarborough</v>
          </cell>
          <cell r="E79" t="str">
            <v>M1H 2X4</v>
          </cell>
          <cell r="F79">
            <v>12831</v>
          </cell>
          <cell r="G79" t="str">
            <v>SqFt</v>
          </cell>
          <cell r="H79">
            <v>168</v>
          </cell>
          <cell r="J79">
            <v>345067.692645</v>
          </cell>
          <cell r="K79" t="str">
            <v>kWh</v>
          </cell>
          <cell r="L79">
            <v>61121.805805999997</v>
          </cell>
          <cell r="M79" t="str">
            <v>CUBICM</v>
          </cell>
          <cell r="AF79" t="str">
            <v xml:space="preserve">  </v>
          </cell>
          <cell r="AG79" t="str">
            <v xml:space="preserve">  </v>
          </cell>
          <cell r="AH79" t="str">
            <v xml:space="preserve">  </v>
          </cell>
          <cell r="AI79" t="str">
            <v>SCAC</v>
          </cell>
          <cell r="AJ79" t="str">
            <v>Animal Centres</v>
          </cell>
        </row>
        <row r="80">
          <cell r="A80" t="str">
            <v>Albion Road Childcare Centre</v>
          </cell>
          <cell r="B80" t="str">
            <v>Child Care Facilities</v>
          </cell>
          <cell r="C80" t="str">
            <v>1545 Albion Rd</v>
          </cell>
          <cell r="D80" t="str">
            <v>Etobicoke</v>
          </cell>
          <cell r="E80" t="str">
            <v>M9V 1B2</v>
          </cell>
          <cell r="F80">
            <v>5543</v>
          </cell>
          <cell r="G80" t="str">
            <v>SqFt</v>
          </cell>
          <cell r="H80">
            <v>100</v>
          </cell>
          <cell r="J80">
            <v>55621.799107999999</v>
          </cell>
          <cell r="K80" t="str">
            <v>kWh</v>
          </cell>
          <cell r="L80">
            <v>16103.509526</v>
          </cell>
          <cell r="M80" t="str">
            <v>CUBICM</v>
          </cell>
          <cell r="AF80" t="str">
            <v xml:space="preserve">  </v>
          </cell>
          <cell r="AG80" t="str">
            <v xml:space="preserve">  </v>
          </cell>
          <cell r="AH80" t="str">
            <v xml:space="preserve">  </v>
          </cell>
          <cell r="AI80" t="str">
            <v>ARCC</v>
          </cell>
          <cell r="AJ80" t="str">
            <v>Child Care Facilities</v>
          </cell>
        </row>
        <row r="81">
          <cell r="A81" t="str">
            <v>Ancaster Childcare Centre</v>
          </cell>
          <cell r="B81" t="str">
            <v>Child Care Facilities</v>
          </cell>
          <cell r="C81" t="str">
            <v>45 Ancaster Rd</v>
          </cell>
          <cell r="D81" t="str">
            <v>North York</v>
          </cell>
          <cell r="E81" t="str">
            <v>M3K 1S7</v>
          </cell>
          <cell r="F81">
            <v>7018</v>
          </cell>
          <cell r="G81" t="str">
            <v>SqFt</v>
          </cell>
          <cell r="H81">
            <v>100</v>
          </cell>
          <cell r="J81">
            <v>149276.839164</v>
          </cell>
          <cell r="K81" t="str">
            <v>kWh</v>
          </cell>
          <cell r="L81">
            <v>14633.253749</v>
          </cell>
          <cell r="M81" t="str">
            <v>CUBICM</v>
          </cell>
          <cell r="AF81" t="str">
            <v xml:space="preserve">  </v>
          </cell>
          <cell r="AG81" t="str">
            <v xml:space="preserve">  </v>
          </cell>
          <cell r="AH81" t="str">
            <v xml:space="preserve">  </v>
          </cell>
          <cell r="AI81" t="str">
            <v>ACC</v>
          </cell>
          <cell r="AJ81" t="str">
            <v>Child Care Facilities</v>
          </cell>
        </row>
        <row r="82">
          <cell r="A82" t="str">
            <v>City Kids Childcare Centre</v>
          </cell>
          <cell r="B82" t="str">
            <v>Child Care Facilities</v>
          </cell>
          <cell r="C82" t="str">
            <v>34 Bathurst</v>
          </cell>
          <cell r="D82" t="str">
            <v>Toronto</v>
          </cell>
          <cell r="E82" t="str">
            <v>M5V 2P1</v>
          </cell>
          <cell r="F82">
            <v>8460</v>
          </cell>
          <cell r="G82" t="str">
            <v>SqFt</v>
          </cell>
          <cell r="H82">
            <v>100</v>
          </cell>
          <cell r="J82">
            <v>61221.500152000001</v>
          </cell>
          <cell r="K82" t="str">
            <v>kWh</v>
          </cell>
          <cell r="L82">
            <v>8918.2312080000011</v>
          </cell>
          <cell r="M82" t="str">
            <v>CUBICM</v>
          </cell>
          <cell r="AF82" t="str">
            <v xml:space="preserve">  </v>
          </cell>
          <cell r="AG82" t="str">
            <v xml:space="preserve">  </v>
          </cell>
          <cell r="AH82" t="str">
            <v xml:space="preserve">  </v>
          </cell>
          <cell r="AI82" t="str">
            <v>CKCCC</v>
          </cell>
          <cell r="AJ82" t="str">
            <v>Child Care Facilities</v>
          </cell>
        </row>
        <row r="83">
          <cell r="A83" t="str">
            <v>Danforth Childcare Centre</v>
          </cell>
          <cell r="B83" t="str">
            <v>Child Care Facilities</v>
          </cell>
          <cell r="C83" t="str">
            <v>1125 Danforth Ave</v>
          </cell>
          <cell r="D83" t="str">
            <v>Toronto</v>
          </cell>
          <cell r="E83" t="str">
            <v>M4J 4B3</v>
          </cell>
          <cell r="F83">
            <v>6351</v>
          </cell>
          <cell r="G83" t="str">
            <v>SqFt</v>
          </cell>
          <cell r="H83">
            <v>100</v>
          </cell>
          <cell r="J83">
            <v>124508.830929</v>
          </cell>
          <cell r="K83" t="str">
            <v>kWh</v>
          </cell>
          <cell r="L83">
            <v>8467.0801730000003</v>
          </cell>
          <cell r="M83" t="str">
            <v>CUBICM</v>
          </cell>
          <cell r="AF83" t="str">
            <v xml:space="preserve">  </v>
          </cell>
          <cell r="AG83" t="str">
            <v xml:space="preserve">  </v>
          </cell>
          <cell r="AH83" t="str">
            <v xml:space="preserve">  </v>
          </cell>
          <cell r="AI83" t="str">
            <v>DCC</v>
          </cell>
          <cell r="AJ83" t="str">
            <v>Child Care Facilities</v>
          </cell>
        </row>
        <row r="84">
          <cell r="A84" t="str">
            <v>Davisville Childcare Centre</v>
          </cell>
          <cell r="B84" t="str">
            <v>Child Care Facilities</v>
          </cell>
          <cell r="C84" t="str">
            <v>41 Millwood Rd</v>
          </cell>
          <cell r="D84" t="str">
            <v>Toronto</v>
          </cell>
          <cell r="E84" t="str">
            <v>M4S 1Z4</v>
          </cell>
          <cell r="F84">
            <v>3595</v>
          </cell>
          <cell r="G84" t="str">
            <v>SqFt</v>
          </cell>
          <cell r="H84">
            <v>100</v>
          </cell>
          <cell r="J84">
            <v>25142.365495000002</v>
          </cell>
          <cell r="K84" t="str">
            <v>kWh</v>
          </cell>
          <cell r="AF84" t="str">
            <v xml:space="preserve">  </v>
          </cell>
          <cell r="AG84" t="str">
            <v xml:space="preserve">  </v>
          </cell>
          <cell r="AH84" t="str">
            <v xml:space="preserve">  </v>
          </cell>
          <cell r="AI84" t="str">
            <v>DVCC</v>
          </cell>
          <cell r="AJ84" t="str">
            <v>Child Care Facilities</v>
          </cell>
        </row>
        <row r="85">
          <cell r="A85" t="str">
            <v>Jesse Ketchum Childcare Centre</v>
          </cell>
          <cell r="B85" t="str">
            <v>Child Care Facilities</v>
          </cell>
          <cell r="C85" t="str">
            <v>7 Berryman St</v>
          </cell>
          <cell r="D85" t="str">
            <v>Toronto</v>
          </cell>
          <cell r="E85" t="str">
            <v>M5R 1M7</v>
          </cell>
          <cell r="F85">
            <v>11550</v>
          </cell>
          <cell r="G85" t="str">
            <v>SqFt</v>
          </cell>
          <cell r="H85">
            <v>100</v>
          </cell>
          <cell r="J85">
            <v>23860.897195000001</v>
          </cell>
          <cell r="K85" t="str">
            <v>kWh</v>
          </cell>
          <cell r="L85">
            <v>27331.056666</v>
          </cell>
          <cell r="M85" t="str">
            <v>CUBICM</v>
          </cell>
          <cell r="AF85" t="str">
            <v xml:space="preserve">  </v>
          </cell>
          <cell r="AG85" t="str">
            <v xml:space="preserve">  </v>
          </cell>
          <cell r="AH85" t="str">
            <v xml:space="preserve">  </v>
          </cell>
          <cell r="AI85" t="str">
            <v>JKCC</v>
          </cell>
          <cell r="AJ85" t="str">
            <v>Child Care Facilities</v>
          </cell>
        </row>
        <row r="86">
          <cell r="A86" t="str">
            <v>Malvern Childcare Centre</v>
          </cell>
          <cell r="B86" t="str">
            <v>Child Care Facilities</v>
          </cell>
          <cell r="C86" t="str">
            <v>1321 Neilson Rd</v>
          </cell>
          <cell r="D86" t="str">
            <v>Scarborough</v>
          </cell>
          <cell r="E86" t="str">
            <v>M1B 3C2</v>
          </cell>
          <cell r="F86">
            <v>6501</v>
          </cell>
          <cell r="G86" t="str">
            <v>SqFt</v>
          </cell>
          <cell r="H86">
            <v>100</v>
          </cell>
          <cell r="J86">
            <v>151143.717944</v>
          </cell>
          <cell r="K86" t="str">
            <v>kWh</v>
          </cell>
          <cell r="L86">
            <v>7682.9140000000007</v>
          </cell>
          <cell r="M86" t="str">
            <v>CUBICM</v>
          </cell>
          <cell r="AF86" t="str">
            <v xml:space="preserve">  </v>
          </cell>
          <cell r="AG86" t="str">
            <v xml:space="preserve">  </v>
          </cell>
          <cell r="AH86" t="str">
            <v xml:space="preserve">  </v>
          </cell>
          <cell r="AI86" t="str">
            <v>MCC</v>
          </cell>
          <cell r="AJ86" t="str">
            <v>Child Care Facilities</v>
          </cell>
        </row>
        <row r="87">
          <cell r="A87" t="str">
            <v>Regent Park Childcare Centre</v>
          </cell>
          <cell r="B87" t="str">
            <v>Child Care Facilities</v>
          </cell>
          <cell r="C87" t="str">
            <v>30 Regent St</v>
          </cell>
          <cell r="D87" t="str">
            <v>Toronto</v>
          </cell>
          <cell r="E87" t="str">
            <v>M5A 3N7</v>
          </cell>
          <cell r="F87">
            <v>15963</v>
          </cell>
          <cell r="G87" t="str">
            <v>SqFt</v>
          </cell>
          <cell r="H87">
            <v>100</v>
          </cell>
          <cell r="J87">
            <v>305919.11239899998</v>
          </cell>
          <cell r="K87" t="str">
            <v>kWh</v>
          </cell>
          <cell r="AF87" t="str">
            <v xml:space="preserve">  </v>
          </cell>
          <cell r="AG87" t="str">
            <v xml:space="preserve">  </v>
          </cell>
          <cell r="AH87" t="str">
            <v xml:space="preserve">  </v>
          </cell>
          <cell r="AI87" t="str">
            <v>REGENT</v>
          </cell>
          <cell r="AJ87" t="str">
            <v>Child Care Facilities</v>
          </cell>
        </row>
        <row r="88">
          <cell r="A88" t="str">
            <v>Thomas Berry Childcare Centre</v>
          </cell>
          <cell r="B88" t="str">
            <v>Child Care Facilities</v>
          </cell>
          <cell r="C88" t="str">
            <v>3495 Lakeshore Blvd.W.</v>
          </cell>
          <cell r="D88" t="str">
            <v>Etobicoke</v>
          </cell>
          <cell r="E88" t="str">
            <v>M8W 1N4</v>
          </cell>
          <cell r="F88">
            <v>9117</v>
          </cell>
          <cell r="G88" t="str">
            <v>SqFt</v>
          </cell>
          <cell r="H88">
            <v>100</v>
          </cell>
          <cell r="J88">
            <v>118601.37448499999</v>
          </cell>
          <cell r="K88" t="str">
            <v>kWh</v>
          </cell>
          <cell r="L88">
            <v>21346.092173000001</v>
          </cell>
          <cell r="M88" t="str">
            <v>CUBICM</v>
          </cell>
          <cell r="AF88" t="str">
            <v xml:space="preserve">  </v>
          </cell>
          <cell r="AG88" t="str">
            <v xml:space="preserve">  </v>
          </cell>
          <cell r="AH88" t="str">
            <v xml:space="preserve">  </v>
          </cell>
          <cell r="AI88" t="str">
            <v>TBCC</v>
          </cell>
          <cell r="AJ88" t="str">
            <v>Child Care Facilities</v>
          </cell>
        </row>
        <row r="89">
          <cell r="A89" t="str">
            <v>Willowridge Childcare Centre</v>
          </cell>
          <cell r="B89" t="str">
            <v>Child Care Facilities</v>
          </cell>
          <cell r="C89" t="str">
            <v>30 Earldown Dr</v>
          </cell>
          <cell r="D89" t="str">
            <v>Etobicoke</v>
          </cell>
          <cell r="E89" t="str">
            <v>M9R 2L3</v>
          </cell>
          <cell r="F89">
            <v>4844</v>
          </cell>
          <cell r="G89" t="str">
            <v>SqFt</v>
          </cell>
          <cell r="H89">
            <v>100</v>
          </cell>
          <cell r="J89">
            <v>72359.582836000001</v>
          </cell>
          <cell r="K89" t="str">
            <v>kWh</v>
          </cell>
          <cell r="L89">
            <v>20199.154935999999</v>
          </cell>
          <cell r="M89" t="str">
            <v>CUBICM</v>
          </cell>
          <cell r="AF89" t="str">
            <v xml:space="preserve">  </v>
          </cell>
          <cell r="AG89" t="str">
            <v xml:space="preserve">  </v>
          </cell>
          <cell r="AH89" t="str">
            <v xml:space="preserve">  </v>
          </cell>
          <cell r="AI89" t="str">
            <v>WCC</v>
          </cell>
          <cell r="AJ89" t="str">
            <v>Child Care Facilities</v>
          </cell>
        </row>
        <row r="90">
          <cell r="A90" t="str">
            <v>Woodbine Childcare Centre</v>
          </cell>
          <cell r="B90" t="str">
            <v>Child Care Facilities</v>
          </cell>
          <cell r="C90" t="str">
            <v>700 Milverton Blvd</v>
          </cell>
          <cell r="D90" t="str">
            <v>Toronto</v>
          </cell>
          <cell r="E90" t="str">
            <v>M4C 1X9</v>
          </cell>
          <cell r="F90">
            <v>4801</v>
          </cell>
          <cell r="G90" t="str">
            <v>SqFt</v>
          </cell>
          <cell r="H90">
            <v>100</v>
          </cell>
          <cell r="J90">
            <v>49967.408234000002</v>
          </cell>
          <cell r="K90" t="str">
            <v>kWh</v>
          </cell>
          <cell r="L90">
            <v>0</v>
          </cell>
          <cell r="M90" t="str">
            <v>CUBICM</v>
          </cell>
          <cell r="AF90" t="str">
            <v xml:space="preserve">  </v>
          </cell>
          <cell r="AG90" t="str">
            <v xml:space="preserve">  </v>
          </cell>
          <cell r="AH90" t="str">
            <v xml:space="preserve">  </v>
          </cell>
          <cell r="AI90" t="str">
            <v>WBCC</v>
          </cell>
          <cell r="AJ90" t="str">
            <v>Child Care Facilities</v>
          </cell>
        </row>
        <row r="91">
          <cell r="A91" t="str">
            <v>Roselawn Comm Tower</v>
          </cell>
          <cell r="B91" t="str">
            <v>Communication Towers</v>
          </cell>
          <cell r="C91" t="str">
            <v>408 Roselawn</v>
          </cell>
          <cell r="D91" t="str">
            <v>Toronto</v>
          </cell>
          <cell r="E91" t="str">
            <v>M5N 1J8</v>
          </cell>
          <cell r="F91">
            <v>1</v>
          </cell>
          <cell r="G91" t="str">
            <v>SqFt</v>
          </cell>
          <cell r="H91">
            <v>168</v>
          </cell>
          <cell r="J91">
            <v>57596.382383000004</v>
          </cell>
          <cell r="K91" t="str">
            <v>kWh</v>
          </cell>
          <cell r="AF91" t="str">
            <v xml:space="preserve">  </v>
          </cell>
          <cell r="AG91" t="str">
            <v xml:space="preserve">  </v>
          </cell>
          <cell r="AH91" t="str">
            <v xml:space="preserve">  </v>
          </cell>
          <cell r="AI91" t="str">
            <v>408ROSE</v>
          </cell>
          <cell r="AJ91" t="str">
            <v>Communication Towers</v>
          </cell>
        </row>
        <row r="92">
          <cell r="A92" t="str">
            <v>St Clair Comm Tower</v>
          </cell>
          <cell r="B92" t="str">
            <v>Communication Towers</v>
          </cell>
          <cell r="C92" t="str">
            <v>301 St Clair Ave W</v>
          </cell>
          <cell r="D92" t="str">
            <v>Toronto</v>
          </cell>
          <cell r="E92" t="str">
            <v>M4V 1S4</v>
          </cell>
          <cell r="F92">
            <v>1</v>
          </cell>
          <cell r="G92" t="str">
            <v>SqFt</v>
          </cell>
          <cell r="H92">
            <v>168</v>
          </cell>
          <cell r="J92">
            <v>62278.518811999995</v>
          </cell>
          <cell r="K92" t="str">
            <v>kWh</v>
          </cell>
          <cell r="AF92" t="str">
            <v xml:space="preserve">  </v>
          </cell>
          <cell r="AG92" t="str">
            <v xml:space="preserve">  </v>
          </cell>
          <cell r="AH92" t="str">
            <v xml:space="preserve">  </v>
          </cell>
          <cell r="AI92" t="str">
            <v>0STCLA</v>
          </cell>
          <cell r="AJ92" t="str">
            <v>Communication Towers</v>
          </cell>
        </row>
        <row r="93">
          <cell r="A93" t="str">
            <v>519 Church St Comm Ctr</v>
          </cell>
          <cell r="B93" t="str">
            <v>Community Centres</v>
          </cell>
          <cell r="C93" t="str">
            <v>519 Church St</v>
          </cell>
          <cell r="D93" t="str">
            <v>Toronto</v>
          </cell>
          <cell r="E93" t="str">
            <v>M4Y 2C9</v>
          </cell>
          <cell r="F93">
            <v>15554</v>
          </cell>
          <cell r="G93" t="str">
            <v>SqFt</v>
          </cell>
          <cell r="H93">
            <v>100</v>
          </cell>
          <cell r="J93">
            <v>466784.164728</v>
          </cell>
          <cell r="K93" t="str">
            <v>kWh</v>
          </cell>
          <cell r="AF93" t="str">
            <v xml:space="preserve">  </v>
          </cell>
          <cell r="AG93" t="str">
            <v xml:space="preserve">  </v>
          </cell>
          <cell r="AH93" t="str">
            <v xml:space="preserve">  </v>
          </cell>
          <cell r="AI93" t="str">
            <v>519CC</v>
          </cell>
          <cell r="AJ93" t="str">
            <v>Community Centres</v>
          </cell>
        </row>
        <row r="94">
          <cell r="A94" t="str">
            <v>Amesbury Community Center</v>
          </cell>
          <cell r="B94" t="str">
            <v>Community Centres</v>
          </cell>
          <cell r="C94" t="str">
            <v>1507 Lawrence Ave W</v>
          </cell>
          <cell r="D94" t="str">
            <v>North York</v>
          </cell>
          <cell r="E94" t="str">
            <v>M6L 1A8</v>
          </cell>
          <cell r="F94">
            <v>37975</v>
          </cell>
          <cell r="G94" t="str">
            <v>SqFt</v>
          </cell>
          <cell r="H94">
            <v>100</v>
          </cell>
          <cell r="J94">
            <v>268415.17106800003</v>
          </cell>
          <cell r="K94" t="str">
            <v>kWh</v>
          </cell>
          <cell r="L94">
            <v>37893.223127000005</v>
          </cell>
          <cell r="M94" t="str">
            <v>CUBICM</v>
          </cell>
          <cell r="AF94" t="str">
            <v xml:space="preserve">  </v>
          </cell>
          <cell r="AG94" t="str">
            <v xml:space="preserve">  </v>
          </cell>
          <cell r="AH94" t="str">
            <v xml:space="preserve">  </v>
          </cell>
          <cell r="AI94" t="str">
            <v>AMESC</v>
          </cell>
          <cell r="AJ94" t="str">
            <v>Community Centres</v>
          </cell>
        </row>
        <row r="95">
          <cell r="A95" t="str">
            <v>Ancaster C.C.</v>
          </cell>
          <cell r="B95" t="str">
            <v>Community Centres</v>
          </cell>
          <cell r="C95" t="str">
            <v>41-47 Ancaster Rd</v>
          </cell>
          <cell r="D95" t="str">
            <v>North York</v>
          </cell>
          <cell r="E95" t="str">
            <v>M3K 1S7</v>
          </cell>
          <cell r="F95">
            <v>7513</v>
          </cell>
          <cell r="G95" t="str">
            <v>SqFt</v>
          </cell>
          <cell r="H95">
            <v>100</v>
          </cell>
          <cell r="J95">
            <v>91837.753156999999</v>
          </cell>
          <cell r="K95" t="str">
            <v>kWh</v>
          </cell>
          <cell r="L95">
            <v>15512.447390000001</v>
          </cell>
          <cell r="M95" t="str">
            <v>CUBICM</v>
          </cell>
          <cell r="AF95" t="str">
            <v xml:space="preserve">  </v>
          </cell>
          <cell r="AG95" t="str">
            <v xml:space="preserve">  </v>
          </cell>
          <cell r="AH95" t="str">
            <v xml:space="preserve">  </v>
          </cell>
          <cell r="AI95" t="str">
            <v>ANCAC</v>
          </cell>
          <cell r="AJ95" t="str">
            <v>Community Centres</v>
          </cell>
        </row>
        <row r="96">
          <cell r="A96" t="str">
            <v>Annette R.C</v>
          </cell>
          <cell r="B96" t="str">
            <v>Community Centres</v>
          </cell>
          <cell r="C96" t="str">
            <v>333 Annette St</v>
          </cell>
          <cell r="D96" t="str">
            <v>Toronto</v>
          </cell>
          <cell r="E96" t="str">
            <v>M6P 1R3</v>
          </cell>
          <cell r="F96">
            <v>20774</v>
          </cell>
          <cell r="G96" t="str">
            <v>SqFt</v>
          </cell>
          <cell r="H96">
            <v>100</v>
          </cell>
          <cell r="J96">
            <v>356478.09547</v>
          </cell>
          <cell r="K96" t="str">
            <v>kWh</v>
          </cell>
          <cell r="AF96" t="str">
            <v xml:space="preserve">  </v>
          </cell>
          <cell r="AG96" t="str">
            <v xml:space="preserve">  </v>
          </cell>
          <cell r="AH96" t="str">
            <v xml:space="preserve">  </v>
          </cell>
          <cell r="AI96" t="str">
            <v>ANNEC</v>
          </cell>
          <cell r="AJ96" t="str">
            <v>Community Centres</v>
          </cell>
        </row>
        <row r="97">
          <cell r="A97" t="str">
            <v>Armour Height C.C</v>
          </cell>
          <cell r="B97" t="str">
            <v>Community Centres</v>
          </cell>
          <cell r="C97" t="str">
            <v>2140 Avenue Rd</v>
          </cell>
          <cell r="D97" t="str">
            <v>Toronto</v>
          </cell>
          <cell r="E97" t="str">
            <v>M5M 4MZ</v>
          </cell>
          <cell r="F97">
            <v>19773</v>
          </cell>
          <cell r="G97" t="str">
            <v>SqFt</v>
          </cell>
          <cell r="H97">
            <v>100</v>
          </cell>
          <cell r="J97">
            <v>204597.12499800001</v>
          </cell>
          <cell r="K97" t="str">
            <v>kWh</v>
          </cell>
          <cell r="L97">
            <v>22821.423583</v>
          </cell>
          <cell r="M97" t="str">
            <v>CUBICM</v>
          </cell>
          <cell r="AF97" t="str">
            <v xml:space="preserve">  </v>
          </cell>
          <cell r="AG97" t="str">
            <v xml:space="preserve">  </v>
          </cell>
          <cell r="AH97" t="str">
            <v xml:space="preserve">  </v>
          </cell>
          <cell r="AI97" t="str">
            <v>ARMOC</v>
          </cell>
          <cell r="AJ97" t="str">
            <v>Community Centres</v>
          </cell>
        </row>
        <row r="98">
          <cell r="A98" t="str">
            <v>Banbury C.C.</v>
          </cell>
          <cell r="B98" t="str">
            <v>Community Centres</v>
          </cell>
          <cell r="C98" t="str">
            <v>120 Banbury Rd</v>
          </cell>
          <cell r="D98" t="str">
            <v>North York</v>
          </cell>
          <cell r="E98" t="str">
            <v>M3B 2L3</v>
          </cell>
          <cell r="F98">
            <v>9537</v>
          </cell>
          <cell r="G98" t="str">
            <v>SqFt</v>
          </cell>
          <cell r="H98">
            <v>100</v>
          </cell>
          <cell r="J98">
            <v>117133.05868</v>
          </cell>
          <cell r="K98" t="str">
            <v>kWh</v>
          </cell>
          <cell r="L98">
            <v>14950.095445999999</v>
          </cell>
          <cell r="M98" t="str">
            <v>CUBICM</v>
          </cell>
          <cell r="AF98" t="str">
            <v xml:space="preserve">  </v>
          </cell>
          <cell r="AG98" t="str">
            <v xml:space="preserve">  </v>
          </cell>
          <cell r="AH98" t="str">
            <v xml:space="preserve">  </v>
          </cell>
          <cell r="AI98" t="str">
            <v>BANBC</v>
          </cell>
          <cell r="AJ98" t="str">
            <v>Community Centres</v>
          </cell>
        </row>
        <row r="99">
          <cell r="A99" t="str">
            <v>Berner Trail C.C</v>
          </cell>
          <cell r="B99" t="str">
            <v>Community Centres</v>
          </cell>
          <cell r="C99" t="str">
            <v>120 Berner Trail</v>
          </cell>
          <cell r="D99" t="str">
            <v>Scarborough</v>
          </cell>
          <cell r="E99" t="str">
            <v>M1B 1B3</v>
          </cell>
          <cell r="F99">
            <v>10204</v>
          </cell>
          <cell r="G99" t="str">
            <v>SqFt</v>
          </cell>
          <cell r="H99">
            <v>100</v>
          </cell>
          <cell r="J99">
            <v>107053.085294</v>
          </cell>
          <cell r="K99" t="str">
            <v>kWh</v>
          </cell>
          <cell r="L99">
            <v>24877.253840999998</v>
          </cell>
          <cell r="M99" t="str">
            <v>CUBICM</v>
          </cell>
          <cell r="AF99" t="str">
            <v xml:space="preserve">  </v>
          </cell>
          <cell r="AG99" t="str">
            <v xml:space="preserve">  </v>
          </cell>
          <cell r="AH99" t="str">
            <v xml:space="preserve">  </v>
          </cell>
          <cell r="AI99" t="str">
            <v>BERNC</v>
          </cell>
          <cell r="AJ99" t="str">
            <v>Community Centres</v>
          </cell>
        </row>
        <row r="100">
          <cell r="A100" t="str">
            <v>Birchmount C.C</v>
          </cell>
          <cell r="B100" t="str">
            <v>Community Centres</v>
          </cell>
          <cell r="C100" t="str">
            <v>93 Birchmount Rd</v>
          </cell>
          <cell r="D100" t="str">
            <v>Scarborough</v>
          </cell>
          <cell r="E100" t="str">
            <v>M1N 3J7</v>
          </cell>
          <cell r="F100">
            <v>46166</v>
          </cell>
          <cell r="G100" t="str">
            <v>SqFt</v>
          </cell>
          <cell r="H100">
            <v>100</v>
          </cell>
          <cell r="J100">
            <v>1324707.2151289999</v>
          </cell>
          <cell r="K100" t="str">
            <v>kWh</v>
          </cell>
          <cell r="L100">
            <v>258253.00992600003</v>
          </cell>
          <cell r="M100" t="str">
            <v>CUBICM</v>
          </cell>
          <cell r="AF100" t="str">
            <v xml:space="preserve">  </v>
          </cell>
          <cell r="AG100" t="str">
            <v xml:space="preserve">  </v>
          </cell>
          <cell r="AH100" t="str">
            <v xml:space="preserve">  </v>
          </cell>
          <cell r="AI100" t="str">
            <v>BIRCC</v>
          </cell>
          <cell r="AJ100" t="str">
            <v>Community Centres</v>
          </cell>
        </row>
        <row r="101">
          <cell r="A101" t="str">
            <v>Birkdale C.C</v>
          </cell>
          <cell r="B101" t="str">
            <v>Community Centres</v>
          </cell>
          <cell r="C101" t="str">
            <v>1299 Ellesmere Rd</v>
          </cell>
          <cell r="D101" t="str">
            <v>Scarborough</v>
          </cell>
          <cell r="E101" t="str">
            <v>M1P 2Y2</v>
          </cell>
          <cell r="F101">
            <v>11733</v>
          </cell>
          <cell r="G101" t="str">
            <v>SqFt</v>
          </cell>
          <cell r="H101">
            <v>100</v>
          </cell>
          <cell r="J101">
            <v>261155.84888300003</v>
          </cell>
          <cell r="K101" t="str">
            <v>kWh</v>
          </cell>
          <cell r="L101">
            <v>11791.535056000001</v>
          </cell>
          <cell r="M101" t="str">
            <v>CUBICM</v>
          </cell>
          <cell r="AF101" t="str">
            <v xml:space="preserve">  </v>
          </cell>
          <cell r="AG101" t="str">
            <v xml:space="preserve">  </v>
          </cell>
          <cell r="AH101" t="str">
            <v xml:space="preserve">  </v>
          </cell>
          <cell r="AI101" t="str">
            <v>BIRKC</v>
          </cell>
          <cell r="AJ101" t="str">
            <v>Community Centres</v>
          </cell>
        </row>
        <row r="102">
          <cell r="A102" t="str">
            <v>Bocci Club</v>
          </cell>
          <cell r="B102" t="str">
            <v>Community Centres</v>
          </cell>
          <cell r="C102" t="str">
            <v>6 Thora Ave @Danforth &amp; Victoria</v>
          </cell>
          <cell r="D102" t="str">
            <v>Scarborough</v>
          </cell>
          <cell r="E102" t="str">
            <v>M1L 2P8</v>
          </cell>
          <cell r="F102">
            <v>4004</v>
          </cell>
          <cell r="G102" t="str">
            <v>SqFt</v>
          </cell>
          <cell r="H102">
            <v>100</v>
          </cell>
          <cell r="J102">
            <v>6769.0550470000007</v>
          </cell>
          <cell r="K102" t="str">
            <v>kWh</v>
          </cell>
          <cell r="L102">
            <v>0</v>
          </cell>
          <cell r="M102" t="str">
            <v>CUBICM</v>
          </cell>
          <cell r="AF102" t="str">
            <v xml:space="preserve">  </v>
          </cell>
          <cell r="AG102" t="str">
            <v xml:space="preserve">  </v>
          </cell>
          <cell r="AH102" t="str">
            <v xml:space="preserve">  </v>
          </cell>
          <cell r="AI102" t="str">
            <v>BOC</v>
          </cell>
          <cell r="AJ102" t="str">
            <v>Community Centres</v>
          </cell>
        </row>
        <row r="103">
          <cell r="A103" t="str">
            <v>Burrows Hall Community Complex</v>
          </cell>
          <cell r="B103" t="str">
            <v>Community Centres</v>
          </cell>
          <cell r="C103" t="str">
            <v>1081 Progress Ave</v>
          </cell>
          <cell r="D103" t="str">
            <v>Scarborough</v>
          </cell>
          <cell r="E103" t="str">
            <v>M1B 5Z6</v>
          </cell>
          <cell r="F103">
            <v>43185</v>
          </cell>
          <cell r="G103" t="str">
            <v>SqFt</v>
          </cell>
          <cell r="H103">
            <v>100</v>
          </cell>
          <cell r="J103">
            <v>808200.93688499997</v>
          </cell>
          <cell r="K103" t="str">
            <v>kWh</v>
          </cell>
          <cell r="L103">
            <v>52652.834631000005</v>
          </cell>
          <cell r="M103" t="str">
            <v>CUBICM</v>
          </cell>
          <cell r="AF103" t="str">
            <v xml:space="preserve">  </v>
          </cell>
          <cell r="AG103" t="str">
            <v xml:space="preserve">  </v>
          </cell>
          <cell r="AH103" t="str">
            <v xml:space="preserve">  </v>
          </cell>
          <cell r="AI103" t="str">
            <v>BHCC</v>
          </cell>
          <cell r="AJ103" t="str">
            <v>Community Centres</v>
          </cell>
        </row>
        <row r="104">
          <cell r="A104" t="str">
            <v>Carmine Stefano Community Ctr</v>
          </cell>
          <cell r="B104" t="str">
            <v>Community Centres</v>
          </cell>
          <cell r="C104" t="str">
            <v>3100 Weston Rd</v>
          </cell>
          <cell r="D104" t="str">
            <v>North York</v>
          </cell>
          <cell r="E104" t="str">
            <v>M9M 2S7</v>
          </cell>
          <cell r="F104">
            <v>57867</v>
          </cell>
          <cell r="G104" t="str">
            <v>SqFt</v>
          </cell>
          <cell r="H104">
            <v>100</v>
          </cell>
          <cell r="J104">
            <v>226287.99939399998</v>
          </cell>
          <cell r="K104" t="str">
            <v>kWh</v>
          </cell>
          <cell r="L104">
            <v>88777.232705000002</v>
          </cell>
          <cell r="M104" t="str">
            <v>CUBICM</v>
          </cell>
          <cell r="AF104" t="str">
            <v xml:space="preserve">  </v>
          </cell>
          <cell r="AG104" t="str">
            <v xml:space="preserve">  </v>
          </cell>
          <cell r="AH104" t="str">
            <v xml:space="preserve">  </v>
          </cell>
          <cell r="AI104" t="str">
            <v>3100WE</v>
          </cell>
          <cell r="AJ104" t="str">
            <v>Community Centres</v>
          </cell>
        </row>
        <row r="105">
          <cell r="A105" t="str">
            <v>Cecil Community Ctr</v>
          </cell>
          <cell r="B105" t="str">
            <v>Community Centres</v>
          </cell>
          <cell r="C105" t="str">
            <v>58 Cecil St</v>
          </cell>
          <cell r="D105" t="str">
            <v>Toronto</v>
          </cell>
          <cell r="E105" t="str">
            <v>M5T 1N6</v>
          </cell>
          <cell r="F105">
            <v>5769</v>
          </cell>
          <cell r="G105" t="str">
            <v>SqFt</v>
          </cell>
          <cell r="H105">
            <v>100</v>
          </cell>
          <cell r="J105">
            <v>69242.495001000003</v>
          </cell>
          <cell r="K105" t="str">
            <v>kWh</v>
          </cell>
          <cell r="AF105" t="str">
            <v xml:space="preserve">  </v>
          </cell>
          <cell r="AG105" t="str">
            <v xml:space="preserve">  </v>
          </cell>
          <cell r="AH105" t="str">
            <v xml:space="preserve">  </v>
          </cell>
          <cell r="AI105" t="str">
            <v>CECIC</v>
          </cell>
          <cell r="AJ105" t="str">
            <v>Community Centres</v>
          </cell>
        </row>
        <row r="106">
          <cell r="A106" t="str">
            <v>Cedar Brook C.C</v>
          </cell>
          <cell r="B106" t="str">
            <v>Community Centres</v>
          </cell>
          <cell r="C106" t="str">
            <v>91 Eastpark Blvd</v>
          </cell>
          <cell r="D106" t="str">
            <v>Scarborough</v>
          </cell>
          <cell r="E106" t="str">
            <v>M1H 1C6</v>
          </cell>
          <cell r="F106">
            <v>14951</v>
          </cell>
          <cell r="G106" t="str">
            <v>SqFt</v>
          </cell>
          <cell r="H106">
            <v>100</v>
          </cell>
          <cell r="J106">
            <v>142581.12617800001</v>
          </cell>
          <cell r="K106" t="str">
            <v>kWh</v>
          </cell>
          <cell r="L106">
            <v>6516.3660609999997</v>
          </cell>
          <cell r="M106" t="str">
            <v>CUBICM</v>
          </cell>
          <cell r="AF106" t="str">
            <v xml:space="preserve">  </v>
          </cell>
          <cell r="AG106" t="str">
            <v xml:space="preserve">  </v>
          </cell>
          <cell r="AH106" t="str">
            <v xml:space="preserve">  </v>
          </cell>
          <cell r="AI106" t="str">
            <v>CEDBC</v>
          </cell>
          <cell r="AJ106" t="str">
            <v>Community Centres</v>
          </cell>
        </row>
        <row r="107">
          <cell r="A107" t="str">
            <v>Chapley C.C / Wilmington Park</v>
          </cell>
          <cell r="B107" t="str">
            <v>Community Centres</v>
          </cell>
          <cell r="C107" t="str">
            <v>205 Wilmington Ave.</v>
          </cell>
          <cell r="D107" t="str">
            <v>North York</v>
          </cell>
          <cell r="E107" t="str">
            <v>M3H 6B3</v>
          </cell>
          <cell r="F107">
            <v>6997</v>
          </cell>
          <cell r="G107" t="str">
            <v>SqFt</v>
          </cell>
          <cell r="H107">
            <v>100</v>
          </cell>
          <cell r="J107">
            <v>336831.46060200001</v>
          </cell>
          <cell r="K107" t="str">
            <v>kWh</v>
          </cell>
          <cell r="L107">
            <v>21844.449043999997</v>
          </cell>
          <cell r="M107" t="str">
            <v>CUBICM</v>
          </cell>
          <cell r="AF107" t="str">
            <v xml:space="preserve">  </v>
          </cell>
          <cell r="AG107" t="str">
            <v xml:space="preserve">  </v>
          </cell>
          <cell r="AH107" t="str">
            <v xml:space="preserve">  </v>
          </cell>
          <cell r="AI107" t="str">
            <v>CHAPC</v>
          </cell>
          <cell r="AJ107" t="str">
            <v>Community Centres</v>
          </cell>
        </row>
        <row r="108">
          <cell r="A108" t="str">
            <v>Commander Park C.C</v>
          </cell>
          <cell r="B108" t="str">
            <v>Community Centres</v>
          </cell>
          <cell r="C108" t="str">
            <v>140 Commander Blvd</v>
          </cell>
          <cell r="D108" t="str">
            <v>Scarborough</v>
          </cell>
          <cell r="E108" t="str">
            <v>M1S 3H7</v>
          </cell>
          <cell r="F108">
            <v>56317</v>
          </cell>
          <cell r="G108" t="str">
            <v>SqFt</v>
          </cell>
          <cell r="H108">
            <v>100</v>
          </cell>
          <cell r="J108">
            <v>936822.39787099999</v>
          </cell>
          <cell r="K108" t="str">
            <v>kWh</v>
          </cell>
          <cell r="L108">
            <v>54290.605902000003</v>
          </cell>
          <cell r="M108" t="str">
            <v>CUBICM</v>
          </cell>
          <cell r="AF108" t="str">
            <v xml:space="preserve">  </v>
          </cell>
          <cell r="AG108" t="str">
            <v xml:space="preserve">  </v>
          </cell>
          <cell r="AH108" t="str">
            <v xml:space="preserve">  </v>
          </cell>
          <cell r="AI108" t="str">
            <v>COMMC</v>
          </cell>
          <cell r="AJ108" t="str">
            <v>Community Centres</v>
          </cell>
        </row>
        <row r="109">
          <cell r="A109" t="str">
            <v>Community Centre 55</v>
          </cell>
          <cell r="B109" t="str">
            <v>Community Centres</v>
          </cell>
          <cell r="C109" t="str">
            <v>97 Main St</v>
          </cell>
          <cell r="D109" t="str">
            <v>Toronto</v>
          </cell>
          <cell r="E109" t="str">
            <v>M4E 2V6</v>
          </cell>
          <cell r="F109">
            <v>8999</v>
          </cell>
          <cell r="G109" t="str">
            <v>SqFt</v>
          </cell>
          <cell r="H109">
            <v>100</v>
          </cell>
          <cell r="J109">
            <v>57691.246520999994</v>
          </cell>
          <cell r="K109" t="str">
            <v>kWh</v>
          </cell>
          <cell r="AF109" t="str">
            <v xml:space="preserve">  </v>
          </cell>
          <cell r="AG109" t="str">
            <v xml:space="preserve">  </v>
          </cell>
          <cell r="AH109" t="str">
            <v xml:space="preserve">  </v>
          </cell>
          <cell r="AI109" t="str">
            <v>COM55C</v>
          </cell>
          <cell r="AJ109" t="str">
            <v>Community Centres</v>
          </cell>
        </row>
        <row r="110">
          <cell r="A110" t="str">
            <v>Curran Hall C.C</v>
          </cell>
          <cell r="B110" t="str">
            <v>Community Centres</v>
          </cell>
          <cell r="C110" t="str">
            <v>277 Orton Park Rd</v>
          </cell>
          <cell r="D110" t="str">
            <v>Scarborough</v>
          </cell>
          <cell r="E110" t="str">
            <v>M1G 3B9</v>
          </cell>
          <cell r="F110">
            <v>2508</v>
          </cell>
          <cell r="G110" t="str">
            <v>SqFt</v>
          </cell>
          <cell r="H110">
            <v>100</v>
          </cell>
          <cell r="J110">
            <v>46991.463707999996</v>
          </cell>
          <cell r="K110" t="str">
            <v>kWh</v>
          </cell>
          <cell r="L110">
            <v>7474.5576129999999</v>
          </cell>
          <cell r="M110" t="str">
            <v>CUBICM</v>
          </cell>
          <cell r="AF110" t="str">
            <v xml:space="preserve">  </v>
          </cell>
          <cell r="AG110" t="str">
            <v xml:space="preserve">  </v>
          </cell>
          <cell r="AH110" t="str">
            <v xml:space="preserve">  </v>
          </cell>
          <cell r="AI110" t="str">
            <v>CURAC</v>
          </cell>
          <cell r="AJ110" t="str">
            <v>Community Centres</v>
          </cell>
        </row>
        <row r="111">
          <cell r="A111" t="str">
            <v>Davenport C.C</v>
          </cell>
          <cell r="B111" t="str">
            <v>Community Centres</v>
          </cell>
          <cell r="C111" t="str">
            <v>1347 Davenport Rd</v>
          </cell>
          <cell r="D111" t="str">
            <v>Toronto</v>
          </cell>
          <cell r="E111" t="str">
            <v>M6H 2H5</v>
          </cell>
          <cell r="F111">
            <v>2282</v>
          </cell>
          <cell r="G111" t="str">
            <v>SqFt</v>
          </cell>
          <cell r="H111">
            <v>100</v>
          </cell>
          <cell r="J111">
            <v>8260.6756260000002</v>
          </cell>
          <cell r="K111" t="str">
            <v>kWh</v>
          </cell>
          <cell r="L111">
            <v>3775.388508</v>
          </cell>
          <cell r="M111" t="str">
            <v>CUBICM</v>
          </cell>
          <cell r="AF111" t="str">
            <v xml:space="preserve">  </v>
          </cell>
          <cell r="AG111" t="str">
            <v xml:space="preserve">  </v>
          </cell>
          <cell r="AH111" t="str">
            <v xml:space="preserve">  </v>
          </cell>
          <cell r="AI111" t="str">
            <v>DAVPC</v>
          </cell>
          <cell r="AJ111" t="str">
            <v>Community Centres</v>
          </cell>
        </row>
        <row r="112">
          <cell r="A112" t="str">
            <v>David Appleton Community Centre</v>
          </cell>
          <cell r="B112" t="str">
            <v>Community Centres</v>
          </cell>
          <cell r="C112" t="str">
            <v>33A Pritchard Ave</v>
          </cell>
          <cell r="D112" t="str">
            <v>Toronto</v>
          </cell>
          <cell r="E112" t="str">
            <v>M9N 1T4</v>
          </cell>
          <cell r="F112">
            <v>2906</v>
          </cell>
          <cell r="G112" t="str">
            <v>SqFt</v>
          </cell>
          <cell r="H112">
            <v>100</v>
          </cell>
          <cell r="J112">
            <v>59059.046871999999</v>
          </cell>
          <cell r="K112" t="str">
            <v>kWh</v>
          </cell>
          <cell r="L112">
            <v>8038.3438690000003</v>
          </cell>
          <cell r="M112" t="str">
            <v>CUBICM</v>
          </cell>
          <cell r="AF112" t="str">
            <v xml:space="preserve">  </v>
          </cell>
          <cell r="AG112" t="str">
            <v xml:space="preserve">  </v>
          </cell>
          <cell r="AH112" t="str">
            <v xml:space="preserve">  </v>
          </cell>
          <cell r="AI112" t="str">
            <v>YORCC</v>
          </cell>
          <cell r="AJ112" t="str">
            <v>Community Centres</v>
          </cell>
        </row>
        <row r="113">
          <cell r="A113" t="str">
            <v>Don Montgomery</v>
          </cell>
          <cell r="B113" t="str">
            <v>Community Centres</v>
          </cell>
          <cell r="C113" t="str">
            <v>2467 Eglinton Ave E</v>
          </cell>
          <cell r="D113" t="str">
            <v>Scarborough</v>
          </cell>
          <cell r="E113" t="str">
            <v>M1K 2R1</v>
          </cell>
          <cell r="F113">
            <v>89125</v>
          </cell>
          <cell r="G113" t="str">
            <v>SqFt</v>
          </cell>
          <cell r="H113">
            <v>100</v>
          </cell>
          <cell r="J113">
            <v>1931331.729967</v>
          </cell>
          <cell r="K113" t="str">
            <v>kWh</v>
          </cell>
          <cell r="L113">
            <v>149275.60333300001</v>
          </cell>
          <cell r="M113" t="str">
            <v>CUBICM</v>
          </cell>
          <cell r="AF113" t="str">
            <v xml:space="preserve">  </v>
          </cell>
          <cell r="AG113" t="str">
            <v xml:space="preserve">  </v>
          </cell>
          <cell r="AH113" t="str">
            <v xml:space="preserve">  </v>
          </cell>
          <cell r="AI113" t="str">
            <v>MIDSC</v>
          </cell>
          <cell r="AJ113" t="str">
            <v>Community Centres</v>
          </cell>
        </row>
        <row r="114">
          <cell r="A114" t="str">
            <v>Driftwood C.C</v>
          </cell>
          <cell r="B114" t="str">
            <v>Community Centres</v>
          </cell>
          <cell r="C114" t="str">
            <v>4401 Jane St.</v>
          </cell>
          <cell r="D114" t="str">
            <v>North York</v>
          </cell>
          <cell r="E114" t="str">
            <v>M3N 2K3</v>
          </cell>
          <cell r="F114">
            <v>25015</v>
          </cell>
          <cell r="G114" t="str">
            <v>SqFt</v>
          </cell>
          <cell r="H114">
            <v>100</v>
          </cell>
          <cell r="J114">
            <v>323755.39814599999</v>
          </cell>
          <cell r="K114" t="str">
            <v>kWh</v>
          </cell>
          <cell r="L114">
            <v>53080.95246</v>
          </cell>
          <cell r="M114" t="str">
            <v>CUBICM</v>
          </cell>
          <cell r="AF114" t="str">
            <v xml:space="preserve">  </v>
          </cell>
          <cell r="AG114" t="str">
            <v xml:space="preserve">  </v>
          </cell>
          <cell r="AH114" t="str">
            <v xml:space="preserve">  </v>
          </cell>
          <cell r="AI114" t="str">
            <v>DRIFC</v>
          </cell>
          <cell r="AJ114" t="str">
            <v>Community Centres</v>
          </cell>
        </row>
        <row r="115">
          <cell r="A115" t="str">
            <v>Earl Bales C.C &amp; Senior</v>
          </cell>
          <cell r="B115" t="str">
            <v>Community Centres</v>
          </cell>
          <cell r="C115" t="str">
            <v>4169 Bathurst St</v>
          </cell>
          <cell r="D115" t="str">
            <v>North York</v>
          </cell>
          <cell r="E115" t="str">
            <v>M3H 3P7</v>
          </cell>
          <cell r="F115">
            <v>21657</v>
          </cell>
          <cell r="G115" t="str">
            <v>SqFt</v>
          </cell>
          <cell r="H115">
            <v>100</v>
          </cell>
          <cell r="J115">
            <v>328211.52374999999</v>
          </cell>
          <cell r="K115" t="str">
            <v>kWh</v>
          </cell>
          <cell r="L115">
            <v>40156.909613000003</v>
          </cell>
          <cell r="M115" t="str">
            <v>CUBICM</v>
          </cell>
          <cell r="AF115" t="str">
            <v xml:space="preserve">  </v>
          </cell>
          <cell r="AG115" t="str">
            <v xml:space="preserve">  </v>
          </cell>
          <cell r="AH115" t="str">
            <v xml:space="preserve">  </v>
          </cell>
          <cell r="AI115" t="str">
            <v>EARLC</v>
          </cell>
          <cell r="AJ115" t="str">
            <v>Community Centres</v>
          </cell>
        </row>
        <row r="116">
          <cell r="A116" t="str">
            <v>East Scar Boys/Girls Club</v>
          </cell>
          <cell r="B116" t="str">
            <v>Community Centres</v>
          </cell>
          <cell r="C116" t="str">
            <v>100 Galloway Rd</v>
          </cell>
          <cell r="D116" t="str">
            <v>Scarborough</v>
          </cell>
          <cell r="E116" t="str">
            <v>M1E 1W7</v>
          </cell>
          <cell r="F116">
            <v>13972</v>
          </cell>
          <cell r="G116" t="str">
            <v>SqFt</v>
          </cell>
          <cell r="H116">
            <v>100</v>
          </cell>
          <cell r="J116">
            <v>332702.89038699999</v>
          </cell>
          <cell r="K116" t="str">
            <v>kWh</v>
          </cell>
          <cell r="L116">
            <v>33321.659718999996</v>
          </cell>
          <cell r="M116" t="str">
            <v>CUBICM</v>
          </cell>
          <cell r="AF116" t="str">
            <v xml:space="preserve">  </v>
          </cell>
          <cell r="AG116" t="str">
            <v xml:space="preserve">  </v>
          </cell>
          <cell r="AH116" t="str">
            <v xml:space="preserve">  </v>
          </cell>
          <cell r="AI116" t="str">
            <v>EASSC</v>
          </cell>
          <cell r="AJ116" t="str">
            <v>Community Centres</v>
          </cell>
        </row>
        <row r="117">
          <cell r="A117" t="str">
            <v>East York Community Centre</v>
          </cell>
          <cell r="B117" t="str">
            <v>Community Centres</v>
          </cell>
          <cell r="C117" t="str">
            <v>1081A Pape Ave</v>
          </cell>
          <cell r="D117" t="str">
            <v>Toronto</v>
          </cell>
          <cell r="E117" t="str">
            <v>M4K 3W4</v>
          </cell>
          <cell r="F117">
            <v>31000</v>
          </cell>
          <cell r="G117" t="str">
            <v>SqFt</v>
          </cell>
          <cell r="H117">
            <v>100</v>
          </cell>
          <cell r="J117">
            <v>480046.90250000003</v>
          </cell>
          <cell r="K117" t="str">
            <v>kWh</v>
          </cell>
          <cell r="L117">
            <v>131277.277818</v>
          </cell>
          <cell r="M117" t="str">
            <v>CUBICM</v>
          </cell>
          <cell r="AF117" t="str">
            <v xml:space="preserve">  </v>
          </cell>
          <cell r="AG117" t="str">
            <v xml:space="preserve">  </v>
          </cell>
          <cell r="AH117" t="str">
            <v xml:space="preserve">  </v>
          </cell>
          <cell r="AI117" t="str">
            <v>EASYC</v>
          </cell>
          <cell r="AJ117" t="str">
            <v>Community Centres</v>
          </cell>
        </row>
        <row r="118">
          <cell r="A118" t="str">
            <v>Eastview Neighbourhood Comm Ctr</v>
          </cell>
          <cell r="B118" t="str">
            <v>Community Centres</v>
          </cell>
          <cell r="C118" t="str">
            <v>86 Blake St</v>
          </cell>
          <cell r="D118" t="str">
            <v>Toronto</v>
          </cell>
          <cell r="E118" t="str">
            <v>M4J 3C9</v>
          </cell>
          <cell r="F118">
            <v>25510</v>
          </cell>
          <cell r="G118" t="str">
            <v>SqFt</v>
          </cell>
          <cell r="H118">
            <v>100</v>
          </cell>
          <cell r="J118">
            <v>342962.81082400004</v>
          </cell>
          <cell r="K118" t="str">
            <v>kWh</v>
          </cell>
          <cell r="L118">
            <v>27415.050909000001</v>
          </cell>
          <cell r="M118" t="str">
            <v>CUBICM</v>
          </cell>
          <cell r="AF118" t="str">
            <v xml:space="preserve">  </v>
          </cell>
          <cell r="AG118" t="str">
            <v xml:space="preserve">  </v>
          </cell>
          <cell r="AH118" t="str">
            <v xml:space="preserve">  </v>
          </cell>
          <cell r="AI118" t="str">
            <v>EASVC</v>
          </cell>
          <cell r="AJ118" t="str">
            <v>Community Centres</v>
          </cell>
        </row>
        <row r="119">
          <cell r="A119" t="str">
            <v>Edithvale C.C</v>
          </cell>
          <cell r="B119" t="str">
            <v>Community Centres</v>
          </cell>
          <cell r="C119" t="str">
            <v>7 Edithvale Dr</v>
          </cell>
          <cell r="D119" t="str">
            <v>North York</v>
          </cell>
          <cell r="E119" t="str">
            <v>M2N 2R4</v>
          </cell>
          <cell r="F119">
            <v>24725</v>
          </cell>
          <cell r="G119" t="str">
            <v>SqFt</v>
          </cell>
          <cell r="H119">
            <v>100</v>
          </cell>
          <cell r="J119">
            <v>716315.56796800008</v>
          </cell>
          <cell r="K119" t="str">
            <v>kWh</v>
          </cell>
          <cell r="L119">
            <v>36588.059567999997</v>
          </cell>
          <cell r="M119" t="str">
            <v>CUBICM</v>
          </cell>
          <cell r="AF119" t="str">
            <v xml:space="preserve">  </v>
          </cell>
          <cell r="AG119" t="str">
            <v xml:space="preserve">  </v>
          </cell>
          <cell r="AH119" t="str">
            <v xml:space="preserve">  </v>
          </cell>
          <cell r="AI119" t="str">
            <v>EDITC</v>
          </cell>
          <cell r="AJ119" t="str">
            <v>Community Centres</v>
          </cell>
        </row>
        <row r="120">
          <cell r="A120" t="str">
            <v>Ellesmere C.C</v>
          </cell>
          <cell r="B120" t="str">
            <v>Community Centres</v>
          </cell>
          <cell r="C120" t="str">
            <v>20 Canadian Rd</v>
          </cell>
          <cell r="D120" t="str">
            <v>Scarborough</v>
          </cell>
          <cell r="E120" t="str">
            <v>M1R 4B4</v>
          </cell>
          <cell r="F120">
            <v>24402</v>
          </cell>
          <cell r="G120" t="str">
            <v>SqFt</v>
          </cell>
          <cell r="H120">
            <v>100</v>
          </cell>
          <cell r="J120">
            <v>196439.017742</v>
          </cell>
          <cell r="K120" t="str">
            <v>kWh</v>
          </cell>
          <cell r="L120">
            <v>28073.797096999999</v>
          </cell>
          <cell r="M120" t="str">
            <v>CUBICM</v>
          </cell>
          <cell r="AF120" t="str">
            <v xml:space="preserve">  </v>
          </cell>
          <cell r="AG120" t="str">
            <v xml:space="preserve">  </v>
          </cell>
          <cell r="AH120" t="str">
            <v xml:space="preserve">  </v>
          </cell>
          <cell r="AI120" t="str">
            <v>ELLEC</v>
          </cell>
          <cell r="AJ120" t="str">
            <v>Community Centres</v>
          </cell>
        </row>
        <row r="121">
          <cell r="A121" t="str">
            <v>Elmbank Community Centre</v>
          </cell>
          <cell r="B121" t="str">
            <v>Community Centres</v>
          </cell>
          <cell r="C121" t="str">
            <v>10 Rampart Rd</v>
          </cell>
          <cell r="D121" t="str">
            <v>Etobicoke</v>
          </cell>
          <cell r="E121" t="str">
            <v>M9V 4L9</v>
          </cell>
          <cell r="F121">
            <v>14725</v>
          </cell>
          <cell r="G121" t="str">
            <v>SqFt</v>
          </cell>
          <cell r="H121">
            <v>100</v>
          </cell>
          <cell r="J121">
            <v>154935.198409</v>
          </cell>
          <cell r="K121" t="str">
            <v>kWh</v>
          </cell>
          <cell r="L121">
            <v>18610.648044000001</v>
          </cell>
          <cell r="M121" t="str">
            <v>CUBICM</v>
          </cell>
          <cell r="AF121" t="str">
            <v xml:space="preserve">  </v>
          </cell>
          <cell r="AG121" t="str">
            <v xml:space="preserve">  </v>
          </cell>
          <cell r="AH121" t="str">
            <v xml:space="preserve">  </v>
          </cell>
          <cell r="AI121" t="str">
            <v>ELMBC</v>
          </cell>
          <cell r="AJ121" t="str">
            <v>Community Centres</v>
          </cell>
        </row>
        <row r="122">
          <cell r="A122" t="str">
            <v>Fairbank Memorial R.C.</v>
          </cell>
          <cell r="B122" t="str">
            <v>Community Centres</v>
          </cell>
          <cell r="C122" t="str">
            <v>2213 Dufferin St</v>
          </cell>
          <cell r="D122" t="str">
            <v>Toronto</v>
          </cell>
          <cell r="E122" t="str">
            <v>M6E 3S2</v>
          </cell>
          <cell r="F122">
            <v>19364</v>
          </cell>
          <cell r="G122" t="str">
            <v>SqFt</v>
          </cell>
          <cell r="H122">
            <v>100</v>
          </cell>
          <cell r="J122">
            <v>258763.01671700002</v>
          </cell>
          <cell r="K122" t="str">
            <v>kWh</v>
          </cell>
          <cell r="L122">
            <v>39790.945120999997</v>
          </cell>
          <cell r="M122" t="str">
            <v>CUBICM</v>
          </cell>
          <cell r="AF122" t="str">
            <v xml:space="preserve">  </v>
          </cell>
          <cell r="AG122" t="str">
            <v xml:space="preserve">  </v>
          </cell>
          <cell r="AH122" t="str">
            <v xml:space="preserve">  </v>
          </cell>
          <cell r="AI122" t="str">
            <v>FAIRBC</v>
          </cell>
          <cell r="AJ122" t="str">
            <v>Community Centres</v>
          </cell>
        </row>
        <row r="123">
          <cell r="A123" t="str">
            <v>Fairmount Park C.R.C</v>
          </cell>
          <cell r="B123" t="str">
            <v>Community Centres</v>
          </cell>
          <cell r="C123" t="str">
            <v>1725 Gerrard St</v>
          </cell>
          <cell r="D123" t="str">
            <v>Toronto</v>
          </cell>
          <cell r="E123" t="str">
            <v>M4L 2B3</v>
          </cell>
          <cell r="F123">
            <v>4359</v>
          </cell>
          <cell r="G123" t="str">
            <v>SqFt</v>
          </cell>
          <cell r="H123">
            <v>100</v>
          </cell>
          <cell r="J123">
            <v>8627.8472180000008</v>
          </cell>
          <cell r="K123" t="str">
            <v>kWh</v>
          </cell>
          <cell r="AF123" t="str">
            <v xml:space="preserve">  </v>
          </cell>
          <cell r="AG123" t="str">
            <v xml:space="preserve">  </v>
          </cell>
          <cell r="AH123" t="str">
            <v xml:space="preserve">  </v>
          </cell>
          <cell r="AI123" t="str">
            <v>FAIRC</v>
          </cell>
          <cell r="AJ123" t="str">
            <v>Community Centres</v>
          </cell>
        </row>
        <row r="124">
          <cell r="A124" t="str">
            <v>Falstaff C.C</v>
          </cell>
          <cell r="B124" t="str">
            <v>Community Centres</v>
          </cell>
          <cell r="C124" t="str">
            <v>50 Falstaff Ave.</v>
          </cell>
          <cell r="D124" t="str">
            <v>Toronto</v>
          </cell>
          <cell r="E124" t="str">
            <v>M67 2C7</v>
          </cell>
          <cell r="F124">
            <v>13853</v>
          </cell>
          <cell r="G124" t="str">
            <v>SqFt</v>
          </cell>
          <cell r="H124">
            <v>100</v>
          </cell>
          <cell r="J124">
            <v>127293.802558</v>
          </cell>
          <cell r="K124" t="str">
            <v>kWh</v>
          </cell>
          <cell r="L124">
            <v>24636.022223</v>
          </cell>
          <cell r="M124" t="str">
            <v>CUBICM</v>
          </cell>
          <cell r="AF124" t="str">
            <v xml:space="preserve">  </v>
          </cell>
          <cell r="AG124" t="str">
            <v xml:space="preserve">  </v>
          </cell>
          <cell r="AH124" t="str">
            <v xml:space="preserve">  </v>
          </cell>
          <cell r="AI124" t="str">
            <v>FALSC</v>
          </cell>
          <cell r="AJ124" t="str">
            <v>Community Centres</v>
          </cell>
        </row>
        <row r="125">
          <cell r="A125" t="str">
            <v>Flemingdon C.C</v>
          </cell>
          <cell r="B125" t="str">
            <v>Community Centres</v>
          </cell>
          <cell r="C125" t="str">
            <v>150 Grenoble Dr</v>
          </cell>
          <cell r="D125" t="str">
            <v>North York</v>
          </cell>
          <cell r="E125" t="str">
            <v>M3C 3E7</v>
          </cell>
          <cell r="F125">
            <v>10000</v>
          </cell>
          <cell r="G125" t="str">
            <v>SqFt</v>
          </cell>
          <cell r="H125">
            <v>100</v>
          </cell>
          <cell r="J125">
            <v>89213.013109000007</v>
          </cell>
          <cell r="K125" t="str">
            <v>kWh</v>
          </cell>
          <cell r="L125">
            <v>18803.365582999999</v>
          </cell>
          <cell r="M125" t="str">
            <v>CUBICM</v>
          </cell>
          <cell r="AF125" t="str">
            <v xml:space="preserve">  </v>
          </cell>
          <cell r="AG125" t="str">
            <v xml:space="preserve">  </v>
          </cell>
          <cell r="AH125" t="str">
            <v xml:space="preserve">  </v>
          </cell>
          <cell r="AI125" t="str">
            <v>FLEMC</v>
          </cell>
          <cell r="AJ125" t="str">
            <v>Community Centres</v>
          </cell>
        </row>
        <row r="126">
          <cell r="A126" t="str">
            <v>Forest Hill C.C</v>
          </cell>
          <cell r="B126" t="str">
            <v>Community Centres</v>
          </cell>
          <cell r="C126" t="str">
            <v>666 Eglinton Av W</v>
          </cell>
          <cell r="D126" t="str">
            <v>Toronto</v>
          </cell>
          <cell r="E126" t="str">
            <v>M5N 1B9</v>
          </cell>
          <cell r="F126">
            <v>32841</v>
          </cell>
          <cell r="G126" t="str">
            <v>SqFt</v>
          </cell>
          <cell r="H126">
            <v>100</v>
          </cell>
          <cell r="J126">
            <v>543141.90490299999</v>
          </cell>
          <cell r="K126" t="str">
            <v>kWh</v>
          </cell>
          <cell r="L126">
            <v>36486.854827999996</v>
          </cell>
          <cell r="M126" t="str">
            <v>CUBICM</v>
          </cell>
          <cell r="AF126" t="str">
            <v xml:space="preserve">  </v>
          </cell>
          <cell r="AG126" t="str">
            <v xml:space="preserve">  </v>
          </cell>
          <cell r="AH126" t="str">
            <v xml:space="preserve">  </v>
          </cell>
          <cell r="AI126" t="str">
            <v>FOREC</v>
          </cell>
          <cell r="AJ126" t="str">
            <v>Community Centres</v>
          </cell>
        </row>
        <row r="127">
          <cell r="A127" t="str">
            <v>Frankland C.C</v>
          </cell>
          <cell r="B127" t="str">
            <v>Community Centres</v>
          </cell>
          <cell r="C127" t="str">
            <v>825 Logan Av Club H S E</v>
          </cell>
          <cell r="D127" t="str">
            <v>Toronto</v>
          </cell>
          <cell r="E127" t="str">
            <v>M4K 3E1</v>
          </cell>
          <cell r="F127">
            <v>3681</v>
          </cell>
          <cell r="G127" t="str">
            <v>SqFt</v>
          </cell>
          <cell r="H127">
            <v>100</v>
          </cell>
          <cell r="J127">
            <v>26445.860979000001</v>
          </cell>
          <cell r="K127" t="str">
            <v>kWh</v>
          </cell>
          <cell r="AF127" t="str">
            <v xml:space="preserve">  </v>
          </cell>
          <cell r="AG127" t="str">
            <v xml:space="preserve">  </v>
          </cell>
          <cell r="AH127" t="str">
            <v xml:space="preserve">  </v>
          </cell>
          <cell r="AI127" t="str">
            <v>FRANC</v>
          </cell>
          <cell r="AJ127" t="str">
            <v>Community Centres</v>
          </cell>
        </row>
        <row r="128">
          <cell r="A128" t="str">
            <v>Franklin Horner</v>
          </cell>
          <cell r="B128" t="str">
            <v>Community Centres</v>
          </cell>
          <cell r="C128" t="str">
            <v>432 Horner Ave</v>
          </cell>
          <cell r="D128" t="str">
            <v>Etobicoke</v>
          </cell>
          <cell r="E128" t="str">
            <v>M8W 2B2</v>
          </cell>
          <cell r="F128">
            <v>39500</v>
          </cell>
          <cell r="G128" t="str">
            <v>SqFt</v>
          </cell>
          <cell r="H128">
            <v>100</v>
          </cell>
          <cell r="J128">
            <v>345960.68580700003</v>
          </cell>
          <cell r="K128" t="str">
            <v>kWh</v>
          </cell>
          <cell r="L128">
            <v>60730.389046999997</v>
          </cell>
          <cell r="M128" t="str">
            <v>CUBICM</v>
          </cell>
          <cell r="AF128" t="str">
            <v xml:space="preserve">  </v>
          </cell>
          <cell r="AG128" t="str">
            <v xml:space="preserve">  </v>
          </cell>
          <cell r="AH128" t="str">
            <v xml:space="preserve">  </v>
          </cell>
          <cell r="AI128" t="str">
            <v>FHORN</v>
          </cell>
          <cell r="AJ128" t="str">
            <v>Community Centres</v>
          </cell>
        </row>
        <row r="129">
          <cell r="A129" t="str">
            <v>Glenlong C.C &amp; A.I.R</v>
          </cell>
          <cell r="B129" t="str">
            <v>Community Centres</v>
          </cell>
          <cell r="C129" t="str">
            <v>35 Glen Long Ave</v>
          </cell>
          <cell r="D129" t="str">
            <v>Toronto</v>
          </cell>
          <cell r="E129" t="str">
            <v>M6B 2M1</v>
          </cell>
          <cell r="F129">
            <v>10236</v>
          </cell>
          <cell r="G129" t="str">
            <v>SqFt</v>
          </cell>
          <cell r="H129">
            <v>100</v>
          </cell>
          <cell r="J129">
            <v>379096.20177300001</v>
          </cell>
          <cell r="K129" t="str">
            <v>kWh</v>
          </cell>
          <cell r="L129">
            <v>40695.749488000001</v>
          </cell>
          <cell r="M129" t="str">
            <v>CUBICM</v>
          </cell>
          <cell r="AF129" t="str">
            <v xml:space="preserve">  </v>
          </cell>
          <cell r="AG129" t="str">
            <v xml:space="preserve">  </v>
          </cell>
          <cell r="AH129" t="str">
            <v xml:space="preserve">  </v>
          </cell>
          <cell r="AI129" t="str">
            <v>GLENC</v>
          </cell>
          <cell r="AJ129" t="str">
            <v>Community Centres</v>
          </cell>
        </row>
        <row r="130">
          <cell r="A130" t="str">
            <v>Harwood Hall Community Ctr</v>
          </cell>
          <cell r="B130" t="str">
            <v>Community Centres</v>
          </cell>
          <cell r="C130" t="str">
            <v>85 Cayuga Ave</v>
          </cell>
          <cell r="D130" t="str">
            <v>Toronto</v>
          </cell>
          <cell r="E130" t="str">
            <v>M6N 2G4</v>
          </cell>
          <cell r="F130">
            <v>4306</v>
          </cell>
          <cell r="G130" t="str">
            <v>SqFt</v>
          </cell>
          <cell r="H130">
            <v>100</v>
          </cell>
          <cell r="J130">
            <v>26376.960350000001</v>
          </cell>
          <cell r="K130" t="str">
            <v>kWh</v>
          </cell>
          <cell r="L130">
            <v>11699.776263</v>
          </cell>
          <cell r="M130" t="str">
            <v>CUBICM</v>
          </cell>
          <cell r="AF130" t="str">
            <v xml:space="preserve">  </v>
          </cell>
          <cell r="AG130" t="str">
            <v xml:space="preserve">  </v>
          </cell>
          <cell r="AH130" t="str">
            <v xml:space="preserve">  </v>
          </cell>
          <cell r="AI130" t="str">
            <v>HARWC</v>
          </cell>
          <cell r="AJ130" t="str">
            <v>Community Centres</v>
          </cell>
        </row>
        <row r="131">
          <cell r="A131" t="str">
            <v>Heron Park C.C</v>
          </cell>
          <cell r="B131" t="str">
            <v>Community Centres</v>
          </cell>
          <cell r="C131" t="str">
            <v>292 Manse Rd</v>
          </cell>
          <cell r="D131" t="str">
            <v>Scarborough</v>
          </cell>
          <cell r="E131" t="str">
            <v>M1E 3V4</v>
          </cell>
          <cell r="F131">
            <v>52377</v>
          </cell>
          <cell r="G131" t="str">
            <v>SqFt</v>
          </cell>
          <cell r="H131">
            <v>100</v>
          </cell>
          <cell r="J131">
            <v>1090733.855</v>
          </cell>
          <cell r="K131" t="str">
            <v>kWh</v>
          </cell>
          <cell r="L131">
            <v>118672.48428600001</v>
          </cell>
          <cell r="M131" t="str">
            <v>CUBICM</v>
          </cell>
          <cell r="AF131" t="str">
            <v xml:space="preserve">  </v>
          </cell>
          <cell r="AG131" t="str">
            <v xml:space="preserve">  </v>
          </cell>
          <cell r="AH131" t="str">
            <v xml:space="preserve">  </v>
          </cell>
          <cell r="AI131" t="str">
            <v>HEROC</v>
          </cell>
          <cell r="AJ131" t="str">
            <v>Community Centres</v>
          </cell>
        </row>
        <row r="132">
          <cell r="A132" t="str">
            <v>Jenner Jean-Marie C.C.</v>
          </cell>
          <cell r="B132" t="str">
            <v>Community Centres</v>
          </cell>
          <cell r="C132" t="str">
            <v>48 Thorncliffe Park Dr</v>
          </cell>
          <cell r="D132" t="str">
            <v>Toronto</v>
          </cell>
          <cell r="E132" t="str">
            <v>M4K 1V5</v>
          </cell>
          <cell r="F132">
            <v>13207</v>
          </cell>
          <cell r="G132" t="str">
            <v>SqFt</v>
          </cell>
          <cell r="H132">
            <v>100</v>
          </cell>
          <cell r="J132">
            <v>147637.27418099999</v>
          </cell>
          <cell r="K132" t="str">
            <v>kWh</v>
          </cell>
          <cell r="L132">
            <v>31079.869445000004</v>
          </cell>
          <cell r="M132" t="str">
            <v>CUBICM</v>
          </cell>
          <cell r="AF132" t="str">
            <v xml:space="preserve">  </v>
          </cell>
          <cell r="AG132" t="str">
            <v xml:space="preserve">  </v>
          </cell>
          <cell r="AH132" t="str">
            <v xml:space="preserve">  </v>
          </cell>
          <cell r="AI132" t="str">
            <v>JENNC</v>
          </cell>
          <cell r="AJ132" t="str">
            <v>Community Centres</v>
          </cell>
        </row>
        <row r="133">
          <cell r="A133" t="str">
            <v>John Innes C.C</v>
          </cell>
          <cell r="B133" t="str">
            <v>Community Centres</v>
          </cell>
          <cell r="C133" t="str">
            <v>150 Sherbourne St</v>
          </cell>
          <cell r="D133" t="str">
            <v>Toronto</v>
          </cell>
          <cell r="E133" t="str">
            <v>M5A 2R6</v>
          </cell>
          <cell r="F133">
            <v>24176</v>
          </cell>
          <cell r="G133" t="str">
            <v>SqFt</v>
          </cell>
          <cell r="H133">
            <v>100</v>
          </cell>
          <cell r="J133">
            <v>442906.68395499996</v>
          </cell>
          <cell r="K133" t="str">
            <v>kWh</v>
          </cell>
          <cell r="L133">
            <v>74418.276341999997</v>
          </cell>
          <cell r="M133" t="str">
            <v>CUBICM</v>
          </cell>
          <cell r="AF133" t="str">
            <v xml:space="preserve">  </v>
          </cell>
          <cell r="AG133" t="str">
            <v xml:space="preserve">  </v>
          </cell>
          <cell r="AH133" t="str">
            <v xml:space="preserve">  </v>
          </cell>
          <cell r="AI133" t="str">
            <v>JOHNC</v>
          </cell>
          <cell r="AJ133" t="str">
            <v>Community Centres</v>
          </cell>
        </row>
        <row r="134">
          <cell r="A134" t="str">
            <v>Lakeshore Community Ctr</v>
          </cell>
          <cell r="B134" t="str">
            <v>Community Centres</v>
          </cell>
          <cell r="C134" t="str">
            <v>2445 Lakeshore Blvd W</v>
          </cell>
          <cell r="D134" t="str">
            <v>Etobicoke</v>
          </cell>
          <cell r="E134" t="str">
            <v>M8V 3B5</v>
          </cell>
          <cell r="F134">
            <v>5952</v>
          </cell>
          <cell r="G134" t="str">
            <v>SqFt</v>
          </cell>
          <cell r="H134">
            <v>100</v>
          </cell>
          <cell r="J134">
            <v>126930.61306199999</v>
          </cell>
          <cell r="K134" t="str">
            <v>kWh</v>
          </cell>
          <cell r="AF134" t="str">
            <v xml:space="preserve">  </v>
          </cell>
          <cell r="AG134" t="str">
            <v xml:space="preserve">  </v>
          </cell>
          <cell r="AH134" t="str">
            <v xml:space="preserve">  </v>
          </cell>
          <cell r="AI134" t="str">
            <v>LAKEC</v>
          </cell>
          <cell r="AJ134" t="str">
            <v>Community Centres</v>
          </cell>
        </row>
        <row r="135">
          <cell r="A135" t="str">
            <v>Lamp Senior Centre</v>
          </cell>
          <cell r="B135" t="str">
            <v>Community Centres</v>
          </cell>
          <cell r="C135" t="str">
            <v>185 Fifth St</v>
          </cell>
          <cell r="D135" t="str">
            <v>Etobicoke</v>
          </cell>
          <cell r="E135" t="str">
            <v>M8V 2Z5</v>
          </cell>
          <cell r="F135">
            <v>26318</v>
          </cell>
          <cell r="G135" t="str">
            <v>SqFt</v>
          </cell>
          <cell r="H135">
            <v>100</v>
          </cell>
          <cell r="J135">
            <v>444956.91029299999</v>
          </cell>
          <cell r="K135" t="str">
            <v>kWh</v>
          </cell>
          <cell r="L135">
            <v>41096.107097</v>
          </cell>
          <cell r="M135" t="str">
            <v>CUBICM</v>
          </cell>
          <cell r="AF135" t="str">
            <v xml:space="preserve">  </v>
          </cell>
          <cell r="AG135" t="str">
            <v xml:space="preserve">  </v>
          </cell>
          <cell r="AH135" t="str">
            <v xml:space="preserve">  </v>
          </cell>
          <cell r="AI135" t="str">
            <v>LAMPC</v>
          </cell>
          <cell r="AJ135" t="str">
            <v>Community Centres</v>
          </cell>
        </row>
        <row r="136">
          <cell r="A136" t="str">
            <v>Lawrence Heights C.C.</v>
          </cell>
          <cell r="B136" t="str">
            <v>Community Centres</v>
          </cell>
          <cell r="C136" t="str">
            <v>9 Replin Rd</v>
          </cell>
          <cell r="D136" t="str">
            <v>North York</v>
          </cell>
          <cell r="E136" t="str">
            <v>M6A 2M8</v>
          </cell>
          <cell r="F136">
            <v>22152</v>
          </cell>
          <cell r="G136" t="str">
            <v>SqFt</v>
          </cell>
          <cell r="H136">
            <v>100</v>
          </cell>
          <cell r="J136">
            <v>213957.99473200002</v>
          </cell>
          <cell r="K136" t="str">
            <v>kWh</v>
          </cell>
          <cell r="L136">
            <v>36209.092868</v>
          </cell>
          <cell r="M136" t="str">
            <v>CUBICM</v>
          </cell>
          <cell r="AF136" t="str">
            <v xml:space="preserve">  </v>
          </cell>
          <cell r="AG136" t="str">
            <v xml:space="preserve">  </v>
          </cell>
          <cell r="AH136" t="str">
            <v xml:space="preserve">  </v>
          </cell>
          <cell r="AI136" t="str">
            <v>LAWRC</v>
          </cell>
          <cell r="AJ136" t="str">
            <v>Community Centres</v>
          </cell>
        </row>
        <row r="137">
          <cell r="A137" t="str">
            <v>Ledbury Community Center</v>
          </cell>
          <cell r="B137" t="str">
            <v>Community Centres</v>
          </cell>
          <cell r="C137" t="str">
            <v>160 Ledbury St.</v>
          </cell>
          <cell r="D137" t="str">
            <v>Toronto</v>
          </cell>
          <cell r="E137" t="str">
            <v>M5M 4L9</v>
          </cell>
          <cell r="F137">
            <v>5780</v>
          </cell>
          <cell r="G137" t="str">
            <v>SqFt</v>
          </cell>
          <cell r="H137">
            <v>100</v>
          </cell>
          <cell r="J137">
            <v>196534.23286699998</v>
          </cell>
          <cell r="K137" t="str">
            <v>kWh</v>
          </cell>
          <cell r="L137">
            <v>21473.604057</v>
          </cell>
          <cell r="M137" t="str">
            <v>CUBICM</v>
          </cell>
          <cell r="AF137" t="str">
            <v xml:space="preserve">  </v>
          </cell>
          <cell r="AG137" t="str">
            <v xml:space="preserve">  </v>
          </cell>
          <cell r="AH137" t="str">
            <v xml:space="preserve">  </v>
          </cell>
          <cell r="AI137" t="str">
            <v>LEDBR</v>
          </cell>
          <cell r="AJ137" t="str">
            <v>Community Centres</v>
          </cell>
        </row>
        <row r="138">
          <cell r="A138" t="str">
            <v>Leslie Grove Park</v>
          </cell>
          <cell r="B138" t="str">
            <v>Community Centres</v>
          </cell>
          <cell r="C138" t="str">
            <v>1158 Queen St E</v>
          </cell>
          <cell r="D138" t="str">
            <v>Scarborough</v>
          </cell>
          <cell r="E138" t="str">
            <v>M1P 4N7</v>
          </cell>
          <cell r="F138">
            <v>1389</v>
          </cell>
          <cell r="G138" t="str">
            <v>SqFt</v>
          </cell>
          <cell r="H138">
            <v>100</v>
          </cell>
          <cell r="J138">
            <v>61310.597500000003</v>
          </cell>
          <cell r="K138" t="str">
            <v>kWh</v>
          </cell>
          <cell r="L138">
            <v>1051.093333</v>
          </cell>
          <cell r="M138" t="str">
            <v>CUBICM</v>
          </cell>
          <cell r="AF138" t="str">
            <v xml:space="preserve">  </v>
          </cell>
          <cell r="AG138" t="str">
            <v xml:space="preserve">  </v>
          </cell>
          <cell r="AH138" t="str">
            <v xml:space="preserve">  </v>
          </cell>
          <cell r="AI138" t="str">
            <v>LGP</v>
          </cell>
          <cell r="AJ138" t="str">
            <v>Community Centres</v>
          </cell>
        </row>
        <row r="139">
          <cell r="A139" t="str">
            <v>Main Square Comm Ctr</v>
          </cell>
          <cell r="B139" t="str">
            <v>Community Centres</v>
          </cell>
          <cell r="C139" t="str">
            <v>245 Main St</v>
          </cell>
          <cell r="D139" t="str">
            <v>Toronto</v>
          </cell>
          <cell r="E139" t="str">
            <v>M4C 5T3</v>
          </cell>
          <cell r="F139">
            <v>35123</v>
          </cell>
          <cell r="G139" t="str">
            <v>SqFt</v>
          </cell>
          <cell r="H139">
            <v>100</v>
          </cell>
          <cell r="J139">
            <v>568270.35072600003</v>
          </cell>
          <cell r="K139" t="str">
            <v>kWh</v>
          </cell>
          <cell r="L139">
            <v>86897.387096999999</v>
          </cell>
          <cell r="M139" t="str">
            <v>CUBICM</v>
          </cell>
          <cell r="AF139" t="str">
            <v xml:space="preserve">  </v>
          </cell>
          <cell r="AG139" t="str">
            <v xml:space="preserve">  </v>
          </cell>
          <cell r="AH139" t="str">
            <v xml:space="preserve">  </v>
          </cell>
          <cell r="AI139" t="str">
            <v>245MAI</v>
          </cell>
          <cell r="AJ139" t="str">
            <v>Community Centres</v>
          </cell>
        </row>
        <row r="140">
          <cell r="A140" t="str">
            <v>Masaryk-Cowan C.R.C</v>
          </cell>
          <cell r="B140" t="str">
            <v>Community Centres</v>
          </cell>
          <cell r="C140" t="str">
            <v>220 Cowan Av</v>
          </cell>
          <cell r="D140" t="str">
            <v>Toronto</v>
          </cell>
          <cell r="E140" t="str">
            <v>M6K 2N6</v>
          </cell>
          <cell r="F140">
            <v>32270</v>
          </cell>
          <cell r="G140" t="str">
            <v>SqFt</v>
          </cell>
          <cell r="H140">
            <v>100</v>
          </cell>
          <cell r="J140">
            <v>324867.28795000003</v>
          </cell>
          <cell r="K140" t="str">
            <v>kWh</v>
          </cell>
          <cell r="L140">
            <v>32398.878432000001</v>
          </cell>
          <cell r="M140" t="str">
            <v>CUBICM</v>
          </cell>
          <cell r="AF140" t="str">
            <v xml:space="preserve">  </v>
          </cell>
          <cell r="AG140" t="str">
            <v xml:space="preserve">  </v>
          </cell>
          <cell r="AH140" t="str">
            <v xml:space="preserve">  </v>
          </cell>
          <cell r="AI140" t="str">
            <v>MASAC</v>
          </cell>
          <cell r="AJ140" t="str">
            <v>Community Centres</v>
          </cell>
        </row>
        <row r="141">
          <cell r="A141" t="str">
            <v>McGregor Park C.C</v>
          </cell>
          <cell r="B141" t="str">
            <v>Community Centres</v>
          </cell>
          <cell r="C141" t="str">
            <v>2231 Lawrence Ave E</v>
          </cell>
          <cell r="D141" t="str">
            <v>Scarborough</v>
          </cell>
          <cell r="E141" t="str">
            <v>M1P 2P5</v>
          </cell>
          <cell r="F141">
            <v>45262</v>
          </cell>
          <cell r="G141" t="str">
            <v>SqFt</v>
          </cell>
          <cell r="H141">
            <v>100</v>
          </cell>
          <cell r="J141">
            <v>1039656.6304700001</v>
          </cell>
          <cell r="K141" t="str">
            <v>kWh</v>
          </cell>
          <cell r="L141">
            <v>36677.045454999999</v>
          </cell>
          <cell r="M141" t="str">
            <v>CUBICM</v>
          </cell>
          <cell r="AF141" t="str">
            <v xml:space="preserve">  </v>
          </cell>
          <cell r="AG141" t="str">
            <v xml:space="preserve">  </v>
          </cell>
          <cell r="AH141" t="str">
            <v xml:space="preserve">  </v>
          </cell>
          <cell r="AI141" t="str">
            <v>MCGRC</v>
          </cell>
          <cell r="AJ141" t="str">
            <v>Community Centres</v>
          </cell>
        </row>
        <row r="142">
          <cell r="A142" t="str">
            <v>Mount Dennis Community Ctr</v>
          </cell>
          <cell r="B142" t="str">
            <v>Community Centres</v>
          </cell>
          <cell r="C142" t="str">
            <v>4 Hollis St</v>
          </cell>
          <cell r="D142" t="str">
            <v>Toronto</v>
          </cell>
          <cell r="E142" t="str">
            <v>M6M 4M9</v>
          </cell>
          <cell r="F142">
            <v>3003</v>
          </cell>
          <cell r="G142" t="str">
            <v>SqFt</v>
          </cell>
          <cell r="H142">
            <v>100</v>
          </cell>
          <cell r="J142">
            <v>52765.719395</v>
          </cell>
          <cell r="K142" t="str">
            <v>kWh</v>
          </cell>
          <cell r="L142">
            <v>4727.6220210000001</v>
          </cell>
          <cell r="M142" t="str">
            <v>CUBICM</v>
          </cell>
          <cell r="AF142" t="str">
            <v xml:space="preserve">  </v>
          </cell>
          <cell r="AG142" t="str">
            <v xml:space="preserve">  </v>
          </cell>
          <cell r="AH142" t="str">
            <v xml:space="preserve">  </v>
          </cell>
          <cell r="AI142" t="str">
            <v>MOUNC</v>
          </cell>
          <cell r="AJ142" t="str">
            <v>Community Centres</v>
          </cell>
        </row>
        <row r="143">
          <cell r="A143" t="str">
            <v>New Tor Seniors Club</v>
          </cell>
          <cell r="B143" t="str">
            <v>Community Centres</v>
          </cell>
          <cell r="C143" t="str">
            <v>105 Fourth St</v>
          </cell>
          <cell r="D143" t="str">
            <v>Etobicoke</v>
          </cell>
          <cell r="E143" t="str">
            <v>M8V 2Y4</v>
          </cell>
          <cell r="F143">
            <v>3025</v>
          </cell>
          <cell r="G143" t="str">
            <v>SqFt</v>
          </cell>
          <cell r="H143">
            <v>100</v>
          </cell>
          <cell r="J143">
            <v>67207.256506999998</v>
          </cell>
          <cell r="K143" t="str">
            <v>kWh</v>
          </cell>
          <cell r="AF143" t="str">
            <v xml:space="preserve">  </v>
          </cell>
          <cell r="AG143" t="str">
            <v xml:space="preserve">  </v>
          </cell>
          <cell r="AH143" t="str">
            <v xml:space="preserve">  </v>
          </cell>
          <cell r="AI143" t="str">
            <v>NEWTC</v>
          </cell>
          <cell r="AJ143" t="str">
            <v>Community Centres</v>
          </cell>
        </row>
        <row r="144">
          <cell r="A144" t="str">
            <v>Niagara C.C</v>
          </cell>
          <cell r="B144" t="str">
            <v>Community Centres</v>
          </cell>
          <cell r="C144" t="str">
            <v>700 Wellington St W</v>
          </cell>
          <cell r="D144" t="str">
            <v>Toronto</v>
          </cell>
          <cell r="E144" t="str">
            <v>M5V 1G7</v>
          </cell>
          <cell r="F144">
            <v>5296</v>
          </cell>
          <cell r="G144" t="str">
            <v>SqFt</v>
          </cell>
          <cell r="H144">
            <v>100</v>
          </cell>
          <cell r="J144">
            <v>69120.443921999991</v>
          </cell>
          <cell r="K144" t="str">
            <v>kWh</v>
          </cell>
          <cell r="AF144" t="str">
            <v xml:space="preserve">  </v>
          </cell>
          <cell r="AG144" t="str">
            <v xml:space="preserve">  </v>
          </cell>
          <cell r="AH144" t="str">
            <v xml:space="preserve">  </v>
          </cell>
          <cell r="AI144" t="str">
            <v>NIAGC</v>
          </cell>
          <cell r="AJ144" t="str">
            <v>Community Centres</v>
          </cell>
        </row>
        <row r="145">
          <cell r="A145" t="str">
            <v>North Toronto Mem Rec Ctr</v>
          </cell>
          <cell r="B145" t="str">
            <v>Community Centres</v>
          </cell>
          <cell r="C145" t="str">
            <v>200 Eglinton Ave W</v>
          </cell>
          <cell r="D145" t="str">
            <v>Toronto</v>
          </cell>
          <cell r="E145" t="str">
            <v>M4R 1A7</v>
          </cell>
          <cell r="F145">
            <v>74820</v>
          </cell>
          <cell r="G145" t="str">
            <v>SqFt</v>
          </cell>
          <cell r="H145">
            <v>100</v>
          </cell>
          <cell r="J145">
            <v>1506211.3613219999</v>
          </cell>
          <cell r="K145" t="str">
            <v>kWh</v>
          </cell>
          <cell r="L145">
            <v>151936.23155600001</v>
          </cell>
          <cell r="M145" t="str">
            <v>CUBICM</v>
          </cell>
          <cell r="AF145" t="str">
            <v xml:space="preserve">  </v>
          </cell>
          <cell r="AG145" t="str">
            <v xml:space="preserve">  </v>
          </cell>
          <cell r="AH145" t="str">
            <v xml:space="preserve">  </v>
          </cell>
          <cell r="AI145" t="str">
            <v>NORTC</v>
          </cell>
          <cell r="AJ145" t="str">
            <v>Community Centres</v>
          </cell>
        </row>
        <row r="146">
          <cell r="A146" t="str">
            <v>North York Memorial Hall</v>
          </cell>
          <cell r="B146" t="str">
            <v>Community Centres</v>
          </cell>
          <cell r="C146" t="str">
            <v>5120 Yonge</v>
          </cell>
          <cell r="D146" t="str">
            <v>North York</v>
          </cell>
          <cell r="E146" t="str">
            <v>M2N 5N9</v>
          </cell>
          <cell r="F146">
            <v>10473</v>
          </cell>
          <cell r="G146" t="str">
            <v>SqFt</v>
          </cell>
          <cell r="H146">
            <v>100</v>
          </cell>
          <cell r="J146">
            <v>163594.31258</v>
          </cell>
          <cell r="K146" t="str">
            <v>kWh</v>
          </cell>
          <cell r="L146">
            <v>11355.504876999999</v>
          </cell>
          <cell r="M146" t="str">
            <v>CUBICM</v>
          </cell>
          <cell r="AF146" t="str">
            <v xml:space="preserve">  </v>
          </cell>
          <cell r="AG146" t="str">
            <v xml:space="preserve">  </v>
          </cell>
          <cell r="AH146" t="str">
            <v xml:space="preserve">  </v>
          </cell>
          <cell r="AI146" t="str">
            <v>NYMH</v>
          </cell>
          <cell r="AJ146" t="str">
            <v>Community Centres</v>
          </cell>
        </row>
        <row r="147">
          <cell r="A147" t="str">
            <v>Northwood C.C</v>
          </cell>
          <cell r="B147" t="str">
            <v>Community Centres</v>
          </cell>
          <cell r="C147" t="str">
            <v>15 Clubhouse Crt</v>
          </cell>
          <cell r="D147" t="str">
            <v>North York</v>
          </cell>
          <cell r="E147" t="str">
            <v>M3L 2L7</v>
          </cell>
          <cell r="F147">
            <v>36167</v>
          </cell>
          <cell r="G147" t="str">
            <v>SqFt</v>
          </cell>
          <cell r="H147">
            <v>100</v>
          </cell>
          <cell r="J147">
            <v>352216.56946999999</v>
          </cell>
          <cell r="K147" t="str">
            <v>kWh</v>
          </cell>
          <cell r="L147">
            <v>49252.439035000003</v>
          </cell>
          <cell r="M147" t="str">
            <v>CUBICM</v>
          </cell>
          <cell r="AF147" t="str">
            <v xml:space="preserve">  </v>
          </cell>
          <cell r="AG147" t="str">
            <v xml:space="preserve">  </v>
          </cell>
          <cell r="AH147" t="str">
            <v xml:space="preserve">  </v>
          </cell>
          <cell r="AI147" t="str">
            <v>NORWC</v>
          </cell>
          <cell r="AJ147" t="str">
            <v>Community Centres</v>
          </cell>
        </row>
        <row r="148">
          <cell r="A148" t="str">
            <v>O'Connor C.C</v>
          </cell>
          <cell r="B148" t="str">
            <v>Community Centres</v>
          </cell>
          <cell r="C148" t="str">
            <v>1386 Victoria Park Ave</v>
          </cell>
          <cell r="D148" t="str">
            <v>North York</v>
          </cell>
          <cell r="E148" t="str">
            <v>M4A 2L8</v>
          </cell>
          <cell r="F148">
            <v>16254</v>
          </cell>
          <cell r="G148" t="str">
            <v>SqFt</v>
          </cell>
          <cell r="H148">
            <v>100</v>
          </cell>
          <cell r="J148">
            <v>213299.40340100002</v>
          </cell>
          <cell r="K148" t="str">
            <v>kWh</v>
          </cell>
          <cell r="L148">
            <v>35934.454811000003</v>
          </cell>
          <cell r="M148" t="str">
            <v>CUBICM</v>
          </cell>
          <cell r="AF148" t="str">
            <v xml:space="preserve">  </v>
          </cell>
          <cell r="AG148" t="str">
            <v xml:space="preserve">  </v>
          </cell>
          <cell r="AH148" t="str">
            <v xml:space="preserve">  </v>
          </cell>
          <cell r="AI148" t="str">
            <v>OCONC</v>
          </cell>
          <cell r="AJ148" t="str">
            <v>Community Centres</v>
          </cell>
        </row>
        <row r="149">
          <cell r="A149" t="str">
            <v>Oakdale Community Center</v>
          </cell>
          <cell r="B149" t="str">
            <v>Community Centres</v>
          </cell>
          <cell r="C149" t="str">
            <v>350 Grandravine Dr</v>
          </cell>
          <cell r="D149" t="str">
            <v>North York</v>
          </cell>
          <cell r="E149" t="str">
            <v>M3N 1J4</v>
          </cell>
          <cell r="F149">
            <v>10000</v>
          </cell>
          <cell r="G149" t="str">
            <v>SqFt</v>
          </cell>
          <cell r="H149">
            <v>100</v>
          </cell>
          <cell r="J149">
            <v>177573.77425000002</v>
          </cell>
          <cell r="K149" t="str">
            <v>kWh</v>
          </cell>
          <cell r="L149">
            <v>18661.595277</v>
          </cell>
          <cell r="M149" t="str">
            <v>CUBICM</v>
          </cell>
          <cell r="AF149" t="str">
            <v xml:space="preserve">  </v>
          </cell>
          <cell r="AG149" t="str">
            <v xml:space="preserve">  </v>
          </cell>
          <cell r="AH149" t="str">
            <v xml:space="preserve">  </v>
          </cell>
          <cell r="AI149" t="str">
            <v>350GRA</v>
          </cell>
          <cell r="AJ149" t="str">
            <v>Community Centres</v>
          </cell>
        </row>
        <row r="150">
          <cell r="A150" t="str">
            <v>Oakridge C.C</v>
          </cell>
          <cell r="B150" t="str">
            <v>Community Centres</v>
          </cell>
          <cell r="C150" t="str">
            <v>63 Pharmacy Ave</v>
          </cell>
          <cell r="D150" t="str">
            <v>Scarborough</v>
          </cell>
          <cell r="E150" t="str">
            <v>M1L 4S9</v>
          </cell>
          <cell r="F150">
            <v>18600</v>
          </cell>
          <cell r="G150" t="str">
            <v>SqFt</v>
          </cell>
          <cell r="H150">
            <v>100</v>
          </cell>
          <cell r="J150">
            <v>277276.73252700001</v>
          </cell>
          <cell r="K150" t="str">
            <v>kWh</v>
          </cell>
          <cell r="L150">
            <v>28131.153870999999</v>
          </cell>
          <cell r="M150" t="str">
            <v>CUBICM</v>
          </cell>
          <cell r="AF150" t="str">
            <v xml:space="preserve">  </v>
          </cell>
          <cell r="AG150" t="str">
            <v xml:space="preserve">  </v>
          </cell>
          <cell r="AH150" t="str">
            <v xml:space="preserve">  </v>
          </cell>
          <cell r="AI150" t="str">
            <v>OAKRC</v>
          </cell>
          <cell r="AJ150" t="str">
            <v>Community Centres</v>
          </cell>
        </row>
        <row r="151">
          <cell r="A151" t="str">
            <v>Ourland Community Ctr</v>
          </cell>
          <cell r="B151" t="str">
            <v>Community Centres</v>
          </cell>
          <cell r="C151" t="str">
            <v>18 Ourland Ave</v>
          </cell>
          <cell r="D151" t="str">
            <v>Etobicoke</v>
          </cell>
          <cell r="E151" t="str">
            <v>M8Z 4C9</v>
          </cell>
          <cell r="F151">
            <v>9451</v>
          </cell>
          <cell r="G151" t="str">
            <v>SqFt</v>
          </cell>
          <cell r="H151">
            <v>100</v>
          </cell>
          <cell r="J151">
            <v>224147.361103</v>
          </cell>
          <cell r="K151" t="str">
            <v>kWh</v>
          </cell>
          <cell r="L151">
            <v>24144.9</v>
          </cell>
          <cell r="M151" t="str">
            <v>CUBICM</v>
          </cell>
          <cell r="AF151" t="str">
            <v xml:space="preserve">  </v>
          </cell>
          <cell r="AG151" t="str">
            <v xml:space="preserve">  </v>
          </cell>
          <cell r="AH151" t="str">
            <v xml:space="preserve">  </v>
          </cell>
          <cell r="AI151" t="str">
            <v>OURLC</v>
          </cell>
          <cell r="AJ151" t="str">
            <v>Community Centres</v>
          </cell>
        </row>
        <row r="152">
          <cell r="A152" t="str">
            <v>Port Union C.C</v>
          </cell>
          <cell r="B152" t="str">
            <v>Community Centres</v>
          </cell>
          <cell r="C152" t="str">
            <v>5450 Lawrence Ave E</v>
          </cell>
          <cell r="D152" t="str">
            <v>Scarborough</v>
          </cell>
          <cell r="E152" t="str">
            <v>M1C 3B2</v>
          </cell>
          <cell r="F152">
            <v>19978</v>
          </cell>
          <cell r="G152" t="str">
            <v>SqFt</v>
          </cell>
          <cell r="H152">
            <v>100</v>
          </cell>
          <cell r="J152">
            <v>423340.79999999999</v>
          </cell>
          <cell r="K152" t="str">
            <v>kWh</v>
          </cell>
          <cell r="L152">
            <v>21380.124142999997</v>
          </cell>
          <cell r="M152" t="str">
            <v>CUBICM</v>
          </cell>
          <cell r="AF152" t="str">
            <v xml:space="preserve">  </v>
          </cell>
          <cell r="AG152" t="str">
            <v xml:space="preserve">  </v>
          </cell>
          <cell r="AH152" t="str">
            <v xml:space="preserve">  </v>
          </cell>
          <cell r="AI152" t="str">
            <v>PORTC</v>
          </cell>
          <cell r="AJ152" t="str">
            <v>Community Centres</v>
          </cell>
        </row>
        <row r="153">
          <cell r="A153" t="str">
            <v>Power House C.C.</v>
          </cell>
          <cell r="B153" t="str">
            <v>Community Centres</v>
          </cell>
          <cell r="C153" t="str">
            <v>65 Colonel Samuel Smith</v>
          </cell>
          <cell r="D153" t="str">
            <v>Etobicoke</v>
          </cell>
          <cell r="E153" t="str">
            <v>M8V 4B6</v>
          </cell>
          <cell r="F153">
            <v>5737</v>
          </cell>
          <cell r="G153" t="str">
            <v>SqFt</v>
          </cell>
          <cell r="H153">
            <v>100</v>
          </cell>
          <cell r="J153">
            <v>357252.16499999998</v>
          </cell>
          <cell r="K153" t="str">
            <v>kWh</v>
          </cell>
          <cell r="AF153" t="str">
            <v xml:space="preserve">  </v>
          </cell>
          <cell r="AG153" t="str">
            <v xml:space="preserve">  </v>
          </cell>
          <cell r="AH153" t="str">
            <v xml:space="preserve">  </v>
          </cell>
          <cell r="AI153" t="str">
            <v>3KIPLI</v>
          </cell>
          <cell r="AJ153" t="str">
            <v>Community Centres</v>
          </cell>
        </row>
        <row r="154">
          <cell r="A154" t="str">
            <v>Ralph Thornton Community Ctr</v>
          </cell>
          <cell r="B154" t="str">
            <v>Community Centres</v>
          </cell>
          <cell r="C154" t="str">
            <v>765 Queen St E</v>
          </cell>
          <cell r="D154" t="str">
            <v>Toronto</v>
          </cell>
          <cell r="E154" t="str">
            <v>M4M 1H3</v>
          </cell>
          <cell r="F154">
            <v>17061</v>
          </cell>
          <cell r="G154" t="str">
            <v>SqFt</v>
          </cell>
          <cell r="H154">
            <v>100</v>
          </cell>
          <cell r="J154">
            <v>150226.07066699999</v>
          </cell>
          <cell r="K154" t="str">
            <v>kWh</v>
          </cell>
          <cell r="AF154" t="str">
            <v xml:space="preserve">  </v>
          </cell>
          <cell r="AG154" t="str">
            <v xml:space="preserve">  </v>
          </cell>
          <cell r="AH154" t="str">
            <v xml:space="preserve">  </v>
          </cell>
          <cell r="AI154" t="str">
            <v>RALPC</v>
          </cell>
          <cell r="AJ154" t="str">
            <v>Community Centres</v>
          </cell>
        </row>
        <row r="155">
          <cell r="A155" t="str">
            <v>Regent Park C.C</v>
          </cell>
          <cell r="B155" t="str">
            <v>Community Centres</v>
          </cell>
          <cell r="C155" t="str">
            <v>402 SHUTER ST</v>
          </cell>
          <cell r="D155" t="str">
            <v>Toronto</v>
          </cell>
          <cell r="E155" t="str">
            <v>M5V 3C6</v>
          </cell>
          <cell r="F155">
            <v>55004</v>
          </cell>
          <cell r="G155" t="str">
            <v>SqFt</v>
          </cell>
          <cell r="H155">
            <v>100</v>
          </cell>
          <cell r="J155">
            <v>809998.37609699997</v>
          </cell>
          <cell r="K155" t="str">
            <v>kWh</v>
          </cell>
          <cell r="L155">
            <v>3725.4778230000002</v>
          </cell>
          <cell r="M155" t="str">
            <v>CUBICM</v>
          </cell>
          <cell r="AF155" t="str">
            <v xml:space="preserve">  </v>
          </cell>
          <cell r="AG155" t="str">
            <v xml:space="preserve">  </v>
          </cell>
          <cell r="AH155" t="str">
            <v xml:space="preserve">  </v>
          </cell>
          <cell r="AI155" t="str">
            <v>RPCC</v>
          </cell>
          <cell r="AJ155" t="str">
            <v>Community Centres</v>
          </cell>
        </row>
        <row r="156">
          <cell r="A156" t="str">
            <v>Regent Park North R.C</v>
          </cell>
          <cell r="B156" t="str">
            <v>Community Centres</v>
          </cell>
          <cell r="C156" t="str">
            <v>295 Sackville St Rr</v>
          </cell>
          <cell r="D156" t="str">
            <v>Toronto</v>
          </cell>
          <cell r="E156" t="str">
            <v>M5A 3G1</v>
          </cell>
          <cell r="F156">
            <v>6168</v>
          </cell>
          <cell r="G156" t="str">
            <v>SqFt</v>
          </cell>
          <cell r="H156">
            <v>100</v>
          </cell>
          <cell r="J156">
            <v>32760.774315999999</v>
          </cell>
          <cell r="K156" t="str">
            <v>kWh</v>
          </cell>
          <cell r="AF156" t="str">
            <v xml:space="preserve">  </v>
          </cell>
          <cell r="AG156" t="str">
            <v xml:space="preserve">  </v>
          </cell>
          <cell r="AH156" t="str">
            <v xml:space="preserve">  </v>
          </cell>
          <cell r="AI156" t="str">
            <v>RPRC</v>
          </cell>
          <cell r="AJ156" t="str">
            <v>Community Centres</v>
          </cell>
        </row>
        <row r="157">
          <cell r="A157" t="str">
            <v>Scadding Court Community Ctr</v>
          </cell>
          <cell r="B157" t="str">
            <v>Community Centres</v>
          </cell>
          <cell r="C157" t="str">
            <v>707 Dundas St W</v>
          </cell>
          <cell r="D157" t="str">
            <v>Toronto</v>
          </cell>
          <cell r="E157" t="str">
            <v>M5T 2W6</v>
          </cell>
          <cell r="F157">
            <v>46694</v>
          </cell>
          <cell r="G157" t="str">
            <v>SqFt</v>
          </cell>
          <cell r="H157">
            <v>100</v>
          </cell>
          <cell r="J157">
            <v>988592.84203199996</v>
          </cell>
          <cell r="K157" t="str">
            <v>kWh</v>
          </cell>
          <cell r="L157">
            <v>123554.451677</v>
          </cell>
          <cell r="M157" t="str">
            <v>CUBICM</v>
          </cell>
          <cell r="AF157" t="str">
            <v xml:space="preserve">  </v>
          </cell>
          <cell r="AG157" t="str">
            <v xml:space="preserve">  </v>
          </cell>
          <cell r="AH157" t="str">
            <v xml:space="preserve">  </v>
          </cell>
          <cell r="AI157" t="str">
            <v>SCADC</v>
          </cell>
          <cell r="AJ157" t="str">
            <v>Community Centres</v>
          </cell>
        </row>
        <row r="158">
          <cell r="A158" t="str">
            <v>Scarborough Village C.C</v>
          </cell>
          <cell r="B158" t="str">
            <v>Community Centres</v>
          </cell>
          <cell r="C158" t="str">
            <v>3600 Kingston Rd</v>
          </cell>
          <cell r="D158" t="str">
            <v>Scarborough</v>
          </cell>
          <cell r="E158" t="str">
            <v>M1M 1R9</v>
          </cell>
          <cell r="F158">
            <v>58125</v>
          </cell>
          <cell r="G158" t="str">
            <v>SqFt</v>
          </cell>
          <cell r="H158">
            <v>100</v>
          </cell>
          <cell r="J158">
            <v>1127534.2443870001</v>
          </cell>
          <cell r="K158" t="str">
            <v>kWh</v>
          </cell>
          <cell r="L158">
            <v>83651.600204999995</v>
          </cell>
          <cell r="M158" t="str">
            <v>CUBICM</v>
          </cell>
          <cell r="AF158" t="str">
            <v xml:space="preserve">  </v>
          </cell>
          <cell r="AG158" t="str">
            <v xml:space="preserve">  </v>
          </cell>
          <cell r="AH158" t="str">
            <v xml:space="preserve">  </v>
          </cell>
          <cell r="AI158" t="str">
            <v>SCARC</v>
          </cell>
          <cell r="AJ158" t="str">
            <v>Community Centres</v>
          </cell>
        </row>
        <row r="159">
          <cell r="A159" t="str">
            <v>Scott Westney House</v>
          </cell>
          <cell r="B159" t="str">
            <v>Community Centres</v>
          </cell>
          <cell r="C159" t="str">
            <v>180 McLevin Ave</v>
          </cell>
          <cell r="D159" t="str">
            <v>Scarborough</v>
          </cell>
          <cell r="E159" t="str">
            <v>M1B 6H7</v>
          </cell>
          <cell r="F159">
            <v>3046</v>
          </cell>
          <cell r="G159" t="str">
            <v>SqFt</v>
          </cell>
          <cell r="H159">
            <v>100</v>
          </cell>
          <cell r="J159">
            <v>130031.95714400001</v>
          </cell>
          <cell r="K159" t="str">
            <v>kWh</v>
          </cell>
          <cell r="AF159" t="str">
            <v xml:space="preserve">  </v>
          </cell>
          <cell r="AG159" t="str">
            <v xml:space="preserve">  </v>
          </cell>
          <cell r="AH159" t="str">
            <v xml:space="preserve">  </v>
          </cell>
          <cell r="AI159" t="str">
            <v>SWH</v>
          </cell>
          <cell r="AJ159" t="str">
            <v>Community Centres</v>
          </cell>
        </row>
        <row r="160">
          <cell r="A160" t="str">
            <v>Seneca Village C.C</v>
          </cell>
          <cell r="B160" t="str">
            <v>Community Centres</v>
          </cell>
          <cell r="C160" t="str">
            <v>1700 Finch Ave E</v>
          </cell>
          <cell r="D160" t="str">
            <v>North York</v>
          </cell>
          <cell r="E160" t="str">
            <v>M2J 4X8</v>
          </cell>
          <cell r="F160">
            <v>9408</v>
          </cell>
          <cell r="G160" t="str">
            <v>SqFt</v>
          </cell>
          <cell r="H160">
            <v>100</v>
          </cell>
          <cell r="J160">
            <v>164435.48964700001</v>
          </cell>
          <cell r="K160" t="str">
            <v>kWh</v>
          </cell>
          <cell r="AF160" t="str">
            <v xml:space="preserve">  </v>
          </cell>
          <cell r="AG160" t="str">
            <v xml:space="preserve">  </v>
          </cell>
          <cell r="AH160" t="str">
            <v xml:space="preserve">  </v>
          </cell>
          <cell r="AI160" t="str">
            <v>SENEC</v>
          </cell>
          <cell r="AJ160" t="str">
            <v>Community Centres</v>
          </cell>
        </row>
        <row r="161">
          <cell r="A161" t="str">
            <v>Sir Adam Beck C.C.</v>
          </cell>
          <cell r="B161" t="str">
            <v>Community Centres</v>
          </cell>
          <cell r="C161" t="str">
            <v>525 Horner Ave</v>
          </cell>
          <cell r="D161" t="str">
            <v>Etobicoke</v>
          </cell>
          <cell r="E161" t="str">
            <v>M8W 2B9</v>
          </cell>
          <cell r="F161">
            <v>7341</v>
          </cell>
          <cell r="G161" t="str">
            <v>SqFt</v>
          </cell>
          <cell r="H161">
            <v>100</v>
          </cell>
          <cell r="J161">
            <v>36388.996561</v>
          </cell>
          <cell r="K161" t="str">
            <v>kWh</v>
          </cell>
          <cell r="L161">
            <v>8080.5791939999999</v>
          </cell>
          <cell r="M161" t="str">
            <v>CUBICM</v>
          </cell>
          <cell r="AF161" t="str">
            <v xml:space="preserve">  </v>
          </cell>
          <cell r="AG161" t="str">
            <v xml:space="preserve">  </v>
          </cell>
          <cell r="AH161" t="str">
            <v xml:space="preserve">  </v>
          </cell>
          <cell r="AI161" t="str">
            <v>525HOR</v>
          </cell>
          <cell r="AJ161" t="str">
            <v>Community Centres</v>
          </cell>
        </row>
        <row r="162">
          <cell r="A162" t="str">
            <v>St James Town C.C.</v>
          </cell>
          <cell r="B162" t="str">
            <v>Community Centres</v>
          </cell>
          <cell r="C162" t="str">
            <v>495 Sherbourne St</v>
          </cell>
          <cell r="D162" t="str">
            <v>Toronto</v>
          </cell>
          <cell r="E162" t="str">
            <v>M4X 1K7</v>
          </cell>
          <cell r="F162">
            <v>41904</v>
          </cell>
          <cell r="G162" t="str">
            <v>SqFt</v>
          </cell>
          <cell r="H162">
            <v>100</v>
          </cell>
          <cell r="J162">
            <v>825809.71516200004</v>
          </cell>
          <cell r="K162" t="str">
            <v>kWh</v>
          </cell>
          <cell r="L162">
            <v>200732.43451499997</v>
          </cell>
          <cell r="M162" t="str">
            <v>CUBICM</v>
          </cell>
          <cell r="AF162" t="str">
            <v xml:space="preserve">  </v>
          </cell>
          <cell r="AG162" t="str">
            <v xml:space="preserve">  </v>
          </cell>
          <cell r="AH162" t="str">
            <v xml:space="preserve">  </v>
          </cell>
          <cell r="AI162" t="str">
            <v>STJMS</v>
          </cell>
          <cell r="AJ162" t="str">
            <v>Community Centres</v>
          </cell>
        </row>
        <row r="163">
          <cell r="A163" t="str">
            <v>St Lawrence C.C</v>
          </cell>
          <cell r="B163" t="str">
            <v>Community Centres</v>
          </cell>
          <cell r="C163" t="str">
            <v>224 The Esplanade</v>
          </cell>
          <cell r="D163" t="str">
            <v>Toronto</v>
          </cell>
          <cell r="E163" t="str">
            <v>M5A 4J6</v>
          </cell>
          <cell r="F163">
            <v>46113</v>
          </cell>
          <cell r="G163" t="str">
            <v>SqFt</v>
          </cell>
          <cell r="H163">
            <v>100</v>
          </cell>
          <cell r="J163">
            <v>928306.36693499994</v>
          </cell>
          <cell r="K163" t="str">
            <v>kWh</v>
          </cell>
          <cell r="L163">
            <v>268136.26715899998</v>
          </cell>
          <cell r="M163" t="str">
            <v>CUBICM</v>
          </cell>
          <cell r="AF163" t="str">
            <v xml:space="preserve">  </v>
          </cell>
          <cell r="AG163" t="str">
            <v xml:space="preserve">  </v>
          </cell>
          <cell r="AH163" t="str">
            <v xml:space="preserve">  </v>
          </cell>
          <cell r="AI163" t="str">
            <v>STLAC</v>
          </cell>
          <cell r="AJ163" t="str">
            <v>Community Centres</v>
          </cell>
        </row>
        <row r="164">
          <cell r="A164" t="str">
            <v>Stanley C.C</v>
          </cell>
          <cell r="B164" t="str">
            <v>Community Centres</v>
          </cell>
          <cell r="C164" t="str">
            <v>25 Stanley Rd</v>
          </cell>
          <cell r="D164" t="str">
            <v>North York</v>
          </cell>
          <cell r="E164" t="str">
            <v>M3N 1C2</v>
          </cell>
          <cell r="F164">
            <v>12895</v>
          </cell>
          <cell r="G164" t="str">
            <v>SqFt</v>
          </cell>
          <cell r="H164">
            <v>100</v>
          </cell>
          <cell r="J164">
            <v>183317.54363000003</v>
          </cell>
          <cell r="K164" t="str">
            <v>kWh</v>
          </cell>
          <cell r="L164">
            <v>29555.421091</v>
          </cell>
          <cell r="M164" t="str">
            <v>CUBICM</v>
          </cell>
          <cell r="AF164" t="str">
            <v xml:space="preserve">  </v>
          </cell>
          <cell r="AG164" t="str">
            <v xml:space="preserve">  </v>
          </cell>
          <cell r="AH164" t="str">
            <v xml:space="preserve">  </v>
          </cell>
          <cell r="AI164" t="str">
            <v>STANC</v>
          </cell>
          <cell r="AJ164" t="str">
            <v>Community Centres</v>
          </cell>
        </row>
        <row r="165">
          <cell r="A165" t="str">
            <v>Sunnybrook Park</v>
          </cell>
          <cell r="B165" t="str">
            <v>Community Centres</v>
          </cell>
          <cell r="C165" t="str">
            <v>1050 Leslie St.</v>
          </cell>
          <cell r="D165" t="str">
            <v>North York</v>
          </cell>
          <cell r="E165" t="str">
            <v>M3C 1H8</v>
          </cell>
          <cell r="F165">
            <v>43701</v>
          </cell>
          <cell r="G165" t="str">
            <v>SqFt</v>
          </cell>
          <cell r="H165">
            <v>100</v>
          </cell>
          <cell r="J165">
            <v>537589.28265800001</v>
          </cell>
          <cell r="K165" t="str">
            <v>kWh</v>
          </cell>
          <cell r="L165">
            <v>65282.239902000001</v>
          </cell>
          <cell r="M165" t="str">
            <v>CUBICM</v>
          </cell>
          <cell r="AF165" t="str">
            <v xml:space="preserve">  </v>
          </cell>
          <cell r="AG165" t="str">
            <v xml:space="preserve">  </v>
          </cell>
          <cell r="AH165" t="str">
            <v xml:space="preserve">  </v>
          </cell>
          <cell r="AI165" t="str">
            <v>SBP</v>
          </cell>
          <cell r="AJ165" t="str">
            <v>Community Centres</v>
          </cell>
        </row>
        <row r="166">
          <cell r="A166" t="str">
            <v>Sunshine Center for Seniors</v>
          </cell>
          <cell r="B166" t="str">
            <v>Community Centres</v>
          </cell>
          <cell r="C166" t="str">
            <v>60 Lakeshore Ave</v>
          </cell>
          <cell r="D166" t="str">
            <v>Toronto</v>
          </cell>
          <cell r="E166" t="str">
            <v>M5J 1X9</v>
          </cell>
          <cell r="F166">
            <v>2250</v>
          </cell>
          <cell r="G166" t="str">
            <v>SqFt</v>
          </cell>
          <cell r="H166">
            <v>100</v>
          </cell>
          <cell r="J166">
            <v>52743.679835000003</v>
          </cell>
          <cell r="K166" t="str">
            <v>kWh</v>
          </cell>
          <cell r="AF166" t="str">
            <v xml:space="preserve">  </v>
          </cell>
          <cell r="AG166" t="str">
            <v xml:space="preserve">  </v>
          </cell>
          <cell r="AH166" t="str">
            <v xml:space="preserve">  </v>
          </cell>
          <cell r="AI166" t="str">
            <v>SCFS</v>
          </cell>
          <cell r="AJ166" t="str">
            <v>Community Centres</v>
          </cell>
        </row>
        <row r="167">
          <cell r="A167" t="str">
            <v>Swansea Town Hall Comm Ctr</v>
          </cell>
          <cell r="B167" t="str">
            <v>Community Centres</v>
          </cell>
          <cell r="C167" t="str">
            <v>95 Lavinia Ave</v>
          </cell>
          <cell r="D167" t="str">
            <v>Toronto</v>
          </cell>
          <cell r="E167" t="str">
            <v>M6S 3H9</v>
          </cell>
          <cell r="F167">
            <v>14402</v>
          </cell>
          <cell r="G167" t="str">
            <v>SqFt</v>
          </cell>
          <cell r="H167">
            <v>100</v>
          </cell>
          <cell r="J167">
            <v>131501.285599</v>
          </cell>
          <cell r="K167" t="str">
            <v>kWh</v>
          </cell>
          <cell r="AF167" t="str">
            <v xml:space="preserve">  </v>
          </cell>
          <cell r="AG167" t="str">
            <v xml:space="preserve">  </v>
          </cell>
          <cell r="AH167" t="str">
            <v xml:space="preserve">  </v>
          </cell>
          <cell r="AI167" t="str">
            <v>SWANC</v>
          </cell>
          <cell r="AJ167" t="str">
            <v>Community Centres</v>
          </cell>
        </row>
        <row r="168">
          <cell r="A168" t="str">
            <v>Tall Pines C.C</v>
          </cell>
          <cell r="B168" t="str">
            <v>Community Centres</v>
          </cell>
          <cell r="C168" t="str">
            <v>64 Rylander Blvd</v>
          </cell>
          <cell r="D168" t="str">
            <v>Scarborough</v>
          </cell>
          <cell r="E168" t="str">
            <v>M1B 4X3</v>
          </cell>
          <cell r="F168">
            <v>5188</v>
          </cell>
          <cell r="G168" t="str">
            <v>SqFt</v>
          </cell>
          <cell r="H168">
            <v>100</v>
          </cell>
          <cell r="J168">
            <v>53144.352685000005</v>
          </cell>
          <cell r="K168" t="str">
            <v>kWh</v>
          </cell>
          <cell r="L168">
            <v>4541.755161</v>
          </cell>
          <cell r="M168" t="str">
            <v>CUBICM</v>
          </cell>
          <cell r="AF168" t="str">
            <v xml:space="preserve">  </v>
          </cell>
          <cell r="AG168" t="str">
            <v xml:space="preserve">  </v>
          </cell>
          <cell r="AH168" t="str">
            <v xml:space="preserve">  </v>
          </cell>
          <cell r="AI168" t="str">
            <v>TALLC</v>
          </cell>
          <cell r="AJ168" t="str">
            <v>Community Centres</v>
          </cell>
        </row>
        <row r="169">
          <cell r="A169" t="str">
            <v>Tam Heather C.C</v>
          </cell>
          <cell r="B169" t="str">
            <v>Community Centres</v>
          </cell>
          <cell r="C169" t="str">
            <v>730 Military Trail</v>
          </cell>
          <cell r="D169" t="str">
            <v>Scarborough</v>
          </cell>
          <cell r="E169" t="str">
            <v>M1E 4P7</v>
          </cell>
          <cell r="F169">
            <v>28546</v>
          </cell>
          <cell r="G169" t="str">
            <v>SqFt</v>
          </cell>
          <cell r="H169">
            <v>100</v>
          </cell>
          <cell r="J169">
            <v>779316.24571399996</v>
          </cell>
          <cell r="K169" t="str">
            <v>kWh</v>
          </cell>
          <cell r="AF169" t="str">
            <v xml:space="preserve">  </v>
          </cell>
          <cell r="AG169" t="str">
            <v xml:space="preserve">  </v>
          </cell>
          <cell r="AH169" t="str">
            <v xml:space="preserve">  </v>
          </cell>
          <cell r="AI169" t="str">
            <v>TAMHC</v>
          </cell>
          <cell r="AJ169" t="str">
            <v>Community Centres</v>
          </cell>
        </row>
        <row r="170">
          <cell r="A170" t="str">
            <v>Thistletown C.C</v>
          </cell>
          <cell r="B170" t="str">
            <v>Community Centres</v>
          </cell>
          <cell r="C170" t="str">
            <v>925 Albion Rd</v>
          </cell>
          <cell r="D170" t="str">
            <v>Etobicoke</v>
          </cell>
          <cell r="E170" t="str">
            <v>M9V 1A6</v>
          </cell>
          <cell r="F170">
            <v>44810</v>
          </cell>
          <cell r="G170" t="str">
            <v>SqFt</v>
          </cell>
          <cell r="H170">
            <v>100</v>
          </cell>
          <cell r="J170">
            <v>361948.29847400001</v>
          </cell>
          <cell r="K170" t="str">
            <v>kWh</v>
          </cell>
          <cell r="L170">
            <v>89689.490833000003</v>
          </cell>
          <cell r="M170" t="str">
            <v>CUBICM</v>
          </cell>
          <cell r="AF170" t="str">
            <v xml:space="preserve">  </v>
          </cell>
          <cell r="AG170" t="str">
            <v xml:space="preserve">  </v>
          </cell>
          <cell r="AH170" t="str">
            <v xml:space="preserve">  </v>
          </cell>
          <cell r="AI170" t="str">
            <v>THISC</v>
          </cell>
          <cell r="AJ170" t="str">
            <v>Community Centres</v>
          </cell>
        </row>
        <row r="171">
          <cell r="A171" t="str">
            <v>Warden Hilltop C.C.</v>
          </cell>
          <cell r="B171" t="str">
            <v>Community Centres</v>
          </cell>
          <cell r="C171" t="str">
            <v>25 Mendelssohn St</v>
          </cell>
          <cell r="D171" t="str">
            <v>Scarborough</v>
          </cell>
          <cell r="E171" t="str">
            <v>M1L 0G8</v>
          </cell>
          <cell r="F171">
            <v>25995</v>
          </cell>
          <cell r="G171" t="str">
            <v>SqFt</v>
          </cell>
          <cell r="H171">
            <v>100</v>
          </cell>
          <cell r="J171">
            <v>445227.30387100001</v>
          </cell>
          <cell r="K171" t="str">
            <v>kWh</v>
          </cell>
          <cell r="L171">
            <v>20723.344521999999</v>
          </cell>
          <cell r="M171" t="str">
            <v>CUBICM</v>
          </cell>
          <cell r="AF171" t="str">
            <v xml:space="preserve">  </v>
          </cell>
          <cell r="AG171" t="str">
            <v xml:space="preserve">  </v>
          </cell>
          <cell r="AH171" t="str">
            <v xml:space="preserve">  </v>
          </cell>
          <cell r="AI171" t="str">
            <v>WARDENHILL</v>
          </cell>
          <cell r="AJ171" t="str">
            <v>Community Centres</v>
          </cell>
        </row>
        <row r="172">
          <cell r="A172" t="str">
            <v>Waterfront Neighbourhood Centre</v>
          </cell>
          <cell r="B172" t="str">
            <v>Community Centres</v>
          </cell>
          <cell r="C172" t="str">
            <v>627 Queens Quay West</v>
          </cell>
          <cell r="D172" t="str">
            <v>Toronto</v>
          </cell>
          <cell r="E172" t="str">
            <v>M5V 3G3</v>
          </cell>
          <cell r="F172">
            <v>123214</v>
          </cell>
          <cell r="G172" t="str">
            <v>SqFt</v>
          </cell>
          <cell r="H172">
            <v>100</v>
          </cell>
          <cell r="J172">
            <v>1229059.584552</v>
          </cell>
          <cell r="K172" t="str">
            <v>kWh</v>
          </cell>
          <cell r="L172">
            <v>72711.126538000011</v>
          </cell>
          <cell r="M172" t="str">
            <v>CUBICM</v>
          </cell>
          <cell r="AF172" t="str">
            <v xml:space="preserve">  </v>
          </cell>
          <cell r="AG172" t="str">
            <v xml:space="preserve">  </v>
          </cell>
          <cell r="AH172" t="str">
            <v xml:space="preserve">  </v>
          </cell>
          <cell r="AI172" t="str">
            <v>WNHC</v>
          </cell>
          <cell r="AJ172" t="str">
            <v>Community Centres</v>
          </cell>
        </row>
        <row r="173">
          <cell r="A173" t="str">
            <v>West Rouge C.C</v>
          </cell>
          <cell r="B173" t="str">
            <v>Community Centres</v>
          </cell>
          <cell r="C173" t="str">
            <v>270 Rouge Hills Dr</v>
          </cell>
          <cell r="D173" t="str">
            <v>Scarborough</v>
          </cell>
          <cell r="E173" t="str">
            <v>M1C 2Z1</v>
          </cell>
          <cell r="F173">
            <v>24402</v>
          </cell>
          <cell r="G173" t="str">
            <v>SqFt</v>
          </cell>
          <cell r="H173">
            <v>100</v>
          </cell>
          <cell r="J173">
            <v>194845.91553800003</v>
          </cell>
          <cell r="K173" t="str">
            <v>kWh</v>
          </cell>
          <cell r="L173">
            <v>39838.749226</v>
          </cell>
          <cell r="M173" t="str">
            <v>CUBICM</v>
          </cell>
          <cell r="AF173" t="str">
            <v xml:space="preserve">  </v>
          </cell>
          <cell r="AG173" t="str">
            <v xml:space="preserve">  </v>
          </cell>
          <cell r="AH173" t="str">
            <v xml:space="preserve">  </v>
          </cell>
          <cell r="AI173" t="str">
            <v>WESRC</v>
          </cell>
          <cell r="AJ173" t="str">
            <v>Community Centres</v>
          </cell>
        </row>
        <row r="174">
          <cell r="A174" t="str">
            <v>West Scarborough N.C</v>
          </cell>
          <cell r="B174" t="str">
            <v>Community Centres</v>
          </cell>
          <cell r="C174" t="str">
            <v>313 Pharmacy Ave</v>
          </cell>
          <cell r="D174" t="str">
            <v>Scarborough</v>
          </cell>
          <cell r="E174" t="str">
            <v>M1L 3E7</v>
          </cell>
          <cell r="F174">
            <v>25198</v>
          </cell>
          <cell r="G174" t="str">
            <v>SqFt</v>
          </cell>
          <cell r="H174">
            <v>100</v>
          </cell>
          <cell r="J174">
            <v>280102.80185300001</v>
          </cell>
          <cell r="K174" t="str">
            <v>kWh</v>
          </cell>
          <cell r="L174">
            <v>122583.194148</v>
          </cell>
          <cell r="M174" t="str">
            <v>CUBICM</v>
          </cell>
          <cell r="AF174" t="str">
            <v xml:space="preserve">  </v>
          </cell>
          <cell r="AG174" t="str">
            <v xml:space="preserve">  </v>
          </cell>
          <cell r="AH174" t="str">
            <v xml:space="preserve">  </v>
          </cell>
          <cell r="AI174" t="str">
            <v>WESSC</v>
          </cell>
          <cell r="AJ174" t="str">
            <v>Community Centres</v>
          </cell>
        </row>
        <row r="175">
          <cell r="A175" t="str">
            <v>Campbell House</v>
          </cell>
          <cell r="B175" t="str">
            <v>Cultural Facilities</v>
          </cell>
          <cell r="C175" t="str">
            <v>3620 Kingston Rd</v>
          </cell>
          <cell r="D175" t="str">
            <v>Scarborough</v>
          </cell>
          <cell r="E175" t="str">
            <v>M1M 1R9</v>
          </cell>
          <cell r="F175">
            <v>3595</v>
          </cell>
          <cell r="G175" t="str">
            <v>SqFt</v>
          </cell>
          <cell r="H175">
            <v>100</v>
          </cell>
          <cell r="J175">
            <v>27106.925715000001</v>
          </cell>
          <cell r="K175" t="str">
            <v>kWh</v>
          </cell>
          <cell r="AF175" t="str">
            <v xml:space="preserve">  </v>
          </cell>
          <cell r="AG175" t="str">
            <v xml:space="preserve">  </v>
          </cell>
          <cell r="AH175" t="str">
            <v xml:space="preserve">  </v>
          </cell>
          <cell r="AI175" t="str">
            <v>3620KINGSTONRD</v>
          </cell>
          <cell r="AJ175" t="str">
            <v>Cultural Facilities</v>
          </cell>
        </row>
        <row r="176">
          <cell r="A176" t="str">
            <v>Casa Loma</v>
          </cell>
          <cell r="B176" t="str">
            <v>Cultural Facilities</v>
          </cell>
          <cell r="C176" t="str">
            <v>328 Wlamer Rd</v>
          </cell>
          <cell r="D176" t="str">
            <v>Toronto</v>
          </cell>
          <cell r="E176" t="str">
            <v>M5R 2Y4</v>
          </cell>
          <cell r="F176">
            <v>88318</v>
          </cell>
          <cell r="G176" t="str">
            <v>SqFt</v>
          </cell>
          <cell r="H176">
            <v>100</v>
          </cell>
          <cell r="J176">
            <v>1279502.7757909999</v>
          </cell>
          <cell r="K176" t="str">
            <v>kWh</v>
          </cell>
          <cell r="L176">
            <v>12317.723929000002</v>
          </cell>
          <cell r="M176" t="str">
            <v>CUBICM</v>
          </cell>
          <cell r="AI176" t="str">
            <v>CASA</v>
          </cell>
          <cell r="AJ176" t="str">
            <v>Cultural Facilities</v>
          </cell>
        </row>
        <row r="177">
          <cell r="A177" t="str">
            <v>Cedar Ridge Creative Centre</v>
          </cell>
          <cell r="B177" t="str">
            <v>Cultural Facilities</v>
          </cell>
          <cell r="C177" t="str">
            <v>225 Confederation Dr</v>
          </cell>
          <cell r="D177" t="str">
            <v>Scarborough</v>
          </cell>
          <cell r="E177" t="str">
            <v>M1G 1B2</v>
          </cell>
          <cell r="F177">
            <v>13110</v>
          </cell>
          <cell r="G177" t="str">
            <v>SqFt</v>
          </cell>
          <cell r="H177">
            <v>100</v>
          </cell>
          <cell r="J177">
            <v>129967.60772399999</v>
          </cell>
          <cell r="K177" t="str">
            <v>kWh</v>
          </cell>
          <cell r="L177">
            <v>18333.978217</v>
          </cell>
          <cell r="M177" t="str">
            <v>CUBICM</v>
          </cell>
          <cell r="AF177" t="str">
            <v xml:space="preserve">  </v>
          </cell>
          <cell r="AG177" t="str">
            <v xml:space="preserve">  </v>
          </cell>
          <cell r="AH177" t="str">
            <v xml:space="preserve">  </v>
          </cell>
          <cell r="AI177" t="str">
            <v>CEDRC</v>
          </cell>
          <cell r="AJ177" t="str">
            <v>Cultural Facilities</v>
          </cell>
        </row>
        <row r="178">
          <cell r="A178" t="str">
            <v>Civic Garden Centre</v>
          </cell>
          <cell r="B178" t="str">
            <v>Cultural Facilities</v>
          </cell>
          <cell r="C178" t="str">
            <v>755 Lawrence Ave.E.</v>
          </cell>
          <cell r="D178" t="str">
            <v>North York</v>
          </cell>
          <cell r="E178" t="str">
            <v>M3C 1P2</v>
          </cell>
          <cell r="F178">
            <v>36953</v>
          </cell>
          <cell r="G178" t="str">
            <v>SqFt</v>
          </cell>
          <cell r="H178">
            <v>100</v>
          </cell>
          <cell r="J178">
            <v>389917.283635</v>
          </cell>
          <cell r="K178" t="str">
            <v>kWh</v>
          </cell>
          <cell r="L178">
            <v>37229.284667</v>
          </cell>
          <cell r="M178" t="str">
            <v>CUBICM</v>
          </cell>
          <cell r="AF178" t="str">
            <v xml:space="preserve">  </v>
          </cell>
          <cell r="AG178" t="str">
            <v xml:space="preserve">  </v>
          </cell>
          <cell r="AH178" t="str">
            <v xml:space="preserve">  </v>
          </cell>
          <cell r="AI178" t="str">
            <v>CGC</v>
          </cell>
          <cell r="AJ178" t="str">
            <v>Cultural Facilities</v>
          </cell>
        </row>
        <row r="179">
          <cell r="A179" t="str">
            <v>Colborne Lodge</v>
          </cell>
          <cell r="B179" t="str">
            <v>Cultural Facilities</v>
          </cell>
          <cell r="C179" t="str">
            <v>1 Colborne Lodge Dr</v>
          </cell>
          <cell r="D179" t="str">
            <v>Toronto</v>
          </cell>
          <cell r="E179" t="str">
            <v>M6R 2Z3</v>
          </cell>
          <cell r="F179">
            <v>7050</v>
          </cell>
          <cell r="G179" t="str">
            <v>SqFt</v>
          </cell>
          <cell r="H179">
            <v>100</v>
          </cell>
          <cell r="J179">
            <v>176864.28191300001</v>
          </cell>
          <cell r="K179" t="str">
            <v>kWh</v>
          </cell>
          <cell r="L179">
            <v>11129.382272999999</v>
          </cell>
          <cell r="M179" t="str">
            <v>CUBICM</v>
          </cell>
          <cell r="AF179" t="str">
            <v xml:space="preserve">  </v>
          </cell>
          <cell r="AG179" t="str">
            <v xml:space="preserve">  </v>
          </cell>
          <cell r="AH179" t="str">
            <v xml:space="preserve">  </v>
          </cell>
          <cell r="AI179" t="str">
            <v>CBL</v>
          </cell>
          <cell r="AJ179" t="str">
            <v>Cultural Facilities</v>
          </cell>
        </row>
        <row r="180">
          <cell r="A180" t="str">
            <v>Dawes Crossing</v>
          </cell>
          <cell r="B180" t="str">
            <v>Cultural Facilities</v>
          </cell>
          <cell r="C180" t="str">
            <v>1052 Victoria Park</v>
          </cell>
          <cell r="D180" t="str">
            <v>East York</v>
          </cell>
          <cell r="E180" t="str">
            <v>M4B 2K1</v>
          </cell>
          <cell r="F180">
            <v>0</v>
          </cell>
          <cell r="G180" t="str">
            <v>SqFt</v>
          </cell>
          <cell r="H180">
            <v>168</v>
          </cell>
          <cell r="J180">
            <v>945.80738700000006</v>
          </cell>
          <cell r="K180" t="str">
            <v>kWh</v>
          </cell>
          <cell r="AF180" t="str">
            <v xml:space="preserve">  </v>
          </cell>
          <cell r="AG180" t="str">
            <v xml:space="preserve">  </v>
          </cell>
          <cell r="AH180" t="str">
            <v xml:space="preserve">  </v>
          </cell>
          <cell r="AI180" t="str">
            <v>DAWES</v>
          </cell>
          <cell r="AJ180" t="str">
            <v>Cultural Facilities</v>
          </cell>
        </row>
        <row r="181">
          <cell r="A181" t="str">
            <v>Don Valley Brickwork</v>
          </cell>
          <cell r="B181" t="str">
            <v>Cultural Facilities</v>
          </cell>
          <cell r="C181" t="str">
            <v>550 Bayview Ave</v>
          </cell>
          <cell r="D181" t="str">
            <v>Toronto</v>
          </cell>
          <cell r="E181" t="str">
            <v>M4W 3X8</v>
          </cell>
          <cell r="F181">
            <v>19407</v>
          </cell>
          <cell r="G181" t="str">
            <v>SqFt</v>
          </cell>
          <cell r="H181">
            <v>100</v>
          </cell>
          <cell r="J181">
            <v>203297.12147399999</v>
          </cell>
          <cell r="K181" t="str">
            <v>kWh</v>
          </cell>
          <cell r="L181">
            <v>13342.072799</v>
          </cell>
          <cell r="M181" t="str">
            <v>CUBICM</v>
          </cell>
          <cell r="AF181" t="str">
            <v xml:space="preserve">  </v>
          </cell>
          <cell r="AG181" t="str">
            <v xml:space="preserve">  </v>
          </cell>
          <cell r="AH181" t="str">
            <v xml:space="preserve">  </v>
          </cell>
          <cell r="AI181" t="str">
            <v>DVBW</v>
          </cell>
          <cell r="AJ181" t="str">
            <v>Cultural Facilities</v>
          </cell>
        </row>
        <row r="182">
          <cell r="A182" t="str">
            <v>Edenbridge Centre</v>
          </cell>
          <cell r="B182" t="str">
            <v>Cultural Facilities</v>
          </cell>
          <cell r="C182" t="str">
            <v>235A Edenbridge Dr</v>
          </cell>
          <cell r="D182" t="str">
            <v>Etobicoke</v>
          </cell>
          <cell r="E182" t="str">
            <v>M9A 3G9</v>
          </cell>
          <cell r="F182">
            <v>5013</v>
          </cell>
          <cell r="G182" t="str">
            <v>SqFt</v>
          </cell>
          <cell r="H182">
            <v>100</v>
          </cell>
          <cell r="J182">
            <v>8490.0860709999997</v>
          </cell>
          <cell r="K182" t="str">
            <v>kWh</v>
          </cell>
          <cell r="AF182" t="str">
            <v xml:space="preserve">  </v>
          </cell>
          <cell r="AG182" t="str">
            <v xml:space="preserve">  </v>
          </cell>
          <cell r="AH182" t="str">
            <v xml:space="preserve">  </v>
          </cell>
          <cell r="AI182" t="str">
            <v>235AED</v>
          </cell>
          <cell r="AJ182" t="str">
            <v>Cultural Facilities</v>
          </cell>
        </row>
        <row r="183">
          <cell r="A183" t="str">
            <v>Edwards Gardens</v>
          </cell>
          <cell r="B183" t="str">
            <v>Cultural Facilities</v>
          </cell>
          <cell r="C183" t="str">
            <v>755 Lawrence Ave.E.</v>
          </cell>
          <cell r="D183" t="str">
            <v>North York</v>
          </cell>
          <cell r="E183" t="str">
            <v>M3C 1P2</v>
          </cell>
          <cell r="F183">
            <v>10021</v>
          </cell>
          <cell r="G183" t="str">
            <v>SqFt</v>
          </cell>
          <cell r="H183">
            <v>100</v>
          </cell>
          <cell r="J183">
            <v>82381.08468</v>
          </cell>
          <cell r="K183" t="str">
            <v>kWh</v>
          </cell>
          <cell r="L183">
            <v>46000.499079000001</v>
          </cell>
          <cell r="M183" t="str">
            <v>CUBICM</v>
          </cell>
          <cell r="AF183" t="str">
            <v xml:space="preserve">  </v>
          </cell>
          <cell r="AG183" t="str">
            <v xml:space="preserve">  </v>
          </cell>
          <cell r="AH183" t="str">
            <v xml:space="preserve">  </v>
          </cell>
          <cell r="AI183" t="str">
            <v>EDGRD</v>
          </cell>
          <cell r="AJ183" t="str">
            <v>Cultural Facilities</v>
          </cell>
        </row>
        <row r="184">
          <cell r="A184" t="str">
            <v>Gibson House Museum</v>
          </cell>
          <cell r="B184" t="str">
            <v>Cultural Facilities</v>
          </cell>
          <cell r="C184" t="str">
            <v>5172 Yonge St</v>
          </cell>
          <cell r="D184" t="str">
            <v>North York</v>
          </cell>
          <cell r="E184" t="str">
            <v>M2N 5P6</v>
          </cell>
          <cell r="F184">
            <v>8364</v>
          </cell>
          <cell r="G184" t="str">
            <v>SqFt</v>
          </cell>
          <cell r="H184">
            <v>100</v>
          </cell>
          <cell r="J184">
            <v>68357.937548000002</v>
          </cell>
          <cell r="K184" t="str">
            <v>kWh</v>
          </cell>
          <cell r="AF184" t="str">
            <v xml:space="preserve">  </v>
          </cell>
          <cell r="AG184" t="str">
            <v xml:space="preserve">  </v>
          </cell>
          <cell r="AH184" t="str">
            <v xml:space="preserve">  </v>
          </cell>
          <cell r="AI184" t="str">
            <v>GIBH</v>
          </cell>
          <cell r="AJ184" t="str">
            <v>Cultural Facilities</v>
          </cell>
        </row>
        <row r="185">
          <cell r="A185" t="str">
            <v>Gzowski Monument</v>
          </cell>
          <cell r="B185" t="str">
            <v>Cultural Facilities</v>
          </cell>
          <cell r="C185" t="str">
            <v>0 Lake Shore Blvd W Near Gzowsk</v>
          </cell>
          <cell r="D185" t="str">
            <v>Toronto</v>
          </cell>
          <cell r="E185" t="str">
            <v>M6S 5A3</v>
          </cell>
          <cell r="F185">
            <v>0</v>
          </cell>
          <cell r="G185" t="str">
            <v>SqFt</v>
          </cell>
          <cell r="H185">
            <v>100</v>
          </cell>
          <cell r="J185">
            <v>2726.8073729999996</v>
          </cell>
          <cell r="K185" t="str">
            <v>kWh</v>
          </cell>
          <cell r="AF185" t="str">
            <v xml:space="preserve">  </v>
          </cell>
          <cell r="AG185" t="str">
            <v xml:space="preserve">  </v>
          </cell>
          <cell r="AH185" t="str">
            <v xml:space="preserve">  </v>
          </cell>
          <cell r="AI185" t="str">
            <v>GZOW</v>
          </cell>
          <cell r="AJ185" t="str">
            <v>Cultural Facilities</v>
          </cell>
        </row>
        <row r="186">
          <cell r="A186" t="str">
            <v>Historic Fort York</v>
          </cell>
          <cell r="B186" t="str">
            <v>Cultural Facilities</v>
          </cell>
          <cell r="C186" t="str">
            <v>100 Garrison Rd.</v>
          </cell>
          <cell r="D186" t="str">
            <v>Toronto</v>
          </cell>
          <cell r="E186" t="str">
            <v>M5V 3K9</v>
          </cell>
          <cell r="F186">
            <v>22819</v>
          </cell>
          <cell r="G186" t="str">
            <v>SqFt</v>
          </cell>
          <cell r="H186">
            <v>100</v>
          </cell>
          <cell r="J186">
            <v>732628.35288899997</v>
          </cell>
          <cell r="K186" t="str">
            <v>kWh</v>
          </cell>
          <cell r="L186">
            <v>37561.318182000003</v>
          </cell>
          <cell r="M186" t="str">
            <v>CUBICM</v>
          </cell>
          <cell r="AF186" t="str">
            <v xml:space="preserve">  </v>
          </cell>
          <cell r="AG186" t="str">
            <v xml:space="preserve">  </v>
          </cell>
          <cell r="AH186" t="str">
            <v xml:space="preserve">  </v>
          </cell>
          <cell r="AI186" t="str">
            <v>HFY</v>
          </cell>
          <cell r="AJ186" t="str">
            <v>Cultural Facilities</v>
          </cell>
        </row>
        <row r="187">
          <cell r="A187" t="str">
            <v>Lakeshore Assembly Hall</v>
          </cell>
          <cell r="B187" t="str">
            <v>Cultural Facilities</v>
          </cell>
          <cell r="C187" t="str">
            <v>1 Colonel Samuel Smith Park Dr</v>
          </cell>
          <cell r="D187" t="str">
            <v>Etobicoke</v>
          </cell>
          <cell r="E187" t="str">
            <v>M8V 4B6</v>
          </cell>
          <cell r="F187">
            <v>14596</v>
          </cell>
          <cell r="G187" t="str">
            <v>SqFt</v>
          </cell>
          <cell r="H187">
            <v>100</v>
          </cell>
          <cell r="J187">
            <v>291442.88931</v>
          </cell>
          <cell r="K187" t="str">
            <v>kWh</v>
          </cell>
          <cell r="L187">
            <v>35452.062666999998</v>
          </cell>
          <cell r="M187" t="str">
            <v>CUBICM</v>
          </cell>
          <cell r="AF187" t="str">
            <v xml:space="preserve">  </v>
          </cell>
          <cell r="AG187" t="str">
            <v xml:space="preserve">  </v>
          </cell>
          <cell r="AH187" t="str">
            <v xml:space="preserve">  </v>
          </cell>
          <cell r="AI187" t="str">
            <v>LSAH</v>
          </cell>
          <cell r="AJ187" t="str">
            <v>Cultural Facilities</v>
          </cell>
        </row>
        <row r="188">
          <cell r="A188" t="str">
            <v>Mackenzie House Museum</v>
          </cell>
          <cell r="B188" t="str">
            <v>Cultural Facilities</v>
          </cell>
          <cell r="C188" t="str">
            <v>82 Bond St</v>
          </cell>
          <cell r="D188" t="str">
            <v>Toronto</v>
          </cell>
          <cell r="E188" t="str">
            <v>M5B 1X2</v>
          </cell>
          <cell r="F188">
            <v>2573</v>
          </cell>
          <cell r="G188" t="str">
            <v>SqFt</v>
          </cell>
          <cell r="H188">
            <v>100</v>
          </cell>
          <cell r="J188">
            <v>39822.897274000003</v>
          </cell>
          <cell r="K188" t="str">
            <v>kWh</v>
          </cell>
          <cell r="L188">
            <v>7727.4621100000004</v>
          </cell>
          <cell r="M188" t="str">
            <v>CUBICM</v>
          </cell>
          <cell r="AF188" t="str">
            <v xml:space="preserve">  </v>
          </cell>
          <cell r="AG188" t="str">
            <v xml:space="preserve">  </v>
          </cell>
          <cell r="AH188" t="str">
            <v xml:space="preserve">  </v>
          </cell>
          <cell r="AI188" t="str">
            <v>MKHM</v>
          </cell>
          <cell r="AJ188" t="str">
            <v>Cultural Facilities</v>
          </cell>
        </row>
        <row r="189">
          <cell r="A189" t="str">
            <v>Maple Leaf Cottage</v>
          </cell>
          <cell r="B189" t="str">
            <v>Cultural Facilities</v>
          </cell>
          <cell r="C189" t="str">
            <v>62 Laing St Rr</v>
          </cell>
          <cell r="D189" t="str">
            <v>Toronto</v>
          </cell>
          <cell r="E189" t="str">
            <v>M4L 2N2</v>
          </cell>
          <cell r="F189">
            <v>2842</v>
          </cell>
          <cell r="G189" t="str">
            <v>SqFt</v>
          </cell>
          <cell r="H189">
            <v>100</v>
          </cell>
          <cell r="J189">
            <v>9894.8711910000002</v>
          </cell>
          <cell r="K189" t="str">
            <v>kWh</v>
          </cell>
          <cell r="L189">
            <v>3008.5711759999999</v>
          </cell>
          <cell r="M189" t="str">
            <v>CUBICM</v>
          </cell>
          <cell r="AF189" t="str">
            <v xml:space="preserve">  </v>
          </cell>
          <cell r="AG189" t="str">
            <v xml:space="preserve">  </v>
          </cell>
          <cell r="AH189" t="str">
            <v xml:space="preserve">  </v>
          </cell>
          <cell r="AI189" t="str">
            <v>MPLC</v>
          </cell>
          <cell r="AJ189" t="str">
            <v>Cultural Facilities</v>
          </cell>
        </row>
        <row r="190">
          <cell r="A190" t="str">
            <v>Montgomery's Inn</v>
          </cell>
          <cell r="B190" t="str">
            <v>Cultural Facilities</v>
          </cell>
          <cell r="C190" t="str">
            <v>4709 Dundas St W</v>
          </cell>
          <cell r="D190" t="str">
            <v>Etobicoke</v>
          </cell>
          <cell r="E190" t="str">
            <v>M9A 1A8</v>
          </cell>
          <cell r="F190">
            <v>7642</v>
          </cell>
          <cell r="G190" t="str">
            <v>SqFt</v>
          </cell>
          <cell r="H190">
            <v>100</v>
          </cell>
          <cell r="J190">
            <v>266131.82171400002</v>
          </cell>
          <cell r="K190" t="str">
            <v>kWh</v>
          </cell>
          <cell r="AF190" t="str">
            <v xml:space="preserve">  </v>
          </cell>
          <cell r="AG190" t="str">
            <v xml:space="preserve">  </v>
          </cell>
          <cell r="AH190" t="str">
            <v xml:space="preserve">  </v>
          </cell>
          <cell r="AI190" t="str">
            <v>MINN</v>
          </cell>
          <cell r="AJ190" t="str">
            <v>Cultural Facilities</v>
          </cell>
        </row>
        <row r="191">
          <cell r="A191" t="str">
            <v>Neilson Pk Creative Arts</v>
          </cell>
          <cell r="B191" t="str">
            <v>Cultural Facilities</v>
          </cell>
          <cell r="C191" t="str">
            <v>56 Neilson Dr</v>
          </cell>
          <cell r="D191" t="str">
            <v>Etobicoke</v>
          </cell>
          <cell r="E191" t="str">
            <v>M9C 1V7</v>
          </cell>
          <cell r="F191">
            <v>12346</v>
          </cell>
          <cell r="G191" t="str">
            <v>SqFt</v>
          </cell>
          <cell r="H191">
            <v>100</v>
          </cell>
          <cell r="J191">
            <v>161642.16227299999</v>
          </cell>
          <cell r="K191" t="str">
            <v>kWh</v>
          </cell>
          <cell r="L191">
            <v>21018.430106</v>
          </cell>
          <cell r="M191" t="str">
            <v>CUBICM</v>
          </cell>
          <cell r="AF191" t="str">
            <v xml:space="preserve">  </v>
          </cell>
          <cell r="AG191" t="str">
            <v xml:space="preserve">  </v>
          </cell>
          <cell r="AH191" t="str">
            <v xml:space="preserve">  </v>
          </cell>
          <cell r="AI191" t="str">
            <v>NEILC</v>
          </cell>
          <cell r="AJ191" t="str">
            <v>Cultural Facilities</v>
          </cell>
        </row>
        <row r="192">
          <cell r="A192" t="str">
            <v>Palaise Royale</v>
          </cell>
          <cell r="B192" t="str">
            <v>Cultural Facilities</v>
          </cell>
          <cell r="C192" t="str">
            <v>1601 Lake Shore Blvd W</v>
          </cell>
          <cell r="D192" t="str">
            <v>Toronto</v>
          </cell>
          <cell r="E192" t="str">
            <v>M6K 3C1</v>
          </cell>
          <cell r="F192">
            <v>28503</v>
          </cell>
          <cell r="G192" t="str">
            <v>SqFt</v>
          </cell>
          <cell r="H192">
            <v>100</v>
          </cell>
          <cell r="J192">
            <v>412637.33148400002</v>
          </cell>
          <cell r="K192" t="str">
            <v>kWh</v>
          </cell>
          <cell r="AF192" t="str">
            <v xml:space="preserve">  </v>
          </cell>
          <cell r="AG192" t="str">
            <v xml:space="preserve">  </v>
          </cell>
          <cell r="AH192" t="str">
            <v xml:space="preserve">  </v>
          </cell>
          <cell r="AI192" t="str">
            <v>LSB1601</v>
          </cell>
          <cell r="AJ192" t="str">
            <v>Cultural Facilities</v>
          </cell>
        </row>
        <row r="193">
          <cell r="A193" t="str">
            <v>Riverdale Farm</v>
          </cell>
          <cell r="B193" t="str">
            <v>Cultural Facilities</v>
          </cell>
          <cell r="C193" t="str">
            <v>201 Winchester St</v>
          </cell>
          <cell r="D193" t="str">
            <v>Toronto</v>
          </cell>
          <cell r="E193" t="str">
            <v>M4X 1B8</v>
          </cell>
          <cell r="F193">
            <v>23713</v>
          </cell>
          <cell r="G193" t="str">
            <v>SqFt</v>
          </cell>
          <cell r="H193">
            <v>100</v>
          </cell>
          <cell r="J193">
            <v>70039.381431000002</v>
          </cell>
          <cell r="K193" t="str">
            <v>kWh</v>
          </cell>
          <cell r="L193">
            <v>11168.768381</v>
          </cell>
          <cell r="M193" t="str">
            <v>CUBICM</v>
          </cell>
          <cell r="AF193" t="str">
            <v xml:space="preserve">  </v>
          </cell>
          <cell r="AG193" t="str">
            <v xml:space="preserve">  </v>
          </cell>
          <cell r="AH193" t="str">
            <v xml:space="preserve">  </v>
          </cell>
          <cell r="AI193" t="str">
            <v>RDF</v>
          </cell>
          <cell r="AJ193" t="str">
            <v>Cultural Facilities</v>
          </cell>
        </row>
        <row r="194">
          <cell r="A194" t="str">
            <v>Roundhouse Complex</v>
          </cell>
          <cell r="B194" t="str">
            <v>Cultural Facilities</v>
          </cell>
          <cell r="C194" t="str">
            <v>222 Bremner Bv</v>
          </cell>
          <cell r="D194" t="str">
            <v>Toronto</v>
          </cell>
          <cell r="E194" t="str">
            <v>M5V 3L9</v>
          </cell>
          <cell r="F194">
            <v>94001</v>
          </cell>
          <cell r="G194" t="str">
            <v>SqFt</v>
          </cell>
          <cell r="H194">
            <v>100</v>
          </cell>
          <cell r="J194">
            <v>146896.883287</v>
          </cell>
          <cell r="K194" t="str">
            <v>kWh</v>
          </cell>
          <cell r="AF194" t="str">
            <v xml:space="preserve">  </v>
          </cell>
          <cell r="AG194" t="str">
            <v xml:space="preserve">  </v>
          </cell>
          <cell r="AH194" t="str">
            <v xml:space="preserve">  </v>
          </cell>
          <cell r="AI194" t="str">
            <v>RHCX</v>
          </cell>
          <cell r="AJ194" t="str">
            <v>Cultural Facilities</v>
          </cell>
        </row>
        <row r="195">
          <cell r="A195" t="str">
            <v>Spandina House Museum</v>
          </cell>
          <cell r="B195" t="str">
            <v>Cultural Facilities</v>
          </cell>
          <cell r="C195" t="str">
            <v>285 Spadina Rd</v>
          </cell>
          <cell r="D195" t="str">
            <v>Toronto</v>
          </cell>
          <cell r="E195" t="str">
            <v>M5R 2V5</v>
          </cell>
          <cell r="F195">
            <v>27588</v>
          </cell>
          <cell r="G195" t="str">
            <v>SqFt</v>
          </cell>
          <cell r="H195">
            <v>100</v>
          </cell>
          <cell r="J195">
            <v>88622.949561999994</v>
          </cell>
          <cell r="K195" t="str">
            <v>kWh</v>
          </cell>
          <cell r="L195">
            <v>53629.088879000003</v>
          </cell>
          <cell r="M195" t="str">
            <v>CUBICM</v>
          </cell>
          <cell r="AF195" t="str">
            <v xml:space="preserve">  </v>
          </cell>
          <cell r="AG195" t="str">
            <v xml:space="preserve">  </v>
          </cell>
          <cell r="AH195" t="str">
            <v xml:space="preserve">  </v>
          </cell>
          <cell r="AI195" t="str">
            <v>SHS</v>
          </cell>
          <cell r="AJ195" t="str">
            <v>Cultural Facilities</v>
          </cell>
        </row>
        <row r="196">
          <cell r="A196" t="str">
            <v>St Lawrence Market South</v>
          </cell>
          <cell r="B196" t="str">
            <v>Cultural Facilities</v>
          </cell>
          <cell r="C196" t="str">
            <v>91 Front St E</v>
          </cell>
          <cell r="D196" t="str">
            <v>Toronto</v>
          </cell>
          <cell r="E196" t="str">
            <v>M5E 1C2</v>
          </cell>
          <cell r="F196">
            <v>99114</v>
          </cell>
          <cell r="G196" t="str">
            <v>SqFt</v>
          </cell>
          <cell r="H196">
            <v>100</v>
          </cell>
          <cell r="J196">
            <v>5005492.8899680004</v>
          </cell>
          <cell r="K196" t="str">
            <v>kWh</v>
          </cell>
          <cell r="L196">
            <v>200942.501212</v>
          </cell>
          <cell r="M196" t="str">
            <v>CUBICM</v>
          </cell>
          <cell r="AF196" t="str">
            <v xml:space="preserve">  </v>
          </cell>
          <cell r="AG196" t="str">
            <v xml:space="preserve">  </v>
          </cell>
          <cell r="AH196" t="str">
            <v xml:space="preserve">  </v>
          </cell>
          <cell r="AI196" t="str">
            <v>SLMS</v>
          </cell>
          <cell r="AJ196" t="str">
            <v>Cultural Facilities</v>
          </cell>
        </row>
        <row r="197">
          <cell r="A197" t="str">
            <v>Temp - St Lawrence Market North</v>
          </cell>
          <cell r="B197" t="str">
            <v>Cultural Facilities</v>
          </cell>
          <cell r="C197" t="str">
            <v>125 The Esplanade</v>
          </cell>
          <cell r="D197" t="str">
            <v>Toronto</v>
          </cell>
          <cell r="E197" t="str">
            <v>M5E 1C3</v>
          </cell>
          <cell r="F197">
            <v>11711</v>
          </cell>
          <cell r="G197" t="str">
            <v>SqFt</v>
          </cell>
          <cell r="H197">
            <v>100</v>
          </cell>
          <cell r="J197">
            <v>125593.57035499999</v>
          </cell>
          <cell r="K197" t="str">
            <v>kWh</v>
          </cell>
          <cell r="L197">
            <v>25732.666666999998</v>
          </cell>
          <cell r="M197" t="str">
            <v>CUBICM</v>
          </cell>
          <cell r="AF197" t="str">
            <v xml:space="preserve">  </v>
          </cell>
          <cell r="AG197" t="str">
            <v xml:space="preserve">  </v>
          </cell>
          <cell r="AH197" t="str">
            <v xml:space="preserve">  </v>
          </cell>
          <cell r="AI197" t="str">
            <v>TEMP-SLMN</v>
          </cell>
          <cell r="AJ197" t="str">
            <v>Cultural Facilities</v>
          </cell>
        </row>
        <row r="198">
          <cell r="A198" t="str">
            <v>Time and Clock Monument</v>
          </cell>
          <cell r="B198" t="str">
            <v>Cultural Facilities</v>
          </cell>
          <cell r="C198" t="str">
            <v>0 Queen St E Unit Bridge</v>
          </cell>
          <cell r="D198" t="str">
            <v>Toronto</v>
          </cell>
          <cell r="E198" t="str">
            <v>M5A 4C2</v>
          </cell>
          <cell r="F198">
            <v>0</v>
          </cell>
          <cell r="G198" t="str">
            <v>SqFt</v>
          </cell>
          <cell r="H198">
            <v>100</v>
          </cell>
          <cell r="J198">
            <v>18178.74798</v>
          </cell>
          <cell r="K198" t="str">
            <v>kWh</v>
          </cell>
          <cell r="AF198" t="str">
            <v xml:space="preserve">  </v>
          </cell>
          <cell r="AG198" t="str">
            <v xml:space="preserve">  </v>
          </cell>
          <cell r="AH198" t="str">
            <v xml:space="preserve">  </v>
          </cell>
          <cell r="AI198" t="str">
            <v>TCM</v>
          </cell>
          <cell r="AJ198" t="str">
            <v>Cultural Facilities</v>
          </cell>
        </row>
        <row r="199">
          <cell r="A199" t="str">
            <v>William Goodwin House</v>
          </cell>
          <cell r="B199" t="str">
            <v>Cultural Facilities</v>
          </cell>
          <cell r="C199" t="str">
            <v>355 Lesmill Rd.</v>
          </cell>
          <cell r="D199" t="str">
            <v>North York</v>
          </cell>
          <cell r="E199" t="str">
            <v>M3B 2W8</v>
          </cell>
          <cell r="F199">
            <v>1744</v>
          </cell>
          <cell r="G199" t="str">
            <v>SqFt</v>
          </cell>
          <cell r="H199">
            <v>100</v>
          </cell>
          <cell r="J199">
            <v>25159.259082999997</v>
          </cell>
          <cell r="K199" t="str">
            <v>kWh</v>
          </cell>
          <cell r="L199">
            <v>5530.4049690000002</v>
          </cell>
          <cell r="M199" t="str">
            <v>CUBICM</v>
          </cell>
          <cell r="AF199" t="str">
            <v xml:space="preserve">  </v>
          </cell>
          <cell r="AG199" t="str">
            <v xml:space="preserve">  </v>
          </cell>
          <cell r="AH199" t="str">
            <v xml:space="preserve">  </v>
          </cell>
          <cell r="AI199" t="str">
            <v>WGH</v>
          </cell>
          <cell r="AJ199" t="str">
            <v>Cultural Facilities</v>
          </cell>
        </row>
        <row r="200">
          <cell r="A200" t="str">
            <v>Zion Methodist Church</v>
          </cell>
          <cell r="B200" t="str">
            <v>Cultural Facilities</v>
          </cell>
          <cell r="C200" t="str">
            <v>1650 Finch Ave  E</v>
          </cell>
          <cell r="D200" t="str">
            <v>North York</v>
          </cell>
          <cell r="E200" t="str">
            <v>M3J 2G8</v>
          </cell>
          <cell r="F200">
            <v>2002</v>
          </cell>
          <cell r="G200" t="str">
            <v>SqFt</v>
          </cell>
          <cell r="H200">
            <v>100</v>
          </cell>
          <cell r="J200">
            <v>11592.822161</v>
          </cell>
          <cell r="K200" t="str">
            <v>kWh</v>
          </cell>
          <cell r="L200">
            <v>7106.5998060000002</v>
          </cell>
          <cell r="M200" t="str">
            <v>CUBICM</v>
          </cell>
          <cell r="AF200" t="str">
            <v xml:space="preserve">  </v>
          </cell>
          <cell r="AG200" t="str">
            <v xml:space="preserve">  </v>
          </cell>
          <cell r="AH200" t="str">
            <v xml:space="preserve">  </v>
          </cell>
          <cell r="AI200" t="str">
            <v>ZMC</v>
          </cell>
          <cell r="AJ200" t="str">
            <v>Cultural Facilities</v>
          </cell>
        </row>
        <row r="201">
          <cell r="A201" t="str">
            <v>Zion School House</v>
          </cell>
          <cell r="B201" t="str">
            <v>Cultural Facilities</v>
          </cell>
          <cell r="C201" t="str">
            <v>1091 Finch Ave. E</v>
          </cell>
          <cell r="D201" t="str">
            <v>North York</v>
          </cell>
          <cell r="E201" t="str">
            <v>M2J 2X3</v>
          </cell>
          <cell r="F201">
            <v>1582</v>
          </cell>
          <cell r="G201" t="str">
            <v>SqFt</v>
          </cell>
          <cell r="H201">
            <v>100</v>
          </cell>
          <cell r="J201">
            <v>19619.515552000001</v>
          </cell>
          <cell r="K201" t="str">
            <v>kWh</v>
          </cell>
          <cell r="L201">
            <v>3755.385616</v>
          </cell>
          <cell r="M201" t="str">
            <v>CUBICM</v>
          </cell>
          <cell r="AF201" t="str">
            <v xml:space="preserve">  </v>
          </cell>
          <cell r="AG201" t="str">
            <v xml:space="preserve">  </v>
          </cell>
          <cell r="AH201" t="str">
            <v xml:space="preserve">  </v>
          </cell>
          <cell r="AI201" t="str">
            <v>ZSHX</v>
          </cell>
          <cell r="AJ201" t="str">
            <v>Cultural Facilities</v>
          </cell>
        </row>
        <row r="202">
          <cell r="A202" t="str">
            <v>City Hall Eternal Flame</v>
          </cell>
          <cell r="B202" t="str">
            <v>EDC - Others</v>
          </cell>
          <cell r="C202" t="str">
            <v>100 Queen St W</v>
          </cell>
          <cell r="D202" t="str">
            <v>Toronto</v>
          </cell>
          <cell r="E202" t="str">
            <v>M5H 2N1</v>
          </cell>
          <cell r="F202">
            <v>1</v>
          </cell>
          <cell r="G202" t="str">
            <v>SqFt</v>
          </cell>
          <cell r="H202">
            <v>168</v>
          </cell>
          <cell r="L202">
            <v>9830.16129</v>
          </cell>
          <cell r="M202" t="str">
            <v>CUBICM</v>
          </cell>
          <cell r="AF202" t="str">
            <v xml:space="preserve">  </v>
          </cell>
          <cell r="AG202" t="str">
            <v xml:space="preserve">  </v>
          </cell>
          <cell r="AH202" t="str">
            <v xml:space="preserve">  </v>
          </cell>
          <cell r="AI202" t="str">
            <v>CHEF</v>
          </cell>
          <cell r="AJ202" t="str">
            <v>EDC - Others</v>
          </cell>
        </row>
        <row r="203">
          <cell r="A203" t="str">
            <v>Economic Development</v>
          </cell>
          <cell r="B203" t="str">
            <v>EDC - Others</v>
          </cell>
          <cell r="C203" t="str">
            <v>City Hall</v>
          </cell>
          <cell r="D203" t="str">
            <v>Toronto</v>
          </cell>
          <cell r="E203" t="str">
            <v>M5H 2N2</v>
          </cell>
          <cell r="F203">
            <v>54</v>
          </cell>
          <cell r="G203" t="str">
            <v>SqFt</v>
          </cell>
          <cell r="H203">
            <v>168</v>
          </cell>
          <cell r="J203">
            <v>459240.08691000001</v>
          </cell>
          <cell r="K203" t="str">
            <v>kWh</v>
          </cell>
          <cell r="AF203" t="str">
            <v xml:space="preserve">  </v>
          </cell>
          <cell r="AG203" t="str">
            <v xml:space="preserve">  </v>
          </cell>
          <cell r="AH203" t="str">
            <v xml:space="preserve">  </v>
          </cell>
          <cell r="AI203" t="str">
            <v>ECONOM</v>
          </cell>
          <cell r="AJ203" t="str">
            <v>EDC - Others</v>
          </cell>
        </row>
        <row r="204">
          <cell r="A204" t="str">
            <v>Old City Hall - Cenotaph</v>
          </cell>
          <cell r="B204" t="str">
            <v>EDC - Others</v>
          </cell>
          <cell r="C204" t="str">
            <v>60 Queen St W</v>
          </cell>
          <cell r="D204" t="str">
            <v>Toronto</v>
          </cell>
          <cell r="E204" t="str">
            <v>M5H 2M3</v>
          </cell>
          <cell r="F204">
            <v>1</v>
          </cell>
          <cell r="G204" t="str">
            <v>SqFt</v>
          </cell>
          <cell r="H204">
            <v>168</v>
          </cell>
          <cell r="J204">
            <v>9089.3719720000008</v>
          </cell>
          <cell r="K204" t="str">
            <v>kWh</v>
          </cell>
          <cell r="AF204" t="str">
            <v xml:space="preserve">  </v>
          </cell>
          <cell r="AG204" t="str">
            <v xml:space="preserve">  </v>
          </cell>
          <cell r="AH204" t="str">
            <v xml:space="preserve">  </v>
          </cell>
          <cell r="AI204" t="str">
            <v>OCHC</v>
          </cell>
          <cell r="AJ204" t="str">
            <v>EDC - Others</v>
          </cell>
        </row>
        <row r="205">
          <cell r="A205" t="str">
            <v>Fire Academy</v>
          </cell>
          <cell r="B205" t="str">
            <v>Fire Stations</v>
          </cell>
          <cell r="C205" t="str">
            <v>895 Eastern Ave</v>
          </cell>
          <cell r="D205" t="str">
            <v>Toronto</v>
          </cell>
          <cell r="E205" t="str">
            <v>M4L 1A2</v>
          </cell>
          <cell r="F205">
            <v>61214</v>
          </cell>
          <cell r="G205" t="str">
            <v>SqFt</v>
          </cell>
          <cell r="H205">
            <v>168</v>
          </cell>
          <cell r="J205">
            <v>850405.15106399998</v>
          </cell>
          <cell r="K205" t="str">
            <v>kWh</v>
          </cell>
          <cell r="L205">
            <v>187895.64764700001</v>
          </cell>
          <cell r="M205" t="str">
            <v>CUBICM</v>
          </cell>
          <cell r="AF205" t="str">
            <v xml:space="preserve">  </v>
          </cell>
          <cell r="AG205" t="str">
            <v xml:space="preserve">  </v>
          </cell>
          <cell r="AH205" t="str">
            <v xml:space="preserve">  </v>
          </cell>
          <cell r="AI205" t="str">
            <v>FIREAC</v>
          </cell>
          <cell r="AJ205" t="str">
            <v>Fire Stations</v>
          </cell>
        </row>
        <row r="206">
          <cell r="A206" t="str">
            <v>Fire Museum And Storage</v>
          </cell>
          <cell r="B206" t="str">
            <v>Fire Stations</v>
          </cell>
          <cell r="C206" t="str">
            <v>351 Birchmount Rd</v>
          </cell>
          <cell r="D206" t="str">
            <v>Scarborough</v>
          </cell>
          <cell r="E206" t="str">
            <v>M1N 3K1</v>
          </cell>
          <cell r="F206">
            <v>3272</v>
          </cell>
          <cell r="G206" t="str">
            <v>SqFt</v>
          </cell>
          <cell r="H206">
            <v>168</v>
          </cell>
          <cell r="J206">
            <v>27162.980208999998</v>
          </cell>
          <cell r="K206" t="str">
            <v>kWh</v>
          </cell>
          <cell r="L206">
            <v>14726.047279</v>
          </cell>
          <cell r="M206" t="str">
            <v>CUBICM</v>
          </cell>
          <cell r="AF206" t="str">
            <v xml:space="preserve">  </v>
          </cell>
          <cell r="AG206" t="str">
            <v xml:space="preserve">  </v>
          </cell>
          <cell r="AH206" t="str">
            <v xml:space="preserve">  </v>
          </cell>
          <cell r="AI206" t="str">
            <v>FMUS</v>
          </cell>
          <cell r="AJ206" t="str">
            <v>Fire Stations</v>
          </cell>
        </row>
        <row r="207">
          <cell r="A207" t="str">
            <v>Fire Station 111</v>
          </cell>
          <cell r="B207" t="str">
            <v>Fire Stations</v>
          </cell>
          <cell r="C207" t="str">
            <v>3300 Bayview Ave.</v>
          </cell>
          <cell r="D207" t="str">
            <v>North York</v>
          </cell>
          <cell r="E207" t="str">
            <v>M2M 3R7</v>
          </cell>
          <cell r="F207">
            <v>5662</v>
          </cell>
          <cell r="G207" t="str">
            <v>SqFt</v>
          </cell>
          <cell r="H207">
            <v>168</v>
          </cell>
          <cell r="J207">
            <v>97582.947917999991</v>
          </cell>
          <cell r="K207" t="str">
            <v>kWh</v>
          </cell>
          <cell r="L207">
            <v>26974.898816999998</v>
          </cell>
          <cell r="M207" t="str">
            <v>CUBICM</v>
          </cell>
          <cell r="AF207" t="str">
            <v xml:space="preserve">  </v>
          </cell>
          <cell r="AG207" t="str">
            <v xml:space="preserve">  </v>
          </cell>
          <cell r="AH207" t="str">
            <v xml:space="preserve">  </v>
          </cell>
          <cell r="AI207" t="str">
            <v>FS111</v>
          </cell>
          <cell r="AJ207" t="str">
            <v>Fire Stations</v>
          </cell>
        </row>
        <row r="208">
          <cell r="A208" t="str">
            <v>Fire Station 112</v>
          </cell>
          <cell r="B208" t="str">
            <v>Fire Stations</v>
          </cell>
          <cell r="C208" t="str">
            <v>5700 Bathurst St.</v>
          </cell>
          <cell r="D208" t="str">
            <v>North York</v>
          </cell>
          <cell r="E208" t="str">
            <v>M2R 3N4</v>
          </cell>
          <cell r="F208">
            <v>7018</v>
          </cell>
          <cell r="G208" t="str">
            <v>SqFt</v>
          </cell>
          <cell r="H208">
            <v>168</v>
          </cell>
          <cell r="J208">
            <v>219120.39656199998</v>
          </cell>
          <cell r="K208" t="str">
            <v>kWh</v>
          </cell>
          <cell r="L208">
            <v>33159.904556000001</v>
          </cell>
          <cell r="M208" t="str">
            <v>CUBICM</v>
          </cell>
          <cell r="AF208" t="str">
            <v xml:space="preserve">  </v>
          </cell>
          <cell r="AG208" t="str">
            <v xml:space="preserve">  </v>
          </cell>
          <cell r="AH208" t="str">
            <v xml:space="preserve">  </v>
          </cell>
          <cell r="AI208" t="str">
            <v>FS112</v>
          </cell>
          <cell r="AJ208" t="str">
            <v>Fire Stations</v>
          </cell>
        </row>
        <row r="209">
          <cell r="A209" t="str">
            <v>Fire Station 113</v>
          </cell>
          <cell r="B209" t="str">
            <v>Fire Stations</v>
          </cell>
          <cell r="C209" t="str">
            <v>700 Seneca Hill Dr</v>
          </cell>
          <cell r="D209" t="str">
            <v>North York</v>
          </cell>
          <cell r="E209" t="str">
            <v>M2J 2W8</v>
          </cell>
          <cell r="F209">
            <v>4833</v>
          </cell>
          <cell r="G209" t="str">
            <v>SqFt</v>
          </cell>
          <cell r="H209">
            <v>168</v>
          </cell>
          <cell r="J209">
            <v>85876.393998000014</v>
          </cell>
          <cell r="K209" t="str">
            <v>kWh</v>
          </cell>
          <cell r="L209">
            <v>17509.438621000001</v>
          </cell>
          <cell r="M209" t="str">
            <v>CUBICM</v>
          </cell>
          <cell r="AF209" t="str">
            <v xml:space="preserve">  </v>
          </cell>
          <cell r="AG209" t="str">
            <v xml:space="preserve">  </v>
          </cell>
          <cell r="AH209" t="str">
            <v xml:space="preserve">  </v>
          </cell>
          <cell r="AI209" t="str">
            <v>FS113</v>
          </cell>
          <cell r="AJ209" t="str">
            <v>Fire Stations</v>
          </cell>
        </row>
        <row r="210">
          <cell r="A210" t="str">
            <v>Fire Station 114</v>
          </cell>
          <cell r="B210" t="str">
            <v>Fire Stations</v>
          </cell>
          <cell r="C210" t="str">
            <v>12 Canterbury Place</v>
          </cell>
          <cell r="D210" t="str">
            <v>North York</v>
          </cell>
          <cell r="E210" t="str">
            <v>M2N 6N8</v>
          </cell>
          <cell r="F210">
            <v>8633</v>
          </cell>
          <cell r="G210" t="str">
            <v>SqFt</v>
          </cell>
          <cell r="H210">
            <v>168</v>
          </cell>
          <cell r="J210">
            <v>205237.39163500001</v>
          </cell>
          <cell r="K210" t="str">
            <v>kWh</v>
          </cell>
          <cell r="L210">
            <v>36988.765511999998</v>
          </cell>
          <cell r="M210" t="str">
            <v>CUBICM</v>
          </cell>
          <cell r="AF210" t="str">
            <v xml:space="preserve">  </v>
          </cell>
          <cell r="AG210" t="str">
            <v xml:space="preserve">  </v>
          </cell>
          <cell r="AH210" t="str">
            <v xml:space="preserve">  </v>
          </cell>
          <cell r="AI210" t="str">
            <v>FS114</v>
          </cell>
          <cell r="AJ210" t="str">
            <v>Fire Stations</v>
          </cell>
        </row>
        <row r="211">
          <cell r="A211" t="str">
            <v>Fire Station 115</v>
          </cell>
          <cell r="B211" t="str">
            <v>Fire Stations</v>
          </cell>
          <cell r="C211" t="str">
            <v>115 Parkway Forest Dr</v>
          </cell>
          <cell r="D211" t="str">
            <v>North York</v>
          </cell>
          <cell r="E211" t="str">
            <v>M2J 1L8</v>
          </cell>
          <cell r="F211">
            <v>5985</v>
          </cell>
          <cell r="G211" t="str">
            <v>SqFt</v>
          </cell>
          <cell r="H211">
            <v>168</v>
          </cell>
          <cell r="J211">
            <v>128140.477468</v>
          </cell>
          <cell r="K211" t="str">
            <v>kWh</v>
          </cell>
          <cell r="L211">
            <v>14609.62069</v>
          </cell>
          <cell r="M211" t="str">
            <v>CUBICM</v>
          </cell>
          <cell r="AF211" t="str">
            <v xml:space="preserve">  </v>
          </cell>
          <cell r="AG211" t="str">
            <v xml:space="preserve">  </v>
          </cell>
          <cell r="AH211" t="str">
            <v xml:space="preserve">  </v>
          </cell>
          <cell r="AI211" t="str">
            <v>FS115</v>
          </cell>
          <cell r="AJ211" t="str">
            <v>Fire Stations</v>
          </cell>
        </row>
        <row r="212">
          <cell r="A212" t="str">
            <v>Fire Station 116</v>
          </cell>
          <cell r="B212" t="str">
            <v>Fire Stations</v>
          </cell>
          <cell r="C212" t="str">
            <v>2755A Old Leslie St.</v>
          </cell>
          <cell r="D212" t="str">
            <v>North York</v>
          </cell>
          <cell r="E212" t="str">
            <v>M2K 3A6</v>
          </cell>
          <cell r="F212">
            <v>11776</v>
          </cell>
          <cell r="G212" t="str">
            <v>SqFt</v>
          </cell>
          <cell r="H212">
            <v>168</v>
          </cell>
          <cell r="J212">
            <v>173794.064243</v>
          </cell>
          <cell r="K212" t="str">
            <v>kWh</v>
          </cell>
          <cell r="L212">
            <v>21261.493136999998</v>
          </cell>
          <cell r="M212" t="str">
            <v>CUBICM</v>
          </cell>
          <cell r="AF212" t="str">
            <v xml:space="preserve">  </v>
          </cell>
          <cell r="AG212" t="str">
            <v xml:space="preserve">  </v>
          </cell>
          <cell r="AH212" t="str">
            <v xml:space="preserve">  </v>
          </cell>
          <cell r="AI212" t="str">
            <v>FS116</v>
          </cell>
          <cell r="AJ212" t="str">
            <v>Fire Stations</v>
          </cell>
        </row>
        <row r="213">
          <cell r="A213" t="str">
            <v>Fire Station 121</v>
          </cell>
          <cell r="B213" t="str">
            <v>Fire Stations</v>
          </cell>
          <cell r="C213" t="str">
            <v>10 William Carson Crescent</v>
          </cell>
          <cell r="D213" t="str">
            <v>North York</v>
          </cell>
          <cell r="E213" t="str">
            <v>M2P 2E1</v>
          </cell>
          <cell r="F213">
            <v>4219</v>
          </cell>
          <cell r="G213" t="str">
            <v>SqFt</v>
          </cell>
          <cell r="H213">
            <v>168</v>
          </cell>
          <cell r="J213">
            <v>123021.90293400001</v>
          </cell>
          <cell r="K213" t="str">
            <v>kWh</v>
          </cell>
          <cell r="L213">
            <v>3728.830199</v>
          </cell>
          <cell r="M213" t="str">
            <v>CUBICM</v>
          </cell>
          <cell r="AF213" t="str">
            <v xml:space="preserve">  </v>
          </cell>
          <cell r="AG213" t="str">
            <v xml:space="preserve">  </v>
          </cell>
          <cell r="AH213" t="str">
            <v xml:space="preserve">  </v>
          </cell>
          <cell r="AI213" t="str">
            <v>FS121</v>
          </cell>
          <cell r="AJ213" t="str">
            <v>Fire Stations</v>
          </cell>
        </row>
        <row r="214">
          <cell r="A214" t="str">
            <v>Fire Station 122</v>
          </cell>
          <cell r="B214" t="str">
            <v>Fire Stations</v>
          </cell>
          <cell r="C214" t="str">
            <v>2545 Bayview Ave.</v>
          </cell>
          <cell r="D214" t="str">
            <v>North York</v>
          </cell>
          <cell r="E214" t="str">
            <v>M2L 1B4</v>
          </cell>
          <cell r="F214">
            <v>3046</v>
          </cell>
          <cell r="G214" t="str">
            <v>SqFt</v>
          </cell>
          <cell r="H214">
            <v>168</v>
          </cell>
          <cell r="J214">
            <v>55011.332467</v>
          </cell>
          <cell r="K214" t="str">
            <v>kWh</v>
          </cell>
          <cell r="L214">
            <v>17578.000670000001</v>
          </cell>
          <cell r="M214" t="str">
            <v>CUBICM</v>
          </cell>
          <cell r="AF214" t="str">
            <v xml:space="preserve">  </v>
          </cell>
          <cell r="AG214" t="str">
            <v xml:space="preserve">  </v>
          </cell>
          <cell r="AH214" t="str">
            <v xml:space="preserve">  </v>
          </cell>
          <cell r="AI214" t="str">
            <v>FS122</v>
          </cell>
          <cell r="AJ214" t="str">
            <v>Fire Stations</v>
          </cell>
        </row>
        <row r="215">
          <cell r="A215" t="str">
            <v>Fire Station 123</v>
          </cell>
          <cell r="B215" t="str">
            <v>Fire Stations</v>
          </cell>
          <cell r="C215" t="str">
            <v>145 Bond Ave</v>
          </cell>
          <cell r="D215" t="str">
            <v>North York</v>
          </cell>
          <cell r="E215" t="str">
            <v>M3B 1M1</v>
          </cell>
          <cell r="F215">
            <v>2497</v>
          </cell>
          <cell r="G215" t="str">
            <v>SqFt</v>
          </cell>
          <cell r="H215">
            <v>168</v>
          </cell>
          <cell r="J215">
            <v>52820.629960999999</v>
          </cell>
          <cell r="K215" t="str">
            <v>kWh</v>
          </cell>
          <cell r="L215">
            <v>17855.076687000001</v>
          </cell>
          <cell r="M215" t="str">
            <v>CUBICM</v>
          </cell>
          <cell r="AF215" t="str">
            <v xml:space="preserve">  </v>
          </cell>
          <cell r="AG215" t="str">
            <v xml:space="preserve">  </v>
          </cell>
          <cell r="AH215" t="str">
            <v xml:space="preserve">  </v>
          </cell>
          <cell r="AI215" t="str">
            <v>FS123</v>
          </cell>
          <cell r="AJ215" t="str">
            <v>Fire Stations</v>
          </cell>
        </row>
        <row r="216">
          <cell r="A216" t="str">
            <v>Fire Station 125</v>
          </cell>
          <cell r="B216" t="str">
            <v>Fire Stations</v>
          </cell>
          <cell r="C216" t="str">
            <v>1109 Leslie Street</v>
          </cell>
          <cell r="D216" t="str">
            <v>North York</v>
          </cell>
          <cell r="E216" t="str">
            <v>M3C 2J7</v>
          </cell>
          <cell r="F216">
            <v>5813</v>
          </cell>
          <cell r="G216" t="str">
            <v>SqFt</v>
          </cell>
          <cell r="H216">
            <v>168</v>
          </cell>
          <cell r="J216">
            <v>79939.040902000008</v>
          </cell>
          <cell r="K216" t="str">
            <v>kWh</v>
          </cell>
          <cell r="L216">
            <v>12765.912023000001</v>
          </cell>
          <cell r="M216" t="str">
            <v>CUBICM</v>
          </cell>
          <cell r="AF216" t="str">
            <v xml:space="preserve">  </v>
          </cell>
          <cell r="AG216" t="str">
            <v xml:space="preserve">  </v>
          </cell>
          <cell r="AH216" t="str">
            <v xml:space="preserve">  </v>
          </cell>
          <cell r="AI216" t="str">
            <v>FS125</v>
          </cell>
          <cell r="AJ216" t="str">
            <v>Fire Stations</v>
          </cell>
        </row>
        <row r="217">
          <cell r="A217" t="str">
            <v>Fire Station 131</v>
          </cell>
          <cell r="B217" t="str">
            <v>Fire Stations</v>
          </cell>
          <cell r="C217" t="str">
            <v>3135 Yonge St</v>
          </cell>
          <cell r="D217" t="str">
            <v>Toronto</v>
          </cell>
          <cell r="E217" t="str">
            <v>M4N 2K8</v>
          </cell>
          <cell r="F217">
            <v>5845</v>
          </cell>
          <cell r="G217" t="str">
            <v>SqFt</v>
          </cell>
          <cell r="H217">
            <v>168</v>
          </cell>
          <cell r="J217">
            <v>76962.80258399999</v>
          </cell>
          <cell r="K217" t="str">
            <v>kWh</v>
          </cell>
          <cell r="L217">
            <v>16945.332955000002</v>
          </cell>
          <cell r="M217" t="str">
            <v>CUBICM</v>
          </cell>
          <cell r="AF217" t="str">
            <v xml:space="preserve">  </v>
          </cell>
          <cell r="AG217" t="str">
            <v xml:space="preserve">  </v>
          </cell>
          <cell r="AH217" t="str">
            <v xml:space="preserve">  </v>
          </cell>
          <cell r="AI217" t="str">
            <v>FS131</v>
          </cell>
          <cell r="AJ217" t="str">
            <v>Fire Stations</v>
          </cell>
        </row>
        <row r="218">
          <cell r="A218" t="str">
            <v>Fire Station 132</v>
          </cell>
          <cell r="B218" t="str">
            <v>Fire Stations</v>
          </cell>
          <cell r="C218" t="str">
            <v>476 Lawrence Ave. W</v>
          </cell>
          <cell r="D218" t="str">
            <v>Toronto</v>
          </cell>
          <cell r="E218" t="str">
            <v>M5M 1C4</v>
          </cell>
          <cell r="F218">
            <v>7664</v>
          </cell>
          <cell r="G218" t="str">
            <v>SqFt</v>
          </cell>
          <cell r="H218">
            <v>168</v>
          </cell>
          <cell r="J218">
            <v>91107.257328999985</v>
          </cell>
          <cell r="K218" t="str">
            <v>kWh</v>
          </cell>
          <cell r="L218">
            <v>17140.004979000001</v>
          </cell>
          <cell r="M218" t="str">
            <v>CUBICM</v>
          </cell>
          <cell r="AF218" t="str">
            <v xml:space="preserve">  </v>
          </cell>
          <cell r="AG218" t="str">
            <v xml:space="preserve">  </v>
          </cell>
          <cell r="AH218" t="str">
            <v xml:space="preserve">  </v>
          </cell>
          <cell r="AI218" t="str">
            <v>FS132</v>
          </cell>
          <cell r="AJ218" t="str">
            <v>Fire Stations</v>
          </cell>
        </row>
        <row r="219">
          <cell r="A219" t="str">
            <v>Fire Station 133</v>
          </cell>
          <cell r="B219" t="str">
            <v>Fire Stations</v>
          </cell>
          <cell r="C219" t="str">
            <v>1505 Lawrence Ave. W</v>
          </cell>
          <cell r="D219" t="str">
            <v>North York</v>
          </cell>
          <cell r="E219" t="str">
            <v>M6L 1A8</v>
          </cell>
          <cell r="F219">
            <v>8062</v>
          </cell>
          <cell r="G219" t="str">
            <v>SqFt</v>
          </cell>
          <cell r="H219">
            <v>168</v>
          </cell>
          <cell r="J219">
            <v>105953.44164100001</v>
          </cell>
          <cell r="K219" t="str">
            <v>kWh</v>
          </cell>
          <cell r="L219">
            <v>18466.194986000002</v>
          </cell>
          <cell r="M219" t="str">
            <v>CUBICM</v>
          </cell>
          <cell r="AF219" t="str">
            <v xml:space="preserve">  </v>
          </cell>
          <cell r="AG219" t="str">
            <v xml:space="preserve">  </v>
          </cell>
          <cell r="AH219" t="str">
            <v xml:space="preserve">  </v>
          </cell>
          <cell r="AI219" t="str">
            <v>FS133</v>
          </cell>
          <cell r="AJ219" t="str">
            <v>Fire Stations</v>
          </cell>
        </row>
        <row r="220">
          <cell r="A220" t="str">
            <v>Fire Station 134</v>
          </cell>
          <cell r="B220" t="str">
            <v>Fire Stations</v>
          </cell>
          <cell r="C220" t="str">
            <v>16 Montgomery Ave</v>
          </cell>
          <cell r="D220" t="str">
            <v>Toronto</v>
          </cell>
          <cell r="E220" t="str">
            <v>M4R 1C8</v>
          </cell>
          <cell r="F220">
            <v>7126</v>
          </cell>
          <cell r="G220" t="str">
            <v>SqFt</v>
          </cell>
          <cell r="H220">
            <v>168</v>
          </cell>
          <cell r="J220">
            <v>41916.379893999998</v>
          </cell>
          <cell r="K220" t="str">
            <v>kWh</v>
          </cell>
          <cell r="L220">
            <v>13754.851658000001</v>
          </cell>
          <cell r="M220" t="str">
            <v>CUBICM</v>
          </cell>
          <cell r="AF220" t="str">
            <v xml:space="preserve">  </v>
          </cell>
          <cell r="AG220" t="str">
            <v xml:space="preserve">  </v>
          </cell>
          <cell r="AH220" t="str">
            <v xml:space="preserve">  </v>
          </cell>
          <cell r="AI220" t="str">
            <v>FS134</v>
          </cell>
          <cell r="AJ220" t="str">
            <v>Fire Stations</v>
          </cell>
        </row>
        <row r="221">
          <cell r="A221" t="str">
            <v>Fire Station 135 - OLD</v>
          </cell>
          <cell r="B221" t="str">
            <v>Fire Stations</v>
          </cell>
          <cell r="C221" t="str">
            <v>641 Eglinton Ave W</v>
          </cell>
          <cell r="D221" t="str">
            <v>Toronto</v>
          </cell>
          <cell r="E221" t="str">
            <v>M5N 1C5</v>
          </cell>
          <cell r="F221">
            <v>10592</v>
          </cell>
          <cell r="G221" t="str">
            <v>SqFt</v>
          </cell>
          <cell r="H221">
            <v>168</v>
          </cell>
          <cell r="J221">
            <v>32630.093569000001</v>
          </cell>
          <cell r="K221" t="str">
            <v>kWh</v>
          </cell>
          <cell r="L221">
            <v>25067.325945000001</v>
          </cell>
          <cell r="M221" t="str">
            <v>CUBICM</v>
          </cell>
          <cell r="AF221" t="str">
            <v xml:space="preserve">  </v>
          </cell>
          <cell r="AG221" t="str">
            <v xml:space="preserve">  </v>
          </cell>
          <cell r="AH221" t="str">
            <v xml:space="preserve">  </v>
          </cell>
          <cell r="AI221" t="str">
            <v>FS135</v>
          </cell>
          <cell r="AJ221" t="str">
            <v>Fire Stations</v>
          </cell>
        </row>
        <row r="222">
          <cell r="A222" t="str">
            <v>Fire Station 141</v>
          </cell>
          <cell r="B222" t="str">
            <v>Fire Stations</v>
          </cell>
          <cell r="C222" t="str">
            <v>3965 Keele St., Unit 10</v>
          </cell>
          <cell r="D222" t="str">
            <v>North York</v>
          </cell>
          <cell r="E222" t="str">
            <v>M3J 2E1</v>
          </cell>
          <cell r="F222">
            <v>12500</v>
          </cell>
          <cell r="G222" t="str">
            <v>SqFt</v>
          </cell>
          <cell r="H222">
            <v>168</v>
          </cell>
          <cell r="J222">
            <v>174736.80345899999</v>
          </cell>
          <cell r="K222" t="str">
            <v>kWh</v>
          </cell>
          <cell r="L222">
            <v>39351.403810999996</v>
          </cell>
          <cell r="M222" t="str">
            <v>CUBICM</v>
          </cell>
          <cell r="AF222" t="str">
            <v xml:space="preserve">  </v>
          </cell>
          <cell r="AG222" t="str">
            <v xml:space="preserve">  </v>
          </cell>
          <cell r="AH222" t="str">
            <v xml:space="preserve">  </v>
          </cell>
          <cell r="AI222" t="str">
            <v>FS141</v>
          </cell>
          <cell r="AJ222" t="str">
            <v>Fire Stations</v>
          </cell>
        </row>
        <row r="223">
          <cell r="A223" t="str">
            <v>Fire Station 142</v>
          </cell>
          <cell r="B223" t="str">
            <v>Fire Stations</v>
          </cell>
          <cell r="C223" t="str">
            <v>2753 Jane Street</v>
          </cell>
          <cell r="D223" t="str">
            <v>North York</v>
          </cell>
          <cell r="E223" t="str">
            <v>M3L 2M1</v>
          </cell>
          <cell r="F223">
            <v>5586</v>
          </cell>
          <cell r="G223" t="str">
            <v>SqFt</v>
          </cell>
          <cell r="H223">
            <v>168</v>
          </cell>
          <cell r="J223">
            <v>118466.89331499999</v>
          </cell>
          <cell r="K223" t="str">
            <v>kWh</v>
          </cell>
          <cell r="L223">
            <v>21722.376167999999</v>
          </cell>
          <cell r="M223" t="str">
            <v>CUBICM</v>
          </cell>
          <cell r="AF223" t="str">
            <v xml:space="preserve">  </v>
          </cell>
          <cell r="AG223" t="str">
            <v xml:space="preserve">  </v>
          </cell>
          <cell r="AH223" t="str">
            <v xml:space="preserve">  </v>
          </cell>
          <cell r="AI223" t="str">
            <v>FS142</v>
          </cell>
          <cell r="AJ223" t="str">
            <v>Fire Stations</v>
          </cell>
        </row>
        <row r="224">
          <cell r="A224" t="str">
            <v>Fire Station 143</v>
          </cell>
          <cell r="B224" t="str">
            <v>Fire Stations</v>
          </cell>
          <cell r="C224" t="str">
            <v>1009 Sheppard Ave. W</v>
          </cell>
          <cell r="D224" t="str">
            <v>North York</v>
          </cell>
          <cell r="E224" t="str">
            <v>M3H 2T7</v>
          </cell>
          <cell r="F224">
            <v>2895</v>
          </cell>
          <cell r="G224" t="str">
            <v>SqFt</v>
          </cell>
          <cell r="H224">
            <v>168</v>
          </cell>
          <cell r="J224">
            <v>77064.736210000003</v>
          </cell>
          <cell r="K224" t="str">
            <v>kWh</v>
          </cell>
          <cell r="L224">
            <v>19383.157875000001</v>
          </cell>
          <cell r="M224" t="str">
            <v>CUBICM</v>
          </cell>
          <cell r="AF224" t="str">
            <v xml:space="preserve">  </v>
          </cell>
          <cell r="AG224" t="str">
            <v xml:space="preserve">  </v>
          </cell>
          <cell r="AH224" t="str">
            <v xml:space="preserve">  </v>
          </cell>
          <cell r="AI224" t="str">
            <v>FS143</v>
          </cell>
          <cell r="AJ224" t="str">
            <v>Fire Stations</v>
          </cell>
        </row>
        <row r="225">
          <cell r="A225" t="str">
            <v>Fire Station 145</v>
          </cell>
          <cell r="B225" t="str">
            <v>Fire Stations</v>
          </cell>
          <cell r="C225" t="str">
            <v>20 Beffort Rd.</v>
          </cell>
          <cell r="D225" t="str">
            <v>North York</v>
          </cell>
          <cell r="E225" t="str">
            <v>M3K 2B1</v>
          </cell>
          <cell r="F225">
            <v>11001</v>
          </cell>
          <cell r="G225" t="str">
            <v>SqFt</v>
          </cell>
          <cell r="H225">
            <v>168</v>
          </cell>
          <cell r="J225">
            <v>103644.674679</v>
          </cell>
          <cell r="K225" t="str">
            <v>kWh</v>
          </cell>
          <cell r="L225">
            <v>27506.631088999999</v>
          </cell>
          <cell r="M225" t="str">
            <v>CUBICM</v>
          </cell>
          <cell r="AF225" t="str">
            <v xml:space="preserve">  </v>
          </cell>
          <cell r="AG225" t="str">
            <v xml:space="preserve">  </v>
          </cell>
          <cell r="AH225" t="str">
            <v xml:space="preserve">  </v>
          </cell>
          <cell r="AI225" t="str">
            <v>FS145</v>
          </cell>
          <cell r="AJ225" t="str">
            <v>Fire Stations</v>
          </cell>
        </row>
        <row r="226">
          <cell r="A226" t="str">
            <v>Fire Station 146</v>
          </cell>
          <cell r="B226" t="str">
            <v>Fire Stations</v>
          </cell>
          <cell r="C226" t="str">
            <v>2220 Jane Street</v>
          </cell>
          <cell r="D226" t="str">
            <v>North York</v>
          </cell>
          <cell r="E226" t="str">
            <v>M3M 1A4</v>
          </cell>
          <cell r="F226">
            <v>7535</v>
          </cell>
          <cell r="G226" t="str">
            <v>SqFt</v>
          </cell>
          <cell r="H226">
            <v>168</v>
          </cell>
          <cell r="J226">
            <v>58264.754102999999</v>
          </cell>
          <cell r="K226" t="str">
            <v>kWh</v>
          </cell>
          <cell r="L226">
            <v>15277.388262</v>
          </cell>
          <cell r="M226" t="str">
            <v>CUBICM</v>
          </cell>
          <cell r="AF226" t="str">
            <v xml:space="preserve">  </v>
          </cell>
          <cell r="AG226" t="str">
            <v xml:space="preserve">  </v>
          </cell>
          <cell r="AH226" t="str">
            <v xml:space="preserve">  </v>
          </cell>
          <cell r="AI226" t="str">
            <v>FS146</v>
          </cell>
          <cell r="AJ226" t="str">
            <v>Fire Stations</v>
          </cell>
        </row>
        <row r="227">
          <cell r="A227" t="str">
            <v>Fire Station 211</v>
          </cell>
          <cell r="B227" t="str">
            <v>Fire Stations</v>
          </cell>
          <cell r="C227" t="str">
            <v>900 Tapscott Rd</v>
          </cell>
          <cell r="D227" t="str">
            <v>Scarborough</v>
          </cell>
          <cell r="E227" t="str">
            <v>M1X 1C3</v>
          </cell>
          <cell r="F227">
            <v>5005</v>
          </cell>
          <cell r="G227" t="str">
            <v>SqFt</v>
          </cell>
          <cell r="H227">
            <v>168</v>
          </cell>
          <cell r="J227">
            <v>128822.76875</v>
          </cell>
          <cell r="K227" t="str">
            <v>kWh</v>
          </cell>
          <cell r="L227">
            <v>11142.126516</v>
          </cell>
          <cell r="M227" t="str">
            <v>CUBICM</v>
          </cell>
          <cell r="AF227" t="str">
            <v xml:space="preserve">  </v>
          </cell>
          <cell r="AG227" t="str">
            <v xml:space="preserve">  </v>
          </cell>
          <cell r="AH227" t="str">
            <v xml:space="preserve">  </v>
          </cell>
          <cell r="AI227" t="str">
            <v>FS211</v>
          </cell>
          <cell r="AJ227" t="str">
            <v>Fire Stations</v>
          </cell>
        </row>
        <row r="228">
          <cell r="A228" t="str">
            <v>Fire Station 212</v>
          </cell>
          <cell r="B228" t="str">
            <v>Fire Stations</v>
          </cell>
          <cell r="C228" t="str">
            <v>8500 Sheppard Ave East</v>
          </cell>
          <cell r="D228" t="str">
            <v>Scarborough</v>
          </cell>
          <cell r="E228" t="str">
            <v>M1B 5R4</v>
          </cell>
          <cell r="F228">
            <v>16501</v>
          </cell>
          <cell r="G228" t="str">
            <v>SqFt</v>
          </cell>
          <cell r="H228">
            <v>168</v>
          </cell>
          <cell r="J228">
            <v>203978.32533300002</v>
          </cell>
          <cell r="K228" t="str">
            <v>kWh</v>
          </cell>
          <cell r="L228">
            <v>50739.050884999997</v>
          </cell>
          <cell r="M228" t="str">
            <v>CUBICM</v>
          </cell>
          <cell r="AF228" t="str">
            <v xml:space="preserve">  </v>
          </cell>
          <cell r="AG228" t="str">
            <v xml:space="preserve">  </v>
          </cell>
          <cell r="AH228" t="str">
            <v xml:space="preserve">  </v>
          </cell>
          <cell r="AI228" t="str">
            <v>FS212</v>
          </cell>
          <cell r="AJ228" t="str">
            <v>Fire Stations</v>
          </cell>
        </row>
        <row r="229">
          <cell r="A229" t="str">
            <v>Fire Station 213</v>
          </cell>
          <cell r="B229" t="str">
            <v>Fire Stations</v>
          </cell>
          <cell r="C229" t="str">
            <v>7 Lapsley Rd</v>
          </cell>
          <cell r="D229" t="str">
            <v>Scarborough</v>
          </cell>
          <cell r="E229" t="str">
            <v>M1B 1K1</v>
          </cell>
          <cell r="F229">
            <v>5048</v>
          </cell>
          <cell r="G229" t="str">
            <v>SqFt</v>
          </cell>
          <cell r="H229">
            <v>168</v>
          </cell>
          <cell r="J229">
            <v>53653.098493999998</v>
          </cell>
          <cell r="K229" t="str">
            <v>kWh</v>
          </cell>
          <cell r="L229">
            <v>13721.752752</v>
          </cell>
          <cell r="M229" t="str">
            <v>CUBICM</v>
          </cell>
          <cell r="AF229" t="str">
            <v xml:space="preserve">  </v>
          </cell>
          <cell r="AG229" t="str">
            <v xml:space="preserve">  </v>
          </cell>
          <cell r="AH229" t="str">
            <v xml:space="preserve">  </v>
          </cell>
          <cell r="AI229" t="str">
            <v>FS213</v>
          </cell>
          <cell r="AJ229" t="str">
            <v>Fire Stations</v>
          </cell>
        </row>
        <row r="230">
          <cell r="A230" t="str">
            <v>Fire Station 214</v>
          </cell>
          <cell r="B230" t="str">
            <v>Fire Stations</v>
          </cell>
          <cell r="C230" t="str">
            <v>745 Meadowvale Rd</v>
          </cell>
          <cell r="D230" t="str">
            <v>Scarborough</v>
          </cell>
          <cell r="E230" t="str">
            <v>M1C 1T1</v>
          </cell>
          <cell r="F230">
            <v>4887</v>
          </cell>
          <cell r="G230" t="str">
            <v>SqFt</v>
          </cell>
          <cell r="H230">
            <v>168</v>
          </cell>
          <cell r="J230">
            <v>49169.427833000002</v>
          </cell>
          <cell r="K230" t="str">
            <v>kWh</v>
          </cell>
          <cell r="L230">
            <v>17568.653548000002</v>
          </cell>
          <cell r="M230" t="str">
            <v>CUBICM</v>
          </cell>
          <cell r="AF230" t="str">
            <v xml:space="preserve">  </v>
          </cell>
          <cell r="AG230" t="str">
            <v xml:space="preserve">  </v>
          </cell>
          <cell r="AH230" t="str">
            <v xml:space="preserve">  </v>
          </cell>
          <cell r="AI230" t="str">
            <v>FS214</v>
          </cell>
          <cell r="AJ230" t="str">
            <v>Fire Stations</v>
          </cell>
        </row>
        <row r="231">
          <cell r="A231" t="str">
            <v>Fire Station 215</v>
          </cell>
          <cell r="B231" t="str">
            <v>Fire Stations</v>
          </cell>
          <cell r="C231" t="str">
            <v>5318 Lawrence Ave E</v>
          </cell>
          <cell r="D231" t="str">
            <v>Scarborough</v>
          </cell>
          <cell r="E231" t="str">
            <v>M1C 1R4</v>
          </cell>
          <cell r="F231">
            <v>5737</v>
          </cell>
          <cell r="G231" t="str">
            <v>SqFt</v>
          </cell>
          <cell r="H231">
            <v>168</v>
          </cell>
          <cell r="J231">
            <v>55180.510686999995</v>
          </cell>
          <cell r="K231" t="str">
            <v>kWh</v>
          </cell>
          <cell r="L231">
            <v>13134.325806000001</v>
          </cell>
          <cell r="M231" t="str">
            <v>CUBICM</v>
          </cell>
          <cell r="AF231" t="str">
            <v xml:space="preserve">  </v>
          </cell>
          <cell r="AG231" t="str">
            <v xml:space="preserve">  </v>
          </cell>
          <cell r="AH231" t="str">
            <v xml:space="preserve">  </v>
          </cell>
          <cell r="AI231" t="str">
            <v>FS215</v>
          </cell>
          <cell r="AJ231" t="str">
            <v>Fire Stations</v>
          </cell>
        </row>
        <row r="232">
          <cell r="A232" t="str">
            <v>Fire Station 221</v>
          </cell>
          <cell r="B232" t="str">
            <v>Fire Stations</v>
          </cell>
          <cell r="C232" t="str">
            <v>2575 Eglinton Ave E</v>
          </cell>
          <cell r="D232" t="str">
            <v>Scarborough</v>
          </cell>
          <cell r="E232" t="str">
            <v>M1K 2R8</v>
          </cell>
          <cell r="F232">
            <v>11916</v>
          </cell>
          <cell r="G232" t="str">
            <v>SqFt</v>
          </cell>
          <cell r="H232">
            <v>168</v>
          </cell>
          <cell r="J232">
            <v>140598.76729399999</v>
          </cell>
          <cell r="K232" t="str">
            <v>kWh</v>
          </cell>
          <cell r="L232">
            <v>24787.177908000001</v>
          </cell>
          <cell r="M232" t="str">
            <v>CUBICM</v>
          </cell>
          <cell r="AF232" t="str">
            <v xml:space="preserve">  </v>
          </cell>
          <cell r="AG232" t="str">
            <v xml:space="preserve">  </v>
          </cell>
          <cell r="AH232" t="str">
            <v xml:space="preserve">  </v>
          </cell>
          <cell r="AI232" t="str">
            <v>FS221</v>
          </cell>
          <cell r="AJ232" t="str">
            <v>Fire Stations</v>
          </cell>
        </row>
        <row r="233">
          <cell r="A233" t="str">
            <v>Fire Station 222</v>
          </cell>
          <cell r="B233" t="str">
            <v>Fire Stations</v>
          </cell>
          <cell r="C233" t="str">
            <v>755 Warden Ave</v>
          </cell>
          <cell r="D233" t="str">
            <v>Scarborough</v>
          </cell>
          <cell r="E233" t="str">
            <v>M1L 4B3</v>
          </cell>
          <cell r="F233">
            <v>6910</v>
          </cell>
          <cell r="G233" t="str">
            <v>SqFt</v>
          </cell>
          <cell r="H233">
            <v>168</v>
          </cell>
          <cell r="J233">
            <v>56182.071190999995</v>
          </cell>
          <cell r="K233" t="str">
            <v>kWh</v>
          </cell>
          <cell r="L233">
            <v>15681.878111</v>
          </cell>
          <cell r="M233" t="str">
            <v>CUBICM</v>
          </cell>
          <cell r="AF233" t="str">
            <v xml:space="preserve">  </v>
          </cell>
          <cell r="AG233" t="str">
            <v xml:space="preserve">  </v>
          </cell>
          <cell r="AH233" t="str">
            <v xml:space="preserve">  </v>
          </cell>
          <cell r="AI233" t="str">
            <v>FS222</v>
          </cell>
          <cell r="AJ233" t="str">
            <v>Fire Stations</v>
          </cell>
        </row>
        <row r="234">
          <cell r="A234" t="str">
            <v>Fire Station 223</v>
          </cell>
          <cell r="B234" t="str">
            <v>Fire Stations</v>
          </cell>
          <cell r="C234" t="str">
            <v>116 Dorset Rd</v>
          </cell>
          <cell r="D234" t="str">
            <v>Scarborough</v>
          </cell>
          <cell r="E234" t="str">
            <v>M1M 2T1</v>
          </cell>
          <cell r="F234">
            <v>7459</v>
          </cell>
          <cell r="G234" t="str">
            <v>SqFt</v>
          </cell>
          <cell r="H234">
            <v>168</v>
          </cell>
          <cell r="J234">
            <v>45281.699946999994</v>
          </cell>
          <cell r="K234" t="str">
            <v>kWh</v>
          </cell>
          <cell r="L234">
            <v>12462.290444</v>
          </cell>
          <cell r="M234" t="str">
            <v>CUBICM</v>
          </cell>
          <cell r="AF234" t="str">
            <v xml:space="preserve">  </v>
          </cell>
          <cell r="AG234" t="str">
            <v xml:space="preserve">  </v>
          </cell>
          <cell r="AH234" t="str">
            <v xml:space="preserve">  </v>
          </cell>
          <cell r="AI234" t="str">
            <v>FS223</v>
          </cell>
          <cell r="AJ234" t="str">
            <v>Fire Stations</v>
          </cell>
        </row>
        <row r="235">
          <cell r="A235" t="str">
            <v>Fire Station 224</v>
          </cell>
          <cell r="B235" t="str">
            <v>Fire Stations</v>
          </cell>
          <cell r="C235" t="str">
            <v>1313 Woodbine Ave</v>
          </cell>
          <cell r="D235" t="str">
            <v>Toronto</v>
          </cell>
          <cell r="E235" t="str">
            <v>M4C 4E9</v>
          </cell>
          <cell r="F235">
            <v>3767</v>
          </cell>
          <cell r="G235" t="str">
            <v>SqFt</v>
          </cell>
          <cell r="H235">
            <v>168</v>
          </cell>
          <cell r="J235">
            <v>58792.835816999999</v>
          </cell>
          <cell r="K235" t="str">
            <v>kWh</v>
          </cell>
          <cell r="L235">
            <v>11637.272580999999</v>
          </cell>
          <cell r="M235" t="str">
            <v>CUBICM</v>
          </cell>
          <cell r="AF235" t="str">
            <v xml:space="preserve">  </v>
          </cell>
          <cell r="AG235" t="str">
            <v xml:space="preserve">  </v>
          </cell>
          <cell r="AH235" t="str">
            <v xml:space="preserve">  </v>
          </cell>
          <cell r="AI235" t="str">
            <v>FS224</v>
          </cell>
          <cell r="AJ235" t="str">
            <v>Fire Stations</v>
          </cell>
        </row>
        <row r="236">
          <cell r="A236" t="str">
            <v>Fire Station 225</v>
          </cell>
          <cell r="B236" t="str">
            <v>Fire Stations</v>
          </cell>
          <cell r="C236" t="str">
            <v>3600 Danforth Ave</v>
          </cell>
          <cell r="D236" t="str">
            <v>Scarborough</v>
          </cell>
          <cell r="E236" t="str">
            <v>M1N 4E9</v>
          </cell>
          <cell r="F236">
            <v>9085</v>
          </cell>
          <cell r="G236" t="str">
            <v>SqFt</v>
          </cell>
          <cell r="H236">
            <v>168</v>
          </cell>
          <cell r="J236">
            <v>91962.359647000005</v>
          </cell>
          <cell r="K236" t="str">
            <v>kWh</v>
          </cell>
          <cell r="L236">
            <v>26191.235403999999</v>
          </cell>
          <cell r="M236" t="str">
            <v>CUBICM</v>
          </cell>
          <cell r="AF236" t="str">
            <v xml:space="preserve">  </v>
          </cell>
          <cell r="AG236" t="str">
            <v xml:space="preserve">  </v>
          </cell>
          <cell r="AH236" t="str">
            <v xml:space="preserve">  </v>
          </cell>
          <cell r="AI236" t="str">
            <v>FS225</v>
          </cell>
          <cell r="AJ236" t="str">
            <v>Fire Stations</v>
          </cell>
        </row>
        <row r="237">
          <cell r="A237" t="str">
            <v>Fire Station 226</v>
          </cell>
          <cell r="B237" t="str">
            <v>Fire Stations</v>
          </cell>
          <cell r="C237" t="str">
            <v>85 Main St</v>
          </cell>
          <cell r="D237" t="str">
            <v>Toronto</v>
          </cell>
          <cell r="E237" t="str">
            <v>M4E 2V6</v>
          </cell>
          <cell r="F237">
            <v>11808</v>
          </cell>
          <cell r="G237" t="str">
            <v>SqFt</v>
          </cell>
          <cell r="H237">
            <v>168</v>
          </cell>
          <cell r="J237">
            <v>51934.790813</v>
          </cell>
          <cell r="K237" t="str">
            <v>kWh</v>
          </cell>
          <cell r="L237">
            <v>28079.30241</v>
          </cell>
          <cell r="M237" t="str">
            <v>CUBICM</v>
          </cell>
          <cell r="AF237" t="str">
            <v xml:space="preserve">  </v>
          </cell>
          <cell r="AG237" t="str">
            <v xml:space="preserve">  </v>
          </cell>
          <cell r="AH237" t="str">
            <v xml:space="preserve">  </v>
          </cell>
          <cell r="AI237" t="str">
            <v>FS226</v>
          </cell>
          <cell r="AJ237" t="str">
            <v>Fire Stations</v>
          </cell>
        </row>
        <row r="238">
          <cell r="A238" t="str">
            <v>Fire Station 227</v>
          </cell>
          <cell r="B238" t="str">
            <v>Fire Stations</v>
          </cell>
          <cell r="C238" t="str">
            <v>1904 Queen St E</v>
          </cell>
          <cell r="D238" t="str">
            <v>Toronto</v>
          </cell>
          <cell r="E238" t="str">
            <v>M4L 1H4</v>
          </cell>
          <cell r="F238">
            <v>10484</v>
          </cell>
          <cell r="G238" t="str">
            <v>SqFt</v>
          </cell>
          <cell r="H238">
            <v>168</v>
          </cell>
          <cell r="J238">
            <v>72581.926376000003</v>
          </cell>
          <cell r="K238" t="str">
            <v>kWh</v>
          </cell>
          <cell r="L238">
            <v>19114.944705999998</v>
          </cell>
          <cell r="M238" t="str">
            <v>CUBICM</v>
          </cell>
          <cell r="AF238" t="str">
            <v xml:space="preserve">  </v>
          </cell>
          <cell r="AG238" t="str">
            <v xml:space="preserve">  </v>
          </cell>
          <cell r="AH238" t="str">
            <v xml:space="preserve">  </v>
          </cell>
          <cell r="AI238" t="str">
            <v>FS227</v>
          </cell>
          <cell r="AJ238" t="str">
            <v>Fire Stations</v>
          </cell>
        </row>
        <row r="239">
          <cell r="A239" t="str">
            <v>Fire Station 231</v>
          </cell>
          <cell r="B239" t="str">
            <v>Fire Stations</v>
          </cell>
          <cell r="C239" t="str">
            <v>740 Markham Rd</v>
          </cell>
          <cell r="D239" t="str">
            <v>Scarborough</v>
          </cell>
          <cell r="E239" t="str">
            <v>M1H 2A9</v>
          </cell>
          <cell r="F239">
            <v>14241</v>
          </cell>
          <cell r="G239" t="str">
            <v>SqFt</v>
          </cell>
          <cell r="H239">
            <v>168</v>
          </cell>
          <cell r="J239">
            <v>150342.81057999999</v>
          </cell>
          <cell r="K239" t="str">
            <v>kWh</v>
          </cell>
          <cell r="L239">
            <v>45419.637741999999</v>
          </cell>
          <cell r="M239" t="str">
            <v>CUBICM</v>
          </cell>
          <cell r="AF239" t="str">
            <v xml:space="preserve">  </v>
          </cell>
          <cell r="AG239" t="str">
            <v xml:space="preserve">  </v>
          </cell>
          <cell r="AH239" t="str">
            <v xml:space="preserve">  </v>
          </cell>
          <cell r="AI239" t="str">
            <v>FS231</v>
          </cell>
          <cell r="AJ239" t="str">
            <v>Fire Stations</v>
          </cell>
        </row>
        <row r="240">
          <cell r="A240" t="str">
            <v>Fire Station 232</v>
          </cell>
          <cell r="B240" t="str">
            <v>Fire Stations</v>
          </cell>
          <cell r="C240" t="str">
            <v>1550 Midland Ave</v>
          </cell>
          <cell r="D240" t="str">
            <v>Scarborough</v>
          </cell>
          <cell r="E240" t="str">
            <v>M1P 3C2</v>
          </cell>
          <cell r="F240">
            <v>5350</v>
          </cell>
          <cell r="G240" t="str">
            <v>SqFt</v>
          </cell>
          <cell r="H240">
            <v>168</v>
          </cell>
          <cell r="J240">
            <v>73787.695066999993</v>
          </cell>
          <cell r="K240" t="str">
            <v>kWh</v>
          </cell>
          <cell r="L240">
            <v>13290.06199</v>
          </cell>
          <cell r="M240" t="str">
            <v>CUBICM</v>
          </cell>
          <cell r="AF240" t="str">
            <v xml:space="preserve">  </v>
          </cell>
          <cell r="AG240" t="str">
            <v xml:space="preserve">  </v>
          </cell>
          <cell r="AH240" t="str">
            <v xml:space="preserve">  </v>
          </cell>
          <cell r="AI240" t="str">
            <v>FS232</v>
          </cell>
          <cell r="AJ240" t="str">
            <v>Fire Stations</v>
          </cell>
        </row>
        <row r="241">
          <cell r="A241" t="str">
            <v>Fire Station 233</v>
          </cell>
          <cell r="B241" t="str">
            <v>Fire Stations</v>
          </cell>
          <cell r="C241" t="str">
            <v>59 Curlew Dr</v>
          </cell>
          <cell r="D241" t="str">
            <v>North York</v>
          </cell>
          <cell r="E241" t="str">
            <v>M3A 2P8</v>
          </cell>
          <cell r="F241">
            <v>11001</v>
          </cell>
          <cell r="G241" t="str">
            <v>SqFt</v>
          </cell>
          <cell r="H241">
            <v>168</v>
          </cell>
          <cell r="J241">
            <v>75686.495681999993</v>
          </cell>
          <cell r="K241" t="str">
            <v>kWh</v>
          </cell>
          <cell r="L241">
            <v>21473.063979999999</v>
          </cell>
          <cell r="M241" t="str">
            <v>CUBICM</v>
          </cell>
          <cell r="AF241" t="str">
            <v xml:space="preserve">  </v>
          </cell>
          <cell r="AG241" t="str">
            <v xml:space="preserve">  </v>
          </cell>
          <cell r="AH241" t="str">
            <v xml:space="preserve">  </v>
          </cell>
          <cell r="AI241" t="str">
            <v>FS233</v>
          </cell>
          <cell r="AJ241" t="str">
            <v>Fire Stations</v>
          </cell>
        </row>
        <row r="242">
          <cell r="A242" t="str">
            <v>Fire Station 234</v>
          </cell>
          <cell r="B242" t="str">
            <v>Fire Stations</v>
          </cell>
          <cell r="C242" t="str">
            <v>40 Coronation Dr</v>
          </cell>
          <cell r="D242" t="str">
            <v>Scarborough</v>
          </cell>
          <cell r="E242" t="str">
            <v>M1E 2H1</v>
          </cell>
          <cell r="F242">
            <v>5350</v>
          </cell>
          <cell r="G242" t="str">
            <v>SqFt</v>
          </cell>
          <cell r="H242">
            <v>168</v>
          </cell>
          <cell r="J242">
            <v>50210.251127000003</v>
          </cell>
          <cell r="K242" t="str">
            <v>kWh</v>
          </cell>
          <cell r="L242">
            <v>13272.398696999999</v>
          </cell>
          <cell r="M242" t="str">
            <v>CUBICM</v>
          </cell>
          <cell r="AF242" t="str">
            <v xml:space="preserve">  </v>
          </cell>
          <cell r="AG242" t="str">
            <v xml:space="preserve">  </v>
          </cell>
          <cell r="AH242" t="str">
            <v xml:space="preserve">  </v>
          </cell>
          <cell r="AI242" t="str">
            <v>FS234</v>
          </cell>
          <cell r="AJ242" t="str">
            <v>Fire Stations</v>
          </cell>
        </row>
        <row r="243">
          <cell r="A243" t="str">
            <v>Fire Station 235</v>
          </cell>
          <cell r="B243" t="str">
            <v>Fire Stations</v>
          </cell>
          <cell r="C243" t="str">
            <v>200 Bermondsey Rd.</v>
          </cell>
          <cell r="D243" t="str">
            <v>North York</v>
          </cell>
          <cell r="E243" t="str">
            <v>M4A 1Y1</v>
          </cell>
          <cell r="F243">
            <v>8902</v>
          </cell>
          <cell r="G243" t="str">
            <v>SqFt</v>
          </cell>
          <cell r="H243">
            <v>168</v>
          </cell>
          <cell r="J243">
            <v>98802.42841800001</v>
          </cell>
          <cell r="K243" t="str">
            <v>kWh</v>
          </cell>
          <cell r="L243">
            <v>20573.841439</v>
          </cell>
          <cell r="M243" t="str">
            <v>CUBICM</v>
          </cell>
          <cell r="AF243" t="str">
            <v xml:space="preserve">  </v>
          </cell>
          <cell r="AG243" t="str">
            <v xml:space="preserve">  </v>
          </cell>
          <cell r="AH243" t="str">
            <v xml:space="preserve">  </v>
          </cell>
          <cell r="AI243" t="str">
            <v>FS235</v>
          </cell>
          <cell r="AJ243" t="str">
            <v>Fire Stations</v>
          </cell>
        </row>
        <row r="244">
          <cell r="A244" t="str">
            <v>Fire Station 241</v>
          </cell>
          <cell r="B244" t="str">
            <v>Fire Stations</v>
          </cell>
          <cell r="C244" t="str">
            <v>3325 Warden Ave</v>
          </cell>
          <cell r="D244" t="str">
            <v>Scarborough</v>
          </cell>
          <cell r="E244" t="str">
            <v>M1W 3L6</v>
          </cell>
          <cell r="F244">
            <v>5500</v>
          </cell>
          <cell r="G244" t="str">
            <v>SqFt</v>
          </cell>
          <cell r="H244">
            <v>168</v>
          </cell>
          <cell r="J244">
            <v>43569.512219000004</v>
          </cell>
          <cell r="K244" t="str">
            <v>kWh</v>
          </cell>
          <cell r="L244">
            <v>11028.672928</v>
          </cell>
          <cell r="M244" t="str">
            <v>CUBICM</v>
          </cell>
          <cell r="AF244" t="str">
            <v xml:space="preserve">  </v>
          </cell>
          <cell r="AG244" t="str">
            <v xml:space="preserve">  </v>
          </cell>
          <cell r="AH244" t="str">
            <v xml:space="preserve">  </v>
          </cell>
          <cell r="AI244" t="str">
            <v>FS241</v>
          </cell>
          <cell r="AJ244" t="str">
            <v>Fire Stations</v>
          </cell>
        </row>
        <row r="245">
          <cell r="A245" t="str">
            <v>Fire Station 242</v>
          </cell>
          <cell r="B245" t="str">
            <v>Fire Stations</v>
          </cell>
          <cell r="C245" t="str">
            <v>2733 Brimley Rd</v>
          </cell>
          <cell r="D245" t="str">
            <v>Scarborough</v>
          </cell>
          <cell r="E245" t="str">
            <v>M1V 1T4</v>
          </cell>
          <cell r="F245">
            <v>5500</v>
          </cell>
          <cell r="G245" t="str">
            <v>SqFt</v>
          </cell>
          <cell r="H245">
            <v>168</v>
          </cell>
          <cell r="J245">
            <v>61287.565188</v>
          </cell>
          <cell r="K245" t="str">
            <v>kWh</v>
          </cell>
          <cell r="L245">
            <v>16142.529354999999</v>
          </cell>
          <cell r="M245" t="str">
            <v>CUBICM</v>
          </cell>
          <cell r="AF245" t="str">
            <v xml:space="preserve">  </v>
          </cell>
          <cell r="AG245" t="str">
            <v xml:space="preserve">  </v>
          </cell>
          <cell r="AH245" t="str">
            <v xml:space="preserve">  </v>
          </cell>
          <cell r="AI245" t="str">
            <v>FS242</v>
          </cell>
          <cell r="AJ245" t="str">
            <v>Fire Stations</v>
          </cell>
        </row>
        <row r="246">
          <cell r="A246" t="str">
            <v>Fire Station 243</v>
          </cell>
          <cell r="B246" t="str">
            <v>Fire Stations</v>
          </cell>
          <cell r="C246" t="str">
            <v>4560 Sheppard Ave E</v>
          </cell>
          <cell r="D246" t="str">
            <v>Scarborough</v>
          </cell>
          <cell r="E246" t="str">
            <v>M1S 1V2</v>
          </cell>
          <cell r="F246">
            <v>5350</v>
          </cell>
          <cell r="G246" t="str">
            <v>SqFt</v>
          </cell>
          <cell r="H246">
            <v>168</v>
          </cell>
          <cell r="J246">
            <v>45186.220939999999</v>
          </cell>
          <cell r="K246" t="str">
            <v>kWh</v>
          </cell>
          <cell r="L246">
            <v>17321.654494000002</v>
          </cell>
          <cell r="M246" t="str">
            <v>CUBICM</v>
          </cell>
          <cell r="AF246" t="str">
            <v xml:space="preserve">  </v>
          </cell>
          <cell r="AG246" t="str">
            <v xml:space="preserve">  </v>
          </cell>
          <cell r="AH246" t="str">
            <v xml:space="preserve">  </v>
          </cell>
          <cell r="AI246" t="str">
            <v>FS243</v>
          </cell>
          <cell r="AJ246" t="str">
            <v>Fire Stations</v>
          </cell>
        </row>
        <row r="247">
          <cell r="A247" t="str">
            <v>Fire Station 244</v>
          </cell>
          <cell r="B247" t="str">
            <v>Fire Stations</v>
          </cell>
          <cell r="C247" t="str">
            <v>2340 Birchmount Rd</v>
          </cell>
          <cell r="D247" t="str">
            <v>Scarborough</v>
          </cell>
          <cell r="E247" t="str">
            <v>M1T 2M3</v>
          </cell>
          <cell r="F247">
            <v>5350</v>
          </cell>
          <cell r="G247" t="str">
            <v>SqFt</v>
          </cell>
          <cell r="H247">
            <v>168</v>
          </cell>
          <cell r="J247">
            <v>52777.30646</v>
          </cell>
          <cell r="K247" t="str">
            <v>kWh</v>
          </cell>
          <cell r="L247">
            <v>13830.249091</v>
          </cell>
          <cell r="M247" t="str">
            <v>CUBICM</v>
          </cell>
          <cell r="AF247" t="str">
            <v xml:space="preserve">  </v>
          </cell>
          <cell r="AG247" t="str">
            <v xml:space="preserve">  </v>
          </cell>
          <cell r="AH247" t="str">
            <v xml:space="preserve">  </v>
          </cell>
          <cell r="AI247" t="str">
            <v>FS244</v>
          </cell>
          <cell r="AJ247" t="str">
            <v>Fire Stations</v>
          </cell>
        </row>
        <row r="248">
          <cell r="A248" t="str">
            <v>Fire Station 245</v>
          </cell>
          <cell r="B248" t="str">
            <v>Fire Stations</v>
          </cell>
          <cell r="C248" t="str">
            <v>1600 Birchmount Rd</v>
          </cell>
          <cell r="D248" t="str">
            <v>Scarborough</v>
          </cell>
          <cell r="E248" t="str">
            <v>M1P 2H6</v>
          </cell>
          <cell r="F248">
            <v>5608</v>
          </cell>
          <cell r="G248" t="str">
            <v>SqFt</v>
          </cell>
          <cell r="H248">
            <v>168</v>
          </cell>
          <cell r="J248">
            <v>52535.763200000001</v>
          </cell>
          <cell r="K248" t="str">
            <v>kWh</v>
          </cell>
          <cell r="L248">
            <v>11758.466328</v>
          </cell>
          <cell r="M248" t="str">
            <v>CUBICM</v>
          </cell>
          <cell r="AF248" t="str">
            <v xml:space="preserve">  </v>
          </cell>
          <cell r="AG248" t="str">
            <v xml:space="preserve">  </v>
          </cell>
          <cell r="AH248" t="str">
            <v xml:space="preserve">  </v>
          </cell>
          <cell r="AI248" t="str">
            <v>FS245</v>
          </cell>
          <cell r="AJ248" t="str">
            <v>Fire Stations</v>
          </cell>
        </row>
        <row r="249">
          <cell r="A249" t="str">
            <v>Fire Station 311</v>
          </cell>
          <cell r="B249" t="str">
            <v>Fire Stations</v>
          </cell>
          <cell r="C249" t="str">
            <v>20 Balmoral Ave</v>
          </cell>
          <cell r="D249" t="str">
            <v>Toronto</v>
          </cell>
          <cell r="E249" t="str">
            <v>M4V 1J4</v>
          </cell>
          <cell r="F249">
            <v>12755</v>
          </cell>
          <cell r="G249" t="str">
            <v>SqFt</v>
          </cell>
          <cell r="H249">
            <v>168</v>
          </cell>
          <cell r="J249">
            <v>47248.648625999995</v>
          </cell>
          <cell r="K249" t="str">
            <v>kWh</v>
          </cell>
          <cell r="L249">
            <v>14600.884146</v>
          </cell>
          <cell r="M249" t="str">
            <v>CUBICM</v>
          </cell>
          <cell r="AF249" t="str">
            <v xml:space="preserve">  </v>
          </cell>
          <cell r="AG249" t="str">
            <v xml:space="preserve">  </v>
          </cell>
          <cell r="AH249" t="str">
            <v xml:space="preserve">  </v>
          </cell>
          <cell r="AI249" t="str">
            <v>FS311</v>
          </cell>
          <cell r="AJ249" t="str">
            <v>Fire Stations</v>
          </cell>
        </row>
        <row r="250">
          <cell r="A250" t="str">
            <v>Fire Station 312</v>
          </cell>
          <cell r="B250" t="str">
            <v>Fire Stations</v>
          </cell>
          <cell r="C250" t="str">
            <v>34 Yorkville Ave</v>
          </cell>
          <cell r="D250" t="str">
            <v>Toronto</v>
          </cell>
          <cell r="E250" t="str">
            <v>M4W 1L4</v>
          </cell>
          <cell r="F250">
            <v>9806</v>
          </cell>
          <cell r="G250" t="str">
            <v>SqFt</v>
          </cell>
          <cell r="H250">
            <v>168</v>
          </cell>
          <cell r="J250">
            <v>108098.219054</v>
          </cell>
          <cell r="K250" t="str">
            <v>kWh</v>
          </cell>
          <cell r="L250">
            <v>25288.982206000001</v>
          </cell>
          <cell r="M250" t="str">
            <v>CUBICM</v>
          </cell>
          <cell r="AF250" t="str">
            <v xml:space="preserve">  </v>
          </cell>
          <cell r="AG250" t="str">
            <v xml:space="preserve">  </v>
          </cell>
          <cell r="AH250" t="str">
            <v xml:space="preserve">  </v>
          </cell>
          <cell r="AI250" t="str">
            <v>FS312</v>
          </cell>
          <cell r="AJ250" t="str">
            <v>Fire Stations</v>
          </cell>
        </row>
        <row r="251">
          <cell r="A251" t="str">
            <v>Fire Station 313</v>
          </cell>
          <cell r="B251" t="str">
            <v>Fire Stations</v>
          </cell>
          <cell r="C251" t="str">
            <v>441 Bloor St E 2 Fl</v>
          </cell>
          <cell r="D251" t="str">
            <v>Toronto</v>
          </cell>
          <cell r="E251" t="str">
            <v>M4W 1J1</v>
          </cell>
          <cell r="F251">
            <v>12099</v>
          </cell>
          <cell r="G251" t="str">
            <v>SqFt</v>
          </cell>
          <cell r="H251">
            <v>168</v>
          </cell>
          <cell r="J251">
            <v>132247.56136700002</v>
          </cell>
          <cell r="K251" t="str">
            <v>kWh</v>
          </cell>
          <cell r="L251">
            <v>33073.497781999999</v>
          </cell>
          <cell r="M251" t="str">
            <v>CUBICM</v>
          </cell>
          <cell r="AF251" t="str">
            <v xml:space="preserve">  </v>
          </cell>
          <cell r="AG251" t="str">
            <v xml:space="preserve">  </v>
          </cell>
          <cell r="AH251" t="str">
            <v xml:space="preserve">  </v>
          </cell>
          <cell r="AI251" t="str">
            <v>FS313</v>
          </cell>
          <cell r="AJ251" t="str">
            <v>Fire Stations</v>
          </cell>
        </row>
        <row r="252">
          <cell r="A252" t="str">
            <v>Fire Station 314</v>
          </cell>
          <cell r="B252" t="str">
            <v>Fire Stations</v>
          </cell>
          <cell r="C252" t="str">
            <v>12 Grosvenor St</v>
          </cell>
          <cell r="D252" t="str">
            <v>Toronto</v>
          </cell>
          <cell r="E252" t="str">
            <v>M4Y 1A8</v>
          </cell>
          <cell r="F252">
            <v>11937</v>
          </cell>
          <cell r="G252" t="str">
            <v>SqFt</v>
          </cell>
          <cell r="H252">
            <v>168</v>
          </cell>
          <cell r="J252">
            <v>50866.472307999997</v>
          </cell>
          <cell r="K252" t="str">
            <v>kWh</v>
          </cell>
          <cell r="L252">
            <v>24241.851516999999</v>
          </cell>
          <cell r="M252" t="str">
            <v>CUBICM</v>
          </cell>
          <cell r="AF252" t="str">
            <v xml:space="preserve">  </v>
          </cell>
          <cell r="AG252" t="str">
            <v xml:space="preserve">  </v>
          </cell>
          <cell r="AH252" t="str">
            <v xml:space="preserve">  </v>
          </cell>
          <cell r="AI252" t="str">
            <v>FS314</v>
          </cell>
          <cell r="AJ252" t="str">
            <v>Fire Stations</v>
          </cell>
        </row>
        <row r="253">
          <cell r="A253" t="str">
            <v>Fire Station 315</v>
          </cell>
          <cell r="B253" t="str">
            <v>Fire Stations</v>
          </cell>
          <cell r="C253" t="str">
            <v>132 Bellevue Av</v>
          </cell>
          <cell r="D253" t="str">
            <v>Toronto</v>
          </cell>
          <cell r="E253" t="str">
            <v>M5T 2N9</v>
          </cell>
          <cell r="F253">
            <v>7244</v>
          </cell>
          <cell r="G253" t="str">
            <v>SqFt</v>
          </cell>
          <cell r="H253">
            <v>168</v>
          </cell>
          <cell r="J253">
            <v>101059.021926</v>
          </cell>
          <cell r="K253" t="str">
            <v>kWh</v>
          </cell>
          <cell r="L253">
            <v>28855.71875</v>
          </cell>
          <cell r="M253" t="str">
            <v>CUBICM</v>
          </cell>
          <cell r="AF253" t="str">
            <v xml:space="preserve">  </v>
          </cell>
          <cell r="AG253" t="str">
            <v xml:space="preserve">  </v>
          </cell>
          <cell r="AH253" t="str">
            <v xml:space="preserve">  </v>
          </cell>
          <cell r="AI253" t="str">
            <v>FS315</v>
          </cell>
          <cell r="AJ253" t="str">
            <v>Fire Stations</v>
          </cell>
        </row>
        <row r="254">
          <cell r="A254" t="str">
            <v>Fire Station 321</v>
          </cell>
          <cell r="B254" t="str">
            <v>Fire Stations</v>
          </cell>
          <cell r="C254" t="str">
            <v>231 McCrae Ave</v>
          </cell>
          <cell r="D254" t="str">
            <v>East York</v>
          </cell>
          <cell r="E254" t="str">
            <v>M4G 1T6</v>
          </cell>
          <cell r="F254">
            <v>7535</v>
          </cell>
          <cell r="G254" t="str">
            <v>SqFt</v>
          </cell>
          <cell r="H254">
            <v>168</v>
          </cell>
          <cell r="J254">
            <v>105289.10924200001</v>
          </cell>
          <cell r="K254" t="str">
            <v>kWh</v>
          </cell>
          <cell r="L254">
            <v>26143.853544999998</v>
          </cell>
          <cell r="M254" t="str">
            <v>CUBICM</v>
          </cell>
          <cell r="AF254" t="str">
            <v xml:space="preserve">  </v>
          </cell>
          <cell r="AG254" t="str">
            <v xml:space="preserve">  </v>
          </cell>
          <cell r="AH254" t="str">
            <v xml:space="preserve">  </v>
          </cell>
          <cell r="AI254" t="str">
            <v>FS321</v>
          </cell>
          <cell r="AJ254" t="str">
            <v>Fire Stations</v>
          </cell>
        </row>
        <row r="255">
          <cell r="A255" t="str">
            <v>Fire Station 322</v>
          </cell>
          <cell r="B255" t="str">
            <v>Fire Stations</v>
          </cell>
          <cell r="C255" t="str">
            <v>256 Cosburn Ave</v>
          </cell>
          <cell r="D255" t="str">
            <v>Toronto</v>
          </cell>
          <cell r="E255" t="str">
            <v>M4J 2M1</v>
          </cell>
          <cell r="F255">
            <v>7535</v>
          </cell>
          <cell r="G255" t="str">
            <v>SqFt</v>
          </cell>
          <cell r="H255">
            <v>168</v>
          </cell>
          <cell r="J255">
            <v>47289.372000000003</v>
          </cell>
          <cell r="K255" t="str">
            <v>kWh</v>
          </cell>
          <cell r="L255">
            <v>15249.634114999999</v>
          </cell>
          <cell r="M255" t="str">
            <v>CUBICM</v>
          </cell>
          <cell r="AF255" t="str">
            <v xml:space="preserve">  </v>
          </cell>
          <cell r="AG255" t="str">
            <v xml:space="preserve">  </v>
          </cell>
          <cell r="AH255" t="str">
            <v xml:space="preserve">  </v>
          </cell>
          <cell r="AI255" t="str">
            <v>FS322</v>
          </cell>
          <cell r="AJ255" t="str">
            <v>Fire Stations</v>
          </cell>
        </row>
        <row r="256">
          <cell r="A256" t="str">
            <v>Fire Station 323</v>
          </cell>
          <cell r="B256" t="str">
            <v>Fire Stations</v>
          </cell>
          <cell r="C256" t="str">
            <v>153 Chatham Ave</v>
          </cell>
          <cell r="D256" t="str">
            <v>Toronto</v>
          </cell>
          <cell r="E256" t="str">
            <v>M4J 1K8</v>
          </cell>
          <cell r="F256">
            <v>10236</v>
          </cell>
          <cell r="G256" t="str">
            <v>SqFt</v>
          </cell>
          <cell r="H256">
            <v>168</v>
          </cell>
          <cell r="J256">
            <v>108988.179059</v>
          </cell>
          <cell r="K256" t="str">
            <v>kWh</v>
          </cell>
          <cell r="L256">
            <v>38942.397647000005</v>
          </cell>
          <cell r="M256" t="str">
            <v>CUBICM</v>
          </cell>
          <cell r="AF256" t="str">
            <v xml:space="preserve">  </v>
          </cell>
          <cell r="AG256" t="str">
            <v xml:space="preserve">  </v>
          </cell>
          <cell r="AH256" t="str">
            <v xml:space="preserve">  </v>
          </cell>
          <cell r="AI256" t="str">
            <v>FS323</v>
          </cell>
          <cell r="AJ256" t="str">
            <v>Fire Stations</v>
          </cell>
        </row>
        <row r="257">
          <cell r="A257" t="str">
            <v>Fire Station 324</v>
          </cell>
          <cell r="B257" t="str">
            <v>Fire Stations</v>
          </cell>
          <cell r="C257" t="str">
            <v>840 Gerrard St E</v>
          </cell>
          <cell r="D257" t="str">
            <v>Toronto</v>
          </cell>
          <cell r="E257" t="str">
            <v>M4M 1Y7</v>
          </cell>
          <cell r="F257">
            <v>13153</v>
          </cell>
          <cell r="G257" t="str">
            <v>SqFt</v>
          </cell>
          <cell r="H257">
            <v>168</v>
          </cell>
          <cell r="J257">
            <v>57169.67686</v>
          </cell>
          <cell r="K257" t="str">
            <v>kWh</v>
          </cell>
          <cell r="L257">
            <v>20924.551353999999</v>
          </cell>
          <cell r="M257" t="str">
            <v>CUBICM</v>
          </cell>
          <cell r="AF257" t="str">
            <v xml:space="preserve">  </v>
          </cell>
          <cell r="AG257" t="str">
            <v xml:space="preserve">  </v>
          </cell>
          <cell r="AH257" t="str">
            <v xml:space="preserve">  </v>
          </cell>
          <cell r="AI257" t="str">
            <v>FS324</v>
          </cell>
          <cell r="AJ257" t="str">
            <v>Fire Stations</v>
          </cell>
        </row>
        <row r="258">
          <cell r="A258" t="str">
            <v>Fire Station 325</v>
          </cell>
          <cell r="B258" t="str">
            <v>Fire Stations</v>
          </cell>
          <cell r="C258" t="str">
            <v>475 Dundas St E</v>
          </cell>
          <cell r="D258" t="str">
            <v>Toronto</v>
          </cell>
          <cell r="E258" t="str">
            <v>M5A 2B5</v>
          </cell>
          <cell r="F258">
            <v>10129</v>
          </cell>
          <cell r="G258" t="str">
            <v>SqFt</v>
          </cell>
          <cell r="H258">
            <v>168</v>
          </cell>
          <cell r="J258">
            <v>125354.58622500001</v>
          </cell>
          <cell r="K258" t="str">
            <v>kWh</v>
          </cell>
          <cell r="L258">
            <v>26531.655226999999</v>
          </cell>
          <cell r="M258" t="str">
            <v>CUBICM</v>
          </cell>
          <cell r="AF258" t="str">
            <v xml:space="preserve">  </v>
          </cell>
          <cell r="AG258" t="str">
            <v xml:space="preserve">  </v>
          </cell>
          <cell r="AH258" t="str">
            <v xml:space="preserve">  </v>
          </cell>
          <cell r="AI258" t="str">
            <v>FS325</v>
          </cell>
          <cell r="AJ258" t="str">
            <v>Fire Stations</v>
          </cell>
        </row>
        <row r="259">
          <cell r="A259" t="str">
            <v>Fire Station 331</v>
          </cell>
          <cell r="B259" t="str">
            <v>Fire Stations</v>
          </cell>
          <cell r="C259" t="str">
            <v>31 Claremont St</v>
          </cell>
          <cell r="D259" t="str">
            <v>Toronto</v>
          </cell>
          <cell r="E259" t="str">
            <v>M6J 2M3</v>
          </cell>
          <cell r="F259">
            <v>10979</v>
          </cell>
          <cell r="G259" t="str">
            <v>SqFt</v>
          </cell>
          <cell r="H259">
            <v>168</v>
          </cell>
          <cell r="J259">
            <v>81964.226846000005</v>
          </cell>
          <cell r="K259" t="str">
            <v>kWh</v>
          </cell>
          <cell r="L259">
            <v>24086.418823</v>
          </cell>
          <cell r="M259" t="str">
            <v>CUBICM</v>
          </cell>
          <cell r="AF259" t="str">
            <v xml:space="preserve">  </v>
          </cell>
          <cell r="AG259" t="str">
            <v xml:space="preserve">  </v>
          </cell>
          <cell r="AH259" t="str">
            <v xml:space="preserve">  </v>
          </cell>
          <cell r="AI259" t="str">
            <v>FS331</v>
          </cell>
          <cell r="AJ259" t="str">
            <v>Fire Stations</v>
          </cell>
        </row>
        <row r="260">
          <cell r="A260" t="str">
            <v>Fire Station 332</v>
          </cell>
          <cell r="B260" t="str">
            <v>Fire Stations</v>
          </cell>
          <cell r="C260" t="str">
            <v>260 Adelaide St W</v>
          </cell>
          <cell r="D260" t="str">
            <v>Toronto</v>
          </cell>
          <cell r="E260" t="str">
            <v>M5H 1X6</v>
          </cell>
          <cell r="F260">
            <v>24865</v>
          </cell>
          <cell r="G260" t="str">
            <v>SqFt</v>
          </cell>
          <cell r="H260">
            <v>168</v>
          </cell>
          <cell r="J260">
            <v>281311.08566699998</v>
          </cell>
          <cell r="K260" t="str">
            <v>kWh</v>
          </cell>
          <cell r="L260">
            <v>73381.615248999995</v>
          </cell>
          <cell r="M260" t="str">
            <v>CUBICM</v>
          </cell>
          <cell r="AF260" t="str">
            <v xml:space="preserve">  </v>
          </cell>
          <cell r="AG260" t="str">
            <v xml:space="preserve">  </v>
          </cell>
          <cell r="AH260" t="str">
            <v xml:space="preserve">  </v>
          </cell>
          <cell r="AI260" t="str">
            <v>FS332</v>
          </cell>
          <cell r="AJ260" t="str">
            <v>Fire Stations</v>
          </cell>
        </row>
        <row r="261">
          <cell r="A261" t="str">
            <v>Fire Station 333</v>
          </cell>
          <cell r="B261" t="str">
            <v>Fire Stations</v>
          </cell>
          <cell r="C261" t="str">
            <v>201 Front St E</v>
          </cell>
          <cell r="D261" t="str">
            <v>Toronto</v>
          </cell>
          <cell r="E261" t="str">
            <v>M5A 1E7</v>
          </cell>
          <cell r="F261">
            <v>12723</v>
          </cell>
          <cell r="G261" t="str">
            <v>SqFt</v>
          </cell>
          <cell r="H261">
            <v>168</v>
          </cell>
          <cell r="J261">
            <v>127109.48206000001</v>
          </cell>
          <cell r="K261" t="str">
            <v>kWh</v>
          </cell>
          <cell r="L261">
            <v>32438.761211999998</v>
          </cell>
          <cell r="M261" t="str">
            <v>CUBICM</v>
          </cell>
          <cell r="AF261" t="str">
            <v xml:space="preserve">  </v>
          </cell>
          <cell r="AG261" t="str">
            <v xml:space="preserve">  </v>
          </cell>
          <cell r="AH261" t="str">
            <v xml:space="preserve">  </v>
          </cell>
          <cell r="AI261" t="str">
            <v>FS333</v>
          </cell>
          <cell r="AJ261" t="str">
            <v>Fire Stations</v>
          </cell>
        </row>
        <row r="262">
          <cell r="A262" t="str">
            <v>Fire Station 334</v>
          </cell>
          <cell r="B262" t="str">
            <v>Fire Stations</v>
          </cell>
          <cell r="C262" t="str">
            <v>339 Queens Quay West</v>
          </cell>
          <cell r="D262" t="str">
            <v>Toronto</v>
          </cell>
          <cell r="E262" t="str">
            <v>M5V 1A2</v>
          </cell>
          <cell r="F262">
            <v>13003</v>
          </cell>
          <cell r="G262" t="str">
            <v>SqFt</v>
          </cell>
          <cell r="H262">
            <v>168</v>
          </cell>
          <cell r="J262">
            <v>346143.16525799996</v>
          </cell>
          <cell r="K262" t="str">
            <v>kWh</v>
          </cell>
          <cell r="L262">
            <v>19776.690567999998</v>
          </cell>
          <cell r="M262" t="str">
            <v>CUBICM</v>
          </cell>
          <cell r="AF262" t="str">
            <v xml:space="preserve">  </v>
          </cell>
          <cell r="AG262" t="str">
            <v xml:space="preserve">  </v>
          </cell>
          <cell r="AH262" t="str">
            <v xml:space="preserve">  </v>
          </cell>
          <cell r="AI262" t="str">
            <v>FS334</v>
          </cell>
          <cell r="AJ262" t="str">
            <v>Fire Stations</v>
          </cell>
        </row>
        <row r="263">
          <cell r="A263" t="str">
            <v>Fire Station 335</v>
          </cell>
          <cell r="B263" t="str">
            <v>Fire Stations</v>
          </cell>
          <cell r="C263" t="str">
            <v>235 Cibola Ave</v>
          </cell>
          <cell r="D263" t="str">
            <v>Toronto</v>
          </cell>
          <cell r="E263" t="str">
            <v>M5J 2W6</v>
          </cell>
          <cell r="F263">
            <v>4402</v>
          </cell>
          <cell r="G263" t="str">
            <v>SqFt</v>
          </cell>
          <cell r="H263">
            <v>168</v>
          </cell>
          <cell r="J263">
            <v>86053.891793000003</v>
          </cell>
          <cell r="K263" t="str">
            <v>kWh</v>
          </cell>
          <cell r="L263">
            <v>10310.150682</v>
          </cell>
          <cell r="M263" t="str">
            <v>CUBICM</v>
          </cell>
          <cell r="AF263" t="str">
            <v xml:space="preserve">  </v>
          </cell>
          <cell r="AG263" t="str">
            <v xml:space="preserve">  </v>
          </cell>
          <cell r="AH263" t="str">
            <v xml:space="preserve">  </v>
          </cell>
          <cell r="AI263" t="str">
            <v>FS335</v>
          </cell>
          <cell r="AJ263" t="str">
            <v>Fire Stations</v>
          </cell>
        </row>
        <row r="264">
          <cell r="A264" t="str">
            <v>Fire Station 341</v>
          </cell>
          <cell r="B264" t="str">
            <v>Fire Stations</v>
          </cell>
          <cell r="C264" t="str">
            <v>555 Oakwood Ave</v>
          </cell>
          <cell r="D264" t="str">
            <v>Toronto</v>
          </cell>
          <cell r="E264" t="str">
            <v>M6E 2X4</v>
          </cell>
          <cell r="F264">
            <v>9268</v>
          </cell>
          <cell r="G264" t="str">
            <v>SqFt</v>
          </cell>
          <cell r="H264">
            <v>168</v>
          </cell>
          <cell r="J264">
            <v>77088.575683999996</v>
          </cell>
          <cell r="K264" t="str">
            <v>kWh</v>
          </cell>
          <cell r="L264">
            <v>26137.536452</v>
          </cell>
          <cell r="M264" t="str">
            <v>CUBICM</v>
          </cell>
          <cell r="AF264" t="str">
            <v xml:space="preserve">  </v>
          </cell>
          <cell r="AG264" t="str">
            <v xml:space="preserve">  </v>
          </cell>
          <cell r="AH264" t="str">
            <v xml:space="preserve">  </v>
          </cell>
          <cell r="AI264" t="str">
            <v>FS341</v>
          </cell>
          <cell r="AJ264" t="str">
            <v>Fire Stations</v>
          </cell>
        </row>
        <row r="265">
          <cell r="A265" t="str">
            <v>Fire Station 342</v>
          </cell>
          <cell r="B265" t="str">
            <v>Fire Stations</v>
          </cell>
          <cell r="C265" t="str">
            <v>106 Ascot Ave</v>
          </cell>
          <cell r="D265" t="str">
            <v>Toronto</v>
          </cell>
          <cell r="E265" t="str">
            <v>M6E 1G2</v>
          </cell>
          <cell r="F265">
            <v>3057</v>
          </cell>
          <cell r="G265" t="str">
            <v>SqFt</v>
          </cell>
          <cell r="H265">
            <v>168</v>
          </cell>
          <cell r="J265">
            <v>24192.215750000003</v>
          </cell>
          <cell r="K265" t="str">
            <v>kWh</v>
          </cell>
          <cell r="L265">
            <v>12072.284828000002</v>
          </cell>
          <cell r="M265" t="str">
            <v>CUBICM</v>
          </cell>
          <cell r="AF265" t="str">
            <v xml:space="preserve">  </v>
          </cell>
          <cell r="AG265" t="str">
            <v xml:space="preserve">  </v>
          </cell>
          <cell r="AH265" t="str">
            <v xml:space="preserve">  </v>
          </cell>
          <cell r="AI265" t="str">
            <v>FS342</v>
          </cell>
          <cell r="AJ265" t="str">
            <v>Fire Stations</v>
          </cell>
        </row>
        <row r="266">
          <cell r="A266" t="str">
            <v>Fire Station 343</v>
          </cell>
          <cell r="B266" t="str">
            <v>Fire Stations</v>
          </cell>
          <cell r="C266" t="str">
            <v>65 Hendrick Av</v>
          </cell>
          <cell r="D266" t="str">
            <v>Toronto</v>
          </cell>
          <cell r="E266" t="str">
            <v>M6G 3S3</v>
          </cell>
          <cell r="F266">
            <v>9827</v>
          </cell>
          <cell r="G266" t="str">
            <v>SqFt</v>
          </cell>
          <cell r="H266">
            <v>168</v>
          </cell>
          <cell r="J266">
            <v>52679.783062000002</v>
          </cell>
          <cell r="K266" t="str">
            <v>kWh</v>
          </cell>
          <cell r="L266">
            <v>22342.453635999998</v>
          </cell>
          <cell r="M266" t="str">
            <v>CUBICM</v>
          </cell>
          <cell r="AF266" t="str">
            <v xml:space="preserve">  </v>
          </cell>
          <cell r="AG266" t="str">
            <v xml:space="preserve">  </v>
          </cell>
          <cell r="AH266" t="str">
            <v xml:space="preserve">  </v>
          </cell>
          <cell r="AI266" t="str">
            <v>FS343</v>
          </cell>
          <cell r="AJ266" t="str">
            <v>Fire Stations</v>
          </cell>
        </row>
        <row r="267">
          <cell r="A267" t="str">
            <v>Fire Station 344</v>
          </cell>
          <cell r="B267" t="str">
            <v>Fire Stations</v>
          </cell>
          <cell r="C267" t="str">
            <v>240 Howland Ave</v>
          </cell>
          <cell r="D267" t="str">
            <v>Toronto</v>
          </cell>
          <cell r="E267" t="str">
            <v>M5R 3B6</v>
          </cell>
          <cell r="F267">
            <v>11238</v>
          </cell>
          <cell r="G267" t="str">
            <v>SqFt</v>
          </cell>
          <cell r="H267">
            <v>168</v>
          </cell>
          <cell r="J267">
            <v>68891.717934999993</v>
          </cell>
          <cell r="K267" t="str">
            <v>kWh</v>
          </cell>
          <cell r="L267">
            <v>21717.897499999999</v>
          </cell>
          <cell r="M267" t="str">
            <v>CUBICM</v>
          </cell>
          <cell r="AF267" t="str">
            <v xml:space="preserve">  </v>
          </cell>
          <cell r="AG267" t="str">
            <v xml:space="preserve">  </v>
          </cell>
          <cell r="AH267" t="str">
            <v xml:space="preserve">  </v>
          </cell>
          <cell r="AI267" t="str">
            <v>FS344</v>
          </cell>
          <cell r="AJ267" t="str">
            <v>Fire Stations</v>
          </cell>
        </row>
        <row r="268">
          <cell r="A268" t="str">
            <v>Fire Station 345</v>
          </cell>
          <cell r="B268" t="str">
            <v>Fire Stations</v>
          </cell>
          <cell r="C268" t="str">
            <v>1287 Dufferin St</v>
          </cell>
          <cell r="D268" t="str">
            <v>Toronto</v>
          </cell>
          <cell r="E268" t="str">
            <v>M6H 4C2</v>
          </cell>
          <cell r="F268">
            <v>12809</v>
          </cell>
          <cell r="G268" t="str">
            <v>SqFt</v>
          </cell>
          <cell r="H268">
            <v>168</v>
          </cell>
          <cell r="J268">
            <v>119253.66608</v>
          </cell>
          <cell r="K268" t="str">
            <v>kWh</v>
          </cell>
          <cell r="L268">
            <v>39648.185634000001</v>
          </cell>
          <cell r="M268" t="str">
            <v>CUBICM</v>
          </cell>
          <cell r="AF268" t="str">
            <v xml:space="preserve">  </v>
          </cell>
          <cell r="AG268" t="str">
            <v xml:space="preserve">  </v>
          </cell>
          <cell r="AH268" t="str">
            <v xml:space="preserve">  </v>
          </cell>
          <cell r="AI268" t="str">
            <v>FS345</v>
          </cell>
          <cell r="AJ268" t="str">
            <v>Fire Stations</v>
          </cell>
        </row>
        <row r="269">
          <cell r="A269" t="str">
            <v>Fire Station 411</v>
          </cell>
          <cell r="B269" t="str">
            <v>Fire Stations</v>
          </cell>
          <cell r="C269" t="str">
            <v>75 Toryork Dr</v>
          </cell>
          <cell r="D269" t="str">
            <v>North York</v>
          </cell>
          <cell r="E269" t="str">
            <v>M9L 1X9</v>
          </cell>
          <cell r="F269">
            <v>8762</v>
          </cell>
          <cell r="G269" t="str">
            <v>SqFt</v>
          </cell>
          <cell r="H269">
            <v>168</v>
          </cell>
          <cell r="J269">
            <v>79637.110851999998</v>
          </cell>
          <cell r="K269" t="str">
            <v>kWh</v>
          </cell>
          <cell r="L269">
            <v>13385.604812</v>
          </cell>
          <cell r="M269" t="str">
            <v>CUBICM</v>
          </cell>
          <cell r="AF269" t="str">
            <v xml:space="preserve">  </v>
          </cell>
          <cell r="AG269" t="str">
            <v xml:space="preserve">  </v>
          </cell>
          <cell r="AH269" t="str">
            <v xml:space="preserve">  </v>
          </cell>
          <cell r="AI269" t="str">
            <v>FS411</v>
          </cell>
          <cell r="AJ269" t="str">
            <v>Fire Stations</v>
          </cell>
        </row>
        <row r="270">
          <cell r="A270" t="str">
            <v>Fire Station 412</v>
          </cell>
          <cell r="B270" t="str">
            <v>Fire Stations</v>
          </cell>
          <cell r="C270" t="str">
            <v>267 Humberline Dr</v>
          </cell>
          <cell r="D270" t="str">
            <v>Etobicoke</v>
          </cell>
          <cell r="E270" t="str">
            <v>M9W 5T6</v>
          </cell>
          <cell r="F270">
            <v>7029</v>
          </cell>
          <cell r="G270" t="str">
            <v>SqFt</v>
          </cell>
          <cell r="H270">
            <v>168</v>
          </cell>
          <cell r="J270">
            <v>73903.308617000002</v>
          </cell>
          <cell r="K270" t="str">
            <v>kWh</v>
          </cell>
          <cell r="L270">
            <v>20764.266373000002</v>
          </cell>
          <cell r="M270" t="str">
            <v>CUBICM</v>
          </cell>
          <cell r="AF270" t="str">
            <v xml:space="preserve">  </v>
          </cell>
          <cell r="AG270" t="str">
            <v xml:space="preserve">  </v>
          </cell>
          <cell r="AH270" t="str">
            <v xml:space="preserve">  </v>
          </cell>
          <cell r="AI270" t="str">
            <v>FS412</v>
          </cell>
          <cell r="AJ270" t="str">
            <v>Fire Stations</v>
          </cell>
        </row>
        <row r="271">
          <cell r="A271" t="str">
            <v>Fire Station 413</v>
          </cell>
          <cell r="B271" t="str">
            <v>Fire Stations</v>
          </cell>
          <cell r="C271" t="str">
            <v>1549 Albion Rd</v>
          </cell>
          <cell r="D271" t="str">
            <v>Etobicoke</v>
          </cell>
          <cell r="E271" t="str">
            <v>M9W 1B2</v>
          </cell>
          <cell r="F271">
            <v>3929</v>
          </cell>
          <cell r="G271" t="str">
            <v>SqFt</v>
          </cell>
          <cell r="H271">
            <v>168</v>
          </cell>
          <cell r="J271">
            <v>30906.696650999998</v>
          </cell>
          <cell r="K271" t="str">
            <v>kWh</v>
          </cell>
          <cell r="L271">
            <v>6894.7819120000004</v>
          </cell>
          <cell r="M271" t="str">
            <v>CUBICM</v>
          </cell>
          <cell r="AF271" t="str">
            <v xml:space="preserve">  </v>
          </cell>
          <cell r="AG271" t="str">
            <v xml:space="preserve">  </v>
          </cell>
          <cell r="AH271" t="str">
            <v xml:space="preserve">  </v>
          </cell>
          <cell r="AI271" t="str">
            <v>FS413</v>
          </cell>
          <cell r="AJ271" t="str">
            <v>Fire Stations</v>
          </cell>
        </row>
        <row r="272">
          <cell r="A272" t="str">
            <v>Fire Station 415</v>
          </cell>
          <cell r="B272" t="str">
            <v>Fire Stations</v>
          </cell>
          <cell r="C272" t="str">
            <v>2120 Kipling Ave</v>
          </cell>
          <cell r="D272" t="str">
            <v>Etobicoke</v>
          </cell>
          <cell r="E272" t="str">
            <v>M9W 4K5</v>
          </cell>
          <cell r="F272">
            <v>7804</v>
          </cell>
          <cell r="G272" t="str">
            <v>SqFt</v>
          </cell>
          <cell r="H272">
            <v>168</v>
          </cell>
          <cell r="J272">
            <v>67311.056408999997</v>
          </cell>
          <cell r="K272" t="str">
            <v>kWh</v>
          </cell>
          <cell r="L272">
            <v>10315.868627</v>
          </cell>
          <cell r="M272" t="str">
            <v>CUBICM</v>
          </cell>
          <cell r="AF272" t="str">
            <v xml:space="preserve">  </v>
          </cell>
          <cell r="AG272" t="str">
            <v xml:space="preserve">  </v>
          </cell>
          <cell r="AH272" t="str">
            <v xml:space="preserve">  </v>
          </cell>
          <cell r="AI272" t="str">
            <v>FS415</v>
          </cell>
          <cell r="AJ272" t="str">
            <v>Fire Stations</v>
          </cell>
        </row>
        <row r="273">
          <cell r="A273" t="str">
            <v>Fire Station 421</v>
          </cell>
          <cell r="B273" t="str">
            <v>Fire Stations</v>
          </cell>
          <cell r="C273" t="str">
            <v>6 Lambton Ave</v>
          </cell>
          <cell r="D273" t="str">
            <v>Toronto</v>
          </cell>
          <cell r="E273" t="str">
            <v>M6N 2S1</v>
          </cell>
          <cell r="F273">
            <v>9461</v>
          </cell>
          <cell r="G273" t="str">
            <v>SqFt</v>
          </cell>
          <cell r="H273">
            <v>168</v>
          </cell>
          <cell r="J273">
            <v>104843.72783199999</v>
          </cell>
          <cell r="K273" t="str">
            <v>kWh</v>
          </cell>
          <cell r="L273">
            <v>24957.421849000002</v>
          </cell>
          <cell r="M273" t="str">
            <v>CUBICM</v>
          </cell>
          <cell r="AF273" t="str">
            <v xml:space="preserve">  </v>
          </cell>
          <cell r="AG273" t="str">
            <v xml:space="preserve">  </v>
          </cell>
          <cell r="AH273" t="str">
            <v xml:space="preserve">  </v>
          </cell>
          <cell r="AI273" t="str">
            <v>FS421</v>
          </cell>
          <cell r="AJ273" t="str">
            <v>Fire Stations</v>
          </cell>
        </row>
        <row r="274">
          <cell r="A274" t="str">
            <v>Fire Station 422</v>
          </cell>
          <cell r="B274" t="str">
            <v>Fire Stations</v>
          </cell>
          <cell r="C274" t="str">
            <v>590 Jane St</v>
          </cell>
          <cell r="D274" t="str">
            <v>Toronto</v>
          </cell>
          <cell r="E274" t="str">
            <v>M6S 4A6</v>
          </cell>
          <cell r="F274">
            <v>7944</v>
          </cell>
          <cell r="G274" t="str">
            <v>SqFt</v>
          </cell>
          <cell r="H274">
            <v>168</v>
          </cell>
          <cell r="J274">
            <v>62149.107411999998</v>
          </cell>
          <cell r="K274" t="str">
            <v>kWh</v>
          </cell>
          <cell r="L274">
            <v>16548.806129000001</v>
          </cell>
          <cell r="M274" t="str">
            <v>CUBICM</v>
          </cell>
          <cell r="AF274" t="str">
            <v xml:space="preserve">  </v>
          </cell>
          <cell r="AG274" t="str">
            <v xml:space="preserve">  </v>
          </cell>
          <cell r="AH274" t="str">
            <v xml:space="preserve">  </v>
          </cell>
          <cell r="AI274" t="str">
            <v>FS422</v>
          </cell>
          <cell r="AJ274" t="str">
            <v>Fire Stations</v>
          </cell>
        </row>
        <row r="275">
          <cell r="A275" t="str">
            <v>Fire Station 423</v>
          </cell>
          <cell r="B275" t="str">
            <v>Fire Stations</v>
          </cell>
          <cell r="C275" t="str">
            <v>358 Keele St</v>
          </cell>
          <cell r="D275" t="str">
            <v>Toronto</v>
          </cell>
          <cell r="E275" t="str">
            <v>M6P 2K7</v>
          </cell>
          <cell r="F275">
            <v>12335</v>
          </cell>
          <cell r="G275" t="str">
            <v>SqFt</v>
          </cell>
          <cell r="H275">
            <v>168</v>
          </cell>
          <cell r="J275">
            <v>104212.37009099999</v>
          </cell>
          <cell r="K275" t="str">
            <v>kWh</v>
          </cell>
          <cell r="L275">
            <v>31114.590625000001</v>
          </cell>
          <cell r="M275" t="str">
            <v>CUBICM</v>
          </cell>
          <cell r="AF275" t="str">
            <v xml:space="preserve">  </v>
          </cell>
          <cell r="AG275" t="str">
            <v xml:space="preserve">  </v>
          </cell>
          <cell r="AH275" t="str">
            <v xml:space="preserve">  </v>
          </cell>
          <cell r="AI275" t="str">
            <v>FS423</v>
          </cell>
          <cell r="AJ275" t="str">
            <v>Fire Stations</v>
          </cell>
        </row>
        <row r="276">
          <cell r="A276" t="str">
            <v>Fire Station 424</v>
          </cell>
          <cell r="B276" t="str">
            <v>Fire Stations</v>
          </cell>
          <cell r="C276" t="str">
            <v>462 Runnymede Rd</v>
          </cell>
          <cell r="D276" t="str">
            <v>Toronto</v>
          </cell>
          <cell r="E276" t="str">
            <v>M6S 2Z3</v>
          </cell>
          <cell r="F276">
            <v>5866</v>
          </cell>
          <cell r="G276" t="str">
            <v>SqFt</v>
          </cell>
          <cell r="H276">
            <v>168</v>
          </cell>
          <cell r="J276">
            <v>38844.395424000002</v>
          </cell>
          <cell r="K276" t="str">
            <v>kWh</v>
          </cell>
          <cell r="L276">
            <v>8792.8622319999995</v>
          </cell>
          <cell r="M276" t="str">
            <v>CUBICM</v>
          </cell>
          <cell r="AF276" t="str">
            <v xml:space="preserve">  </v>
          </cell>
          <cell r="AG276" t="str">
            <v xml:space="preserve">  </v>
          </cell>
          <cell r="AH276" t="str">
            <v xml:space="preserve">  </v>
          </cell>
          <cell r="AI276" t="str">
            <v>FS424</v>
          </cell>
          <cell r="AJ276" t="str">
            <v>Fire Stations</v>
          </cell>
        </row>
        <row r="277">
          <cell r="A277" t="str">
            <v>Fire Station 425</v>
          </cell>
          <cell r="B277" t="str">
            <v>Fire Stations</v>
          </cell>
          <cell r="C277" t="str">
            <v>83 Deforest Rd</v>
          </cell>
          <cell r="D277" t="str">
            <v>Toronto</v>
          </cell>
          <cell r="E277" t="str">
            <v>M6S 1J5</v>
          </cell>
          <cell r="F277">
            <v>7955</v>
          </cell>
          <cell r="G277" t="str">
            <v>SqFt</v>
          </cell>
          <cell r="H277">
            <v>168</v>
          </cell>
          <cell r="J277">
            <v>43547.229615000004</v>
          </cell>
          <cell r="K277" t="str">
            <v>kWh</v>
          </cell>
          <cell r="L277">
            <v>8860.4119050000008</v>
          </cell>
          <cell r="M277" t="str">
            <v>CUBICM</v>
          </cell>
          <cell r="AF277" t="str">
            <v xml:space="preserve">  </v>
          </cell>
          <cell r="AG277" t="str">
            <v xml:space="preserve">  </v>
          </cell>
          <cell r="AH277" t="str">
            <v xml:space="preserve">  </v>
          </cell>
          <cell r="AI277" t="str">
            <v>FS425</v>
          </cell>
          <cell r="AJ277" t="str">
            <v>Fire Stations</v>
          </cell>
        </row>
        <row r="278">
          <cell r="A278" t="str">
            <v>Fire Station 426</v>
          </cell>
          <cell r="B278" t="str">
            <v>Fire Stations</v>
          </cell>
          <cell r="C278" t="str">
            <v>140 Lansdowne Ave</v>
          </cell>
          <cell r="D278" t="str">
            <v>Toronto</v>
          </cell>
          <cell r="E278" t="str">
            <v>M6K 2V9</v>
          </cell>
          <cell r="F278">
            <v>12486</v>
          </cell>
          <cell r="G278" t="str">
            <v>SqFt</v>
          </cell>
          <cell r="H278">
            <v>168</v>
          </cell>
          <cell r="J278">
            <v>159998.180521</v>
          </cell>
          <cell r="K278" t="str">
            <v>kWh</v>
          </cell>
          <cell r="L278">
            <v>31617.773977999997</v>
          </cell>
          <cell r="M278" t="str">
            <v>CUBICM</v>
          </cell>
          <cell r="AF278" t="str">
            <v xml:space="preserve">  </v>
          </cell>
          <cell r="AG278" t="str">
            <v xml:space="preserve">  </v>
          </cell>
          <cell r="AH278" t="str">
            <v xml:space="preserve">  </v>
          </cell>
          <cell r="AI278" t="str">
            <v>FS426</v>
          </cell>
          <cell r="AJ278" t="str">
            <v>Fire Stations</v>
          </cell>
        </row>
        <row r="279">
          <cell r="A279" t="str">
            <v>Fire Station 431</v>
          </cell>
          <cell r="B279" t="str">
            <v>Fire Stations</v>
          </cell>
          <cell r="C279" t="str">
            <v>308 Prince Edward Dr</v>
          </cell>
          <cell r="D279" t="str">
            <v>Etobicoke</v>
          </cell>
          <cell r="E279" t="str">
            <v>M8Y 3Z2</v>
          </cell>
          <cell r="F279">
            <v>3907</v>
          </cell>
          <cell r="G279" t="str">
            <v>SqFt</v>
          </cell>
          <cell r="H279">
            <v>168</v>
          </cell>
          <cell r="J279">
            <v>35928.118642000001</v>
          </cell>
          <cell r="K279" t="str">
            <v>kWh</v>
          </cell>
          <cell r="L279">
            <v>9789.1458070000008</v>
          </cell>
          <cell r="M279" t="str">
            <v>CUBICM</v>
          </cell>
          <cell r="AF279" t="str">
            <v xml:space="preserve">  </v>
          </cell>
          <cell r="AG279" t="str">
            <v xml:space="preserve">  </v>
          </cell>
          <cell r="AH279" t="str">
            <v xml:space="preserve">  </v>
          </cell>
          <cell r="AI279" t="str">
            <v>FS431</v>
          </cell>
          <cell r="AJ279" t="str">
            <v>Fire Stations</v>
          </cell>
        </row>
        <row r="280">
          <cell r="A280" t="str">
            <v>Fire Station 432</v>
          </cell>
          <cell r="B280" t="str">
            <v>Fire Stations</v>
          </cell>
          <cell r="C280" t="str">
            <v>155 The East Mall</v>
          </cell>
          <cell r="D280" t="str">
            <v>Etobicoke</v>
          </cell>
          <cell r="E280" t="str">
            <v>M8Z 5Y5</v>
          </cell>
          <cell r="F280">
            <v>11765</v>
          </cell>
          <cell r="G280" t="str">
            <v>SqFt</v>
          </cell>
          <cell r="H280">
            <v>168</v>
          </cell>
          <cell r="J280">
            <v>103391.306952</v>
          </cell>
          <cell r="K280" t="str">
            <v>kWh</v>
          </cell>
          <cell r="L280">
            <v>27275.424898000001</v>
          </cell>
          <cell r="M280" t="str">
            <v>CUBICM</v>
          </cell>
          <cell r="AF280" t="str">
            <v xml:space="preserve">  </v>
          </cell>
          <cell r="AG280" t="str">
            <v xml:space="preserve">  </v>
          </cell>
          <cell r="AH280" t="str">
            <v xml:space="preserve">  </v>
          </cell>
          <cell r="AI280" t="str">
            <v>FS432</v>
          </cell>
          <cell r="AJ280" t="str">
            <v>Fire Stations</v>
          </cell>
        </row>
        <row r="281">
          <cell r="A281" t="str">
            <v>Fire Station 433</v>
          </cell>
          <cell r="B281" t="str">
            <v>Fire Stations</v>
          </cell>
          <cell r="C281" t="str">
            <v>615 Royal York Rd</v>
          </cell>
          <cell r="D281" t="str">
            <v>Etobicoke</v>
          </cell>
          <cell r="E281" t="str">
            <v>M8Y 2S8</v>
          </cell>
          <cell r="F281">
            <v>5038</v>
          </cell>
          <cell r="G281" t="str">
            <v>SqFt</v>
          </cell>
          <cell r="H281">
            <v>168</v>
          </cell>
          <cell r="J281">
            <v>111407.992335</v>
          </cell>
          <cell r="K281" t="str">
            <v>kWh</v>
          </cell>
          <cell r="L281">
            <v>10515.796990000001</v>
          </cell>
          <cell r="M281" t="str">
            <v>CUBICM</v>
          </cell>
          <cell r="AF281" t="str">
            <v xml:space="preserve">  </v>
          </cell>
          <cell r="AG281" t="str">
            <v xml:space="preserve">  </v>
          </cell>
          <cell r="AH281" t="str">
            <v xml:space="preserve">  </v>
          </cell>
          <cell r="AI281" t="str">
            <v>FS433</v>
          </cell>
          <cell r="AJ281" t="str">
            <v>Fire Stations</v>
          </cell>
        </row>
        <row r="282">
          <cell r="A282" t="str">
            <v>Fire Station 434</v>
          </cell>
          <cell r="B282" t="str">
            <v>Fire Stations</v>
          </cell>
          <cell r="C282" t="str">
            <v>3 Lunness Rd</v>
          </cell>
          <cell r="D282" t="str">
            <v>Etobicoke</v>
          </cell>
          <cell r="E282" t="str">
            <v>M8W 4M2</v>
          </cell>
          <cell r="F282">
            <v>5188</v>
          </cell>
          <cell r="G282" t="str">
            <v>SqFt</v>
          </cell>
          <cell r="H282">
            <v>168</v>
          </cell>
          <cell r="J282">
            <v>27263.478018999998</v>
          </cell>
          <cell r="K282" t="str">
            <v>kWh</v>
          </cell>
          <cell r="L282">
            <v>10658.706816</v>
          </cell>
          <cell r="M282" t="str">
            <v>CUBICM</v>
          </cell>
          <cell r="AF282" t="str">
            <v xml:space="preserve">  </v>
          </cell>
          <cell r="AG282" t="str">
            <v xml:space="preserve">  </v>
          </cell>
          <cell r="AH282" t="str">
            <v xml:space="preserve">  </v>
          </cell>
          <cell r="AI282" t="str">
            <v>FS434</v>
          </cell>
          <cell r="AJ282" t="str">
            <v>Fire Stations</v>
          </cell>
        </row>
        <row r="283">
          <cell r="A283" t="str">
            <v>Fire Station 435</v>
          </cell>
          <cell r="B283" t="str">
            <v>Fire Stations</v>
          </cell>
          <cell r="C283" t="str">
            <v>130 Eighth St</v>
          </cell>
          <cell r="D283" t="str">
            <v>Etobicoke</v>
          </cell>
          <cell r="E283" t="str">
            <v>M8V 3C6</v>
          </cell>
          <cell r="F283">
            <v>6889</v>
          </cell>
          <cell r="G283" t="str">
            <v>SqFt</v>
          </cell>
          <cell r="H283">
            <v>168</v>
          </cell>
          <cell r="J283">
            <v>75670.548234999995</v>
          </cell>
          <cell r="K283" t="str">
            <v>kWh</v>
          </cell>
          <cell r="L283">
            <v>12755.480389</v>
          </cell>
          <cell r="M283" t="str">
            <v>CUBICM</v>
          </cell>
          <cell r="AF283" t="str">
            <v xml:space="preserve">  </v>
          </cell>
          <cell r="AG283" t="str">
            <v xml:space="preserve">  </v>
          </cell>
          <cell r="AH283" t="str">
            <v xml:space="preserve">  </v>
          </cell>
          <cell r="AI283" t="str">
            <v>FS435</v>
          </cell>
          <cell r="AJ283" t="str">
            <v>Fire Stations</v>
          </cell>
        </row>
        <row r="284">
          <cell r="A284" t="str">
            <v>Fire Station 441</v>
          </cell>
          <cell r="B284" t="str">
            <v>Fire Stations</v>
          </cell>
          <cell r="C284" t="str">
            <v>947 Martingrove Rd</v>
          </cell>
          <cell r="D284" t="str">
            <v>Etobicoke</v>
          </cell>
          <cell r="E284" t="str">
            <v>M9W 4V6</v>
          </cell>
          <cell r="F284">
            <v>19472</v>
          </cell>
          <cell r="G284" t="str">
            <v>SqFt</v>
          </cell>
          <cell r="H284">
            <v>168</v>
          </cell>
          <cell r="J284">
            <v>121927.45567900001</v>
          </cell>
          <cell r="K284" t="str">
            <v>kWh</v>
          </cell>
          <cell r="L284">
            <v>17102.180118</v>
          </cell>
          <cell r="M284" t="str">
            <v>CUBICM</v>
          </cell>
          <cell r="AF284" t="str">
            <v xml:space="preserve">  </v>
          </cell>
          <cell r="AG284" t="str">
            <v xml:space="preserve">  </v>
          </cell>
          <cell r="AH284" t="str">
            <v xml:space="preserve">  </v>
          </cell>
          <cell r="AI284" t="str">
            <v>FS441</v>
          </cell>
          <cell r="AJ284" t="str">
            <v>Fire Stations</v>
          </cell>
        </row>
        <row r="285">
          <cell r="A285" t="str">
            <v>Fire Station 442</v>
          </cell>
          <cell r="B285" t="str">
            <v>Fire Stations</v>
          </cell>
          <cell r="C285" t="str">
            <v>2015 Lawrence Ave W</v>
          </cell>
          <cell r="D285" t="str">
            <v>Toronto</v>
          </cell>
          <cell r="E285" t="str">
            <v>M9N 3V5</v>
          </cell>
          <cell r="F285">
            <v>15479</v>
          </cell>
          <cell r="G285" t="str">
            <v>SqFt</v>
          </cell>
          <cell r="H285">
            <v>168</v>
          </cell>
          <cell r="J285">
            <v>201878.46398100001</v>
          </cell>
          <cell r="K285" t="str">
            <v>kWh</v>
          </cell>
          <cell r="L285">
            <v>19030.186967000001</v>
          </cell>
          <cell r="M285" t="str">
            <v>CUBICM</v>
          </cell>
          <cell r="AF285" t="str">
            <v xml:space="preserve">  </v>
          </cell>
          <cell r="AG285" t="str">
            <v xml:space="preserve">  </v>
          </cell>
          <cell r="AH285" t="str">
            <v xml:space="preserve">  </v>
          </cell>
          <cell r="AI285" t="str">
            <v>FS442</v>
          </cell>
          <cell r="AJ285" t="str">
            <v>Fire Stations</v>
          </cell>
        </row>
        <row r="286">
          <cell r="A286" t="str">
            <v>Fire Station 443</v>
          </cell>
          <cell r="B286" t="str">
            <v>Fire Stations</v>
          </cell>
          <cell r="C286" t="str">
            <v>1724 Islington Ave</v>
          </cell>
          <cell r="D286" t="str">
            <v>Etobicoke</v>
          </cell>
          <cell r="E286" t="str">
            <v>M9A 3N2</v>
          </cell>
          <cell r="F286">
            <v>3929</v>
          </cell>
          <cell r="G286" t="str">
            <v>SqFt</v>
          </cell>
          <cell r="H286">
            <v>168</v>
          </cell>
          <cell r="J286">
            <v>38236.187485000002</v>
          </cell>
          <cell r="K286" t="str">
            <v>kWh</v>
          </cell>
          <cell r="L286">
            <v>9175.1479589999999</v>
          </cell>
          <cell r="M286" t="str">
            <v>CUBICM</v>
          </cell>
          <cell r="AF286" t="str">
            <v xml:space="preserve">  </v>
          </cell>
          <cell r="AG286" t="str">
            <v xml:space="preserve">  </v>
          </cell>
          <cell r="AH286" t="str">
            <v xml:space="preserve">  </v>
          </cell>
          <cell r="AI286" t="str">
            <v>FS443</v>
          </cell>
          <cell r="AJ286" t="str">
            <v>Fire Stations</v>
          </cell>
        </row>
        <row r="287">
          <cell r="A287" t="str">
            <v>Fire Station 444</v>
          </cell>
          <cell r="B287" t="str">
            <v>Fire Stations</v>
          </cell>
          <cell r="C287" t="str">
            <v>666 Renforth Dr</v>
          </cell>
          <cell r="D287" t="str">
            <v>Etobicoke</v>
          </cell>
          <cell r="E287" t="str">
            <v>M9C 2N6</v>
          </cell>
          <cell r="F287">
            <v>3929</v>
          </cell>
          <cell r="G287" t="str">
            <v>SqFt</v>
          </cell>
          <cell r="H287">
            <v>168</v>
          </cell>
          <cell r="J287">
            <v>33160.992337000003</v>
          </cell>
          <cell r="K287" t="str">
            <v>kWh</v>
          </cell>
          <cell r="L287">
            <v>7265.8604460000006</v>
          </cell>
          <cell r="M287" t="str">
            <v>CUBICM</v>
          </cell>
          <cell r="AF287" t="str">
            <v xml:space="preserve">  </v>
          </cell>
          <cell r="AG287" t="str">
            <v xml:space="preserve">  </v>
          </cell>
          <cell r="AH287" t="str">
            <v xml:space="preserve">  </v>
          </cell>
          <cell r="AI287" t="str">
            <v>FS444</v>
          </cell>
          <cell r="AJ287" t="str">
            <v>Fire Stations</v>
          </cell>
        </row>
        <row r="288">
          <cell r="A288" t="str">
            <v>Fire Station 445</v>
          </cell>
          <cell r="B288" t="str">
            <v>Fire Stations</v>
          </cell>
          <cell r="C288" t="str">
            <v>280 Burnhamthorpe Rd</v>
          </cell>
          <cell r="D288" t="str">
            <v>Etobicoke</v>
          </cell>
          <cell r="E288" t="str">
            <v>M9B 1Z5</v>
          </cell>
          <cell r="F288">
            <v>11765</v>
          </cell>
          <cell r="G288" t="str">
            <v>SqFt</v>
          </cell>
          <cell r="H288">
            <v>168</v>
          </cell>
          <cell r="J288">
            <v>119162.55703600001</v>
          </cell>
          <cell r="K288" t="str">
            <v>kWh</v>
          </cell>
          <cell r="L288">
            <v>18144.180666</v>
          </cell>
          <cell r="M288" t="str">
            <v>CUBICM</v>
          </cell>
          <cell r="AF288" t="str">
            <v xml:space="preserve">  </v>
          </cell>
          <cell r="AG288" t="str">
            <v xml:space="preserve">  </v>
          </cell>
          <cell r="AH288" t="str">
            <v xml:space="preserve">  </v>
          </cell>
          <cell r="AI288" t="str">
            <v>FS445</v>
          </cell>
          <cell r="AJ288" t="str">
            <v>Fire Stations</v>
          </cell>
        </row>
        <row r="289">
          <cell r="A289" t="str">
            <v>Fire Training Centre</v>
          </cell>
          <cell r="B289" t="str">
            <v>Fire Stations</v>
          </cell>
          <cell r="C289" t="str">
            <v>4562 Sheppard Ave E</v>
          </cell>
          <cell r="D289" t="str">
            <v>Scarborough</v>
          </cell>
          <cell r="E289" t="str">
            <v>M1S 1V2</v>
          </cell>
          <cell r="F289">
            <v>7998</v>
          </cell>
          <cell r="G289" t="str">
            <v>SqFt</v>
          </cell>
          <cell r="H289">
            <v>168</v>
          </cell>
          <cell r="J289">
            <v>73605.490330999994</v>
          </cell>
          <cell r="K289" t="str">
            <v>kWh</v>
          </cell>
          <cell r="L289">
            <v>14066.451613000001</v>
          </cell>
          <cell r="M289" t="str">
            <v>CUBICM</v>
          </cell>
          <cell r="AF289" t="str">
            <v xml:space="preserve">  </v>
          </cell>
          <cell r="AG289" t="str">
            <v xml:space="preserve">  </v>
          </cell>
          <cell r="AH289" t="str">
            <v xml:space="preserve">  </v>
          </cell>
          <cell r="AI289" t="str">
            <v>FIRETC</v>
          </cell>
          <cell r="AJ289" t="str">
            <v>Fire Stations</v>
          </cell>
        </row>
        <row r="290">
          <cell r="A290" t="str">
            <v>HUSAR</v>
          </cell>
          <cell r="B290" t="str">
            <v>Fire Stations</v>
          </cell>
          <cell r="C290" t="str">
            <v>21 Old Eglinton</v>
          </cell>
          <cell r="D290" t="str">
            <v>North York</v>
          </cell>
          <cell r="E290" t="str">
            <v>M4A 0A2</v>
          </cell>
          <cell r="F290">
            <v>11485</v>
          </cell>
          <cell r="G290" t="str">
            <v>SqFt</v>
          </cell>
          <cell r="H290">
            <v>168</v>
          </cell>
          <cell r="J290">
            <v>233657.18825899999</v>
          </cell>
          <cell r="K290" t="str">
            <v>kWh</v>
          </cell>
          <cell r="L290">
            <v>25043.136242</v>
          </cell>
          <cell r="M290" t="str">
            <v>CUBICM</v>
          </cell>
          <cell r="AF290" t="str">
            <v xml:space="preserve">  </v>
          </cell>
          <cell r="AG290" t="str">
            <v xml:space="preserve">  </v>
          </cell>
          <cell r="AH290" t="str">
            <v xml:space="preserve">  </v>
          </cell>
          <cell r="AI290" t="str">
            <v>HUSAR</v>
          </cell>
          <cell r="AJ290" t="str">
            <v>Fire Stations</v>
          </cell>
        </row>
        <row r="291">
          <cell r="A291" t="str">
            <v>Rotherham Ave 15</v>
          </cell>
          <cell r="B291" t="str">
            <v>Fire Stations</v>
          </cell>
          <cell r="C291" t="str">
            <v>15 Rotherham Ave</v>
          </cell>
          <cell r="D291" t="str">
            <v>Toronto</v>
          </cell>
          <cell r="E291" t="str">
            <v>M6M 1L9</v>
          </cell>
          <cell r="F291">
            <v>23002</v>
          </cell>
          <cell r="G291" t="str">
            <v>SqFt</v>
          </cell>
          <cell r="H291">
            <v>168</v>
          </cell>
          <cell r="J291">
            <v>158350.286337</v>
          </cell>
          <cell r="K291" t="str">
            <v>kWh</v>
          </cell>
          <cell r="L291">
            <v>26789.851928</v>
          </cell>
          <cell r="M291" t="str">
            <v>CUBICM</v>
          </cell>
          <cell r="AF291" t="str">
            <v xml:space="preserve">  </v>
          </cell>
          <cell r="AG291" t="str">
            <v xml:space="preserve">  </v>
          </cell>
          <cell r="AH291" t="str">
            <v xml:space="preserve">  </v>
          </cell>
          <cell r="AI291" t="str">
            <v>RA15</v>
          </cell>
          <cell r="AJ291" t="str">
            <v>Fire Stations</v>
          </cell>
        </row>
        <row r="292">
          <cell r="A292" t="str">
            <v>Toryork Office</v>
          </cell>
          <cell r="B292" t="str">
            <v>Fire Stations</v>
          </cell>
          <cell r="C292" t="str">
            <v>40 Toryork Dr</v>
          </cell>
          <cell r="D292" t="str">
            <v>North York</v>
          </cell>
          <cell r="E292" t="str">
            <v>M9L 1X6</v>
          </cell>
          <cell r="F292">
            <v>42625</v>
          </cell>
          <cell r="G292" t="str">
            <v>SqFt</v>
          </cell>
          <cell r="H292">
            <v>168</v>
          </cell>
          <cell r="J292">
            <v>679969.60984599998</v>
          </cell>
          <cell r="K292" t="str">
            <v>kWh</v>
          </cell>
          <cell r="L292">
            <v>109679.893048</v>
          </cell>
          <cell r="M292" t="str">
            <v>CUBICM</v>
          </cell>
          <cell r="AF292" t="str">
            <v xml:space="preserve">  </v>
          </cell>
          <cell r="AG292" t="str">
            <v xml:space="preserve">  </v>
          </cell>
          <cell r="AH292" t="str">
            <v xml:space="preserve">  </v>
          </cell>
          <cell r="AI292" t="str">
            <v>TYO</v>
          </cell>
          <cell r="AJ292" t="str">
            <v>Fire Stations</v>
          </cell>
        </row>
        <row r="293">
          <cell r="A293" t="str">
            <v>Allan Gardens</v>
          </cell>
          <cell r="B293" t="str">
            <v>Greenhouses</v>
          </cell>
          <cell r="C293" t="str">
            <v>160 Gerrard St E</v>
          </cell>
          <cell r="D293" t="str">
            <v>Toronto</v>
          </cell>
          <cell r="E293" t="str">
            <v>M5A 2P2</v>
          </cell>
          <cell r="F293">
            <v>25177</v>
          </cell>
          <cell r="G293" t="str">
            <v>SqFt</v>
          </cell>
          <cell r="H293">
            <v>168</v>
          </cell>
          <cell r="J293">
            <v>214202.719193</v>
          </cell>
          <cell r="K293" t="str">
            <v>kWh</v>
          </cell>
          <cell r="L293">
            <v>166842.635408</v>
          </cell>
          <cell r="M293" t="str">
            <v>CUBICM</v>
          </cell>
          <cell r="AF293" t="str">
            <v xml:space="preserve">  </v>
          </cell>
          <cell r="AG293" t="str">
            <v xml:space="preserve">  </v>
          </cell>
          <cell r="AH293" t="str">
            <v xml:space="preserve">  </v>
          </cell>
          <cell r="AI293" t="str">
            <v>AGDN</v>
          </cell>
          <cell r="AJ293" t="str">
            <v>Greenhouses</v>
          </cell>
        </row>
        <row r="294">
          <cell r="A294" t="str">
            <v>Centennial Greenhouse</v>
          </cell>
          <cell r="B294" t="str">
            <v>Greenhouses</v>
          </cell>
          <cell r="C294" t="str">
            <v>149-151 Elmcrest Rd</v>
          </cell>
          <cell r="D294" t="str">
            <v>Etobicoke</v>
          </cell>
          <cell r="E294" t="str">
            <v>M9C 3S2</v>
          </cell>
          <cell r="F294">
            <v>29170</v>
          </cell>
          <cell r="G294" t="str">
            <v>SqFt</v>
          </cell>
          <cell r="H294">
            <v>168</v>
          </cell>
          <cell r="J294">
            <v>274793.93888799998</v>
          </cell>
          <cell r="K294" t="str">
            <v>kWh</v>
          </cell>
          <cell r="L294">
            <v>213361.091614</v>
          </cell>
          <cell r="M294" t="str">
            <v>CUBICM</v>
          </cell>
          <cell r="AF294" t="str">
            <v xml:space="preserve">  </v>
          </cell>
          <cell r="AG294" t="str">
            <v xml:space="preserve">  </v>
          </cell>
          <cell r="AH294" t="str">
            <v xml:space="preserve">  </v>
          </cell>
          <cell r="AI294" t="str">
            <v>CPGH</v>
          </cell>
          <cell r="AJ294" t="str">
            <v>Greenhouses</v>
          </cell>
        </row>
        <row r="295">
          <cell r="A295" t="str">
            <v>Cloud Gardens</v>
          </cell>
          <cell r="B295" t="str">
            <v>Greenhouses</v>
          </cell>
          <cell r="C295" t="str">
            <v>14 Temperance St.</v>
          </cell>
          <cell r="D295" t="str">
            <v>Toronto</v>
          </cell>
          <cell r="E295" t="str">
            <v>M5H 1YR</v>
          </cell>
          <cell r="F295">
            <v>6243</v>
          </cell>
          <cell r="G295" t="str">
            <v>SqFt</v>
          </cell>
          <cell r="H295">
            <v>168</v>
          </cell>
          <cell r="J295">
            <v>171801.83421300002</v>
          </cell>
          <cell r="K295" t="str">
            <v>kWh</v>
          </cell>
          <cell r="X295">
            <v>859.90482559928239</v>
          </cell>
          <cell r="Y295" t="str">
            <v>Giga Joules</v>
          </cell>
          <cell r="Z295" t="str">
            <v>No</v>
          </cell>
          <cell r="AF295" t="str">
            <v xml:space="preserve">  </v>
          </cell>
          <cell r="AG295" t="str">
            <v xml:space="preserve">  </v>
          </cell>
          <cell r="AH295" t="str">
            <v xml:space="preserve">  </v>
          </cell>
          <cell r="AI295" t="str">
            <v>14TEMP</v>
          </cell>
          <cell r="AJ295" t="str">
            <v>Greenhouses</v>
          </cell>
        </row>
        <row r="296">
          <cell r="A296" t="str">
            <v>High Park Greenhouses</v>
          </cell>
          <cell r="B296" t="str">
            <v>Greenhouses</v>
          </cell>
          <cell r="C296" t="str">
            <v>15 High Park</v>
          </cell>
          <cell r="D296" t="str">
            <v>Toronto</v>
          </cell>
          <cell r="E296" t="str">
            <v>M6P 2R5</v>
          </cell>
          <cell r="F296">
            <v>60386</v>
          </cell>
          <cell r="G296" t="str">
            <v>SqFt</v>
          </cell>
          <cell r="H296">
            <v>168</v>
          </cell>
          <cell r="J296">
            <v>578809.49958199996</v>
          </cell>
          <cell r="K296" t="str">
            <v>kWh</v>
          </cell>
          <cell r="L296">
            <v>506097.60096900002</v>
          </cell>
          <cell r="M296" t="str">
            <v>CUBICM</v>
          </cell>
          <cell r="AF296" t="str">
            <v xml:space="preserve">  </v>
          </cell>
          <cell r="AG296" t="str">
            <v xml:space="preserve">  </v>
          </cell>
          <cell r="AH296" t="str">
            <v xml:space="preserve">  </v>
          </cell>
          <cell r="AI296" t="str">
            <v>HIPG</v>
          </cell>
          <cell r="AJ296" t="str">
            <v>Greenhouses</v>
          </cell>
        </row>
        <row r="297">
          <cell r="A297" t="str">
            <v>Riverlea Greenhouse</v>
          </cell>
          <cell r="B297" t="str">
            <v>Greenhouses</v>
          </cell>
          <cell r="C297" t="str">
            <v>919 Scarlett Rd</v>
          </cell>
          <cell r="D297" t="str">
            <v>Etobicoke</v>
          </cell>
          <cell r="E297" t="str">
            <v>M9P 2V3</v>
          </cell>
          <cell r="F297">
            <v>17018</v>
          </cell>
          <cell r="G297" t="str">
            <v>SqFt</v>
          </cell>
          <cell r="H297">
            <v>168</v>
          </cell>
          <cell r="J297">
            <v>97700.794811</v>
          </cell>
          <cell r="K297" t="str">
            <v>kWh</v>
          </cell>
          <cell r="L297">
            <v>90367.499284000005</v>
          </cell>
          <cell r="M297" t="str">
            <v>CUBICM</v>
          </cell>
          <cell r="AF297" t="str">
            <v xml:space="preserve">  </v>
          </cell>
          <cell r="AG297" t="str">
            <v xml:space="preserve">  </v>
          </cell>
          <cell r="AH297" t="str">
            <v xml:space="preserve">  </v>
          </cell>
          <cell r="AI297" t="str">
            <v>RLGH</v>
          </cell>
          <cell r="AJ297" t="str">
            <v>Greenhouses</v>
          </cell>
        </row>
        <row r="298">
          <cell r="A298" t="str">
            <v>Rockcliffe GreenHouse</v>
          </cell>
          <cell r="B298" t="str">
            <v>Greenhouses</v>
          </cell>
          <cell r="C298" t="str">
            <v>301 Rockcliffe Blvd</v>
          </cell>
          <cell r="D298" t="str">
            <v>Toronto</v>
          </cell>
          <cell r="E298" t="str">
            <v>M6N 5G6</v>
          </cell>
          <cell r="F298">
            <v>12271</v>
          </cell>
          <cell r="G298" t="str">
            <v>SqFt</v>
          </cell>
          <cell r="H298">
            <v>168</v>
          </cell>
          <cell r="J298">
            <v>85149.371197999993</v>
          </cell>
          <cell r="K298" t="str">
            <v>kWh</v>
          </cell>
          <cell r="L298">
            <v>89641.001250000001</v>
          </cell>
          <cell r="M298" t="str">
            <v>CUBICM</v>
          </cell>
          <cell r="AF298" t="str">
            <v xml:space="preserve">  </v>
          </cell>
          <cell r="AG298" t="str">
            <v xml:space="preserve">  </v>
          </cell>
          <cell r="AH298" t="str">
            <v xml:space="preserve">  </v>
          </cell>
          <cell r="AI298" t="str">
            <v>ROCKPR</v>
          </cell>
          <cell r="AJ298" t="str">
            <v>Greenhouses</v>
          </cell>
        </row>
        <row r="299">
          <cell r="A299" t="str">
            <v>Agincourt Arena and R.C</v>
          </cell>
          <cell r="B299" t="str">
            <v>Indoor Recreational Facilities</v>
          </cell>
          <cell r="C299" t="str">
            <v>31 Glen Watford Dr</v>
          </cell>
          <cell r="D299" t="str">
            <v>Scarborough</v>
          </cell>
          <cell r="E299" t="str">
            <v>M1S 2B7</v>
          </cell>
          <cell r="F299">
            <v>93398</v>
          </cell>
          <cell r="G299" t="str">
            <v>SqFt</v>
          </cell>
          <cell r="H299">
            <v>100</v>
          </cell>
          <cell r="J299">
            <v>2141347.4547740002</v>
          </cell>
          <cell r="K299" t="str">
            <v>kWh</v>
          </cell>
          <cell r="L299">
            <v>357763.693272</v>
          </cell>
          <cell r="M299" t="str">
            <v>CUBICM</v>
          </cell>
          <cell r="AF299" t="str">
            <v xml:space="preserve">  </v>
          </cell>
          <cell r="AG299" t="str">
            <v xml:space="preserve">  </v>
          </cell>
          <cell r="AH299" t="str">
            <v xml:space="preserve">  </v>
          </cell>
          <cell r="AI299" t="str">
            <v>AGINA</v>
          </cell>
          <cell r="AJ299" t="str">
            <v>Indoor Recreational Facilities</v>
          </cell>
        </row>
        <row r="300">
          <cell r="A300" t="str">
            <v>Antibes Park</v>
          </cell>
          <cell r="B300" t="str">
            <v>Indoor Recreational Facilities</v>
          </cell>
          <cell r="C300" t="str">
            <v>140 Antibes Dr</v>
          </cell>
          <cell r="D300" t="str">
            <v>North York</v>
          </cell>
          <cell r="E300" t="str">
            <v>M2R 3J3</v>
          </cell>
          <cell r="F300">
            <v>18492</v>
          </cell>
          <cell r="G300" t="str">
            <v>SqFt</v>
          </cell>
          <cell r="H300">
            <v>100</v>
          </cell>
          <cell r="J300">
            <v>392585.50688600005</v>
          </cell>
          <cell r="K300" t="str">
            <v>kWh</v>
          </cell>
          <cell r="L300">
            <v>64760.716875999999</v>
          </cell>
          <cell r="M300" t="str">
            <v>CUBICM</v>
          </cell>
          <cell r="AF300" t="str">
            <v xml:space="preserve">  </v>
          </cell>
          <cell r="AG300" t="str">
            <v xml:space="preserve">  </v>
          </cell>
          <cell r="AH300" t="str">
            <v xml:space="preserve">  </v>
          </cell>
          <cell r="AI300" t="str">
            <v>ANBP</v>
          </cell>
          <cell r="AJ300" t="str">
            <v>Indoor Recreational Facilities</v>
          </cell>
        </row>
        <row r="301">
          <cell r="A301" t="str">
            <v>Beaches R.C</v>
          </cell>
          <cell r="B301" t="str">
            <v>Indoor Recreational Facilities</v>
          </cell>
          <cell r="C301" t="str">
            <v>6 Williamson Rd</v>
          </cell>
          <cell r="D301" t="str">
            <v>Toronto</v>
          </cell>
          <cell r="E301" t="str">
            <v>M4E 1K5</v>
          </cell>
          <cell r="F301">
            <v>14445</v>
          </cell>
          <cell r="G301" t="str">
            <v>SqFt</v>
          </cell>
          <cell r="H301">
            <v>100</v>
          </cell>
          <cell r="J301">
            <v>161322.83775900002</v>
          </cell>
          <cell r="K301" t="str">
            <v>kWh</v>
          </cell>
          <cell r="AF301" t="str">
            <v xml:space="preserve">  </v>
          </cell>
          <cell r="AG301" t="str">
            <v xml:space="preserve">  </v>
          </cell>
          <cell r="AH301" t="str">
            <v xml:space="preserve">  </v>
          </cell>
          <cell r="AI301" t="str">
            <v>BEACC</v>
          </cell>
          <cell r="AJ301" t="str">
            <v>Indoor Recreational Facilities</v>
          </cell>
        </row>
        <row r="302">
          <cell r="A302" t="str">
            <v>Bennington Heights Clubhouse</v>
          </cell>
          <cell r="B302" t="str">
            <v>Indoor Recreational Facilities</v>
          </cell>
          <cell r="C302" t="str">
            <v>457 Heath Ave</v>
          </cell>
          <cell r="D302" t="str">
            <v>East York</v>
          </cell>
          <cell r="E302" t="str">
            <v>M4G 1B8</v>
          </cell>
          <cell r="F302">
            <v>1432</v>
          </cell>
          <cell r="G302" t="str">
            <v>SqFt</v>
          </cell>
          <cell r="H302">
            <v>100</v>
          </cell>
          <cell r="J302">
            <v>4355.0631210000001</v>
          </cell>
          <cell r="K302" t="str">
            <v>kWh</v>
          </cell>
          <cell r="L302">
            <v>2235.7509090000003</v>
          </cell>
          <cell r="M302" t="str">
            <v>CUBICM</v>
          </cell>
          <cell r="AF302" t="str">
            <v xml:space="preserve">  </v>
          </cell>
          <cell r="AG302" t="str">
            <v xml:space="preserve">  </v>
          </cell>
          <cell r="AH302" t="str">
            <v xml:space="preserve">  </v>
          </cell>
          <cell r="AI302" t="str">
            <v>BNHC</v>
          </cell>
          <cell r="AJ302" t="str">
            <v>Indoor Recreational Facilities</v>
          </cell>
        </row>
        <row r="303">
          <cell r="A303" t="str">
            <v>Broadlands R.C &amp; A.I.R</v>
          </cell>
          <cell r="B303" t="str">
            <v>Indoor Recreational Facilities</v>
          </cell>
          <cell r="C303" t="str">
            <v>19 Castlegrove Blvd</v>
          </cell>
          <cell r="D303" t="str">
            <v>North York</v>
          </cell>
          <cell r="E303" t="str">
            <v>M3A 1K9</v>
          </cell>
          <cell r="F303">
            <v>10667</v>
          </cell>
          <cell r="G303" t="str">
            <v>SqFt</v>
          </cell>
          <cell r="H303">
            <v>100</v>
          </cell>
          <cell r="J303">
            <v>368526.30718599999</v>
          </cell>
          <cell r="K303" t="str">
            <v>kWh</v>
          </cell>
          <cell r="L303">
            <v>22250.476060000001</v>
          </cell>
          <cell r="M303" t="str">
            <v>CUBICM</v>
          </cell>
          <cell r="AF303" t="str">
            <v xml:space="preserve">  </v>
          </cell>
          <cell r="AG303" t="str">
            <v xml:space="preserve">  </v>
          </cell>
          <cell r="AH303" t="str">
            <v xml:space="preserve">  </v>
          </cell>
          <cell r="AI303" t="str">
            <v>BROAC</v>
          </cell>
          <cell r="AJ303" t="str">
            <v>Indoor Recreational Facilities</v>
          </cell>
        </row>
        <row r="304">
          <cell r="A304" t="str">
            <v>Centennial R.C (Ice Galaxy)</v>
          </cell>
          <cell r="B304" t="str">
            <v>Indoor Recreational Facilities</v>
          </cell>
          <cell r="C304" t="str">
            <v>1967 Ellesmere Rd</v>
          </cell>
          <cell r="D304" t="str">
            <v>Scarborough</v>
          </cell>
          <cell r="E304" t="str">
            <v>M1H 2W5</v>
          </cell>
          <cell r="F304">
            <v>102376</v>
          </cell>
          <cell r="G304" t="str">
            <v>SqFt</v>
          </cell>
          <cell r="H304">
            <v>100</v>
          </cell>
          <cell r="J304">
            <v>2364592.9732579999</v>
          </cell>
          <cell r="K304" t="str">
            <v>kWh</v>
          </cell>
          <cell r="L304">
            <v>256319.76517</v>
          </cell>
          <cell r="M304" t="str">
            <v>CUBICM</v>
          </cell>
          <cell r="AF304" t="str">
            <v xml:space="preserve">  </v>
          </cell>
          <cell r="AG304" t="str">
            <v xml:space="preserve">  </v>
          </cell>
          <cell r="AH304" t="str">
            <v xml:space="preserve">  </v>
          </cell>
          <cell r="AI304" t="str">
            <v>CENTC</v>
          </cell>
          <cell r="AJ304" t="str">
            <v>Indoor Recreational Facilities</v>
          </cell>
        </row>
        <row r="305">
          <cell r="A305" t="str">
            <v>Davisville Park/Tennis</v>
          </cell>
          <cell r="B305" t="str">
            <v>Indoor Recreational Facilities</v>
          </cell>
          <cell r="C305" t="str">
            <v>218 Davisville Ave</v>
          </cell>
          <cell r="D305" t="str">
            <v>Toronto</v>
          </cell>
          <cell r="E305" t="str">
            <v>M5J 3J5</v>
          </cell>
          <cell r="F305">
            <v>2777</v>
          </cell>
          <cell r="G305" t="str">
            <v>SqFt</v>
          </cell>
          <cell r="H305">
            <v>100</v>
          </cell>
          <cell r="J305">
            <v>36303.067740999999</v>
          </cell>
          <cell r="K305" t="str">
            <v>kWh</v>
          </cell>
          <cell r="L305">
            <v>6617.9181819999994</v>
          </cell>
          <cell r="M305" t="str">
            <v>CUBICM</v>
          </cell>
          <cell r="AF305" t="str">
            <v xml:space="preserve">  </v>
          </cell>
          <cell r="AG305" t="str">
            <v xml:space="preserve">  </v>
          </cell>
          <cell r="AH305" t="str">
            <v xml:space="preserve">  </v>
          </cell>
          <cell r="AI305" t="str">
            <v>DVVP</v>
          </cell>
          <cell r="AJ305" t="str">
            <v>Indoor Recreational Facilities</v>
          </cell>
        </row>
        <row r="306">
          <cell r="A306" t="str">
            <v>Dovercourt B&amp;G Club</v>
          </cell>
          <cell r="B306" t="str">
            <v>Indoor Recreational Facilities</v>
          </cell>
          <cell r="C306" t="str">
            <v>155 Bartlett Ave</v>
          </cell>
          <cell r="D306" t="str">
            <v>Toronto</v>
          </cell>
          <cell r="E306" t="str">
            <v>M6H 3G1</v>
          </cell>
          <cell r="F306">
            <v>23971</v>
          </cell>
          <cell r="G306" t="str">
            <v>SqFt</v>
          </cell>
          <cell r="H306">
            <v>100</v>
          </cell>
          <cell r="J306">
            <v>114732.509032</v>
          </cell>
          <cell r="K306" t="str">
            <v>kWh</v>
          </cell>
          <cell r="AF306" t="str">
            <v xml:space="preserve">  </v>
          </cell>
          <cell r="AG306" t="str">
            <v xml:space="preserve">  </v>
          </cell>
          <cell r="AH306" t="str">
            <v xml:space="preserve">  </v>
          </cell>
          <cell r="AI306" t="str">
            <v>DOVCC</v>
          </cell>
          <cell r="AJ306" t="str">
            <v>Indoor Recreational Facilities</v>
          </cell>
        </row>
        <row r="307">
          <cell r="A307" t="str">
            <v>East York Clubhouse</v>
          </cell>
          <cell r="B307" t="str">
            <v>Indoor Recreational Facilities</v>
          </cell>
          <cell r="C307" t="str">
            <v>323-525 Cosburn Ave</v>
          </cell>
          <cell r="D307" t="str">
            <v>Toronto</v>
          </cell>
          <cell r="E307" t="str">
            <v>M4J 4Y7</v>
          </cell>
          <cell r="F307">
            <v>1001</v>
          </cell>
          <cell r="G307" t="str">
            <v>SqFt</v>
          </cell>
          <cell r="H307">
            <v>100</v>
          </cell>
          <cell r="J307">
            <v>14697.132727</v>
          </cell>
          <cell r="K307" t="str">
            <v>kWh</v>
          </cell>
          <cell r="L307">
            <v>2452.8290340000003</v>
          </cell>
          <cell r="M307" t="str">
            <v>CUBICM</v>
          </cell>
          <cell r="AF307" t="str">
            <v xml:space="preserve">  </v>
          </cell>
          <cell r="AG307" t="str">
            <v xml:space="preserve">  </v>
          </cell>
          <cell r="AH307" t="str">
            <v xml:space="preserve">  </v>
          </cell>
          <cell r="AI307" t="str">
            <v>EYCH</v>
          </cell>
          <cell r="AJ307" t="str">
            <v>Indoor Recreational Facilities</v>
          </cell>
        </row>
        <row r="308">
          <cell r="A308" t="str">
            <v>East York Curling Club House</v>
          </cell>
          <cell r="B308" t="str">
            <v>Indoor Recreational Facilities</v>
          </cell>
          <cell r="C308" t="str">
            <v>901 Cosburn Ave</v>
          </cell>
          <cell r="D308" t="str">
            <v>Toronto</v>
          </cell>
          <cell r="E308" t="str">
            <v>M4C 2W7</v>
          </cell>
          <cell r="F308">
            <v>17868</v>
          </cell>
          <cell r="G308" t="str">
            <v>SqFt</v>
          </cell>
          <cell r="H308">
            <v>100</v>
          </cell>
          <cell r="J308">
            <v>330393.06363699998</v>
          </cell>
          <cell r="K308" t="str">
            <v>kWh</v>
          </cell>
          <cell r="L308">
            <v>44503.143624999997</v>
          </cell>
          <cell r="M308" t="str">
            <v>CUBICM</v>
          </cell>
          <cell r="AF308" t="str">
            <v xml:space="preserve">  </v>
          </cell>
          <cell r="AG308" t="str">
            <v xml:space="preserve">  </v>
          </cell>
          <cell r="AH308" t="str">
            <v xml:space="preserve">  </v>
          </cell>
          <cell r="AI308" t="str">
            <v>EASCH</v>
          </cell>
          <cell r="AJ308" t="str">
            <v>Indoor Recreational Facilities</v>
          </cell>
        </row>
        <row r="309">
          <cell r="A309" t="str">
            <v>Etobicoke Olympium</v>
          </cell>
          <cell r="B309" t="str">
            <v>Indoor Recreational Facilities</v>
          </cell>
          <cell r="C309" t="str">
            <v>590 Rathburn Rd</v>
          </cell>
          <cell r="D309" t="str">
            <v>Etobicoke</v>
          </cell>
          <cell r="E309" t="str">
            <v>M9C 3T3</v>
          </cell>
          <cell r="F309">
            <v>139995</v>
          </cell>
          <cell r="G309" t="str">
            <v>SqFt</v>
          </cell>
          <cell r="H309">
            <v>100</v>
          </cell>
          <cell r="J309">
            <v>2506567.087419</v>
          </cell>
          <cell r="K309" t="str">
            <v>kWh</v>
          </cell>
          <cell r="L309">
            <v>548030.77269699995</v>
          </cell>
          <cell r="M309" t="str">
            <v>CUBICM</v>
          </cell>
          <cell r="AF309" t="str">
            <v xml:space="preserve">  </v>
          </cell>
          <cell r="AG309" t="str">
            <v xml:space="preserve">  </v>
          </cell>
          <cell r="AH309" t="str">
            <v xml:space="preserve">  </v>
          </cell>
          <cell r="AI309" t="str">
            <v>ETOBO</v>
          </cell>
          <cell r="AJ309" t="str">
            <v>Indoor Recreational Facilities</v>
          </cell>
        </row>
        <row r="310">
          <cell r="A310" t="str">
            <v>Fairfield Senior Centre</v>
          </cell>
          <cell r="B310" t="str">
            <v>Indoor Recreational Facilities</v>
          </cell>
          <cell r="C310" t="str">
            <v>80 Lothian Ave</v>
          </cell>
          <cell r="D310" t="str">
            <v>Etobicoke</v>
          </cell>
          <cell r="E310" t="str">
            <v>M8Z 4K5</v>
          </cell>
          <cell r="F310">
            <v>14316</v>
          </cell>
          <cell r="G310" t="str">
            <v>SqFt</v>
          </cell>
          <cell r="H310">
            <v>100</v>
          </cell>
          <cell r="J310">
            <v>78740.246727000005</v>
          </cell>
          <cell r="K310" t="str">
            <v>kWh</v>
          </cell>
          <cell r="L310">
            <v>33809.842980999994</v>
          </cell>
          <cell r="M310" t="str">
            <v>CUBICM</v>
          </cell>
          <cell r="AF310" t="str">
            <v xml:space="preserve">  </v>
          </cell>
          <cell r="AG310" t="str">
            <v xml:space="preserve">  </v>
          </cell>
          <cell r="AH310" t="str">
            <v xml:space="preserve">  </v>
          </cell>
          <cell r="AI310" t="str">
            <v>FAIRFC</v>
          </cell>
          <cell r="AJ310" t="str">
            <v>Indoor Recreational Facilities</v>
          </cell>
        </row>
        <row r="311">
          <cell r="A311" t="str">
            <v>Flemingdon RC &amp; Pool</v>
          </cell>
          <cell r="B311" t="str">
            <v>Indoor Recreational Facilities</v>
          </cell>
          <cell r="C311" t="str">
            <v>29 St. Dennis Dr</v>
          </cell>
          <cell r="D311" t="str">
            <v>North York</v>
          </cell>
          <cell r="E311" t="str">
            <v>M3C 1E3</v>
          </cell>
          <cell r="F311">
            <v>34348</v>
          </cell>
          <cell r="G311" t="str">
            <v>SqFt</v>
          </cell>
          <cell r="H311">
            <v>100</v>
          </cell>
          <cell r="J311">
            <v>728492.06891799998</v>
          </cell>
          <cell r="K311" t="str">
            <v>kWh</v>
          </cell>
          <cell r="L311">
            <v>76262.604017000005</v>
          </cell>
          <cell r="M311" t="str">
            <v>CUBICM</v>
          </cell>
          <cell r="AF311" t="str">
            <v xml:space="preserve">  </v>
          </cell>
          <cell r="AG311" t="str">
            <v xml:space="preserve">  </v>
          </cell>
          <cell r="AH311" t="str">
            <v xml:space="preserve">  </v>
          </cell>
          <cell r="AI311" t="str">
            <v>FLEMRC</v>
          </cell>
          <cell r="AJ311" t="str">
            <v>Indoor Recreational Facilities</v>
          </cell>
        </row>
        <row r="312">
          <cell r="A312" t="str">
            <v>George Webster Clubhouse</v>
          </cell>
          <cell r="B312" t="str">
            <v>Indoor Recreational Facilities</v>
          </cell>
          <cell r="C312" t="str">
            <v>30-40 Chapman Ave</v>
          </cell>
          <cell r="D312" t="str">
            <v>Etobicoke</v>
          </cell>
          <cell r="E312" t="str">
            <v>M9P 1E5</v>
          </cell>
          <cell r="F312">
            <v>1302</v>
          </cell>
          <cell r="G312" t="str">
            <v>SqFt</v>
          </cell>
          <cell r="H312">
            <v>100</v>
          </cell>
          <cell r="J312">
            <v>6705.0489080000007</v>
          </cell>
          <cell r="K312" t="str">
            <v>kWh</v>
          </cell>
          <cell r="L312">
            <v>0</v>
          </cell>
          <cell r="M312" t="str">
            <v>CUBICM</v>
          </cell>
          <cell r="AF312" t="str">
            <v xml:space="preserve">  </v>
          </cell>
          <cell r="AG312" t="str">
            <v xml:space="preserve">  </v>
          </cell>
          <cell r="AH312" t="str">
            <v xml:space="preserve">  </v>
          </cell>
          <cell r="AI312" t="str">
            <v>GGWC</v>
          </cell>
          <cell r="AJ312" t="str">
            <v>Indoor Recreational Facilities</v>
          </cell>
        </row>
        <row r="313">
          <cell r="A313" t="str">
            <v>Gord &amp; Irene Risk Arena &amp; R.C</v>
          </cell>
          <cell r="B313" t="str">
            <v>Indoor Recreational Facilities</v>
          </cell>
          <cell r="C313" t="str">
            <v>2650 Finch Ave. W</v>
          </cell>
          <cell r="D313" t="str">
            <v>North York</v>
          </cell>
          <cell r="E313" t="str">
            <v>M9M 3A3</v>
          </cell>
          <cell r="F313">
            <v>44304</v>
          </cell>
          <cell r="G313" t="str">
            <v>SqFt</v>
          </cell>
          <cell r="H313">
            <v>100</v>
          </cell>
          <cell r="J313">
            <v>737833.58071799995</v>
          </cell>
          <cell r="K313" t="str">
            <v>kWh</v>
          </cell>
          <cell r="L313">
            <v>80523.172687999991</v>
          </cell>
          <cell r="M313" t="str">
            <v>CUBICM</v>
          </cell>
          <cell r="AF313" t="str">
            <v xml:space="preserve">  </v>
          </cell>
          <cell r="AG313" t="str">
            <v xml:space="preserve">  </v>
          </cell>
          <cell r="AH313" t="str">
            <v xml:space="preserve">  </v>
          </cell>
          <cell r="AI313" t="str">
            <v>GIRCA</v>
          </cell>
          <cell r="AJ313" t="str">
            <v>Indoor Recreational Facilities</v>
          </cell>
        </row>
        <row r="314">
          <cell r="A314" t="str">
            <v>Goulding Arena &amp; R.C</v>
          </cell>
          <cell r="B314" t="str">
            <v>Indoor Recreational Facilities</v>
          </cell>
          <cell r="C314" t="str">
            <v>45 Goulding Ave</v>
          </cell>
          <cell r="D314" t="str">
            <v>North York</v>
          </cell>
          <cell r="E314" t="str">
            <v>M2M 1K8</v>
          </cell>
          <cell r="F314">
            <v>43540</v>
          </cell>
          <cell r="G314" t="str">
            <v>SqFt</v>
          </cell>
          <cell r="H314">
            <v>100</v>
          </cell>
          <cell r="J314">
            <v>707248.46561299998</v>
          </cell>
          <cell r="K314" t="str">
            <v>kWh</v>
          </cell>
          <cell r="L314">
            <v>85886.07342700001</v>
          </cell>
          <cell r="M314" t="str">
            <v>CUBICM</v>
          </cell>
          <cell r="AF314" t="str">
            <v xml:space="preserve">  </v>
          </cell>
          <cell r="AG314" t="str">
            <v xml:space="preserve">  </v>
          </cell>
          <cell r="AH314" t="str">
            <v xml:space="preserve">  </v>
          </cell>
          <cell r="AI314" t="str">
            <v>GOULA</v>
          </cell>
          <cell r="AJ314" t="str">
            <v>Indoor Recreational Facilities</v>
          </cell>
        </row>
        <row r="315">
          <cell r="A315" t="str">
            <v>Grandravine Arena &amp; R.C</v>
          </cell>
          <cell r="B315" t="str">
            <v>Indoor Recreational Facilities</v>
          </cell>
          <cell r="C315" t="str">
            <v>25 Grandravine Dr</v>
          </cell>
          <cell r="D315" t="str">
            <v>North York</v>
          </cell>
          <cell r="E315" t="str">
            <v>M3J 1B3</v>
          </cell>
          <cell r="F315">
            <v>33637</v>
          </cell>
          <cell r="G315" t="str">
            <v>SqFt</v>
          </cell>
          <cell r="H315">
            <v>100</v>
          </cell>
          <cell r="J315">
            <v>634993.12379300001</v>
          </cell>
          <cell r="K315" t="str">
            <v>kWh</v>
          </cell>
          <cell r="L315">
            <v>82534.074502999996</v>
          </cell>
          <cell r="M315" t="str">
            <v>CUBICM</v>
          </cell>
          <cell r="AF315" t="str">
            <v xml:space="preserve">  </v>
          </cell>
          <cell r="AG315" t="str">
            <v xml:space="preserve">  </v>
          </cell>
          <cell r="AH315" t="str">
            <v xml:space="preserve">  </v>
          </cell>
          <cell r="AI315" t="str">
            <v>GRANA</v>
          </cell>
          <cell r="AJ315" t="str">
            <v>Indoor Recreational Facilities</v>
          </cell>
        </row>
        <row r="316">
          <cell r="A316" t="str">
            <v>Horner Avenue Senior Centre</v>
          </cell>
          <cell r="B316" t="str">
            <v>Indoor Recreational Facilities</v>
          </cell>
          <cell r="C316" t="str">
            <v>320 Horner Ave</v>
          </cell>
          <cell r="D316" t="str">
            <v>Etobicoke</v>
          </cell>
          <cell r="E316" t="str">
            <v>M8W 2C2</v>
          </cell>
          <cell r="F316">
            <v>4252</v>
          </cell>
          <cell r="G316" t="str">
            <v>SqFt</v>
          </cell>
          <cell r="H316">
            <v>100</v>
          </cell>
          <cell r="J316">
            <v>25342.579166</v>
          </cell>
          <cell r="K316" t="str">
            <v>kWh</v>
          </cell>
          <cell r="L316">
            <v>4835.0926230000005</v>
          </cell>
          <cell r="M316" t="str">
            <v>CUBICM</v>
          </cell>
          <cell r="AF316" t="str">
            <v xml:space="preserve">  </v>
          </cell>
          <cell r="AG316" t="str">
            <v xml:space="preserve">  </v>
          </cell>
          <cell r="AH316" t="str">
            <v xml:space="preserve">  </v>
          </cell>
          <cell r="AI316" t="str">
            <v>HORNC</v>
          </cell>
          <cell r="AJ316" t="str">
            <v>Indoor Recreational Facilities</v>
          </cell>
        </row>
        <row r="317">
          <cell r="A317" t="str">
            <v>Islington Senior Centre</v>
          </cell>
          <cell r="B317" t="str">
            <v>Indoor Recreational Facilities</v>
          </cell>
          <cell r="C317" t="str">
            <v>4968 Dundas St W</v>
          </cell>
          <cell r="D317" t="str">
            <v>Etobicoke</v>
          </cell>
          <cell r="E317" t="str">
            <v>M9A 1B7</v>
          </cell>
          <cell r="F317">
            <v>9967</v>
          </cell>
          <cell r="G317" t="str">
            <v>SqFt</v>
          </cell>
          <cell r="H317">
            <v>100</v>
          </cell>
          <cell r="J317">
            <v>112515.618739</v>
          </cell>
          <cell r="K317" t="str">
            <v>kWh</v>
          </cell>
          <cell r="L317">
            <v>8348.0696970000008</v>
          </cell>
          <cell r="M317" t="str">
            <v>CUBICM</v>
          </cell>
          <cell r="AF317" t="str">
            <v xml:space="preserve">  </v>
          </cell>
          <cell r="AG317" t="str">
            <v xml:space="preserve">  </v>
          </cell>
          <cell r="AH317" t="str">
            <v xml:space="preserve">  </v>
          </cell>
          <cell r="AI317" t="str">
            <v>ISLIC</v>
          </cell>
          <cell r="AJ317" t="str">
            <v>Indoor Recreational Facilities</v>
          </cell>
        </row>
        <row r="318">
          <cell r="A318" t="str">
            <v>Jimmie Simpson R.C</v>
          </cell>
          <cell r="B318" t="str">
            <v>Indoor Recreational Facilities</v>
          </cell>
          <cell r="C318" t="str">
            <v>870 Queen St E</v>
          </cell>
          <cell r="D318" t="str">
            <v>Toronto</v>
          </cell>
          <cell r="E318" t="str">
            <v>M4M 3G9</v>
          </cell>
          <cell r="F318">
            <v>43906</v>
          </cell>
          <cell r="G318" t="str">
            <v>SqFt</v>
          </cell>
          <cell r="H318">
            <v>100</v>
          </cell>
          <cell r="J318">
            <v>1095405.3213220001</v>
          </cell>
          <cell r="K318" t="str">
            <v>kWh</v>
          </cell>
          <cell r="L318">
            <v>205192.904243</v>
          </cell>
          <cell r="M318" t="str">
            <v>CUBICM</v>
          </cell>
          <cell r="AF318" t="str">
            <v xml:space="preserve">  </v>
          </cell>
          <cell r="AG318" t="str">
            <v xml:space="preserve">  </v>
          </cell>
          <cell r="AH318" t="str">
            <v xml:space="preserve">  </v>
          </cell>
          <cell r="AI318" t="str">
            <v>JIMMC</v>
          </cell>
          <cell r="AJ318" t="str">
            <v>Indoor Recreational Facilities</v>
          </cell>
        </row>
        <row r="319">
          <cell r="A319" t="str">
            <v>John Booth Arena &amp; R.C</v>
          </cell>
          <cell r="B319" t="str">
            <v>Indoor Recreational Facilities</v>
          </cell>
          <cell r="C319" t="str">
            <v>230 Gosford Blvd</v>
          </cell>
          <cell r="D319" t="str">
            <v>North York</v>
          </cell>
          <cell r="E319" t="str">
            <v>M3N 2H1</v>
          </cell>
          <cell r="F319">
            <v>27007</v>
          </cell>
          <cell r="G319" t="str">
            <v>SqFt</v>
          </cell>
          <cell r="H319">
            <v>100</v>
          </cell>
          <cell r="J319">
            <v>444853.45235500002</v>
          </cell>
          <cell r="K319" t="str">
            <v>kWh</v>
          </cell>
          <cell r="L319">
            <v>43665.249071000006</v>
          </cell>
          <cell r="M319" t="str">
            <v>CUBICM</v>
          </cell>
          <cell r="AF319" t="str">
            <v xml:space="preserve">  </v>
          </cell>
          <cell r="AG319" t="str">
            <v xml:space="preserve">  </v>
          </cell>
          <cell r="AH319" t="str">
            <v xml:space="preserve">  </v>
          </cell>
          <cell r="AI319" t="str">
            <v>JOHNA</v>
          </cell>
          <cell r="AJ319" t="str">
            <v>Indoor Recreational Facilities</v>
          </cell>
        </row>
        <row r="320">
          <cell r="A320" t="str">
            <v>Joseph J. Piccininni R.C</v>
          </cell>
          <cell r="B320" t="str">
            <v>Indoor Recreational Facilities</v>
          </cell>
          <cell r="C320" t="str">
            <v>1369 St Clair Ave W</v>
          </cell>
          <cell r="D320" t="str">
            <v>Toronto</v>
          </cell>
          <cell r="E320" t="str">
            <v>M6E 1C5</v>
          </cell>
          <cell r="F320">
            <v>70030</v>
          </cell>
          <cell r="G320" t="str">
            <v>SqFt</v>
          </cell>
          <cell r="H320">
            <v>100</v>
          </cell>
          <cell r="J320">
            <v>1117362.288472</v>
          </cell>
          <cell r="K320" t="str">
            <v>kWh</v>
          </cell>
          <cell r="L320">
            <v>170006.069969</v>
          </cell>
          <cell r="M320" t="str">
            <v>CUBICM</v>
          </cell>
          <cell r="AF320" t="str">
            <v xml:space="preserve">  </v>
          </cell>
          <cell r="AG320" t="str">
            <v xml:space="preserve">  </v>
          </cell>
          <cell r="AH320" t="str">
            <v xml:space="preserve">  </v>
          </cell>
          <cell r="AI320" t="str">
            <v>JOSEC</v>
          </cell>
          <cell r="AJ320" t="str">
            <v>Indoor Recreational Facilities</v>
          </cell>
        </row>
        <row r="321">
          <cell r="A321" t="str">
            <v>L'Amoreaux C.C</v>
          </cell>
          <cell r="B321" t="str">
            <v>Indoor Recreational Facilities</v>
          </cell>
          <cell r="C321" t="str">
            <v>2000 McNicoll Ave</v>
          </cell>
          <cell r="D321" t="str">
            <v>Scarborough</v>
          </cell>
          <cell r="E321" t="str">
            <v>M1V 5E9</v>
          </cell>
          <cell r="F321">
            <v>25995</v>
          </cell>
          <cell r="G321" t="str">
            <v>SqFt</v>
          </cell>
          <cell r="H321">
            <v>100</v>
          </cell>
          <cell r="J321">
            <v>439474.492424</v>
          </cell>
          <cell r="K321" t="str">
            <v>kWh</v>
          </cell>
          <cell r="AF321" t="str">
            <v xml:space="preserve">  </v>
          </cell>
          <cell r="AG321" t="str">
            <v xml:space="preserve">  </v>
          </cell>
          <cell r="AH321" t="str">
            <v xml:space="preserve">  </v>
          </cell>
          <cell r="AI321" t="str">
            <v>LAMOC</v>
          </cell>
          <cell r="AJ321" t="str">
            <v>Indoor Recreational Facilities</v>
          </cell>
        </row>
        <row r="322">
          <cell r="A322" t="str">
            <v>L'Amoreaux Park Yard</v>
          </cell>
          <cell r="B322" t="str">
            <v>Indoor Recreational Facilities</v>
          </cell>
          <cell r="C322" t="str">
            <v>3079 Birchmount Rd</v>
          </cell>
          <cell r="D322" t="str">
            <v>Scarborough</v>
          </cell>
          <cell r="E322" t="str">
            <v>M1W 2S4</v>
          </cell>
          <cell r="F322">
            <v>1690</v>
          </cell>
          <cell r="G322" t="str">
            <v>SqFt</v>
          </cell>
          <cell r="H322">
            <v>100</v>
          </cell>
          <cell r="J322">
            <v>52719.302187000001</v>
          </cell>
          <cell r="K322" t="str">
            <v>kWh</v>
          </cell>
          <cell r="AF322" t="str">
            <v xml:space="preserve">  </v>
          </cell>
          <cell r="AG322" t="str">
            <v xml:space="preserve">  </v>
          </cell>
          <cell r="AH322" t="str">
            <v xml:space="preserve">  </v>
          </cell>
          <cell r="AI322" t="str">
            <v>LAMSP</v>
          </cell>
          <cell r="AJ322" t="str">
            <v>Indoor Recreational Facilities</v>
          </cell>
        </row>
        <row r="323">
          <cell r="A323" t="str">
            <v>L'Amoreaux Sports and Tennis</v>
          </cell>
          <cell r="B323" t="str">
            <v>Indoor Recreational Facilities</v>
          </cell>
          <cell r="C323" t="str">
            <v>200 Silver Springs Blvd</v>
          </cell>
          <cell r="D323" t="str">
            <v>Scarborough</v>
          </cell>
          <cell r="E323" t="str">
            <v>M1V 1M7</v>
          </cell>
          <cell r="F323">
            <v>56253</v>
          </cell>
          <cell r="G323" t="str">
            <v>SqFt</v>
          </cell>
          <cell r="H323">
            <v>100</v>
          </cell>
          <cell r="J323">
            <v>1069328.71579</v>
          </cell>
          <cell r="K323" t="str">
            <v>kWh</v>
          </cell>
          <cell r="L323">
            <v>117272.864243</v>
          </cell>
          <cell r="M323" t="str">
            <v>CUBICM</v>
          </cell>
          <cell r="AI323" t="str">
            <v>LATSC</v>
          </cell>
          <cell r="AJ323" t="str">
            <v>Indoor Recreational Facilities</v>
          </cell>
        </row>
        <row r="324">
          <cell r="A324" t="str">
            <v>Malvern R.C</v>
          </cell>
          <cell r="B324" t="str">
            <v>Indoor Recreational Facilities</v>
          </cell>
          <cell r="C324" t="str">
            <v>30 Sewells Rd</v>
          </cell>
          <cell r="D324" t="str">
            <v>Scarborough</v>
          </cell>
          <cell r="E324" t="str">
            <v>M1B 3G5</v>
          </cell>
          <cell r="F324">
            <v>106466</v>
          </cell>
          <cell r="G324" t="str">
            <v>SqFt</v>
          </cell>
          <cell r="H324">
            <v>100</v>
          </cell>
          <cell r="J324">
            <v>2533329.9828389999</v>
          </cell>
          <cell r="K324" t="str">
            <v>kWh</v>
          </cell>
          <cell r="L324">
            <v>201421.46193599998</v>
          </cell>
          <cell r="M324" t="str">
            <v>CUBICM</v>
          </cell>
          <cell r="AF324" t="str">
            <v xml:space="preserve">  </v>
          </cell>
          <cell r="AG324" t="str">
            <v xml:space="preserve">  </v>
          </cell>
          <cell r="AH324" t="str">
            <v xml:space="preserve">  </v>
          </cell>
          <cell r="AI324" t="str">
            <v>MALVC</v>
          </cell>
          <cell r="AJ324" t="str">
            <v>Indoor Recreational Facilities</v>
          </cell>
        </row>
        <row r="325">
          <cell r="A325" t="str">
            <v>Markdale Rec &amp; Daycare</v>
          </cell>
          <cell r="B325" t="str">
            <v>Indoor Recreational Facilities</v>
          </cell>
          <cell r="C325" t="str">
            <v>41 Markdale Ave</v>
          </cell>
          <cell r="D325" t="str">
            <v>Toronto</v>
          </cell>
          <cell r="E325" t="str">
            <v>M6C 1T3</v>
          </cell>
          <cell r="F325">
            <v>1829</v>
          </cell>
          <cell r="G325" t="str">
            <v>SqFt</v>
          </cell>
          <cell r="H325">
            <v>100</v>
          </cell>
          <cell r="J325">
            <v>5210.7255770000002</v>
          </cell>
          <cell r="K325" t="str">
            <v>kWh</v>
          </cell>
          <cell r="L325">
            <v>4553</v>
          </cell>
          <cell r="M325" t="str">
            <v>CUBICM</v>
          </cell>
          <cell r="AF325" t="str">
            <v xml:space="preserve">  </v>
          </cell>
          <cell r="AG325" t="str">
            <v xml:space="preserve">  </v>
          </cell>
          <cell r="AH325" t="str">
            <v xml:space="preserve">  </v>
          </cell>
          <cell r="AI325" t="str">
            <v>MARKDA</v>
          </cell>
          <cell r="AJ325" t="str">
            <v>Indoor Recreational Facilities</v>
          </cell>
        </row>
        <row r="326">
          <cell r="A326" t="str">
            <v>Matty Eckler R.C</v>
          </cell>
          <cell r="B326" t="str">
            <v>Indoor Recreational Facilities</v>
          </cell>
          <cell r="C326" t="str">
            <v>953 Gerrard St E</v>
          </cell>
          <cell r="D326" t="str">
            <v>Toronto</v>
          </cell>
          <cell r="E326" t="str">
            <v>M4M 1Z4</v>
          </cell>
          <cell r="F326">
            <v>47383</v>
          </cell>
          <cell r="G326" t="str">
            <v>SqFt</v>
          </cell>
          <cell r="H326">
            <v>100</v>
          </cell>
          <cell r="J326">
            <v>550506.97580600006</v>
          </cell>
          <cell r="K326" t="str">
            <v>kWh</v>
          </cell>
          <cell r="L326">
            <v>118031.78558800001</v>
          </cell>
          <cell r="M326" t="str">
            <v>CUBICM</v>
          </cell>
          <cell r="AF326" t="str">
            <v xml:space="preserve">  </v>
          </cell>
          <cell r="AG326" t="str">
            <v xml:space="preserve">  </v>
          </cell>
          <cell r="AH326" t="str">
            <v xml:space="preserve">  </v>
          </cell>
          <cell r="AI326" t="str">
            <v>MATTC</v>
          </cell>
          <cell r="AJ326" t="str">
            <v>Indoor Recreational Facilities</v>
          </cell>
        </row>
        <row r="327">
          <cell r="A327" t="str">
            <v>McCormick R.C</v>
          </cell>
          <cell r="B327" t="str">
            <v>Indoor Recreational Facilities</v>
          </cell>
          <cell r="C327" t="str">
            <v>66 Sheridan Ave</v>
          </cell>
          <cell r="D327" t="str">
            <v>Toronto</v>
          </cell>
          <cell r="E327" t="str">
            <v>M6K 2G9</v>
          </cell>
          <cell r="F327">
            <v>43099</v>
          </cell>
          <cell r="G327" t="str">
            <v>SqFt</v>
          </cell>
          <cell r="H327">
            <v>100</v>
          </cell>
          <cell r="J327">
            <v>1056331.176129</v>
          </cell>
          <cell r="K327" t="str">
            <v>kWh</v>
          </cell>
          <cell r="L327">
            <v>156606.78559099999</v>
          </cell>
          <cell r="M327" t="str">
            <v>CUBICM</v>
          </cell>
          <cell r="AF327" t="str">
            <v xml:space="preserve">  </v>
          </cell>
          <cell r="AG327" t="str">
            <v xml:space="preserve">  </v>
          </cell>
          <cell r="AH327" t="str">
            <v xml:space="preserve">  </v>
          </cell>
          <cell r="AI327" t="str">
            <v>MCCOC</v>
          </cell>
          <cell r="AJ327" t="str">
            <v>Indoor Recreational Facilities</v>
          </cell>
        </row>
        <row r="328">
          <cell r="A328" t="str">
            <v>Milliken Park Rec Center</v>
          </cell>
          <cell r="B328" t="str">
            <v>Indoor Recreational Facilities</v>
          </cell>
          <cell r="C328" t="str">
            <v>4325 McCowan Rd.</v>
          </cell>
          <cell r="D328" t="str">
            <v>Scarborough</v>
          </cell>
          <cell r="E328" t="str">
            <v>M1V 4P1</v>
          </cell>
          <cell r="F328">
            <v>17631</v>
          </cell>
          <cell r="G328" t="str">
            <v>SqFt</v>
          </cell>
          <cell r="H328">
            <v>100</v>
          </cell>
          <cell r="J328">
            <v>321597.091097</v>
          </cell>
          <cell r="K328" t="str">
            <v>kWh</v>
          </cell>
          <cell r="L328">
            <v>60327.868387000002</v>
          </cell>
          <cell r="M328" t="str">
            <v>CUBICM</v>
          </cell>
          <cell r="AF328" t="str">
            <v xml:space="preserve">  </v>
          </cell>
          <cell r="AG328" t="str">
            <v xml:space="preserve">  </v>
          </cell>
          <cell r="AH328" t="str">
            <v xml:space="preserve">  </v>
          </cell>
          <cell r="AI328" t="str">
            <v>MILI</v>
          </cell>
          <cell r="AJ328" t="str">
            <v>Indoor Recreational Facilities</v>
          </cell>
        </row>
        <row r="329">
          <cell r="A329" t="str">
            <v>Oriole Arena &amp; R.C</v>
          </cell>
          <cell r="B329" t="str">
            <v>Indoor Recreational Facilities</v>
          </cell>
          <cell r="C329" t="str">
            <v>2975 Don Mills Rd.</v>
          </cell>
          <cell r="D329" t="str">
            <v>North York</v>
          </cell>
          <cell r="E329" t="str">
            <v>M2J 3B7</v>
          </cell>
          <cell r="F329">
            <v>64347</v>
          </cell>
          <cell r="G329" t="str">
            <v>SqFt</v>
          </cell>
          <cell r="H329">
            <v>100</v>
          </cell>
          <cell r="J329">
            <v>1144864.6119670002</v>
          </cell>
          <cell r="K329" t="str">
            <v>kWh</v>
          </cell>
          <cell r="L329">
            <v>56942.238262999999</v>
          </cell>
          <cell r="M329" t="str">
            <v>CUBICM</v>
          </cell>
          <cell r="AF329" t="str">
            <v xml:space="preserve">  </v>
          </cell>
          <cell r="AG329" t="str">
            <v xml:space="preserve">  </v>
          </cell>
          <cell r="AH329" t="str">
            <v xml:space="preserve">  </v>
          </cell>
          <cell r="AI329" t="str">
            <v>ORIOA</v>
          </cell>
          <cell r="AJ329" t="str">
            <v>Indoor Recreational Facilities</v>
          </cell>
        </row>
        <row r="330">
          <cell r="A330" t="str">
            <v>Pelmo Park Tennis</v>
          </cell>
          <cell r="B330" t="str">
            <v>Indoor Recreational Facilities</v>
          </cell>
          <cell r="C330" t="str">
            <v>185 Pelmo Cres</v>
          </cell>
          <cell r="D330" t="str">
            <v>Toronto</v>
          </cell>
          <cell r="E330" t="str">
            <v>M9N 2P5</v>
          </cell>
          <cell r="F330">
            <v>2573</v>
          </cell>
          <cell r="G330" t="str">
            <v>SqFt</v>
          </cell>
          <cell r="H330">
            <v>100</v>
          </cell>
          <cell r="J330">
            <v>100163.804922</v>
          </cell>
          <cell r="K330" t="str">
            <v>kWh</v>
          </cell>
          <cell r="L330">
            <v>9005.2045500000004</v>
          </cell>
          <cell r="M330" t="str">
            <v>CUBICM</v>
          </cell>
          <cell r="AF330" t="str">
            <v xml:space="preserve">  </v>
          </cell>
          <cell r="AG330" t="str">
            <v xml:space="preserve">  </v>
          </cell>
          <cell r="AH330" t="str">
            <v xml:space="preserve">  </v>
          </cell>
          <cell r="AI330" t="str">
            <v>PELMT</v>
          </cell>
          <cell r="AJ330" t="str">
            <v>Indoor Recreational Facilities</v>
          </cell>
        </row>
        <row r="331">
          <cell r="A331" t="str">
            <v>Pleasantview Arena &amp; R.C</v>
          </cell>
          <cell r="B331" t="str">
            <v>Indoor Recreational Facilities</v>
          </cell>
          <cell r="C331" t="str">
            <v>545 Van Horne Ave</v>
          </cell>
          <cell r="D331" t="str">
            <v>North York</v>
          </cell>
          <cell r="E331" t="str">
            <v>M2J 4S8</v>
          </cell>
          <cell r="F331">
            <v>30559</v>
          </cell>
          <cell r="G331" t="str">
            <v>SqFt</v>
          </cell>
          <cell r="H331">
            <v>100</v>
          </cell>
          <cell r="J331">
            <v>669516.091166</v>
          </cell>
          <cell r="K331" t="str">
            <v>kWh</v>
          </cell>
          <cell r="L331">
            <v>116826.205909</v>
          </cell>
          <cell r="M331" t="str">
            <v>CUBICM</v>
          </cell>
          <cell r="AF331" t="str">
            <v xml:space="preserve">  </v>
          </cell>
          <cell r="AG331" t="str">
            <v xml:space="preserve">  </v>
          </cell>
          <cell r="AH331" t="str">
            <v xml:space="preserve">  </v>
          </cell>
          <cell r="AI331" t="str">
            <v>PLEAA</v>
          </cell>
          <cell r="AJ331" t="str">
            <v>Indoor Recreational Facilities</v>
          </cell>
        </row>
        <row r="332">
          <cell r="A332" t="str">
            <v>Regent Park Aquatic Centre</v>
          </cell>
          <cell r="B332" t="str">
            <v>Indoor Recreational Facilities</v>
          </cell>
          <cell r="C332" t="str">
            <v>640 Dundas St E</v>
          </cell>
          <cell r="D332" t="str">
            <v>Toronto</v>
          </cell>
          <cell r="E332" t="str">
            <v>M5A 2B9</v>
          </cell>
          <cell r="F332">
            <v>30505</v>
          </cell>
          <cell r="G332" t="str">
            <v>SqFt</v>
          </cell>
          <cell r="H332">
            <v>100</v>
          </cell>
          <cell r="J332">
            <v>1077114.878613</v>
          </cell>
          <cell r="K332" t="str">
            <v>kWh</v>
          </cell>
          <cell r="L332">
            <v>24383.203382</v>
          </cell>
          <cell r="M332" t="str">
            <v>CUBICM</v>
          </cell>
          <cell r="AF332" t="str">
            <v xml:space="preserve">  </v>
          </cell>
          <cell r="AG332" t="str">
            <v xml:space="preserve">  </v>
          </cell>
          <cell r="AH332" t="str">
            <v xml:space="preserve">  </v>
          </cell>
          <cell r="AI332" t="str">
            <v>RPAC</v>
          </cell>
          <cell r="AJ332" t="str">
            <v>Indoor Recreational Facilities</v>
          </cell>
        </row>
        <row r="333">
          <cell r="A333" t="str">
            <v>Roding Arena &amp; R.C</v>
          </cell>
          <cell r="B333" t="str">
            <v>Indoor Recreational Facilities</v>
          </cell>
          <cell r="C333" t="str">
            <v>600 Roding St.</v>
          </cell>
          <cell r="D333" t="str">
            <v>North York</v>
          </cell>
          <cell r="E333" t="str">
            <v>M3M 2A5</v>
          </cell>
          <cell r="F333">
            <v>30494</v>
          </cell>
          <cell r="G333" t="str">
            <v>SqFt</v>
          </cell>
          <cell r="H333">
            <v>100</v>
          </cell>
          <cell r="J333">
            <v>618094.28395000007</v>
          </cell>
          <cell r="K333" t="str">
            <v>kWh</v>
          </cell>
          <cell r="L333">
            <v>31346.137763999999</v>
          </cell>
          <cell r="M333" t="str">
            <v>CUBICM</v>
          </cell>
          <cell r="AF333" t="str">
            <v xml:space="preserve">  </v>
          </cell>
          <cell r="AG333" t="str">
            <v xml:space="preserve">  </v>
          </cell>
          <cell r="AH333" t="str">
            <v xml:space="preserve">  </v>
          </cell>
          <cell r="AI333" t="str">
            <v>RODIA</v>
          </cell>
          <cell r="AJ333" t="str">
            <v>Indoor Recreational Facilities</v>
          </cell>
        </row>
        <row r="334">
          <cell r="A334" t="str">
            <v>St Albans Boys Club</v>
          </cell>
          <cell r="B334" t="str">
            <v>Indoor Recreational Facilities</v>
          </cell>
          <cell r="C334" t="str">
            <v>843 Palmerston Ave</v>
          </cell>
          <cell r="D334" t="str">
            <v>Toronto</v>
          </cell>
          <cell r="E334" t="str">
            <v>M6G 2R8</v>
          </cell>
          <cell r="F334">
            <v>23293</v>
          </cell>
          <cell r="G334" t="str">
            <v>SqFt</v>
          </cell>
          <cell r="H334">
            <v>100</v>
          </cell>
          <cell r="J334">
            <v>293723.183563</v>
          </cell>
          <cell r="K334" t="str">
            <v>kWh</v>
          </cell>
          <cell r="L334">
            <v>78792.214848000003</v>
          </cell>
          <cell r="M334" t="str">
            <v>CUBICM</v>
          </cell>
          <cell r="AF334" t="str">
            <v xml:space="preserve">  </v>
          </cell>
          <cell r="AG334" t="str">
            <v xml:space="preserve">  </v>
          </cell>
          <cell r="AH334" t="str">
            <v xml:space="preserve">  </v>
          </cell>
          <cell r="AI334" t="str">
            <v>SABC</v>
          </cell>
          <cell r="AJ334" t="str">
            <v>Indoor Recreational Facilities</v>
          </cell>
        </row>
        <row r="335">
          <cell r="A335" t="str">
            <v>Stan Wadlow Clubhouse</v>
          </cell>
          <cell r="B335" t="str">
            <v>Indoor Recreational Facilities</v>
          </cell>
          <cell r="C335" t="str">
            <v>373 Cedarvale Ave</v>
          </cell>
          <cell r="D335" t="str">
            <v>Toronto</v>
          </cell>
          <cell r="E335" t="str">
            <v>M4C 4K7</v>
          </cell>
          <cell r="F335">
            <v>10323</v>
          </cell>
          <cell r="G335" t="str">
            <v>SqFt</v>
          </cell>
          <cell r="H335">
            <v>100</v>
          </cell>
          <cell r="J335">
            <v>81505.725000999999</v>
          </cell>
          <cell r="K335" t="str">
            <v>kWh</v>
          </cell>
          <cell r="L335">
            <v>30262.250459999999</v>
          </cell>
          <cell r="M335" t="str">
            <v>CUBICM</v>
          </cell>
          <cell r="AF335" t="str">
            <v xml:space="preserve">  </v>
          </cell>
          <cell r="AG335" t="str">
            <v xml:space="preserve">  </v>
          </cell>
          <cell r="AH335" t="str">
            <v xml:space="preserve">  </v>
          </cell>
          <cell r="AI335" t="str">
            <v>SWLC</v>
          </cell>
          <cell r="AJ335" t="str">
            <v>Indoor Recreational Facilities</v>
          </cell>
        </row>
        <row r="336">
          <cell r="A336" t="str">
            <v>Todmorden Mills Butler Building</v>
          </cell>
          <cell r="B336" t="str">
            <v>Indoor Recreational Facilities</v>
          </cell>
          <cell r="C336" t="str">
            <v>67 Pottery Rd</v>
          </cell>
          <cell r="D336" t="str">
            <v>Toronto</v>
          </cell>
          <cell r="E336" t="str">
            <v>M4K 2B9</v>
          </cell>
          <cell r="F336">
            <v>17707</v>
          </cell>
          <cell r="G336" t="str">
            <v>SqFt</v>
          </cell>
          <cell r="H336">
            <v>100</v>
          </cell>
          <cell r="J336">
            <v>335376.86248799996</v>
          </cell>
          <cell r="K336" t="str">
            <v>kWh</v>
          </cell>
          <cell r="L336">
            <v>21314.645161</v>
          </cell>
          <cell r="M336" t="str">
            <v>CUBICM</v>
          </cell>
          <cell r="AF336" t="str">
            <v xml:space="preserve">  </v>
          </cell>
          <cell r="AG336" t="str">
            <v xml:space="preserve">  </v>
          </cell>
          <cell r="AH336" t="str">
            <v xml:space="preserve">  </v>
          </cell>
          <cell r="AI336" t="str">
            <v>TODM</v>
          </cell>
          <cell r="AJ336" t="str">
            <v>Indoor Recreational Facilities</v>
          </cell>
        </row>
        <row r="337">
          <cell r="A337" t="str">
            <v>Topham Park Clubhouse</v>
          </cell>
          <cell r="B337" t="str">
            <v>Indoor Recreational Facilities</v>
          </cell>
          <cell r="C337" t="str">
            <v>1 Tiago Ave</v>
          </cell>
          <cell r="D337" t="str">
            <v>East York</v>
          </cell>
          <cell r="E337" t="str">
            <v>M4B 3J3</v>
          </cell>
          <cell r="F337">
            <v>3283</v>
          </cell>
          <cell r="G337" t="str">
            <v>SqFt</v>
          </cell>
          <cell r="H337">
            <v>100</v>
          </cell>
          <cell r="J337">
            <v>24199.583006000001</v>
          </cell>
          <cell r="K337" t="str">
            <v>kWh</v>
          </cell>
          <cell r="L337">
            <v>6624.7483869999996</v>
          </cell>
          <cell r="M337" t="str">
            <v>CUBICM</v>
          </cell>
          <cell r="AF337" t="str">
            <v xml:space="preserve">  </v>
          </cell>
          <cell r="AG337" t="str">
            <v xml:space="preserve">  </v>
          </cell>
          <cell r="AH337" t="str">
            <v xml:space="preserve">  </v>
          </cell>
          <cell r="AI337" t="str">
            <v>TOPH</v>
          </cell>
          <cell r="AJ337" t="str">
            <v>Indoor Recreational Facilities</v>
          </cell>
        </row>
        <row r="338">
          <cell r="A338" t="str">
            <v>Trace Manes Clubhouse</v>
          </cell>
          <cell r="B338" t="str">
            <v>Indoor Recreational Facilities</v>
          </cell>
          <cell r="C338" t="str">
            <v>110 Rumsey Rd</v>
          </cell>
          <cell r="D338" t="str">
            <v>East York</v>
          </cell>
          <cell r="E338" t="str">
            <v>M4G 1P2</v>
          </cell>
          <cell r="F338">
            <v>6329</v>
          </cell>
          <cell r="G338" t="str">
            <v>SqFt</v>
          </cell>
          <cell r="H338">
            <v>100</v>
          </cell>
          <cell r="J338">
            <v>84937.143939000001</v>
          </cell>
          <cell r="K338" t="str">
            <v>kWh</v>
          </cell>
          <cell r="L338">
            <v>18918.243818000003</v>
          </cell>
          <cell r="M338" t="str">
            <v>CUBICM</v>
          </cell>
          <cell r="AF338" t="str">
            <v xml:space="preserve">  </v>
          </cell>
          <cell r="AG338" t="str">
            <v xml:space="preserve">  </v>
          </cell>
          <cell r="AH338" t="str">
            <v xml:space="preserve">  </v>
          </cell>
          <cell r="AI338" t="str">
            <v>TCMC</v>
          </cell>
          <cell r="AJ338" t="str">
            <v>Indoor Recreational Facilities</v>
          </cell>
        </row>
        <row r="339">
          <cell r="A339" t="str">
            <v>Trinity Comm Rec Ctr</v>
          </cell>
          <cell r="B339" t="str">
            <v>Indoor Recreational Facilities</v>
          </cell>
          <cell r="C339" t="str">
            <v>155 Crawford St</v>
          </cell>
          <cell r="D339" t="str">
            <v>Toronto</v>
          </cell>
          <cell r="E339" t="str">
            <v>M6J 2V5</v>
          </cell>
          <cell r="F339">
            <v>36909</v>
          </cell>
          <cell r="G339" t="str">
            <v>SqFt</v>
          </cell>
          <cell r="H339">
            <v>100</v>
          </cell>
          <cell r="J339">
            <v>628900.04117600003</v>
          </cell>
          <cell r="K339" t="str">
            <v>kWh</v>
          </cell>
          <cell r="L339">
            <v>209104.84600699999</v>
          </cell>
          <cell r="M339" t="str">
            <v>CUBICM</v>
          </cell>
          <cell r="AF339" t="str">
            <v xml:space="preserve">  </v>
          </cell>
          <cell r="AG339" t="str">
            <v xml:space="preserve">  </v>
          </cell>
          <cell r="AH339" t="str">
            <v xml:space="preserve">  </v>
          </cell>
          <cell r="AI339" t="str">
            <v>CF155</v>
          </cell>
          <cell r="AJ339" t="str">
            <v>Indoor Recreational Facilities</v>
          </cell>
        </row>
        <row r="340">
          <cell r="A340" t="str">
            <v>University Settlement House R.C</v>
          </cell>
          <cell r="B340" t="str">
            <v>Indoor Recreational Facilities</v>
          </cell>
          <cell r="C340" t="str">
            <v>23 Grange Rd</v>
          </cell>
          <cell r="D340" t="str">
            <v>Toronto</v>
          </cell>
          <cell r="E340" t="str">
            <v>M5T 1C6</v>
          </cell>
          <cell r="F340">
            <v>47566</v>
          </cell>
          <cell r="G340" t="str">
            <v>SqFt</v>
          </cell>
          <cell r="H340">
            <v>100</v>
          </cell>
          <cell r="J340">
            <v>601751.92512899998</v>
          </cell>
          <cell r="K340" t="str">
            <v>kWh</v>
          </cell>
          <cell r="L340">
            <v>126596.78348099999</v>
          </cell>
          <cell r="M340" t="str">
            <v>CUBICM</v>
          </cell>
          <cell r="AF340" t="str">
            <v xml:space="preserve">  </v>
          </cell>
          <cell r="AG340" t="str">
            <v xml:space="preserve">  </v>
          </cell>
          <cell r="AH340" t="str">
            <v xml:space="preserve">  </v>
          </cell>
          <cell r="AI340" t="str">
            <v>UNIVC</v>
          </cell>
          <cell r="AJ340" t="str">
            <v>Indoor Recreational Facilities</v>
          </cell>
        </row>
        <row r="341">
          <cell r="A341" t="str">
            <v>W Acres Senior Ctr</v>
          </cell>
          <cell r="B341" t="str">
            <v>Indoor Recreational Facilities</v>
          </cell>
          <cell r="C341" t="str">
            <v>65 Hinton Rd</v>
          </cell>
          <cell r="D341" t="str">
            <v>Etobicoke</v>
          </cell>
          <cell r="E341" t="str">
            <v>M9W 6Z8</v>
          </cell>
          <cell r="F341">
            <v>4994</v>
          </cell>
          <cell r="G341" t="str">
            <v>SqFt</v>
          </cell>
          <cell r="H341">
            <v>100</v>
          </cell>
          <cell r="J341">
            <v>28462.277319999997</v>
          </cell>
          <cell r="K341" t="str">
            <v>kWh</v>
          </cell>
          <cell r="L341">
            <v>7010.751835</v>
          </cell>
          <cell r="M341" t="str">
            <v>CUBICM</v>
          </cell>
          <cell r="AF341" t="str">
            <v xml:space="preserve">  </v>
          </cell>
          <cell r="AG341" t="str">
            <v xml:space="preserve">  </v>
          </cell>
          <cell r="AH341" t="str">
            <v xml:space="preserve">  </v>
          </cell>
          <cell r="AI341" t="str">
            <v>WACRC</v>
          </cell>
          <cell r="AJ341" t="str">
            <v>Indoor Recreational Facilities</v>
          </cell>
        </row>
        <row r="342">
          <cell r="A342" t="str">
            <v>Whitlam Warehouse</v>
          </cell>
          <cell r="B342" t="str">
            <v>Indoor Recreational Facilities</v>
          </cell>
          <cell r="C342" t="str">
            <v>25 Whitlam Ave</v>
          </cell>
          <cell r="D342" t="str">
            <v>Etobicoke</v>
          </cell>
          <cell r="E342" t="str">
            <v>M8V 2K1</v>
          </cell>
          <cell r="F342">
            <v>24865</v>
          </cell>
          <cell r="G342" t="str">
            <v>SqFt</v>
          </cell>
          <cell r="H342">
            <v>100</v>
          </cell>
          <cell r="J342">
            <v>49540.670250000003</v>
          </cell>
          <cell r="K342" t="str">
            <v>kWh</v>
          </cell>
          <cell r="L342">
            <v>35039.245514000002</v>
          </cell>
          <cell r="M342" t="str">
            <v>CUBICM</v>
          </cell>
          <cell r="AF342" t="str">
            <v xml:space="preserve">  </v>
          </cell>
          <cell r="AG342" t="str">
            <v xml:space="preserve">  </v>
          </cell>
          <cell r="AH342" t="str">
            <v xml:space="preserve">  </v>
          </cell>
          <cell r="AI342" t="str">
            <v>WHITWH</v>
          </cell>
          <cell r="AJ342" t="str">
            <v>Indoor Recreational Facilities</v>
          </cell>
        </row>
        <row r="343">
          <cell r="A343" t="str">
            <v>Willowdale Lawn Bowling</v>
          </cell>
          <cell r="B343" t="str">
            <v>Indoor Recreational Facilities</v>
          </cell>
          <cell r="C343" t="str">
            <v>150 Beecroft Rd</v>
          </cell>
          <cell r="D343" t="str">
            <v>North York</v>
          </cell>
          <cell r="E343" t="str">
            <v>M2N 5Z5</v>
          </cell>
          <cell r="F343">
            <v>2293</v>
          </cell>
          <cell r="G343" t="str">
            <v>SqFt</v>
          </cell>
          <cell r="H343">
            <v>100</v>
          </cell>
          <cell r="J343">
            <v>52044.760910999998</v>
          </cell>
          <cell r="K343" t="str">
            <v>kWh</v>
          </cell>
          <cell r="L343">
            <v>11393.317879000002</v>
          </cell>
          <cell r="M343" t="str">
            <v>CUBICM</v>
          </cell>
          <cell r="AF343" t="str">
            <v xml:space="preserve">  </v>
          </cell>
          <cell r="AG343" t="str">
            <v xml:space="preserve">  </v>
          </cell>
          <cell r="AH343" t="str">
            <v xml:space="preserve">  </v>
          </cell>
          <cell r="AI343" t="str">
            <v>WDLB</v>
          </cell>
          <cell r="AJ343" t="str">
            <v>Indoor Recreational Facilities</v>
          </cell>
        </row>
        <row r="344">
          <cell r="A344" t="str">
            <v>Albion Arena</v>
          </cell>
          <cell r="B344" t="str">
            <v>Indoor Sports Arena</v>
          </cell>
          <cell r="C344" t="str">
            <v>1501 Albion Rd</v>
          </cell>
          <cell r="D344" t="str">
            <v>Etobicoke</v>
          </cell>
          <cell r="E344" t="str">
            <v>M9V 1B2</v>
          </cell>
          <cell r="F344">
            <v>32658</v>
          </cell>
          <cell r="G344" t="str">
            <v>SqFt</v>
          </cell>
          <cell r="H344">
            <v>100</v>
          </cell>
          <cell r="J344">
            <v>389542.07064499997</v>
          </cell>
          <cell r="K344" t="str">
            <v>kWh</v>
          </cell>
          <cell r="L344">
            <v>44251.739908999996</v>
          </cell>
          <cell r="M344" t="str">
            <v>CUBICM</v>
          </cell>
          <cell r="AF344" t="str">
            <v xml:space="preserve">  </v>
          </cell>
          <cell r="AG344" t="str">
            <v xml:space="preserve">  </v>
          </cell>
          <cell r="AH344" t="str">
            <v xml:space="preserve">  </v>
          </cell>
          <cell r="AI344" t="str">
            <v>ALBIA</v>
          </cell>
          <cell r="AJ344" t="str">
            <v>Indoor Sports Arena</v>
          </cell>
        </row>
        <row r="345">
          <cell r="A345" t="str">
            <v>Amesbury Arena</v>
          </cell>
          <cell r="B345" t="str">
            <v>Indoor Sports Arena</v>
          </cell>
          <cell r="C345" t="str">
            <v>155 Culford Rd</v>
          </cell>
          <cell r="D345" t="str">
            <v>Toronto</v>
          </cell>
          <cell r="E345" t="str">
            <v>M6M 4K6</v>
          </cell>
          <cell r="F345">
            <v>26942</v>
          </cell>
          <cell r="G345" t="str">
            <v>SqFt</v>
          </cell>
          <cell r="H345">
            <v>100</v>
          </cell>
          <cell r="J345">
            <v>815010.49606099993</v>
          </cell>
          <cell r="K345" t="str">
            <v>kWh</v>
          </cell>
          <cell r="L345">
            <v>97981.677333</v>
          </cell>
          <cell r="M345" t="str">
            <v>CUBICM</v>
          </cell>
          <cell r="AF345" t="str">
            <v xml:space="preserve">  </v>
          </cell>
          <cell r="AG345" t="str">
            <v xml:space="preserve">  </v>
          </cell>
          <cell r="AH345" t="str">
            <v xml:space="preserve">  </v>
          </cell>
          <cell r="AI345" t="str">
            <v>AMESA</v>
          </cell>
          <cell r="AJ345" t="str">
            <v>Indoor Sports Arena</v>
          </cell>
        </row>
        <row r="346">
          <cell r="A346" t="str">
            <v>Baycrest Arena</v>
          </cell>
          <cell r="B346" t="str">
            <v>Indoor Sports Arena</v>
          </cell>
          <cell r="C346" t="str">
            <v>160 Neptune Dr</v>
          </cell>
          <cell r="D346" t="str">
            <v>North York</v>
          </cell>
          <cell r="E346" t="str">
            <v>M6A 1X4</v>
          </cell>
          <cell r="F346">
            <v>27060</v>
          </cell>
          <cell r="G346" t="str">
            <v>SqFt</v>
          </cell>
          <cell r="H346">
            <v>100</v>
          </cell>
          <cell r="J346">
            <v>413634.96752899996</v>
          </cell>
          <cell r="K346" t="str">
            <v>kWh</v>
          </cell>
          <cell r="L346">
            <v>60558.314811000004</v>
          </cell>
          <cell r="M346" t="str">
            <v>CUBICM</v>
          </cell>
          <cell r="AF346" t="str">
            <v xml:space="preserve">  </v>
          </cell>
          <cell r="AG346" t="str">
            <v xml:space="preserve">  </v>
          </cell>
          <cell r="AH346" t="str">
            <v xml:space="preserve">  </v>
          </cell>
          <cell r="AI346" t="str">
            <v>BAYCA</v>
          </cell>
          <cell r="AJ346" t="str">
            <v>Indoor Sports Arena</v>
          </cell>
        </row>
        <row r="347">
          <cell r="A347" t="str">
            <v>Bayview Arena</v>
          </cell>
          <cell r="B347" t="str">
            <v>Indoor Sports Arena</v>
          </cell>
          <cell r="C347" t="str">
            <v>3230 Bayview Ave</v>
          </cell>
          <cell r="D347" t="str">
            <v>North York</v>
          </cell>
          <cell r="E347" t="str">
            <v>M2M 3R7</v>
          </cell>
          <cell r="F347">
            <v>28417</v>
          </cell>
          <cell r="G347" t="str">
            <v>SqFt</v>
          </cell>
          <cell r="H347">
            <v>100</v>
          </cell>
          <cell r="J347">
            <v>379363.72775799996</v>
          </cell>
          <cell r="K347" t="str">
            <v>kWh</v>
          </cell>
          <cell r="L347">
            <v>51546.046405999994</v>
          </cell>
          <cell r="M347" t="str">
            <v>CUBICM</v>
          </cell>
          <cell r="AF347" t="str">
            <v xml:space="preserve">  </v>
          </cell>
          <cell r="AG347" t="str">
            <v xml:space="preserve">  </v>
          </cell>
          <cell r="AH347" t="str">
            <v xml:space="preserve">  </v>
          </cell>
          <cell r="AI347" t="str">
            <v>BAYVA</v>
          </cell>
          <cell r="AJ347" t="str">
            <v>Indoor Sports Arena</v>
          </cell>
        </row>
        <row r="348">
          <cell r="A348" t="str">
            <v>Central Arena</v>
          </cell>
          <cell r="B348" t="str">
            <v>Indoor Sports Arena</v>
          </cell>
          <cell r="C348" t="str">
            <v>50 Montgomery Rd</v>
          </cell>
          <cell r="D348" t="str">
            <v>Etobicoke</v>
          </cell>
          <cell r="E348" t="str">
            <v>M8X 1Z4</v>
          </cell>
          <cell r="F348">
            <v>32001</v>
          </cell>
          <cell r="G348" t="str">
            <v>SqFt</v>
          </cell>
          <cell r="H348">
            <v>100</v>
          </cell>
          <cell r="J348">
            <v>1554326.548645</v>
          </cell>
          <cell r="K348" t="str">
            <v>kWh</v>
          </cell>
          <cell r="L348">
            <v>202420.73583299998</v>
          </cell>
          <cell r="M348" t="str">
            <v>CUBICM</v>
          </cell>
          <cell r="AF348" t="str">
            <v xml:space="preserve">  </v>
          </cell>
          <cell r="AG348" t="str">
            <v xml:space="preserve">  </v>
          </cell>
          <cell r="AH348" t="str">
            <v xml:space="preserve">  </v>
          </cell>
          <cell r="AI348" t="str">
            <v>CTRLA</v>
          </cell>
          <cell r="AJ348" t="str">
            <v>Indoor Sports Arena</v>
          </cell>
        </row>
        <row r="349">
          <cell r="A349" t="str">
            <v>Chris Tonks Arena</v>
          </cell>
          <cell r="B349" t="str">
            <v>Indoor Sports Arena</v>
          </cell>
          <cell r="C349" t="str">
            <v>2801 Eglinton Ave</v>
          </cell>
          <cell r="D349" t="str">
            <v>Toronto</v>
          </cell>
          <cell r="E349" t="str">
            <v>M6M 5B4</v>
          </cell>
          <cell r="F349">
            <v>23638</v>
          </cell>
          <cell r="G349" t="str">
            <v>SqFt</v>
          </cell>
          <cell r="H349">
            <v>100</v>
          </cell>
          <cell r="J349">
            <v>521643.07936700003</v>
          </cell>
          <cell r="K349" t="str">
            <v>kWh</v>
          </cell>
          <cell r="L349">
            <v>53723.821507000001</v>
          </cell>
          <cell r="M349" t="str">
            <v>CUBICM</v>
          </cell>
          <cell r="AF349" t="str">
            <v xml:space="preserve">  </v>
          </cell>
          <cell r="AG349" t="str">
            <v xml:space="preserve">  </v>
          </cell>
          <cell r="AH349" t="str">
            <v xml:space="preserve">  </v>
          </cell>
          <cell r="AI349" t="str">
            <v>CHRIA</v>
          </cell>
          <cell r="AJ349" t="str">
            <v>Indoor Sports Arena</v>
          </cell>
        </row>
        <row r="350">
          <cell r="A350" t="str">
            <v>Cummer Arena</v>
          </cell>
          <cell r="B350" t="str">
            <v>Indoor Sports Arena</v>
          </cell>
          <cell r="C350" t="str">
            <v>6000 Leslie St</v>
          </cell>
          <cell r="D350" t="str">
            <v>North York</v>
          </cell>
          <cell r="E350" t="str">
            <v>M2H 1J9</v>
          </cell>
          <cell r="F350">
            <v>34348</v>
          </cell>
          <cell r="G350" t="str">
            <v>SqFt</v>
          </cell>
          <cell r="H350">
            <v>100</v>
          </cell>
          <cell r="J350">
            <v>1491895.4920320001</v>
          </cell>
          <cell r="K350" t="str">
            <v>kWh</v>
          </cell>
          <cell r="L350">
            <v>197102.80364500001</v>
          </cell>
          <cell r="M350" t="str">
            <v>CUBICM</v>
          </cell>
          <cell r="AF350" t="str">
            <v xml:space="preserve">  </v>
          </cell>
          <cell r="AG350" t="str">
            <v xml:space="preserve">  </v>
          </cell>
          <cell r="AH350" t="str">
            <v xml:space="preserve">  </v>
          </cell>
          <cell r="AI350" t="str">
            <v>CUMMA</v>
          </cell>
          <cell r="AJ350" t="str">
            <v>Indoor Sports Arena</v>
          </cell>
        </row>
        <row r="351">
          <cell r="A351" t="str">
            <v>Don MilIs Arena</v>
          </cell>
          <cell r="B351" t="str">
            <v>Indoor Sports Arena</v>
          </cell>
          <cell r="C351" t="str">
            <v>1030 Don Mills Rd</v>
          </cell>
          <cell r="D351" t="str">
            <v>North York</v>
          </cell>
          <cell r="E351" t="str">
            <v>M3C 1W6</v>
          </cell>
          <cell r="F351">
            <v>27857</v>
          </cell>
          <cell r="G351" t="str">
            <v>SqFt</v>
          </cell>
          <cell r="H351">
            <v>100</v>
          </cell>
          <cell r="J351">
            <v>532795.44640500005</v>
          </cell>
          <cell r="K351" t="str">
            <v>kWh</v>
          </cell>
          <cell r="L351">
            <v>64553.288661999999</v>
          </cell>
          <cell r="M351" t="str">
            <v>CUBICM</v>
          </cell>
          <cell r="AF351" t="str">
            <v xml:space="preserve">  </v>
          </cell>
          <cell r="AG351" t="str">
            <v xml:space="preserve">  </v>
          </cell>
          <cell r="AH351" t="str">
            <v xml:space="preserve">  </v>
          </cell>
          <cell r="AI351" t="str">
            <v>DONMA</v>
          </cell>
          <cell r="AJ351" t="str">
            <v>Indoor Sports Arena</v>
          </cell>
        </row>
        <row r="352">
          <cell r="A352" t="str">
            <v>Downsview Arena</v>
          </cell>
          <cell r="B352" t="str">
            <v>Indoor Sports Arena</v>
          </cell>
          <cell r="C352" t="str">
            <v>1633 Wilson Ave</v>
          </cell>
          <cell r="D352" t="str">
            <v>North York</v>
          </cell>
          <cell r="E352" t="str">
            <v>M3L 1A5</v>
          </cell>
          <cell r="F352">
            <v>34218</v>
          </cell>
          <cell r="G352" t="str">
            <v>SqFt</v>
          </cell>
          <cell r="H352">
            <v>100</v>
          </cell>
          <cell r="J352">
            <v>672507.91622600006</v>
          </cell>
          <cell r="K352" t="str">
            <v>kWh</v>
          </cell>
          <cell r="L352">
            <v>64862.449111000002</v>
          </cell>
          <cell r="M352" t="str">
            <v>CUBICM</v>
          </cell>
          <cell r="AF352" t="str">
            <v xml:space="preserve">  </v>
          </cell>
          <cell r="AG352" t="str">
            <v xml:space="preserve">  </v>
          </cell>
          <cell r="AH352" t="str">
            <v xml:space="preserve">  </v>
          </cell>
          <cell r="AI352" t="str">
            <v>DOWNA</v>
          </cell>
          <cell r="AJ352" t="str">
            <v>Indoor Sports Arena</v>
          </cell>
        </row>
        <row r="353">
          <cell r="A353" t="str">
            <v>East York Arena</v>
          </cell>
          <cell r="B353" t="str">
            <v>Indoor Sports Arena</v>
          </cell>
          <cell r="C353" t="str">
            <v>888 Cosburn Ave</v>
          </cell>
          <cell r="D353" t="str">
            <v>Toronto</v>
          </cell>
          <cell r="E353" t="str">
            <v>M4C 2W6</v>
          </cell>
          <cell r="F353">
            <v>30257</v>
          </cell>
          <cell r="G353" t="str">
            <v>SqFt</v>
          </cell>
          <cell r="H353">
            <v>100</v>
          </cell>
          <cell r="J353">
            <v>864049.55177499994</v>
          </cell>
          <cell r="K353" t="str">
            <v>kWh</v>
          </cell>
          <cell r="L353">
            <v>72997.174171999999</v>
          </cell>
          <cell r="M353" t="str">
            <v>CUBICM</v>
          </cell>
          <cell r="AF353" t="str">
            <v xml:space="preserve">  </v>
          </cell>
          <cell r="AG353" t="str">
            <v xml:space="preserve">  </v>
          </cell>
          <cell r="AH353" t="str">
            <v xml:space="preserve">  </v>
          </cell>
          <cell r="AI353" t="str">
            <v>EASTA</v>
          </cell>
          <cell r="AJ353" t="str">
            <v>Indoor Sports Arena</v>
          </cell>
        </row>
        <row r="354">
          <cell r="A354" t="str">
            <v>Etobicoke Centennial Arena</v>
          </cell>
          <cell r="B354" t="str">
            <v>Indoor Sports Arena</v>
          </cell>
          <cell r="C354" t="str">
            <v>56 Centennial Pk Rd</v>
          </cell>
          <cell r="D354" t="str">
            <v>Etobicoke</v>
          </cell>
          <cell r="E354" t="str">
            <v>M9C 5N3</v>
          </cell>
          <cell r="F354">
            <v>72050</v>
          </cell>
          <cell r="G354" t="str">
            <v>SqFt</v>
          </cell>
          <cell r="H354">
            <v>100</v>
          </cell>
          <cell r="J354">
            <v>1481887.1260159998</v>
          </cell>
          <cell r="K354" t="str">
            <v>kWh</v>
          </cell>
          <cell r="L354">
            <v>61126.024944999997</v>
          </cell>
          <cell r="M354" t="str">
            <v>CUBICM</v>
          </cell>
          <cell r="AF354" t="str">
            <v xml:space="preserve">  </v>
          </cell>
          <cell r="AG354" t="str">
            <v xml:space="preserve">  </v>
          </cell>
          <cell r="AH354" t="str">
            <v xml:space="preserve">  </v>
          </cell>
          <cell r="AI354" t="str">
            <v>ETCEA</v>
          </cell>
          <cell r="AJ354" t="str">
            <v>Indoor Sports Arena</v>
          </cell>
        </row>
        <row r="355">
          <cell r="A355" t="str">
            <v>Fenside Arena</v>
          </cell>
          <cell r="B355" t="str">
            <v>Indoor Sports Arena</v>
          </cell>
          <cell r="C355" t="str">
            <v>30 Slidell Cres</v>
          </cell>
          <cell r="D355" t="str">
            <v>North York</v>
          </cell>
          <cell r="E355" t="str">
            <v>M3A 2C4</v>
          </cell>
          <cell r="F355">
            <v>26307</v>
          </cell>
          <cell r="G355" t="str">
            <v>SqFt</v>
          </cell>
          <cell r="H355">
            <v>100</v>
          </cell>
          <cell r="J355">
            <v>384340.25495600002</v>
          </cell>
          <cell r="K355" t="str">
            <v>kWh</v>
          </cell>
          <cell r="L355">
            <v>51410.954550000002</v>
          </cell>
          <cell r="M355" t="str">
            <v>CUBICM</v>
          </cell>
          <cell r="AF355" t="str">
            <v xml:space="preserve">  </v>
          </cell>
          <cell r="AG355" t="str">
            <v xml:space="preserve">  </v>
          </cell>
          <cell r="AH355" t="str">
            <v xml:space="preserve">  </v>
          </cell>
          <cell r="AI355" t="str">
            <v>FENSA</v>
          </cell>
          <cell r="AJ355" t="str">
            <v>Indoor Sports Arena</v>
          </cell>
        </row>
        <row r="356">
          <cell r="A356" t="str">
            <v>Flemingdon Arena</v>
          </cell>
          <cell r="B356" t="str">
            <v>Indoor Sports Arena</v>
          </cell>
          <cell r="C356" t="str">
            <v>165 Grenoble Dr.</v>
          </cell>
          <cell r="D356" t="str">
            <v>North York</v>
          </cell>
          <cell r="E356" t="str">
            <v>M3C 3E7</v>
          </cell>
          <cell r="F356">
            <v>25640</v>
          </cell>
          <cell r="G356" t="str">
            <v>SqFt</v>
          </cell>
          <cell r="H356">
            <v>100</v>
          </cell>
          <cell r="J356">
            <v>440580.47077799996</v>
          </cell>
          <cell r="K356" t="str">
            <v>kWh</v>
          </cell>
          <cell r="L356">
            <v>25467.363635999998</v>
          </cell>
          <cell r="M356" t="str">
            <v>CUBICM</v>
          </cell>
          <cell r="AF356" t="str">
            <v xml:space="preserve">  </v>
          </cell>
          <cell r="AG356" t="str">
            <v xml:space="preserve">  </v>
          </cell>
          <cell r="AH356" t="str">
            <v xml:space="preserve">  </v>
          </cell>
          <cell r="AI356" t="str">
            <v>FLEMA</v>
          </cell>
          <cell r="AJ356" t="str">
            <v>Indoor Sports Arena</v>
          </cell>
        </row>
        <row r="357">
          <cell r="A357" t="str">
            <v>Forest Hill Memorial Arena</v>
          </cell>
          <cell r="B357" t="str">
            <v>Indoor Sports Arena</v>
          </cell>
          <cell r="C357" t="str">
            <v>340 Chaplin Cres</v>
          </cell>
          <cell r="D357" t="str">
            <v>Toronto</v>
          </cell>
          <cell r="E357" t="str">
            <v>M5N 2N3</v>
          </cell>
          <cell r="F357">
            <v>40666</v>
          </cell>
          <cell r="G357" t="str">
            <v>SqFt</v>
          </cell>
          <cell r="H357">
            <v>100</v>
          </cell>
          <cell r="J357">
            <v>1168520.2256</v>
          </cell>
          <cell r="K357" t="str">
            <v>kWh</v>
          </cell>
          <cell r="AF357" t="str">
            <v xml:space="preserve">  </v>
          </cell>
          <cell r="AG357" t="str">
            <v xml:space="preserve">  </v>
          </cell>
          <cell r="AH357" t="str">
            <v xml:space="preserve">  </v>
          </cell>
          <cell r="AI357" t="str">
            <v>FOREA</v>
          </cell>
          <cell r="AJ357" t="str">
            <v>Indoor Sports Arena</v>
          </cell>
        </row>
        <row r="358">
          <cell r="A358" t="str">
            <v>George Bell Arena</v>
          </cell>
          <cell r="B358" t="str">
            <v>Indoor Sports Arena</v>
          </cell>
          <cell r="C358" t="str">
            <v>215 Ryding Av</v>
          </cell>
          <cell r="D358" t="str">
            <v>Toronto</v>
          </cell>
          <cell r="E358" t="str">
            <v>M6N 3V4</v>
          </cell>
          <cell r="F358">
            <v>41786</v>
          </cell>
          <cell r="G358" t="str">
            <v>SqFt</v>
          </cell>
          <cell r="H358">
            <v>100</v>
          </cell>
          <cell r="J358">
            <v>698892.7733329999</v>
          </cell>
          <cell r="K358" t="str">
            <v>kWh</v>
          </cell>
          <cell r="AF358" t="str">
            <v xml:space="preserve">  </v>
          </cell>
          <cell r="AG358" t="str">
            <v xml:space="preserve">  </v>
          </cell>
          <cell r="AH358" t="str">
            <v xml:space="preserve">  </v>
          </cell>
          <cell r="AI358" t="str">
            <v>GEORA</v>
          </cell>
          <cell r="AJ358" t="str">
            <v>Indoor Sports Arena</v>
          </cell>
        </row>
        <row r="359">
          <cell r="A359" t="str">
            <v>Habitant Arena</v>
          </cell>
          <cell r="B359" t="str">
            <v>Indoor Sports Arena</v>
          </cell>
          <cell r="C359" t="str">
            <v>3383 Weston Rd</v>
          </cell>
          <cell r="D359" t="str">
            <v>North York</v>
          </cell>
          <cell r="E359" t="str">
            <v>M9M 2V9</v>
          </cell>
          <cell r="F359">
            <v>26307</v>
          </cell>
          <cell r="G359" t="str">
            <v>SqFt</v>
          </cell>
          <cell r="H359">
            <v>100</v>
          </cell>
          <cell r="J359">
            <v>355181.48484800005</v>
          </cell>
          <cell r="K359" t="str">
            <v>kWh</v>
          </cell>
          <cell r="L359">
            <v>60105.997107999996</v>
          </cell>
          <cell r="M359" t="str">
            <v>CUBICM</v>
          </cell>
          <cell r="AF359" t="str">
            <v xml:space="preserve">  </v>
          </cell>
          <cell r="AG359" t="str">
            <v xml:space="preserve">  </v>
          </cell>
          <cell r="AH359" t="str">
            <v xml:space="preserve">  </v>
          </cell>
          <cell r="AI359" t="str">
            <v>HABIA</v>
          </cell>
          <cell r="AJ359" t="str">
            <v>Indoor Sports Arena</v>
          </cell>
        </row>
        <row r="360">
          <cell r="A360" t="str">
            <v>Herbert Carnegie Centennial Arena</v>
          </cell>
          <cell r="B360" t="str">
            <v>Indoor Sports Arena</v>
          </cell>
          <cell r="C360" t="str">
            <v>580 Finch Ave. W</v>
          </cell>
          <cell r="D360" t="str">
            <v>North York</v>
          </cell>
          <cell r="E360" t="str">
            <v>M2R 1N7</v>
          </cell>
          <cell r="F360">
            <v>42270</v>
          </cell>
          <cell r="G360" t="str">
            <v>SqFt</v>
          </cell>
          <cell r="H360">
            <v>100</v>
          </cell>
          <cell r="J360">
            <v>852791.9952580001</v>
          </cell>
          <cell r="K360" t="str">
            <v>kWh</v>
          </cell>
          <cell r="L360">
            <v>137210.7775</v>
          </cell>
          <cell r="M360" t="str">
            <v>CUBICM</v>
          </cell>
          <cell r="AF360" t="str">
            <v xml:space="preserve">  </v>
          </cell>
          <cell r="AG360" t="str">
            <v xml:space="preserve">  </v>
          </cell>
          <cell r="AH360" t="str">
            <v xml:space="preserve">  </v>
          </cell>
          <cell r="AI360" t="str">
            <v>NYCEA</v>
          </cell>
          <cell r="AJ360" t="str">
            <v>Indoor Sports Arena</v>
          </cell>
        </row>
        <row r="361">
          <cell r="A361" t="str">
            <v>Lambton Park Arena</v>
          </cell>
          <cell r="B361" t="str">
            <v>Indoor Sports Arena</v>
          </cell>
          <cell r="C361" t="str">
            <v>4100 Dundas St W</v>
          </cell>
          <cell r="D361" t="str">
            <v>Toronto</v>
          </cell>
          <cell r="E361" t="str">
            <v>M6S 2T7</v>
          </cell>
          <cell r="F361">
            <v>24854</v>
          </cell>
          <cell r="G361" t="str">
            <v>SqFt</v>
          </cell>
          <cell r="H361">
            <v>100</v>
          </cell>
          <cell r="J361">
            <v>498311.870765</v>
          </cell>
          <cell r="K361" t="str">
            <v>kWh</v>
          </cell>
          <cell r="L361">
            <v>23495.847905000002</v>
          </cell>
          <cell r="M361" t="str">
            <v>CUBICM</v>
          </cell>
          <cell r="AF361" t="str">
            <v xml:space="preserve">  </v>
          </cell>
          <cell r="AG361" t="str">
            <v xml:space="preserve">  </v>
          </cell>
          <cell r="AH361" t="str">
            <v xml:space="preserve">  </v>
          </cell>
          <cell r="AI361" t="str">
            <v>LAMBA</v>
          </cell>
          <cell r="AJ361" t="str">
            <v>Indoor Sports Arena</v>
          </cell>
        </row>
        <row r="362">
          <cell r="A362" t="str">
            <v>Long Branch Arena</v>
          </cell>
          <cell r="B362" t="str">
            <v>Indoor Sports Arena</v>
          </cell>
          <cell r="C362" t="str">
            <v>75 Arcadian Crcl</v>
          </cell>
          <cell r="D362" t="str">
            <v>Etobicoke</v>
          </cell>
          <cell r="E362" t="str">
            <v>M8W 2Z5</v>
          </cell>
          <cell r="F362">
            <v>25629</v>
          </cell>
          <cell r="G362" t="str">
            <v>SqFt</v>
          </cell>
          <cell r="H362">
            <v>100</v>
          </cell>
          <cell r="J362">
            <v>398481.63333300001</v>
          </cell>
          <cell r="K362" t="str">
            <v>kWh</v>
          </cell>
          <cell r="L362">
            <v>40318.323779999999</v>
          </cell>
          <cell r="M362" t="str">
            <v>CUBICM</v>
          </cell>
          <cell r="AF362" t="str">
            <v xml:space="preserve">  </v>
          </cell>
          <cell r="AG362" t="str">
            <v xml:space="preserve">  </v>
          </cell>
          <cell r="AH362" t="str">
            <v xml:space="preserve">  </v>
          </cell>
          <cell r="AI362" t="str">
            <v>LONGA</v>
          </cell>
          <cell r="AJ362" t="str">
            <v>Indoor Sports Arena</v>
          </cell>
        </row>
        <row r="363">
          <cell r="A363" t="str">
            <v>Mimico Arena</v>
          </cell>
          <cell r="B363" t="str">
            <v>Indoor Sports Arena</v>
          </cell>
          <cell r="C363" t="str">
            <v>31 Drummond St</v>
          </cell>
          <cell r="D363" t="str">
            <v>Etobicoke</v>
          </cell>
          <cell r="E363" t="str">
            <v>M8V 1Y7</v>
          </cell>
          <cell r="F363">
            <v>35607</v>
          </cell>
          <cell r="G363" t="str">
            <v>SqFt</v>
          </cell>
          <cell r="H363">
            <v>100</v>
          </cell>
          <cell r="J363">
            <v>505880.32276499999</v>
          </cell>
          <cell r="K363" t="str">
            <v>kWh</v>
          </cell>
          <cell r="L363">
            <v>41157.969631</v>
          </cell>
          <cell r="M363" t="str">
            <v>CUBICM</v>
          </cell>
          <cell r="AF363" t="str">
            <v xml:space="preserve">  </v>
          </cell>
          <cell r="AG363" t="str">
            <v xml:space="preserve">  </v>
          </cell>
          <cell r="AH363" t="str">
            <v xml:space="preserve">  </v>
          </cell>
          <cell r="AI363" t="str">
            <v>MIMIA</v>
          </cell>
          <cell r="AJ363" t="str">
            <v>Indoor Sports Arena</v>
          </cell>
        </row>
        <row r="364">
          <cell r="A364" t="str">
            <v>Mitchell Field Arena</v>
          </cell>
          <cell r="B364" t="str">
            <v>Indoor Sports Arena</v>
          </cell>
          <cell r="C364" t="str">
            <v>89 Church Ave</v>
          </cell>
          <cell r="D364" t="str">
            <v>North York</v>
          </cell>
          <cell r="E364" t="str">
            <v>M2N 6C9</v>
          </cell>
          <cell r="F364">
            <v>30182</v>
          </cell>
          <cell r="G364" t="str">
            <v>SqFt</v>
          </cell>
          <cell r="H364">
            <v>100</v>
          </cell>
          <cell r="J364">
            <v>897078.87502899999</v>
          </cell>
          <cell r="K364" t="str">
            <v>kWh</v>
          </cell>
          <cell r="L364">
            <v>64406.583107000006</v>
          </cell>
          <cell r="M364" t="str">
            <v>CUBICM</v>
          </cell>
          <cell r="AF364" t="str">
            <v xml:space="preserve">  </v>
          </cell>
          <cell r="AG364" t="str">
            <v xml:space="preserve">  </v>
          </cell>
          <cell r="AH364" t="str">
            <v xml:space="preserve">  </v>
          </cell>
          <cell r="AI364" t="str">
            <v>MITCA</v>
          </cell>
          <cell r="AJ364" t="str">
            <v>Indoor Sports Arena</v>
          </cell>
        </row>
        <row r="365">
          <cell r="A365" t="str">
            <v>Moss Park Arena</v>
          </cell>
          <cell r="B365" t="str">
            <v>Indoor Sports Arena</v>
          </cell>
          <cell r="C365" t="str">
            <v>140 Sherbourne St</v>
          </cell>
          <cell r="D365" t="str">
            <v>Toronto</v>
          </cell>
          <cell r="E365" t="str">
            <v>M5A 2R6</v>
          </cell>
          <cell r="F365">
            <v>22335</v>
          </cell>
          <cell r="G365" t="str">
            <v>SqFt</v>
          </cell>
          <cell r="H365">
            <v>100</v>
          </cell>
          <cell r="J365">
            <v>895681.27845699992</v>
          </cell>
          <cell r="K365" t="str">
            <v>kWh</v>
          </cell>
          <cell r="AF365" t="str">
            <v xml:space="preserve">  </v>
          </cell>
          <cell r="AG365" t="str">
            <v xml:space="preserve">  </v>
          </cell>
          <cell r="AH365" t="str">
            <v xml:space="preserve">  </v>
          </cell>
          <cell r="AI365" t="str">
            <v>MOSSA</v>
          </cell>
          <cell r="AJ365" t="str">
            <v>Indoor Sports Arena</v>
          </cell>
        </row>
        <row r="366">
          <cell r="A366" t="str">
            <v>Phil White Arena</v>
          </cell>
          <cell r="B366" t="str">
            <v>Indoor Sports Arena</v>
          </cell>
          <cell r="C366" t="str">
            <v>443 Arlington Ave</v>
          </cell>
          <cell r="D366" t="str">
            <v>Toronto</v>
          </cell>
          <cell r="E366" t="str">
            <v>M6C 3A4</v>
          </cell>
          <cell r="F366">
            <v>25941</v>
          </cell>
          <cell r="G366" t="str">
            <v>SqFt</v>
          </cell>
          <cell r="H366">
            <v>100</v>
          </cell>
          <cell r="J366">
            <v>881721.63971300004</v>
          </cell>
          <cell r="K366" t="str">
            <v>kWh</v>
          </cell>
          <cell r="L366">
            <v>21879.075854999999</v>
          </cell>
          <cell r="M366" t="str">
            <v>CUBICM</v>
          </cell>
          <cell r="AF366" t="str">
            <v xml:space="preserve">  </v>
          </cell>
          <cell r="AG366" t="str">
            <v xml:space="preserve">  </v>
          </cell>
          <cell r="AH366" t="str">
            <v xml:space="preserve">  </v>
          </cell>
          <cell r="AI366" t="str">
            <v>CEDAA</v>
          </cell>
          <cell r="AJ366" t="str">
            <v>Indoor Sports Arena</v>
          </cell>
        </row>
        <row r="367">
          <cell r="A367" t="str">
            <v>Pine Point Arena</v>
          </cell>
          <cell r="B367" t="str">
            <v>Indoor Sports Arena</v>
          </cell>
          <cell r="C367" t="str">
            <v>15 Grierson Rd</v>
          </cell>
          <cell r="D367" t="str">
            <v>Etobicoke</v>
          </cell>
          <cell r="E367" t="str">
            <v>M9W 3R2</v>
          </cell>
          <cell r="F367">
            <v>32001</v>
          </cell>
          <cell r="G367" t="str">
            <v>SqFt</v>
          </cell>
          <cell r="H367">
            <v>100</v>
          </cell>
          <cell r="J367">
            <v>454190.87142899999</v>
          </cell>
          <cell r="K367" t="str">
            <v>kWh</v>
          </cell>
          <cell r="L367">
            <v>29735.567052999999</v>
          </cell>
          <cell r="M367" t="str">
            <v>CUBICM</v>
          </cell>
          <cell r="AF367" t="str">
            <v xml:space="preserve">  </v>
          </cell>
          <cell r="AG367" t="str">
            <v xml:space="preserve">  </v>
          </cell>
          <cell r="AH367" t="str">
            <v xml:space="preserve">  </v>
          </cell>
          <cell r="AI367" t="str">
            <v>PINEA</v>
          </cell>
          <cell r="AJ367" t="str">
            <v>Indoor Sports Arena</v>
          </cell>
        </row>
        <row r="368">
          <cell r="A368" t="str">
            <v>Scarborough Arena Gardens</v>
          </cell>
          <cell r="B368" t="str">
            <v>Indoor Sports Arena</v>
          </cell>
          <cell r="C368" t="str">
            <v>75 Birchmount Rd</v>
          </cell>
          <cell r="D368" t="str">
            <v>Scarborough</v>
          </cell>
          <cell r="E368" t="str">
            <v>M1N 3J7</v>
          </cell>
          <cell r="F368">
            <v>38320</v>
          </cell>
          <cell r="G368" t="str">
            <v>SqFt</v>
          </cell>
          <cell r="H368">
            <v>100</v>
          </cell>
          <cell r="J368">
            <v>682087.89356999996</v>
          </cell>
          <cell r="K368" t="str">
            <v>kWh</v>
          </cell>
          <cell r="L368">
            <v>56054.051249999997</v>
          </cell>
          <cell r="M368" t="str">
            <v>CUBICM</v>
          </cell>
          <cell r="AF368" t="str">
            <v xml:space="preserve">  </v>
          </cell>
          <cell r="AG368" t="str">
            <v xml:space="preserve">  </v>
          </cell>
          <cell r="AH368" t="str">
            <v xml:space="preserve">  </v>
          </cell>
          <cell r="AI368" t="str">
            <v>SCARA</v>
          </cell>
          <cell r="AJ368" t="str">
            <v>Indoor Sports Arena</v>
          </cell>
        </row>
        <row r="369">
          <cell r="A369" t="str">
            <v>Victoria Village Arena</v>
          </cell>
          <cell r="B369" t="str">
            <v>Indoor Sports Arena</v>
          </cell>
          <cell r="C369" t="str">
            <v>190 Bermondsey Ave.</v>
          </cell>
          <cell r="D369" t="str">
            <v>North York</v>
          </cell>
          <cell r="E369" t="str">
            <v>M4A 1Y1</v>
          </cell>
          <cell r="F369">
            <v>33637</v>
          </cell>
          <cell r="G369" t="str">
            <v>SqFt</v>
          </cell>
          <cell r="H369">
            <v>100</v>
          </cell>
          <cell r="J369">
            <v>733110.55121199996</v>
          </cell>
          <cell r="K369" t="str">
            <v>kWh</v>
          </cell>
          <cell r="L369">
            <v>70960.713212000002</v>
          </cell>
          <cell r="M369" t="str">
            <v>CUBICM</v>
          </cell>
          <cell r="AF369" t="str">
            <v xml:space="preserve">  </v>
          </cell>
          <cell r="AG369" t="str">
            <v xml:space="preserve">  </v>
          </cell>
          <cell r="AH369" t="str">
            <v xml:space="preserve">  </v>
          </cell>
          <cell r="AI369" t="str">
            <v>VICTA</v>
          </cell>
          <cell r="AJ369" t="str">
            <v>Indoor Sports Arena</v>
          </cell>
        </row>
        <row r="370">
          <cell r="A370" t="str">
            <v>York Mills Arena</v>
          </cell>
          <cell r="B370" t="str">
            <v>Indoor Sports Arena</v>
          </cell>
          <cell r="C370" t="str">
            <v>2539 Bayview Ave</v>
          </cell>
          <cell r="D370" t="str">
            <v>North York</v>
          </cell>
          <cell r="E370" t="str">
            <v>M2L 1B1</v>
          </cell>
          <cell r="F370">
            <v>23573</v>
          </cell>
          <cell r="G370" t="str">
            <v>SqFt</v>
          </cell>
          <cell r="H370">
            <v>100</v>
          </cell>
          <cell r="J370">
            <v>518489.96603200003</v>
          </cell>
          <cell r="K370" t="str">
            <v>kWh</v>
          </cell>
          <cell r="L370">
            <v>34956.328631000004</v>
          </cell>
          <cell r="M370" t="str">
            <v>CUBICM</v>
          </cell>
          <cell r="AF370" t="str">
            <v xml:space="preserve">  </v>
          </cell>
          <cell r="AG370" t="str">
            <v xml:space="preserve">  </v>
          </cell>
          <cell r="AH370" t="str">
            <v xml:space="preserve">  </v>
          </cell>
          <cell r="AI370" t="str">
            <v>YORKA</v>
          </cell>
          <cell r="AJ370" t="str">
            <v>Indoor Sports Arena</v>
          </cell>
        </row>
        <row r="371">
          <cell r="A371" t="str">
            <v>Albion Comm Ctr &amp; Pool</v>
          </cell>
          <cell r="B371" t="str">
            <v>Indoor Swimming Pool</v>
          </cell>
          <cell r="C371" t="str">
            <v>1485 Albion Rd</v>
          </cell>
          <cell r="D371" t="str">
            <v>Etobicoke</v>
          </cell>
          <cell r="E371" t="str">
            <v>M9V 1B2</v>
          </cell>
          <cell r="F371">
            <v>20688</v>
          </cell>
          <cell r="G371" t="str">
            <v>SqFt</v>
          </cell>
          <cell r="H371">
            <v>100</v>
          </cell>
          <cell r="J371">
            <v>411530.80620300001</v>
          </cell>
          <cell r="K371" t="str">
            <v>kWh</v>
          </cell>
          <cell r="L371">
            <v>160699.95107100002</v>
          </cell>
          <cell r="M371" t="str">
            <v>CUBICM</v>
          </cell>
          <cell r="AF371" t="str">
            <v xml:space="preserve">  </v>
          </cell>
          <cell r="AG371" t="str">
            <v xml:space="preserve">  </v>
          </cell>
          <cell r="AH371" t="str">
            <v xml:space="preserve">  </v>
          </cell>
          <cell r="AI371" t="str">
            <v>ALBIC</v>
          </cell>
          <cell r="AJ371" t="str">
            <v>Indoor Swimming Pool</v>
          </cell>
        </row>
        <row r="372">
          <cell r="A372" t="str">
            <v>Douglas Snow Aquatic Center</v>
          </cell>
          <cell r="B372" t="str">
            <v>Indoor Swimming Pool</v>
          </cell>
          <cell r="C372" t="str">
            <v>5100 Yonge St</v>
          </cell>
          <cell r="D372" t="str">
            <v>North York</v>
          </cell>
          <cell r="E372" t="str">
            <v>M2N 5V7</v>
          </cell>
          <cell r="F372">
            <v>40666</v>
          </cell>
          <cell r="G372" t="str">
            <v>SqFt</v>
          </cell>
          <cell r="H372">
            <v>100</v>
          </cell>
          <cell r="J372">
            <v>738764.74903299997</v>
          </cell>
          <cell r="K372" t="str">
            <v>kWh</v>
          </cell>
          <cell r="L372">
            <v>185671.85077200001</v>
          </cell>
          <cell r="M372" t="str">
            <v>CUBICM</v>
          </cell>
          <cell r="AF372" t="str">
            <v xml:space="preserve">  </v>
          </cell>
          <cell r="AG372" t="str">
            <v xml:space="preserve">  </v>
          </cell>
          <cell r="AH372" t="str">
            <v xml:space="preserve">  </v>
          </cell>
          <cell r="AI372" t="str">
            <v>DSAC</v>
          </cell>
          <cell r="AJ372" t="str">
            <v>Indoor Swimming Pool</v>
          </cell>
        </row>
        <row r="373">
          <cell r="A373" t="str">
            <v>Gus Ryder Pool and Health Club</v>
          </cell>
          <cell r="B373" t="str">
            <v>Indoor Swimming Pool</v>
          </cell>
          <cell r="C373" t="str">
            <v>1 Faustina Dr</v>
          </cell>
          <cell r="D373" t="str">
            <v>Etobicoke</v>
          </cell>
          <cell r="E373" t="str">
            <v>M8V 3L9</v>
          </cell>
          <cell r="F373">
            <v>21097</v>
          </cell>
          <cell r="G373" t="str">
            <v>SqFt</v>
          </cell>
          <cell r="H373">
            <v>100</v>
          </cell>
          <cell r="J373">
            <v>776641.43833299994</v>
          </cell>
          <cell r="K373" t="str">
            <v>kWh</v>
          </cell>
          <cell r="L373">
            <v>130144.144483</v>
          </cell>
          <cell r="M373" t="str">
            <v>CUBICM</v>
          </cell>
          <cell r="AF373" t="str">
            <v xml:space="preserve">  </v>
          </cell>
          <cell r="AG373" t="str">
            <v xml:space="preserve">  </v>
          </cell>
          <cell r="AH373" t="str">
            <v xml:space="preserve">  </v>
          </cell>
          <cell r="AI373" t="str">
            <v>GUSR</v>
          </cell>
          <cell r="AJ373" t="str">
            <v>Indoor Swimming Pool</v>
          </cell>
        </row>
        <row r="374">
          <cell r="A374" t="str">
            <v>Harrison Pool</v>
          </cell>
          <cell r="B374" t="str">
            <v>Indoor Swimming Pool</v>
          </cell>
          <cell r="C374" t="str">
            <v>15 Stephanie St</v>
          </cell>
          <cell r="D374" t="str">
            <v>Toronto</v>
          </cell>
          <cell r="E374" t="str">
            <v>M5T 1B1</v>
          </cell>
          <cell r="F374">
            <v>15263</v>
          </cell>
          <cell r="G374" t="str">
            <v>SqFt</v>
          </cell>
          <cell r="H374">
            <v>100</v>
          </cell>
          <cell r="J374">
            <v>238237.29905499998</v>
          </cell>
          <cell r="K374" t="str">
            <v>kWh</v>
          </cell>
          <cell r="L374">
            <v>97616.189656000002</v>
          </cell>
          <cell r="M374" t="str">
            <v>CUBICM</v>
          </cell>
          <cell r="AF374" t="str">
            <v xml:space="preserve">  </v>
          </cell>
          <cell r="AG374" t="str">
            <v xml:space="preserve">  </v>
          </cell>
          <cell r="AH374" t="str">
            <v xml:space="preserve">  </v>
          </cell>
          <cell r="AI374" t="str">
            <v>HARRC</v>
          </cell>
          <cell r="AJ374" t="str">
            <v>Indoor Swimming Pool</v>
          </cell>
        </row>
        <row r="375">
          <cell r="A375" t="str">
            <v>John Innes Community Recreation Centre</v>
          </cell>
          <cell r="B375" t="str">
            <v>Indoor Swimming Pool</v>
          </cell>
          <cell r="C375" t="str">
            <v>150 Sherbourne St</v>
          </cell>
          <cell r="D375" t="str">
            <v>Toronto</v>
          </cell>
          <cell r="E375" t="str">
            <v>M5A 2R6</v>
          </cell>
          <cell r="F375">
            <v>28055</v>
          </cell>
          <cell r="G375" t="str">
            <v>SqFt</v>
          </cell>
          <cell r="H375">
            <v>100</v>
          </cell>
          <cell r="J375">
            <v>93199.508499999996</v>
          </cell>
          <cell r="K375" t="str">
            <v>kWh</v>
          </cell>
          <cell r="AF375" t="str">
            <v xml:space="preserve">  </v>
          </cell>
          <cell r="AG375" t="str">
            <v xml:space="preserve">  </v>
          </cell>
          <cell r="AH375" t="str">
            <v xml:space="preserve">  </v>
          </cell>
          <cell r="AI375" t="str">
            <v>JIP</v>
          </cell>
          <cell r="AJ375" t="str">
            <v>Indoor Swimming Pool</v>
          </cell>
        </row>
        <row r="376">
          <cell r="A376" t="str">
            <v>Norseman Community School and Pool</v>
          </cell>
          <cell r="B376" t="str">
            <v>Indoor Swimming Pool</v>
          </cell>
          <cell r="C376" t="str">
            <v>105 Norseman St</v>
          </cell>
          <cell r="D376" t="str">
            <v>Etobicoke</v>
          </cell>
          <cell r="E376" t="str">
            <v>M8Z 2R1</v>
          </cell>
          <cell r="F376">
            <v>19052</v>
          </cell>
          <cell r="G376" t="str">
            <v>SqFt</v>
          </cell>
          <cell r="H376">
            <v>100</v>
          </cell>
          <cell r="J376">
            <v>368529.748441</v>
          </cell>
          <cell r="K376" t="str">
            <v>kWh</v>
          </cell>
          <cell r="L376">
            <v>94024.753666999997</v>
          </cell>
          <cell r="M376" t="str">
            <v>CUBICM</v>
          </cell>
          <cell r="AF376" t="str">
            <v xml:space="preserve">  </v>
          </cell>
          <cell r="AG376" t="str">
            <v xml:space="preserve">  </v>
          </cell>
          <cell r="AH376" t="str">
            <v xml:space="preserve">  </v>
          </cell>
          <cell r="AI376" t="str">
            <v>NMP</v>
          </cell>
          <cell r="AJ376" t="str">
            <v>Indoor Swimming Pool</v>
          </cell>
        </row>
        <row r="377">
          <cell r="A377" t="str">
            <v>S.H Armstrong R.C</v>
          </cell>
          <cell r="B377" t="str">
            <v>Indoor Swimming Pool</v>
          </cell>
          <cell r="C377" t="str">
            <v>56 Woodfield Rd</v>
          </cell>
          <cell r="D377" t="str">
            <v>Toronto</v>
          </cell>
          <cell r="E377" t="str">
            <v>M4L 2W6</v>
          </cell>
          <cell r="F377">
            <v>18277</v>
          </cell>
          <cell r="G377" t="str">
            <v>SqFt</v>
          </cell>
          <cell r="H377">
            <v>100</v>
          </cell>
          <cell r="J377">
            <v>221590.441379</v>
          </cell>
          <cell r="K377" t="str">
            <v>kWh</v>
          </cell>
          <cell r="L377">
            <v>27933.268736000002</v>
          </cell>
          <cell r="M377" t="str">
            <v>CUBICM</v>
          </cell>
          <cell r="AF377" t="str">
            <v xml:space="preserve">  </v>
          </cell>
          <cell r="AG377" t="str">
            <v xml:space="preserve">  </v>
          </cell>
          <cell r="AH377" t="str">
            <v xml:space="preserve">  </v>
          </cell>
          <cell r="AI377" t="str">
            <v>SHARC</v>
          </cell>
          <cell r="AJ377" t="str">
            <v>Indoor Swimming Pool</v>
          </cell>
        </row>
        <row r="378">
          <cell r="A378" t="str">
            <v>The Elms Pool and Community School</v>
          </cell>
          <cell r="B378" t="str">
            <v>Indoor Swimming Pool</v>
          </cell>
          <cell r="C378" t="str">
            <v>45 Golfdown Dr</v>
          </cell>
          <cell r="D378" t="str">
            <v>Etobicoke</v>
          </cell>
          <cell r="E378" t="str">
            <v>M9W 2H8</v>
          </cell>
          <cell r="F378">
            <v>13885</v>
          </cell>
          <cell r="G378" t="str">
            <v>SqFt</v>
          </cell>
          <cell r="H378">
            <v>100</v>
          </cell>
          <cell r="J378">
            <v>451451.49918899999</v>
          </cell>
          <cell r="K378" t="str">
            <v>kWh</v>
          </cell>
          <cell r="L378">
            <v>77668.275152000002</v>
          </cell>
          <cell r="M378" t="str">
            <v>CUBICM</v>
          </cell>
          <cell r="AF378" t="str">
            <v xml:space="preserve">  </v>
          </cell>
          <cell r="AG378" t="str">
            <v xml:space="preserve">  </v>
          </cell>
          <cell r="AH378" t="str">
            <v xml:space="preserve">  </v>
          </cell>
          <cell r="AI378" t="str">
            <v>TEP</v>
          </cell>
          <cell r="AJ378" t="str">
            <v>Indoor Swimming Pool</v>
          </cell>
        </row>
        <row r="379">
          <cell r="A379" t="str">
            <v>Wallace-Emerson C.C</v>
          </cell>
          <cell r="B379" t="str">
            <v>Indoor Swimming Pool</v>
          </cell>
          <cell r="C379" t="str">
            <v>1260 Dufferin St</v>
          </cell>
          <cell r="D379" t="str">
            <v>Toronto</v>
          </cell>
          <cell r="E379" t="str">
            <v>M6H 4C3</v>
          </cell>
          <cell r="F379">
            <v>51882</v>
          </cell>
          <cell r="G379" t="str">
            <v>SqFt</v>
          </cell>
          <cell r="H379">
            <v>100</v>
          </cell>
          <cell r="J379">
            <v>990708.487968</v>
          </cell>
          <cell r="K379" t="str">
            <v>kWh</v>
          </cell>
          <cell r="L379">
            <v>121635.798824</v>
          </cell>
          <cell r="M379" t="str">
            <v>CUBICM</v>
          </cell>
          <cell r="AF379" t="str">
            <v xml:space="preserve">  </v>
          </cell>
          <cell r="AG379" t="str">
            <v xml:space="preserve">  </v>
          </cell>
          <cell r="AH379" t="str">
            <v xml:space="preserve">  </v>
          </cell>
          <cell r="AI379" t="str">
            <v>WALLC</v>
          </cell>
          <cell r="AJ379" t="str">
            <v>Indoor Swimming Pool</v>
          </cell>
        </row>
        <row r="380">
          <cell r="A380" t="str">
            <v>Dee Avenue Lab</v>
          </cell>
          <cell r="B380" t="str">
            <v>Laboratory</v>
          </cell>
          <cell r="C380" t="str">
            <v>30 Dee Ave.</v>
          </cell>
          <cell r="D380" t="str">
            <v>Toronto</v>
          </cell>
          <cell r="E380" t="str">
            <v>M9N 1S9</v>
          </cell>
          <cell r="F380">
            <v>14994</v>
          </cell>
          <cell r="G380" t="str">
            <v>SqFt</v>
          </cell>
          <cell r="H380">
            <v>70</v>
          </cell>
          <cell r="J380">
            <v>1243577.9640649999</v>
          </cell>
          <cell r="K380" t="str">
            <v>kWh</v>
          </cell>
          <cell r="L380">
            <v>55589.578008000004</v>
          </cell>
          <cell r="M380" t="str">
            <v>CUBICM</v>
          </cell>
          <cell r="AF380" t="str">
            <v xml:space="preserve">  </v>
          </cell>
          <cell r="AG380" t="str">
            <v xml:space="preserve">  </v>
          </cell>
          <cell r="AH380" t="str">
            <v xml:space="preserve">  </v>
          </cell>
          <cell r="AI380" t="str">
            <v>DAL</v>
          </cell>
          <cell r="AJ380" t="str">
            <v>Laboratory</v>
          </cell>
        </row>
        <row r="381">
          <cell r="A381" t="str">
            <v>Beare Road Landfill</v>
          </cell>
          <cell r="B381" t="str">
            <v>Landfill Operations</v>
          </cell>
          <cell r="C381" t="str">
            <v>8132 Finch Ave E</v>
          </cell>
          <cell r="D381" t="str">
            <v>Scarborough</v>
          </cell>
          <cell r="E381" t="str">
            <v>M1B 5W3</v>
          </cell>
          <cell r="F381">
            <v>5942</v>
          </cell>
          <cell r="G381" t="str">
            <v>SqFt</v>
          </cell>
          <cell r="H381">
            <v>70</v>
          </cell>
          <cell r="J381">
            <v>149547.38938800001</v>
          </cell>
          <cell r="K381" t="str">
            <v>kWh</v>
          </cell>
          <cell r="AF381" t="str">
            <v xml:space="preserve">  </v>
          </cell>
          <cell r="AG381" t="str">
            <v xml:space="preserve">  </v>
          </cell>
          <cell r="AH381" t="str">
            <v xml:space="preserve">  </v>
          </cell>
          <cell r="AI381" t="str">
            <v>BRL</v>
          </cell>
          <cell r="AJ381" t="str">
            <v>Landfill Operations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2357 Meriadoc Dr</v>
          </cell>
          <cell r="D382" t="str">
            <v>Pickering</v>
          </cell>
          <cell r="E382" t="str">
            <v>L1X 2T1</v>
          </cell>
          <cell r="F382">
            <v>10764</v>
          </cell>
          <cell r="G382" t="str">
            <v>SqFt</v>
          </cell>
          <cell r="H382">
            <v>70</v>
          </cell>
          <cell r="J382">
            <v>190700.82741999999</v>
          </cell>
          <cell r="K382" t="str">
            <v>kWh</v>
          </cell>
          <cell r="AF382" t="str">
            <v xml:space="preserve">  </v>
          </cell>
          <cell r="AG382" t="str">
            <v xml:space="preserve">  </v>
          </cell>
          <cell r="AH382" t="str">
            <v xml:space="preserve">  </v>
          </cell>
          <cell r="AI382" t="str">
            <v>BWL</v>
          </cell>
          <cell r="AJ382" t="str">
            <v>Landfill Operations</v>
          </cell>
        </row>
        <row r="383">
          <cell r="A383" t="str">
            <v>Donlands Landfill</v>
          </cell>
          <cell r="B383" t="str">
            <v>Landfill Operations</v>
          </cell>
          <cell r="C383" t="str">
            <v>485 Donlands Ave</v>
          </cell>
          <cell r="D383" t="str">
            <v>Thornhill</v>
          </cell>
          <cell r="E383" t="str">
            <v>L3T 4K6</v>
          </cell>
          <cell r="F383">
            <v>603</v>
          </cell>
          <cell r="G383" t="str">
            <v>SqFt</v>
          </cell>
          <cell r="H383">
            <v>70</v>
          </cell>
          <cell r="J383">
            <v>39210.448149999997</v>
          </cell>
          <cell r="K383" t="str">
            <v>kWh</v>
          </cell>
          <cell r="AF383" t="str">
            <v xml:space="preserve">  </v>
          </cell>
          <cell r="AG383" t="str">
            <v xml:space="preserve">  </v>
          </cell>
          <cell r="AH383" t="str">
            <v xml:space="preserve">  </v>
          </cell>
          <cell r="AI383" t="str">
            <v>DL</v>
          </cell>
          <cell r="AJ383" t="str">
            <v>Landfill Operations</v>
          </cell>
        </row>
        <row r="384">
          <cell r="A384" t="str">
            <v>Keele Valley Landfill</v>
          </cell>
          <cell r="B384" t="str">
            <v>Landfill Operations</v>
          </cell>
          <cell r="C384" t="str">
            <v>200 McNaughton Rd</v>
          </cell>
          <cell r="D384" t="str">
            <v>Maple</v>
          </cell>
          <cell r="E384" t="str">
            <v>L6A 4E2</v>
          </cell>
          <cell r="F384">
            <v>10764</v>
          </cell>
          <cell r="G384" t="str">
            <v>SqFt</v>
          </cell>
          <cell r="H384">
            <v>70</v>
          </cell>
          <cell r="J384">
            <v>2663916.5124229998</v>
          </cell>
          <cell r="K384" t="str">
            <v>kWh</v>
          </cell>
          <cell r="AF384" t="str">
            <v xml:space="preserve">  </v>
          </cell>
          <cell r="AG384" t="str">
            <v xml:space="preserve">  </v>
          </cell>
          <cell r="AH384" t="str">
            <v xml:space="preserve">  </v>
          </cell>
          <cell r="AI384" t="str">
            <v>KVL</v>
          </cell>
          <cell r="AJ384" t="str">
            <v>Landfill Operations</v>
          </cell>
        </row>
        <row r="385">
          <cell r="A385" t="str">
            <v>1 STRATHMORE BLVD</v>
          </cell>
          <cell r="B385" t="str">
            <v>Leasing</v>
          </cell>
          <cell r="C385" t="str">
            <v>1 Strathmore Blvd</v>
          </cell>
          <cell r="D385" t="str">
            <v>Toronto</v>
          </cell>
          <cell r="E385" t="str">
            <v>M4J 1P1</v>
          </cell>
          <cell r="F385">
            <v>2383</v>
          </cell>
          <cell r="G385" t="str">
            <v>SqFt</v>
          </cell>
          <cell r="H385">
            <v>168</v>
          </cell>
          <cell r="J385">
            <v>2400.257822</v>
          </cell>
          <cell r="K385" t="str">
            <v>kWh</v>
          </cell>
          <cell r="L385">
            <v>2338.8216419999999</v>
          </cell>
          <cell r="M385" t="str">
            <v>CUBICM</v>
          </cell>
          <cell r="AF385" t="str">
            <v xml:space="preserve">  </v>
          </cell>
          <cell r="AG385" t="str">
            <v xml:space="preserve">  </v>
          </cell>
          <cell r="AH385" t="str">
            <v xml:space="preserve">  </v>
          </cell>
          <cell r="AI385" t="str">
            <v>1STRATHMORE</v>
          </cell>
          <cell r="AJ385" t="str">
            <v>Leasing</v>
          </cell>
        </row>
        <row r="386">
          <cell r="A386" t="str">
            <v>100 Rosedale Valley</v>
          </cell>
          <cell r="B386" t="str">
            <v>Leasing</v>
          </cell>
          <cell r="C386" t="str">
            <v>100 Rosedale Valley Rd</v>
          </cell>
          <cell r="D386" t="str">
            <v>Toronto</v>
          </cell>
          <cell r="E386" t="str">
            <v>M4W 1P7</v>
          </cell>
          <cell r="F386">
            <v>2691</v>
          </cell>
          <cell r="G386" t="str">
            <v>SqFt</v>
          </cell>
          <cell r="H386">
            <v>100</v>
          </cell>
          <cell r="J386">
            <v>6591.4149029999999</v>
          </cell>
          <cell r="K386" t="str">
            <v>kWh</v>
          </cell>
          <cell r="AF386" t="str">
            <v xml:space="preserve">  </v>
          </cell>
          <cell r="AG386" t="str">
            <v xml:space="preserve">  </v>
          </cell>
          <cell r="AH386" t="str">
            <v xml:space="preserve">  </v>
          </cell>
          <cell r="AI386" t="str">
            <v>100RDV</v>
          </cell>
          <cell r="AJ386" t="str">
            <v>Leasing</v>
          </cell>
        </row>
        <row r="387">
          <cell r="A387" t="str">
            <v>111 KING ST E</v>
          </cell>
          <cell r="B387" t="str">
            <v>Leasing</v>
          </cell>
          <cell r="C387" t="str">
            <v>111 KING ST E</v>
          </cell>
          <cell r="E387" t="str">
            <v>M5V 3C16</v>
          </cell>
          <cell r="F387">
            <v>8775</v>
          </cell>
          <cell r="G387" t="str">
            <v>SqFt</v>
          </cell>
          <cell r="H387">
            <v>70</v>
          </cell>
          <cell r="J387">
            <v>19245.053333</v>
          </cell>
          <cell r="K387" t="str">
            <v>kWh</v>
          </cell>
          <cell r="L387">
            <v>334.66666800000002</v>
          </cell>
          <cell r="M387" t="str">
            <v>CUBICM</v>
          </cell>
          <cell r="AF387" t="str">
            <v xml:space="preserve">  </v>
          </cell>
          <cell r="AG387" t="str">
            <v xml:space="preserve">  </v>
          </cell>
          <cell r="AH387" t="str">
            <v xml:space="preserve">  </v>
          </cell>
          <cell r="AI387" t="str">
            <v>111KINGE</v>
          </cell>
          <cell r="AJ387" t="str">
            <v>Leasing</v>
          </cell>
        </row>
        <row r="388">
          <cell r="A388" t="str">
            <v>113 Spadina Rd</v>
          </cell>
          <cell r="B388" t="str">
            <v>Leasing</v>
          </cell>
          <cell r="C388" t="str">
            <v>113 Spadina Rd</v>
          </cell>
          <cell r="D388" t="str">
            <v>Toronto</v>
          </cell>
          <cell r="E388" t="str">
            <v>M5R 2T8</v>
          </cell>
          <cell r="F388">
            <v>2982</v>
          </cell>
          <cell r="G388" t="str">
            <v>SqFt</v>
          </cell>
          <cell r="H388">
            <v>100</v>
          </cell>
          <cell r="J388">
            <v>38009.999587999999</v>
          </cell>
          <cell r="K388" t="str">
            <v>kWh</v>
          </cell>
          <cell r="L388">
            <v>186.8</v>
          </cell>
          <cell r="M388" t="str">
            <v>CUBICM</v>
          </cell>
          <cell r="AF388" t="str">
            <v xml:space="preserve">  </v>
          </cell>
          <cell r="AG388" t="str">
            <v xml:space="preserve">  </v>
          </cell>
          <cell r="AH388" t="str">
            <v xml:space="preserve">  </v>
          </cell>
          <cell r="AI388" t="str">
            <v>113SPAD</v>
          </cell>
          <cell r="AJ388" t="str">
            <v>Leasing</v>
          </cell>
        </row>
        <row r="389">
          <cell r="A389" t="str">
            <v>134 Spadina Rd</v>
          </cell>
          <cell r="B389" t="str">
            <v>Leasing</v>
          </cell>
          <cell r="C389" t="str">
            <v>134 Spadina Rd</v>
          </cell>
          <cell r="D389" t="str">
            <v>Toronto</v>
          </cell>
          <cell r="E389" t="str">
            <v>M5V 2L4</v>
          </cell>
          <cell r="F389">
            <v>3369</v>
          </cell>
          <cell r="G389" t="str">
            <v>SqFt</v>
          </cell>
          <cell r="H389">
            <v>100</v>
          </cell>
          <cell r="J389">
            <v>18481.820206</v>
          </cell>
          <cell r="K389" t="str">
            <v>kWh</v>
          </cell>
          <cell r="L389">
            <v>9388.3824509999995</v>
          </cell>
          <cell r="M389" t="str">
            <v>CUBICM</v>
          </cell>
          <cell r="AF389" t="str">
            <v xml:space="preserve">  </v>
          </cell>
          <cell r="AG389" t="str">
            <v xml:space="preserve">  </v>
          </cell>
          <cell r="AH389" t="str">
            <v xml:space="preserve">  </v>
          </cell>
          <cell r="AI389" t="str">
            <v>134SPA</v>
          </cell>
          <cell r="AJ389" t="str">
            <v>Leasing</v>
          </cell>
        </row>
        <row r="390">
          <cell r="A390" t="str">
            <v>136 Spadina Rd</v>
          </cell>
          <cell r="B390" t="str">
            <v>Leasing</v>
          </cell>
          <cell r="C390" t="str">
            <v>136 Spadina Rd</v>
          </cell>
          <cell r="D390" t="str">
            <v>Toronto</v>
          </cell>
          <cell r="E390" t="str">
            <v>M5V 2L4</v>
          </cell>
          <cell r="F390">
            <v>2626</v>
          </cell>
          <cell r="G390" t="str">
            <v>SqFt</v>
          </cell>
          <cell r="H390">
            <v>100</v>
          </cell>
          <cell r="J390">
            <v>5283.2093029999996</v>
          </cell>
          <cell r="K390" t="str">
            <v>kWh</v>
          </cell>
          <cell r="AF390" t="str">
            <v xml:space="preserve">  </v>
          </cell>
          <cell r="AG390" t="str">
            <v xml:space="preserve">  </v>
          </cell>
          <cell r="AH390" t="str">
            <v xml:space="preserve">  </v>
          </cell>
          <cell r="AI390" t="str">
            <v>136SPA</v>
          </cell>
          <cell r="AJ390" t="str">
            <v>Leasing</v>
          </cell>
        </row>
        <row r="391">
          <cell r="A391" t="str">
            <v>161 Spadina Rd</v>
          </cell>
          <cell r="B391" t="str">
            <v>Leasing</v>
          </cell>
          <cell r="C391" t="str">
            <v>161 Spadina Rd</v>
          </cell>
          <cell r="D391" t="str">
            <v>Toronto</v>
          </cell>
          <cell r="E391" t="str">
            <v>M5R 2T8</v>
          </cell>
          <cell r="F391">
            <v>3651</v>
          </cell>
          <cell r="G391" t="str">
            <v>SqFt</v>
          </cell>
          <cell r="H391">
            <v>100</v>
          </cell>
          <cell r="J391">
            <v>3100.9391180000002</v>
          </cell>
          <cell r="K391" t="str">
            <v>kWh</v>
          </cell>
          <cell r="L391">
            <v>13134.23875</v>
          </cell>
          <cell r="M391" t="str">
            <v>CUBICM</v>
          </cell>
          <cell r="AF391" t="str">
            <v xml:space="preserve">  </v>
          </cell>
          <cell r="AG391" t="str">
            <v xml:space="preserve">  </v>
          </cell>
          <cell r="AH391" t="str">
            <v xml:space="preserve">  </v>
          </cell>
          <cell r="AI391" t="str">
            <v>161SPAD</v>
          </cell>
          <cell r="AJ391" t="str">
            <v>Leasing</v>
          </cell>
        </row>
        <row r="392">
          <cell r="A392" t="str">
            <v>17MILL</v>
          </cell>
          <cell r="B392" t="str">
            <v>Leasing</v>
          </cell>
          <cell r="C392" t="str">
            <v>17 MILL</v>
          </cell>
          <cell r="D392" t="str">
            <v>North York</v>
          </cell>
          <cell r="E392" t="str">
            <v>M2P 1B3</v>
          </cell>
          <cell r="F392">
            <v>2000</v>
          </cell>
          <cell r="G392" t="str">
            <v>SqFt</v>
          </cell>
          <cell r="H392">
            <v>100</v>
          </cell>
          <cell r="J392">
            <v>2937.4293339999999</v>
          </cell>
          <cell r="K392" t="str">
            <v>kWh</v>
          </cell>
          <cell r="L392">
            <v>2648.2510969999998</v>
          </cell>
          <cell r="M392" t="str">
            <v>CUBICM</v>
          </cell>
          <cell r="AF392" t="str">
            <v xml:space="preserve">  </v>
          </cell>
          <cell r="AG392" t="str">
            <v xml:space="preserve">  </v>
          </cell>
          <cell r="AH392" t="str">
            <v xml:space="preserve">  </v>
          </cell>
          <cell r="AI392" t="str">
            <v>17MILL</v>
          </cell>
          <cell r="AJ392" t="str">
            <v>Leasing</v>
          </cell>
        </row>
        <row r="393">
          <cell r="A393" t="str">
            <v>1845 Kingston Rd</v>
          </cell>
          <cell r="B393" t="str">
            <v>Leasing</v>
          </cell>
          <cell r="C393" t="str">
            <v>1845 Kingston Rd</v>
          </cell>
          <cell r="D393" t="str">
            <v>Scarborough</v>
          </cell>
          <cell r="E393" t="str">
            <v>M1N 1G8</v>
          </cell>
          <cell r="F393">
            <v>2400</v>
          </cell>
          <cell r="G393" t="str">
            <v>SqFt</v>
          </cell>
          <cell r="H393">
            <v>100</v>
          </cell>
          <cell r="J393">
            <v>298.762382</v>
          </cell>
          <cell r="K393" t="str">
            <v>kWh</v>
          </cell>
          <cell r="AF393" t="str">
            <v xml:space="preserve">  </v>
          </cell>
          <cell r="AG393" t="str">
            <v xml:space="preserve">  </v>
          </cell>
          <cell r="AH393" t="str">
            <v xml:space="preserve">  </v>
          </cell>
          <cell r="AI393" t="str">
            <v>1845KING</v>
          </cell>
          <cell r="AJ393" t="str">
            <v>Leasing</v>
          </cell>
        </row>
        <row r="394">
          <cell r="A394" t="str">
            <v>205 Spadina Rd</v>
          </cell>
          <cell r="B394" t="str">
            <v>Leasing</v>
          </cell>
          <cell r="C394" t="str">
            <v>205 Spadina Rd</v>
          </cell>
          <cell r="E394" t="str">
            <v>M5V 3C40</v>
          </cell>
          <cell r="F394">
            <v>3247</v>
          </cell>
          <cell r="G394" t="str">
            <v>SqFt</v>
          </cell>
          <cell r="H394">
            <v>168</v>
          </cell>
          <cell r="J394">
            <v>9166.8786629999995</v>
          </cell>
          <cell r="K394" t="str">
            <v>kWh</v>
          </cell>
          <cell r="AF394" t="str">
            <v xml:space="preserve">  </v>
          </cell>
          <cell r="AG394" t="str">
            <v xml:space="preserve">  </v>
          </cell>
          <cell r="AH394" t="str">
            <v xml:space="preserve">  </v>
          </cell>
          <cell r="AI394" t="str">
            <v>205SPDA</v>
          </cell>
          <cell r="AJ394" t="str">
            <v>Leasing</v>
          </cell>
        </row>
        <row r="395">
          <cell r="A395" t="str">
            <v>235 DANFORTH</v>
          </cell>
          <cell r="B395" t="str">
            <v>Leasing</v>
          </cell>
          <cell r="C395" t="str">
            <v>235 DANFORTH</v>
          </cell>
          <cell r="D395" t="str">
            <v>Scarborough</v>
          </cell>
          <cell r="E395" t="str">
            <v>M1L 3X2</v>
          </cell>
          <cell r="F395">
            <v>18444</v>
          </cell>
          <cell r="G395" t="str">
            <v>SqFt</v>
          </cell>
          <cell r="H395">
            <v>100</v>
          </cell>
          <cell r="J395">
            <v>61447.727896999997</v>
          </cell>
          <cell r="K395" t="str">
            <v>kWh</v>
          </cell>
          <cell r="AF395" t="str">
            <v xml:space="preserve">  </v>
          </cell>
          <cell r="AG395" t="str">
            <v xml:space="preserve">  </v>
          </cell>
          <cell r="AH395" t="str">
            <v xml:space="preserve">  </v>
          </cell>
          <cell r="AI395" t="str">
            <v>235DANFORTH</v>
          </cell>
          <cell r="AJ395" t="str">
            <v>Leasing</v>
          </cell>
        </row>
        <row r="396">
          <cell r="A396" t="str">
            <v>2930 ISLINGTON AVE</v>
          </cell>
          <cell r="B396" t="str">
            <v>Leasing</v>
          </cell>
          <cell r="C396" t="str">
            <v>2930 ISLINGTON AVE</v>
          </cell>
          <cell r="E396" t="str">
            <v>M5V 3C25</v>
          </cell>
          <cell r="F396">
            <v>750</v>
          </cell>
          <cell r="G396" t="str">
            <v>SqFt</v>
          </cell>
          <cell r="H396">
            <v>168</v>
          </cell>
          <cell r="J396">
            <v>6969.4129090000006</v>
          </cell>
          <cell r="K396" t="str">
            <v>kWh</v>
          </cell>
          <cell r="L396">
            <v>1292.7647059999999</v>
          </cell>
          <cell r="M396" t="str">
            <v>CUBICM</v>
          </cell>
          <cell r="AF396" t="str">
            <v xml:space="preserve">  </v>
          </cell>
          <cell r="AG396" t="str">
            <v xml:space="preserve">  </v>
          </cell>
          <cell r="AH396" t="str">
            <v xml:space="preserve">  </v>
          </cell>
          <cell r="AI396" t="str">
            <v>2930ISLING</v>
          </cell>
          <cell r="AJ396" t="str">
            <v>Leasing</v>
          </cell>
        </row>
        <row r="397">
          <cell r="A397" t="str">
            <v>3 STRATHMORE BLVD</v>
          </cell>
          <cell r="B397" t="str">
            <v>Leasing</v>
          </cell>
          <cell r="C397" t="str">
            <v>3 Strathmore Blvd</v>
          </cell>
          <cell r="D397" t="str">
            <v>Toronto</v>
          </cell>
          <cell r="E397" t="str">
            <v>M4J 1P1</v>
          </cell>
          <cell r="F397">
            <v>1328</v>
          </cell>
          <cell r="G397" t="str">
            <v>SqFt</v>
          </cell>
          <cell r="H397">
            <v>168</v>
          </cell>
          <cell r="J397">
            <v>1442.2407639999999</v>
          </cell>
          <cell r="K397" t="str">
            <v>kWh</v>
          </cell>
          <cell r="L397">
            <v>2480.9394299999999</v>
          </cell>
          <cell r="M397" t="str">
            <v>CUBICM</v>
          </cell>
          <cell r="AF397" t="str">
            <v xml:space="preserve">  </v>
          </cell>
          <cell r="AG397" t="str">
            <v xml:space="preserve">  </v>
          </cell>
          <cell r="AH397" t="str">
            <v xml:space="preserve">  </v>
          </cell>
          <cell r="AI397" t="str">
            <v>3STRATHMORE</v>
          </cell>
          <cell r="AJ397" t="str">
            <v>Leasing</v>
          </cell>
        </row>
        <row r="398">
          <cell r="A398" t="str">
            <v>302 Horner Ave</v>
          </cell>
          <cell r="B398" t="str">
            <v>Leasing</v>
          </cell>
          <cell r="C398" t="str">
            <v>302 Horner Ave</v>
          </cell>
          <cell r="D398" t="str">
            <v>Etobicoke</v>
          </cell>
          <cell r="E398" t="str">
            <v>M8W 1Z3</v>
          </cell>
          <cell r="F398">
            <v>5000</v>
          </cell>
          <cell r="G398" t="str">
            <v>SqFt</v>
          </cell>
          <cell r="H398">
            <v>168</v>
          </cell>
          <cell r="J398">
            <v>1936.3361489999998</v>
          </cell>
          <cell r="K398" t="str">
            <v>kWh</v>
          </cell>
          <cell r="L398">
            <v>3823.333333</v>
          </cell>
          <cell r="M398" t="str">
            <v>CUBICM</v>
          </cell>
          <cell r="AF398" t="str">
            <v xml:space="preserve">  </v>
          </cell>
          <cell r="AG398" t="str">
            <v xml:space="preserve">  </v>
          </cell>
          <cell r="AH398" t="str">
            <v xml:space="preserve">  </v>
          </cell>
          <cell r="AI398" t="str">
            <v>302HORN</v>
          </cell>
          <cell r="AJ398" t="str">
            <v>Leasing</v>
          </cell>
        </row>
        <row r="399">
          <cell r="A399" t="str">
            <v>388 EVANS AVE</v>
          </cell>
          <cell r="B399" t="str">
            <v>Leasing</v>
          </cell>
          <cell r="C399" t="str">
            <v>388 EVANS AVE</v>
          </cell>
          <cell r="D399" t="str">
            <v>Etobicoke</v>
          </cell>
          <cell r="E399" t="str">
            <v>M8Z 1K6</v>
          </cell>
          <cell r="F399">
            <v>7500</v>
          </cell>
          <cell r="G399" t="str">
            <v>SqFt</v>
          </cell>
          <cell r="H399">
            <v>168</v>
          </cell>
          <cell r="J399">
            <v>6368.5959999999995</v>
          </cell>
          <cell r="K399" t="str">
            <v>kWh</v>
          </cell>
          <cell r="L399">
            <v>10777.771333999999</v>
          </cell>
          <cell r="M399" t="str">
            <v>CUBICM</v>
          </cell>
          <cell r="AF399" t="str">
            <v xml:space="preserve">  </v>
          </cell>
          <cell r="AG399" t="str">
            <v xml:space="preserve">  </v>
          </cell>
          <cell r="AH399" t="str">
            <v xml:space="preserve">  </v>
          </cell>
          <cell r="AI399" t="str">
            <v>388 EVANS</v>
          </cell>
          <cell r="AJ399" t="str">
            <v>Leasing</v>
          </cell>
        </row>
        <row r="400">
          <cell r="A400" t="str">
            <v>40 Russell Hill Rd</v>
          </cell>
          <cell r="B400" t="str">
            <v>Leasing</v>
          </cell>
          <cell r="C400" t="str">
            <v>40 Russell Hill Rd - ngas</v>
          </cell>
          <cell r="D400" t="str">
            <v>Toronto</v>
          </cell>
          <cell r="E400" t="str">
            <v>M4V 2T2</v>
          </cell>
          <cell r="F400">
            <v>3735</v>
          </cell>
          <cell r="G400" t="str">
            <v>SqFt</v>
          </cell>
          <cell r="H400">
            <v>100</v>
          </cell>
          <cell r="J400">
            <v>11819.466677</v>
          </cell>
          <cell r="K400" t="str">
            <v>kWh</v>
          </cell>
          <cell r="L400">
            <v>5776.8615520000003</v>
          </cell>
          <cell r="M400" t="str">
            <v>CUBICM</v>
          </cell>
          <cell r="AF400" t="str">
            <v xml:space="preserve">  </v>
          </cell>
          <cell r="AG400" t="str">
            <v xml:space="preserve">  </v>
          </cell>
          <cell r="AH400" t="str">
            <v xml:space="preserve">  </v>
          </cell>
          <cell r="AI400" t="str">
            <v>40RUSS</v>
          </cell>
          <cell r="AJ400" t="str">
            <v>Leasing</v>
          </cell>
        </row>
        <row r="401">
          <cell r="A401" t="str">
            <v>43 Edwin Ave</v>
          </cell>
          <cell r="B401" t="str">
            <v>Leasing</v>
          </cell>
          <cell r="C401" t="str">
            <v>43 Edwin Ave</v>
          </cell>
          <cell r="D401" t="str">
            <v>Toronto</v>
          </cell>
          <cell r="E401" t="str">
            <v>M6P 3Z5</v>
          </cell>
          <cell r="F401">
            <v>1074</v>
          </cell>
          <cell r="G401" t="str">
            <v>SqFt</v>
          </cell>
          <cell r="H401">
            <v>168</v>
          </cell>
          <cell r="J401">
            <v>552.15149400000007</v>
          </cell>
          <cell r="K401" t="str">
            <v>kWh</v>
          </cell>
          <cell r="AF401" t="str">
            <v xml:space="preserve">  </v>
          </cell>
          <cell r="AG401" t="str">
            <v xml:space="preserve">  </v>
          </cell>
          <cell r="AH401" t="str">
            <v xml:space="preserve">  </v>
          </cell>
          <cell r="AI401" t="str">
            <v>43EDWIN</v>
          </cell>
          <cell r="AJ401" t="str">
            <v>Leasing</v>
          </cell>
        </row>
        <row r="402">
          <cell r="A402" t="str">
            <v>50 Wabash</v>
          </cell>
          <cell r="B402" t="str">
            <v>Leasing</v>
          </cell>
          <cell r="C402" t="str">
            <v>50 Wabash</v>
          </cell>
          <cell r="D402" t="str">
            <v>Toronto</v>
          </cell>
          <cell r="E402" t="str">
            <v>M6R 1N2</v>
          </cell>
          <cell r="F402">
            <v>2992</v>
          </cell>
          <cell r="G402" t="str">
            <v>SqFt</v>
          </cell>
          <cell r="H402">
            <v>100</v>
          </cell>
          <cell r="J402">
            <v>15631.037531000002</v>
          </cell>
          <cell r="K402" t="str">
            <v>kWh</v>
          </cell>
          <cell r="L402">
            <v>4356.8420070000002</v>
          </cell>
          <cell r="M402" t="str">
            <v>CUBICM</v>
          </cell>
          <cell r="AF402" t="str">
            <v xml:space="preserve">  </v>
          </cell>
          <cell r="AG402" t="str">
            <v xml:space="preserve">  </v>
          </cell>
          <cell r="AH402" t="str">
            <v xml:space="preserve">  </v>
          </cell>
          <cell r="AI402" t="str">
            <v>50WABA</v>
          </cell>
          <cell r="AJ402" t="str">
            <v>Leasing</v>
          </cell>
        </row>
        <row r="403">
          <cell r="A403" t="str">
            <v>567 ARLINGTON</v>
          </cell>
          <cell r="B403" t="str">
            <v>Leasing</v>
          </cell>
          <cell r="C403" t="str">
            <v>567 ARLINGTON</v>
          </cell>
          <cell r="D403" t="str">
            <v>Toronto</v>
          </cell>
          <cell r="E403" t="str">
            <v>M6S 3A6</v>
          </cell>
          <cell r="F403">
            <v>1066</v>
          </cell>
          <cell r="G403" t="str">
            <v>SqFt</v>
          </cell>
          <cell r="H403">
            <v>100</v>
          </cell>
          <cell r="J403">
            <v>22.578534000000001</v>
          </cell>
          <cell r="K403" t="str">
            <v>kWh</v>
          </cell>
          <cell r="AF403" t="str">
            <v xml:space="preserve">  </v>
          </cell>
          <cell r="AG403" t="str">
            <v xml:space="preserve">  </v>
          </cell>
          <cell r="AH403" t="str">
            <v xml:space="preserve">  </v>
          </cell>
          <cell r="AI403" t="str">
            <v>567ARLINGTON</v>
          </cell>
          <cell r="AJ403" t="str">
            <v>Leasing</v>
          </cell>
        </row>
        <row r="404">
          <cell r="A404" t="str">
            <v>73 Spadina</v>
          </cell>
          <cell r="B404" t="str">
            <v>Leasing</v>
          </cell>
          <cell r="C404" t="str">
            <v>73 Spadina Rd</v>
          </cell>
          <cell r="D404" t="str">
            <v>Toronto</v>
          </cell>
          <cell r="E404" t="str">
            <v>M5R 2T1</v>
          </cell>
          <cell r="F404">
            <v>2548</v>
          </cell>
          <cell r="G404" t="str">
            <v>SqFt</v>
          </cell>
          <cell r="H404">
            <v>168</v>
          </cell>
          <cell r="J404">
            <v>2122.1076749999997</v>
          </cell>
          <cell r="K404" t="str">
            <v>kWh</v>
          </cell>
          <cell r="L404">
            <v>4572.1566670000002</v>
          </cell>
          <cell r="M404" t="str">
            <v>CUBICM</v>
          </cell>
          <cell r="AF404" t="str">
            <v xml:space="preserve">  </v>
          </cell>
          <cell r="AG404" t="str">
            <v xml:space="preserve">  </v>
          </cell>
          <cell r="AH404" t="str">
            <v xml:space="preserve">  </v>
          </cell>
          <cell r="AI404" t="str">
            <v>73SPAD</v>
          </cell>
          <cell r="AJ404" t="str">
            <v>Leasing</v>
          </cell>
        </row>
        <row r="405">
          <cell r="A405" t="str">
            <v>Spadina Rd 35</v>
          </cell>
          <cell r="B405" t="str">
            <v>Leasing</v>
          </cell>
          <cell r="C405" t="str">
            <v>35 Spadina Rd</v>
          </cell>
          <cell r="D405" t="str">
            <v>Toronto</v>
          </cell>
          <cell r="E405" t="str">
            <v>M5R 2S9</v>
          </cell>
          <cell r="F405">
            <v>3552</v>
          </cell>
          <cell r="G405" t="str">
            <v>SqFt</v>
          </cell>
          <cell r="H405">
            <v>100</v>
          </cell>
          <cell r="J405">
            <v>16946.751511999999</v>
          </cell>
          <cell r="K405" t="str">
            <v>kWh</v>
          </cell>
          <cell r="L405">
            <v>2785.6077500000001</v>
          </cell>
          <cell r="M405" t="str">
            <v>CUBICM</v>
          </cell>
          <cell r="AF405" t="str">
            <v xml:space="preserve">  </v>
          </cell>
          <cell r="AG405" t="str">
            <v xml:space="preserve">  </v>
          </cell>
          <cell r="AH405" t="str">
            <v xml:space="preserve">  </v>
          </cell>
          <cell r="AI405" t="str">
            <v>SR35</v>
          </cell>
          <cell r="AJ405" t="str">
            <v>Leasing</v>
          </cell>
        </row>
        <row r="406">
          <cell r="A406" t="str">
            <v>Bendale Acres</v>
          </cell>
          <cell r="B406" t="str">
            <v>Long Term Care Homes</v>
          </cell>
          <cell r="C406" t="str">
            <v>2920 Lawrence Ave.E.</v>
          </cell>
          <cell r="D406" t="str">
            <v>Scarborough</v>
          </cell>
          <cell r="E406" t="str">
            <v>M1P 2T8</v>
          </cell>
          <cell r="F406">
            <v>210327</v>
          </cell>
          <cell r="G406" t="str">
            <v>SqFt</v>
          </cell>
          <cell r="H406">
            <v>168</v>
          </cell>
          <cell r="J406">
            <v>3381318.5683229999</v>
          </cell>
          <cell r="K406" t="str">
            <v>kWh</v>
          </cell>
          <cell r="L406">
            <v>546594.82624199998</v>
          </cell>
          <cell r="M406" t="str">
            <v>CUBICM</v>
          </cell>
          <cell r="AF406" t="str">
            <v xml:space="preserve">  </v>
          </cell>
          <cell r="AG406" t="str">
            <v xml:space="preserve">  </v>
          </cell>
          <cell r="AH406" t="str">
            <v xml:space="preserve">  </v>
          </cell>
          <cell r="AI406" t="str">
            <v>BA</v>
          </cell>
          <cell r="AJ406" t="str">
            <v>Long Term Care Homes</v>
          </cell>
        </row>
        <row r="407">
          <cell r="A407" t="str">
            <v>Carefree Lodge</v>
          </cell>
          <cell r="B407" t="str">
            <v>Long Term Care Homes</v>
          </cell>
          <cell r="C407" t="str">
            <v>306 Finch Ave.E.</v>
          </cell>
          <cell r="D407" t="str">
            <v>North York</v>
          </cell>
          <cell r="E407" t="str">
            <v>M2N 4S5</v>
          </cell>
          <cell r="F407">
            <v>67490</v>
          </cell>
          <cell r="G407" t="str">
            <v>SqFt</v>
          </cell>
          <cell r="H407">
            <v>168</v>
          </cell>
          <cell r="J407">
            <v>1251597.4150640001</v>
          </cell>
          <cell r="K407" t="str">
            <v>kWh</v>
          </cell>
          <cell r="L407">
            <v>106014.08</v>
          </cell>
          <cell r="M407" t="str">
            <v>CUBICM</v>
          </cell>
          <cell r="AF407" t="str">
            <v xml:space="preserve">  </v>
          </cell>
          <cell r="AG407" t="str">
            <v xml:space="preserve">  </v>
          </cell>
          <cell r="AH407" t="str">
            <v xml:space="preserve">  </v>
          </cell>
          <cell r="AI407" t="str">
            <v>CFL</v>
          </cell>
          <cell r="AJ407" t="str">
            <v>Long Term Care Homes</v>
          </cell>
        </row>
        <row r="408">
          <cell r="A408" t="str">
            <v>Castleview Wychwood Towers</v>
          </cell>
          <cell r="B408" t="str">
            <v>Long Term Care Homes</v>
          </cell>
          <cell r="C408" t="str">
            <v>351 Christie St</v>
          </cell>
          <cell r="D408" t="str">
            <v>Toronto</v>
          </cell>
          <cell r="E408" t="str">
            <v>M6G 3C3</v>
          </cell>
          <cell r="F408">
            <v>294447</v>
          </cell>
          <cell r="G408" t="str">
            <v>SqFt</v>
          </cell>
          <cell r="H408">
            <v>168</v>
          </cell>
          <cell r="J408">
            <v>5730762.3106640009</v>
          </cell>
          <cell r="K408" t="str">
            <v>kWh</v>
          </cell>
          <cell r="L408">
            <v>233177.19199999998</v>
          </cell>
          <cell r="M408" t="str">
            <v>CUBICM</v>
          </cell>
          <cell r="AF408" t="str">
            <v xml:space="preserve">  </v>
          </cell>
          <cell r="AG408" t="str">
            <v xml:space="preserve">  </v>
          </cell>
          <cell r="AH408" t="str">
            <v xml:space="preserve">  </v>
          </cell>
          <cell r="AI408" t="str">
            <v>CWT</v>
          </cell>
          <cell r="AJ408" t="str">
            <v>Long Term Care Homes</v>
          </cell>
        </row>
        <row r="409">
          <cell r="A409" t="str">
            <v>Cummer Lodge</v>
          </cell>
          <cell r="B409" t="str">
            <v>Long Term Care Homes</v>
          </cell>
          <cell r="C409" t="str">
            <v>205 Cummer Ave</v>
          </cell>
          <cell r="D409" t="str">
            <v>North York</v>
          </cell>
          <cell r="E409" t="str">
            <v>M2M 2E8</v>
          </cell>
          <cell r="F409">
            <v>243200</v>
          </cell>
          <cell r="G409" t="str">
            <v>SqFt</v>
          </cell>
          <cell r="H409">
            <v>168</v>
          </cell>
          <cell r="J409">
            <v>4564828.7019220004</v>
          </cell>
          <cell r="K409" t="str">
            <v>kWh</v>
          </cell>
          <cell r="L409">
            <v>634985.80253400002</v>
          </cell>
          <cell r="M409" t="str">
            <v>CUBICM</v>
          </cell>
          <cell r="AF409" t="str">
            <v xml:space="preserve">  </v>
          </cell>
          <cell r="AG409" t="str">
            <v xml:space="preserve">  </v>
          </cell>
          <cell r="AH409" t="str">
            <v xml:space="preserve">  </v>
          </cell>
          <cell r="AI409" t="str">
            <v>CLOD</v>
          </cell>
          <cell r="AJ409" t="str">
            <v>Long Term Care Homes</v>
          </cell>
        </row>
        <row r="410">
          <cell r="A410" t="str">
            <v>Fudger House</v>
          </cell>
          <cell r="B410" t="str">
            <v>Long Term Care Homes</v>
          </cell>
          <cell r="C410" t="str">
            <v>439 Sherbourne St</v>
          </cell>
          <cell r="D410" t="str">
            <v>Toronto</v>
          </cell>
          <cell r="E410" t="str">
            <v>M4X 1K6</v>
          </cell>
          <cell r="F410">
            <v>118995</v>
          </cell>
          <cell r="G410" t="str">
            <v>SqFt</v>
          </cell>
          <cell r="H410">
            <v>168</v>
          </cell>
          <cell r="J410">
            <v>1898266.7824200001</v>
          </cell>
          <cell r="K410" t="str">
            <v>kWh</v>
          </cell>
          <cell r="L410">
            <v>343118.15637100005</v>
          </cell>
          <cell r="M410" t="str">
            <v>CUBICM</v>
          </cell>
          <cell r="AF410" t="str">
            <v xml:space="preserve">  </v>
          </cell>
          <cell r="AG410" t="str">
            <v xml:space="preserve">  </v>
          </cell>
          <cell r="AH410" t="str">
            <v xml:space="preserve">  </v>
          </cell>
          <cell r="AI410" t="str">
            <v>FHSE</v>
          </cell>
          <cell r="AJ410" t="str">
            <v>Long Term Care Homes</v>
          </cell>
        </row>
        <row r="411">
          <cell r="A411" t="str">
            <v>Kipling Acres</v>
          </cell>
          <cell r="B411" t="str">
            <v>Long Term Care Homes</v>
          </cell>
          <cell r="C411" t="str">
            <v>2233 Kipling Ave</v>
          </cell>
          <cell r="D411" t="str">
            <v>Etobicoke</v>
          </cell>
          <cell r="E411" t="str">
            <v>M9W 4L3</v>
          </cell>
          <cell r="F411">
            <v>184590</v>
          </cell>
          <cell r="G411" t="str">
            <v>SqFt</v>
          </cell>
          <cell r="H411">
            <v>168</v>
          </cell>
          <cell r="J411">
            <v>4345092.5560650006</v>
          </cell>
          <cell r="K411" t="str">
            <v>kWh</v>
          </cell>
          <cell r="L411">
            <v>538124.46174199996</v>
          </cell>
          <cell r="M411" t="str">
            <v>CUBICM</v>
          </cell>
          <cell r="AF411" t="str">
            <v xml:space="preserve">  </v>
          </cell>
          <cell r="AG411" t="str">
            <v xml:space="preserve">  </v>
          </cell>
          <cell r="AH411" t="str">
            <v xml:space="preserve">  </v>
          </cell>
          <cell r="AI411" t="str">
            <v>KA</v>
          </cell>
          <cell r="AJ411" t="str">
            <v>Long Term Care Homes</v>
          </cell>
        </row>
        <row r="412">
          <cell r="A412" t="str">
            <v>Lakeshore Lodge</v>
          </cell>
          <cell r="B412" t="str">
            <v>Long Term Care Homes</v>
          </cell>
          <cell r="C412" t="str">
            <v>3197 Lakeshore Blvd</v>
          </cell>
          <cell r="D412" t="str">
            <v>Etobicoke</v>
          </cell>
          <cell r="E412" t="str">
            <v>M8V 4B7</v>
          </cell>
          <cell r="F412">
            <v>88964</v>
          </cell>
          <cell r="G412" t="str">
            <v>SqFt</v>
          </cell>
          <cell r="H412">
            <v>168</v>
          </cell>
          <cell r="J412">
            <v>1571162.3916450001</v>
          </cell>
          <cell r="K412" t="str">
            <v>kWh</v>
          </cell>
          <cell r="L412">
            <v>198486.00866599998</v>
          </cell>
          <cell r="M412" t="str">
            <v>CUBICM</v>
          </cell>
          <cell r="AF412" t="str">
            <v xml:space="preserve">  </v>
          </cell>
          <cell r="AG412" t="str">
            <v xml:space="preserve">  </v>
          </cell>
          <cell r="AH412" t="str">
            <v xml:space="preserve">  </v>
          </cell>
          <cell r="AI412" t="str">
            <v>LL</v>
          </cell>
          <cell r="AJ412" t="str">
            <v>Long Term Care Homes</v>
          </cell>
        </row>
        <row r="413">
          <cell r="A413" t="str">
            <v>Seven Oaks</v>
          </cell>
          <cell r="B413" t="str">
            <v>Long Term Care Homes</v>
          </cell>
          <cell r="C413" t="str">
            <v>9 Neilson Rd.</v>
          </cell>
          <cell r="D413" t="str">
            <v>Scarborough</v>
          </cell>
          <cell r="E413" t="str">
            <v>M1E 5E1</v>
          </cell>
          <cell r="F413">
            <v>133311</v>
          </cell>
          <cell r="G413" t="str">
            <v>SqFt</v>
          </cell>
          <cell r="H413">
            <v>168</v>
          </cell>
          <cell r="J413">
            <v>2586009.431258</v>
          </cell>
          <cell r="K413" t="str">
            <v>kWh</v>
          </cell>
          <cell r="L413">
            <v>418057.72943499999</v>
          </cell>
          <cell r="M413" t="str">
            <v>CUBICM</v>
          </cell>
          <cell r="AF413" t="str">
            <v xml:space="preserve">  </v>
          </cell>
          <cell r="AG413" t="str">
            <v xml:space="preserve">  </v>
          </cell>
          <cell r="AH413" t="str">
            <v xml:space="preserve">  </v>
          </cell>
          <cell r="AI413" t="str">
            <v>SO</v>
          </cell>
          <cell r="AJ413" t="str">
            <v>Long Term Care Homes</v>
          </cell>
        </row>
        <row r="414">
          <cell r="A414" t="str">
            <v>True Davidson Acres</v>
          </cell>
          <cell r="B414" t="str">
            <v>Long Term Care Homes</v>
          </cell>
          <cell r="C414" t="str">
            <v>200 Dawes Rd</v>
          </cell>
          <cell r="D414" t="str">
            <v>Toronto</v>
          </cell>
          <cell r="E414" t="str">
            <v>M4C 5M8</v>
          </cell>
          <cell r="F414">
            <v>130082</v>
          </cell>
          <cell r="G414" t="str">
            <v>SqFt</v>
          </cell>
          <cell r="H414">
            <v>168</v>
          </cell>
          <cell r="J414">
            <v>2546705.0053929999</v>
          </cell>
          <cell r="K414" t="str">
            <v>kWh</v>
          </cell>
          <cell r="L414">
            <v>390976.96044600004</v>
          </cell>
          <cell r="M414" t="str">
            <v>CUBICM</v>
          </cell>
          <cell r="AF414" t="str">
            <v xml:space="preserve">  </v>
          </cell>
          <cell r="AG414" t="str">
            <v xml:space="preserve">  </v>
          </cell>
          <cell r="AH414" t="str">
            <v xml:space="preserve">  </v>
          </cell>
          <cell r="AI414" t="str">
            <v>TDA</v>
          </cell>
          <cell r="AJ414" t="str">
            <v>Long Term Care Homes</v>
          </cell>
        </row>
        <row r="415">
          <cell r="A415" t="str">
            <v>Wesburn Manor</v>
          </cell>
          <cell r="B415" t="str">
            <v>Long Term Care Homes</v>
          </cell>
          <cell r="C415" t="str">
            <v>400 The West Mall</v>
          </cell>
          <cell r="D415" t="str">
            <v>Etobicoke</v>
          </cell>
          <cell r="E415" t="str">
            <v>M9C 5S1</v>
          </cell>
          <cell r="F415">
            <v>150867</v>
          </cell>
          <cell r="G415" t="str">
            <v>SqFt</v>
          </cell>
          <cell r="H415">
            <v>168</v>
          </cell>
          <cell r="J415">
            <v>2033886.184989</v>
          </cell>
          <cell r="K415" t="str">
            <v>kWh</v>
          </cell>
          <cell r="L415">
            <v>400653.80709700001</v>
          </cell>
          <cell r="M415" t="str">
            <v>CUBICM</v>
          </cell>
          <cell r="AF415" t="str">
            <v xml:space="preserve">  </v>
          </cell>
          <cell r="AG415" t="str">
            <v xml:space="preserve">  </v>
          </cell>
          <cell r="AH415" t="str">
            <v xml:space="preserve">  </v>
          </cell>
          <cell r="AI415" t="str">
            <v>WBM</v>
          </cell>
          <cell r="AJ415" t="str">
            <v>Long Term Care Homes</v>
          </cell>
        </row>
        <row r="416">
          <cell r="A416" t="str">
            <v>10 Daventry Rd</v>
          </cell>
          <cell r="B416" t="str">
            <v>Outdoor Recreational Facilities</v>
          </cell>
          <cell r="C416" t="str">
            <v>10 Daventry Rd</v>
          </cell>
          <cell r="D416" t="str">
            <v>Scarborough</v>
          </cell>
          <cell r="E416" t="str">
            <v>M1H 1X9</v>
          </cell>
          <cell r="F416">
            <v>1</v>
          </cell>
          <cell r="G416" t="str">
            <v>SqFt</v>
          </cell>
          <cell r="H416">
            <v>100</v>
          </cell>
          <cell r="J416">
            <v>202.97134199999999</v>
          </cell>
          <cell r="K416" t="str">
            <v>kWh</v>
          </cell>
          <cell r="AF416" t="str">
            <v xml:space="preserve">  </v>
          </cell>
          <cell r="AG416" t="str">
            <v xml:space="preserve">  </v>
          </cell>
          <cell r="AH416" t="str">
            <v xml:space="preserve">  </v>
          </cell>
          <cell r="AI416" t="str">
            <v>10DAVE</v>
          </cell>
          <cell r="AJ416" t="str">
            <v>Outdoor Recreational Facilities</v>
          </cell>
        </row>
        <row r="417">
          <cell r="A417" t="str">
            <v>111 St Andrews Rd</v>
          </cell>
          <cell r="B417" t="str">
            <v>Outdoor Recreational Facilities</v>
          </cell>
          <cell r="C417" t="str">
            <v>111 St Andrews Road</v>
          </cell>
          <cell r="D417" t="str">
            <v>Scarborough</v>
          </cell>
          <cell r="E417" t="str">
            <v>M1P 4C6</v>
          </cell>
          <cell r="F417">
            <v>1</v>
          </cell>
          <cell r="G417" t="str">
            <v>SqFt</v>
          </cell>
          <cell r="H417">
            <v>100</v>
          </cell>
          <cell r="J417">
            <v>220.73545999999999</v>
          </cell>
          <cell r="K417" t="str">
            <v>kWh</v>
          </cell>
          <cell r="AF417" t="str">
            <v xml:space="preserve">  </v>
          </cell>
          <cell r="AG417" t="str">
            <v xml:space="preserve">  </v>
          </cell>
          <cell r="AH417" t="str">
            <v xml:space="preserve">  </v>
          </cell>
          <cell r="AI417" t="str">
            <v>111STA</v>
          </cell>
          <cell r="AJ417" t="str">
            <v>Outdoor Recreational Facilities</v>
          </cell>
        </row>
        <row r="418">
          <cell r="A418" t="str">
            <v>119 Annette Park Lighting</v>
          </cell>
          <cell r="B418" t="str">
            <v>Outdoor Recreational Facilities</v>
          </cell>
          <cell r="C418" t="str">
            <v>119 Annette St</v>
          </cell>
          <cell r="D418" t="str">
            <v>Toronto</v>
          </cell>
          <cell r="E418" t="str">
            <v>M6P 1N8</v>
          </cell>
          <cell r="F418">
            <v>3</v>
          </cell>
          <cell r="G418" t="str">
            <v>SqFt</v>
          </cell>
          <cell r="H418">
            <v>100</v>
          </cell>
          <cell r="J418">
            <v>897.10326599999996</v>
          </cell>
          <cell r="K418" t="str">
            <v>kWh</v>
          </cell>
          <cell r="AF418" t="str">
            <v xml:space="preserve">  </v>
          </cell>
          <cell r="AG418" t="str">
            <v xml:space="preserve">  </v>
          </cell>
          <cell r="AH418" t="str">
            <v xml:space="preserve">  </v>
          </cell>
          <cell r="AI418" t="str">
            <v>119ANN</v>
          </cell>
          <cell r="AJ418" t="str">
            <v>Outdoor Recreational Facilities</v>
          </cell>
        </row>
        <row r="419">
          <cell r="A419" t="str">
            <v>1231 Queen St W</v>
          </cell>
          <cell r="B419" t="str">
            <v>Outdoor Recreational Facilities</v>
          </cell>
          <cell r="C419" t="str">
            <v>1231 Queen St W</v>
          </cell>
          <cell r="D419" t="str">
            <v>Toronto</v>
          </cell>
          <cell r="E419" t="str">
            <v>M6K 1L5</v>
          </cell>
          <cell r="F419">
            <v>2</v>
          </cell>
          <cell r="G419" t="str">
            <v>SqFt</v>
          </cell>
          <cell r="H419">
            <v>100</v>
          </cell>
          <cell r="J419">
            <v>2130.5654300000001</v>
          </cell>
          <cell r="K419" t="str">
            <v>kWh</v>
          </cell>
          <cell r="AF419" t="str">
            <v xml:space="preserve">  </v>
          </cell>
          <cell r="AG419" t="str">
            <v xml:space="preserve">  </v>
          </cell>
          <cell r="AH419" t="str">
            <v xml:space="preserve">  </v>
          </cell>
          <cell r="AI419" t="str">
            <v>1231QU</v>
          </cell>
          <cell r="AJ419" t="str">
            <v>Outdoor Recreational Facilities</v>
          </cell>
        </row>
        <row r="420">
          <cell r="A420" t="str">
            <v>139 Marcos Blvd</v>
          </cell>
          <cell r="B420" t="str">
            <v>Outdoor Recreational Facilities</v>
          </cell>
          <cell r="C420" t="str">
            <v>139 Marcos Blvd</v>
          </cell>
          <cell r="D420" t="str">
            <v>Scarborough</v>
          </cell>
          <cell r="E420" t="str">
            <v>M1P 2S2</v>
          </cell>
          <cell r="F420">
            <v>1</v>
          </cell>
          <cell r="G420" t="str">
            <v>SqFt</v>
          </cell>
          <cell r="H420">
            <v>100</v>
          </cell>
          <cell r="J420">
            <v>202.181577</v>
          </cell>
          <cell r="K420" t="str">
            <v>kWh</v>
          </cell>
          <cell r="AF420" t="str">
            <v xml:space="preserve">  </v>
          </cell>
          <cell r="AG420" t="str">
            <v xml:space="preserve">  </v>
          </cell>
          <cell r="AH420" t="str">
            <v xml:space="preserve">  </v>
          </cell>
          <cell r="AI420" t="str">
            <v>139MARC</v>
          </cell>
          <cell r="AJ420" t="str">
            <v>Outdoor Recreational Facilities</v>
          </cell>
        </row>
        <row r="421">
          <cell r="A421" t="str">
            <v>144 Balsam Ave</v>
          </cell>
          <cell r="B421" t="str">
            <v>Outdoor Recreational Facilities</v>
          </cell>
          <cell r="C421" t="str">
            <v>144 Balsam Ave</v>
          </cell>
          <cell r="D421" t="str">
            <v>Toronto</v>
          </cell>
          <cell r="E421" t="str">
            <v>M4E 3C1</v>
          </cell>
          <cell r="F421">
            <v>1</v>
          </cell>
          <cell r="G421" t="str">
            <v>SqFt</v>
          </cell>
          <cell r="H421">
            <v>168</v>
          </cell>
          <cell r="J421">
            <v>3230.5403499999998</v>
          </cell>
          <cell r="K421" t="str">
            <v>kWh</v>
          </cell>
          <cell r="AF421" t="str">
            <v xml:space="preserve">  </v>
          </cell>
          <cell r="AG421" t="str">
            <v xml:space="preserve">  </v>
          </cell>
          <cell r="AH421" t="str">
            <v xml:space="preserve">  </v>
          </cell>
          <cell r="AI421" t="str">
            <v>144BAL</v>
          </cell>
          <cell r="AJ421" t="str">
            <v>Outdoor Recreational Facilities</v>
          </cell>
        </row>
        <row r="422">
          <cell r="A422" t="str">
            <v>170 Sumach Park</v>
          </cell>
          <cell r="B422" t="str">
            <v>Outdoor Recreational Facilities</v>
          </cell>
          <cell r="C422" t="str">
            <v>170 Sumach St</v>
          </cell>
          <cell r="D422" t="str">
            <v>Toronto</v>
          </cell>
          <cell r="E422" t="str">
            <v>M5A 0C3</v>
          </cell>
          <cell r="F422">
            <v>1</v>
          </cell>
          <cell r="G422" t="str">
            <v>SqFt</v>
          </cell>
          <cell r="H422">
            <v>100</v>
          </cell>
          <cell r="J422">
            <v>3696.076548</v>
          </cell>
          <cell r="K422" t="str">
            <v>kWh</v>
          </cell>
          <cell r="AF422" t="str">
            <v xml:space="preserve">  </v>
          </cell>
          <cell r="AG422" t="str">
            <v xml:space="preserve">  </v>
          </cell>
          <cell r="AH422" t="str">
            <v xml:space="preserve">  </v>
          </cell>
          <cell r="AI422" t="str">
            <v>170SUMACH</v>
          </cell>
          <cell r="AJ422" t="str">
            <v>Outdoor Recreational Facilities</v>
          </cell>
        </row>
        <row r="423">
          <cell r="A423" t="str">
            <v>18 Applebaum</v>
          </cell>
          <cell r="B423" t="str">
            <v>Outdoor Recreational Facilities</v>
          </cell>
          <cell r="C423" t="str">
            <v>18 Applebaum Terrace</v>
          </cell>
          <cell r="D423" t="str">
            <v>North York</v>
          </cell>
          <cell r="E423" t="str">
            <v>M3J 0E7</v>
          </cell>
          <cell r="F423">
            <v>1</v>
          </cell>
          <cell r="G423" t="str">
            <v>SqFt</v>
          </cell>
          <cell r="H423">
            <v>100</v>
          </cell>
          <cell r="J423">
            <v>2695.519906</v>
          </cell>
          <cell r="K423" t="str">
            <v>kWh</v>
          </cell>
          <cell r="AF423" t="str">
            <v xml:space="preserve">  </v>
          </cell>
          <cell r="AG423" t="str">
            <v xml:space="preserve">  </v>
          </cell>
          <cell r="AH423" t="str">
            <v xml:space="preserve">  </v>
          </cell>
          <cell r="AI423" t="str">
            <v>18APPLE</v>
          </cell>
          <cell r="AJ423" t="str">
            <v>Outdoor Recreational Facilities</v>
          </cell>
        </row>
        <row r="424">
          <cell r="A424" t="str">
            <v>180 Roxborough</v>
          </cell>
          <cell r="B424" t="str">
            <v>Outdoor Recreational Facilities</v>
          </cell>
          <cell r="C424" t="str">
            <v>180 Roxborough</v>
          </cell>
          <cell r="D424" t="str">
            <v>Toronto</v>
          </cell>
          <cell r="E424" t="str">
            <v>M4W 1X8</v>
          </cell>
          <cell r="F424">
            <v>1</v>
          </cell>
          <cell r="G424" t="str">
            <v>SqFt</v>
          </cell>
          <cell r="H424">
            <v>100</v>
          </cell>
          <cell r="J424">
            <v>1091.568027</v>
          </cell>
          <cell r="K424" t="str">
            <v>kWh</v>
          </cell>
          <cell r="AF424" t="str">
            <v xml:space="preserve">  </v>
          </cell>
          <cell r="AG424" t="str">
            <v xml:space="preserve">  </v>
          </cell>
          <cell r="AH424" t="str">
            <v xml:space="preserve">  </v>
          </cell>
          <cell r="AI424" t="str">
            <v>180ROXBOROUH</v>
          </cell>
          <cell r="AJ424" t="str">
            <v>Outdoor Recreational Facilities</v>
          </cell>
        </row>
        <row r="425">
          <cell r="A425" t="str">
            <v>200 Mount Olive Dr</v>
          </cell>
          <cell r="B425" t="str">
            <v>Outdoor Recreational Facilities</v>
          </cell>
          <cell r="C425" t="str">
            <v>200 Mount Olive Dr</v>
          </cell>
          <cell r="D425" t="str">
            <v>Etobicoke</v>
          </cell>
          <cell r="E425" t="str">
            <v>M9V 3Z5</v>
          </cell>
          <cell r="F425">
            <v>1</v>
          </cell>
          <cell r="G425" t="str">
            <v>SqFt</v>
          </cell>
          <cell r="H425">
            <v>100</v>
          </cell>
          <cell r="J425">
            <v>6785.9000020000003</v>
          </cell>
          <cell r="K425" t="str">
            <v>kWh</v>
          </cell>
          <cell r="AF425" t="str">
            <v xml:space="preserve">  </v>
          </cell>
          <cell r="AG425" t="str">
            <v xml:space="preserve">  </v>
          </cell>
          <cell r="AH425" t="str">
            <v xml:space="preserve">  </v>
          </cell>
          <cell r="AI425" t="str">
            <v>200MOU</v>
          </cell>
          <cell r="AJ425" t="str">
            <v>Outdoor Recreational Facilities</v>
          </cell>
        </row>
        <row r="426">
          <cell r="A426" t="str">
            <v>266 Besborough</v>
          </cell>
          <cell r="B426" t="str">
            <v>Outdoor Recreational Facilities</v>
          </cell>
          <cell r="C426" t="str">
            <v>266 Besborough Dr</v>
          </cell>
          <cell r="D426" t="str">
            <v>East York</v>
          </cell>
          <cell r="E426" t="str">
            <v>M4G 2E3</v>
          </cell>
          <cell r="F426">
            <v>1</v>
          </cell>
          <cell r="G426" t="str">
            <v>SqFt</v>
          </cell>
          <cell r="H426">
            <v>100</v>
          </cell>
          <cell r="J426">
            <v>52.908000000000001</v>
          </cell>
          <cell r="K426" t="str">
            <v>kWh</v>
          </cell>
          <cell r="AF426" t="str">
            <v xml:space="preserve">  </v>
          </cell>
          <cell r="AG426" t="str">
            <v xml:space="preserve">  </v>
          </cell>
          <cell r="AH426" t="str">
            <v xml:space="preserve">  </v>
          </cell>
          <cell r="AI426" t="str">
            <v>266BES</v>
          </cell>
          <cell r="AJ426" t="str">
            <v>Outdoor Recreational Facilities</v>
          </cell>
        </row>
        <row r="427">
          <cell r="A427" t="str">
            <v>295 Unwin Ave</v>
          </cell>
          <cell r="B427" t="str">
            <v>Outdoor Recreational Facilities</v>
          </cell>
          <cell r="C427" t="str">
            <v>295 Unwin Ave</v>
          </cell>
          <cell r="D427" t="str">
            <v>Toronto</v>
          </cell>
          <cell r="E427" t="str">
            <v>M5A 1A3</v>
          </cell>
          <cell r="F427">
            <v>1</v>
          </cell>
          <cell r="G427" t="str">
            <v>SqFt</v>
          </cell>
          <cell r="H427">
            <v>100</v>
          </cell>
          <cell r="J427">
            <v>16170.250953999999</v>
          </cell>
          <cell r="K427" t="str">
            <v>kWh</v>
          </cell>
          <cell r="AF427" t="str">
            <v xml:space="preserve">  </v>
          </cell>
          <cell r="AG427" t="str">
            <v xml:space="preserve">  </v>
          </cell>
          <cell r="AH427" t="str">
            <v xml:space="preserve">  </v>
          </cell>
          <cell r="AI427" t="str">
            <v>295UNWIN</v>
          </cell>
          <cell r="AJ427" t="str">
            <v>Outdoor Recreational Facilities</v>
          </cell>
        </row>
        <row r="428">
          <cell r="A428" t="str">
            <v>3001 McCowan Rd</v>
          </cell>
          <cell r="B428" t="str">
            <v>Outdoor Recreational Facilities</v>
          </cell>
          <cell r="C428" t="str">
            <v>3001 McCowan Rd</v>
          </cell>
          <cell r="D428" t="str">
            <v>Scarborough</v>
          </cell>
          <cell r="E428" t="str">
            <v>M1V 1B2</v>
          </cell>
          <cell r="F428">
            <v>1</v>
          </cell>
          <cell r="G428" t="str">
            <v>SqFt</v>
          </cell>
          <cell r="H428">
            <v>100</v>
          </cell>
          <cell r="J428">
            <v>214.56176200000002</v>
          </cell>
          <cell r="K428" t="str">
            <v>kWh</v>
          </cell>
          <cell r="AF428" t="str">
            <v xml:space="preserve">  </v>
          </cell>
          <cell r="AG428" t="str">
            <v xml:space="preserve">  </v>
          </cell>
          <cell r="AH428" t="str">
            <v xml:space="preserve">  </v>
          </cell>
          <cell r="AI428" t="str">
            <v>3001MCCOW</v>
          </cell>
          <cell r="AJ428" t="str">
            <v>Outdoor Recreational Facilities</v>
          </cell>
        </row>
        <row r="429">
          <cell r="A429" t="str">
            <v>3045 Brimley Rd</v>
          </cell>
          <cell r="B429" t="str">
            <v>Outdoor Recreational Facilities</v>
          </cell>
          <cell r="C429" t="str">
            <v>3045 Brimley Rd</v>
          </cell>
          <cell r="D429" t="str">
            <v>Scarborough</v>
          </cell>
          <cell r="E429" t="str">
            <v>M1V 1E1</v>
          </cell>
          <cell r="F429">
            <v>1</v>
          </cell>
          <cell r="G429" t="str">
            <v>SqFt</v>
          </cell>
          <cell r="H429">
            <v>100</v>
          </cell>
          <cell r="J429">
            <v>186.17682499999998</v>
          </cell>
          <cell r="K429" t="str">
            <v>kWh</v>
          </cell>
          <cell r="AF429" t="str">
            <v xml:space="preserve">  </v>
          </cell>
          <cell r="AG429" t="str">
            <v xml:space="preserve">  </v>
          </cell>
          <cell r="AH429" t="str">
            <v xml:space="preserve">  </v>
          </cell>
          <cell r="AI429" t="str">
            <v>3045BRIM</v>
          </cell>
          <cell r="AJ429" t="str">
            <v>Outdoor Recreational Facilities</v>
          </cell>
        </row>
        <row r="430">
          <cell r="A430" t="str">
            <v>3079 Kennedy Rd</v>
          </cell>
          <cell r="B430" t="str">
            <v>Outdoor Recreational Facilities</v>
          </cell>
          <cell r="C430" t="str">
            <v>3079 Kennedy Rd</v>
          </cell>
          <cell r="D430" t="str">
            <v>Scarborough</v>
          </cell>
          <cell r="E430" t="str">
            <v>M1V 1S3</v>
          </cell>
          <cell r="F430">
            <v>1</v>
          </cell>
          <cell r="G430" t="str">
            <v>SqFt</v>
          </cell>
          <cell r="H430">
            <v>100</v>
          </cell>
          <cell r="J430">
            <v>228.630188</v>
          </cell>
          <cell r="K430" t="str">
            <v>kWh</v>
          </cell>
          <cell r="AF430" t="str">
            <v xml:space="preserve">  </v>
          </cell>
          <cell r="AG430" t="str">
            <v xml:space="preserve">  </v>
          </cell>
          <cell r="AH430" t="str">
            <v xml:space="preserve">  </v>
          </cell>
          <cell r="AI430" t="str">
            <v>3079KEN</v>
          </cell>
          <cell r="AJ430" t="str">
            <v>Outdoor Recreational Facilities</v>
          </cell>
        </row>
        <row r="431">
          <cell r="A431" t="str">
            <v>3084 Weston Rd</v>
          </cell>
          <cell r="B431" t="str">
            <v>Outdoor Recreational Facilities</v>
          </cell>
          <cell r="C431" t="str">
            <v>3084 Weston Rd</v>
          </cell>
          <cell r="D431" t="str">
            <v>North York</v>
          </cell>
          <cell r="E431" t="str">
            <v>M9M 3A1</v>
          </cell>
          <cell r="F431">
            <v>1</v>
          </cell>
          <cell r="G431" t="str">
            <v>SqFt</v>
          </cell>
          <cell r="H431">
            <v>100</v>
          </cell>
          <cell r="J431">
            <v>46611.349824000004</v>
          </cell>
          <cell r="K431" t="str">
            <v>kWh</v>
          </cell>
          <cell r="AF431" t="str">
            <v xml:space="preserve">  </v>
          </cell>
          <cell r="AG431" t="str">
            <v xml:space="preserve">  </v>
          </cell>
          <cell r="AH431" t="str">
            <v xml:space="preserve">  </v>
          </cell>
          <cell r="AI431" t="str">
            <v>3084WEST</v>
          </cell>
          <cell r="AJ431" t="str">
            <v>Outdoor Recreational Facilities</v>
          </cell>
        </row>
        <row r="432">
          <cell r="A432" t="str">
            <v>330 University Ave Fountain</v>
          </cell>
          <cell r="B432" t="str">
            <v>Outdoor Recreational Facilities</v>
          </cell>
          <cell r="C432" t="str">
            <v>330 University Ave</v>
          </cell>
          <cell r="D432" t="str">
            <v>Toronto</v>
          </cell>
          <cell r="E432" t="str">
            <v>M5G 1R8</v>
          </cell>
          <cell r="F432">
            <v>1</v>
          </cell>
          <cell r="G432" t="str">
            <v>SqFt</v>
          </cell>
          <cell r="H432">
            <v>100</v>
          </cell>
          <cell r="J432">
            <v>79301.721871000002</v>
          </cell>
          <cell r="K432" t="str">
            <v>kWh</v>
          </cell>
          <cell r="AF432" t="str">
            <v xml:space="preserve">  </v>
          </cell>
          <cell r="AG432" t="str">
            <v xml:space="preserve">  </v>
          </cell>
          <cell r="AH432" t="str">
            <v xml:space="preserve">  </v>
          </cell>
          <cell r="AI432" t="str">
            <v>330UNIV</v>
          </cell>
          <cell r="AJ432" t="str">
            <v>Outdoor Recreational Facilities</v>
          </cell>
        </row>
        <row r="433">
          <cell r="A433" t="str">
            <v>34 Park  Home Ave - Lighting</v>
          </cell>
          <cell r="B433" t="str">
            <v>Outdoor Recreational Facilities</v>
          </cell>
          <cell r="C433" t="str">
            <v>34 Park  Home Ave - Lighting</v>
          </cell>
          <cell r="D433" t="str">
            <v>North York</v>
          </cell>
          <cell r="E433" t="str">
            <v>M2N 6L3</v>
          </cell>
          <cell r="F433">
            <v>1</v>
          </cell>
          <cell r="G433" t="str">
            <v>SqFt</v>
          </cell>
          <cell r="H433">
            <v>100</v>
          </cell>
          <cell r="J433">
            <v>4.149</v>
          </cell>
          <cell r="K433" t="str">
            <v>kWh</v>
          </cell>
          <cell r="AF433" t="str">
            <v xml:space="preserve">  </v>
          </cell>
          <cell r="AG433" t="str">
            <v xml:space="preserve">  </v>
          </cell>
          <cell r="AH433" t="str">
            <v xml:space="preserve">  </v>
          </cell>
          <cell r="AI433" t="str">
            <v>34PARKHLT</v>
          </cell>
          <cell r="AJ433" t="str">
            <v>Outdoor Recreational Facilities</v>
          </cell>
        </row>
        <row r="434">
          <cell r="A434" t="str">
            <v>3601 Eglinton Ave W</v>
          </cell>
          <cell r="B434" t="str">
            <v>Outdoor Recreational Facilities</v>
          </cell>
          <cell r="C434" t="str">
            <v>3601 Eglinton Ave W</v>
          </cell>
          <cell r="D434" t="str">
            <v>Toronto</v>
          </cell>
          <cell r="E434" t="str">
            <v>M6M 1V7</v>
          </cell>
          <cell r="F434">
            <v>1</v>
          </cell>
          <cell r="G434" t="str">
            <v>SqFt</v>
          </cell>
          <cell r="H434">
            <v>100</v>
          </cell>
          <cell r="J434">
            <v>40276.883262999996</v>
          </cell>
          <cell r="K434" t="str">
            <v>kWh</v>
          </cell>
          <cell r="AF434" t="str">
            <v xml:space="preserve">  </v>
          </cell>
          <cell r="AG434" t="str">
            <v xml:space="preserve">  </v>
          </cell>
          <cell r="AH434" t="str">
            <v xml:space="preserve">  </v>
          </cell>
          <cell r="AI434" t="str">
            <v>3601EG</v>
          </cell>
          <cell r="AJ434" t="str">
            <v>Outdoor Recreational Facilities</v>
          </cell>
        </row>
        <row r="435">
          <cell r="A435" t="str">
            <v>4005 Eglinton Ave W</v>
          </cell>
          <cell r="B435" t="str">
            <v>Outdoor Recreational Facilities</v>
          </cell>
          <cell r="C435" t="str">
            <v>4005 Eglinton Ave W</v>
          </cell>
          <cell r="D435" t="str">
            <v>Etobicoke</v>
          </cell>
          <cell r="E435" t="str">
            <v>M9A 5H3</v>
          </cell>
          <cell r="F435">
            <v>1</v>
          </cell>
          <cell r="G435" t="str">
            <v>SqFt</v>
          </cell>
          <cell r="H435">
            <v>168</v>
          </cell>
          <cell r="J435">
            <v>26769.700395</v>
          </cell>
          <cell r="K435" t="str">
            <v>kWh</v>
          </cell>
          <cell r="AF435" t="str">
            <v xml:space="preserve">  </v>
          </cell>
          <cell r="AG435" t="str">
            <v xml:space="preserve">  </v>
          </cell>
          <cell r="AH435" t="str">
            <v xml:space="preserve">  </v>
          </cell>
          <cell r="AI435" t="str">
            <v>TSBPL</v>
          </cell>
          <cell r="AJ435" t="str">
            <v>Outdoor Recreational Facilities</v>
          </cell>
        </row>
        <row r="436">
          <cell r="A436" t="str">
            <v>407 Fairlawn</v>
          </cell>
          <cell r="B436" t="str">
            <v>Outdoor Recreational Facilities</v>
          </cell>
          <cell r="C436" t="str">
            <v>407 Fairlawn Ave</v>
          </cell>
          <cell r="D436" t="str">
            <v>Toronto</v>
          </cell>
          <cell r="E436" t="str">
            <v>M5M 1T7</v>
          </cell>
          <cell r="F436">
            <v>1</v>
          </cell>
          <cell r="G436" t="str">
            <v>SqFt</v>
          </cell>
          <cell r="H436">
            <v>100</v>
          </cell>
          <cell r="J436">
            <v>251.98457399999998</v>
          </cell>
          <cell r="K436" t="str">
            <v>kWh</v>
          </cell>
          <cell r="AF436" t="str">
            <v xml:space="preserve">  </v>
          </cell>
          <cell r="AG436" t="str">
            <v xml:space="preserve">  </v>
          </cell>
          <cell r="AH436" t="str">
            <v xml:space="preserve">  </v>
          </cell>
          <cell r="AI436" t="str">
            <v>407FAIR</v>
          </cell>
          <cell r="AJ436" t="str">
            <v>Outdoor Recreational Facilities</v>
          </cell>
        </row>
        <row r="437">
          <cell r="A437" t="str">
            <v>45 Dunfield Ave</v>
          </cell>
          <cell r="B437" t="str">
            <v>Outdoor Recreational Facilities</v>
          </cell>
          <cell r="C437" t="str">
            <v>45 Dunfield Ave</v>
          </cell>
          <cell r="D437" t="str">
            <v>Toronto</v>
          </cell>
          <cell r="E437" t="str">
            <v>M4S 2H4</v>
          </cell>
          <cell r="F437">
            <v>1</v>
          </cell>
          <cell r="G437" t="str">
            <v>SqFt</v>
          </cell>
          <cell r="H437">
            <v>100</v>
          </cell>
          <cell r="J437">
            <v>148.431242</v>
          </cell>
          <cell r="K437" t="str">
            <v>kWh</v>
          </cell>
          <cell r="AF437" t="str">
            <v xml:space="preserve">  </v>
          </cell>
          <cell r="AG437" t="str">
            <v xml:space="preserve">  </v>
          </cell>
          <cell r="AH437" t="str">
            <v xml:space="preserve">  </v>
          </cell>
          <cell r="AI437" t="str">
            <v>45DUNF</v>
          </cell>
          <cell r="AJ437" t="str">
            <v>Outdoor Recreational Facilities</v>
          </cell>
        </row>
        <row r="438">
          <cell r="A438" t="str">
            <v>5063 Yonge St Unit Underg</v>
          </cell>
          <cell r="B438" t="str">
            <v>Outdoor Recreational Facilities</v>
          </cell>
          <cell r="C438" t="str">
            <v>5063 Yonge St Unit Underg</v>
          </cell>
          <cell r="D438" t="str">
            <v>North York</v>
          </cell>
          <cell r="E438" t="str">
            <v>M2M 3X6</v>
          </cell>
          <cell r="F438">
            <v>1</v>
          </cell>
          <cell r="G438" t="str">
            <v>SqFt</v>
          </cell>
          <cell r="H438">
            <v>100</v>
          </cell>
          <cell r="J438">
            <v>22.477499999999999</v>
          </cell>
          <cell r="K438" t="str">
            <v>kWh</v>
          </cell>
          <cell r="AF438" t="str">
            <v xml:space="preserve">  </v>
          </cell>
          <cell r="AG438" t="str">
            <v xml:space="preserve">  </v>
          </cell>
          <cell r="AH438" t="str">
            <v xml:space="preserve">  </v>
          </cell>
          <cell r="AI438" t="str">
            <v>5063YO</v>
          </cell>
          <cell r="AJ438" t="str">
            <v>Outdoor Recreational Facilities</v>
          </cell>
        </row>
        <row r="439">
          <cell r="A439" t="str">
            <v>51 Benshire Dr</v>
          </cell>
          <cell r="B439" t="str">
            <v>Outdoor Recreational Facilities</v>
          </cell>
          <cell r="C439" t="str">
            <v>51 Benshire Dr</v>
          </cell>
          <cell r="D439" t="str">
            <v>Scarborough</v>
          </cell>
          <cell r="E439" t="str">
            <v>M1H 1M5</v>
          </cell>
          <cell r="F439">
            <v>1</v>
          </cell>
          <cell r="G439" t="str">
            <v>SqFt</v>
          </cell>
          <cell r="H439">
            <v>100</v>
          </cell>
          <cell r="J439">
            <v>159.138059</v>
          </cell>
          <cell r="K439" t="str">
            <v>kWh</v>
          </cell>
          <cell r="AF439" t="str">
            <v xml:space="preserve">  </v>
          </cell>
          <cell r="AG439" t="str">
            <v xml:space="preserve">  </v>
          </cell>
          <cell r="AH439" t="str">
            <v xml:space="preserve">  </v>
          </cell>
          <cell r="AI439" t="str">
            <v>51BENSH</v>
          </cell>
          <cell r="AJ439" t="str">
            <v>Outdoor Recreational Facilities</v>
          </cell>
        </row>
        <row r="440">
          <cell r="A440" t="str">
            <v>51 Dockside Dr</v>
          </cell>
          <cell r="B440" t="str">
            <v>Outdoor Recreational Facilities</v>
          </cell>
          <cell r="C440" t="str">
            <v>51 Dockside Dr</v>
          </cell>
          <cell r="D440" t="str">
            <v>Toronto</v>
          </cell>
          <cell r="E440" t="str">
            <v>M5A 1B6</v>
          </cell>
          <cell r="F440">
            <v>1</v>
          </cell>
          <cell r="G440" t="str">
            <v>SqFt</v>
          </cell>
          <cell r="H440">
            <v>100</v>
          </cell>
          <cell r="J440">
            <v>43122.325903000004</v>
          </cell>
          <cell r="K440" t="str">
            <v>kWh</v>
          </cell>
          <cell r="AF440" t="str">
            <v xml:space="preserve">  </v>
          </cell>
          <cell r="AG440" t="str">
            <v xml:space="preserve">  </v>
          </cell>
          <cell r="AH440" t="str">
            <v xml:space="preserve">  </v>
          </cell>
          <cell r="AI440" t="str">
            <v>51DOCK</v>
          </cell>
          <cell r="AJ440" t="str">
            <v>Outdoor Recreational Facilities</v>
          </cell>
        </row>
        <row r="441">
          <cell r="A441" t="str">
            <v>5184 Yonge St Unit Undrg</v>
          </cell>
          <cell r="B441" t="str">
            <v>Outdoor Recreational Facilities</v>
          </cell>
          <cell r="C441" t="str">
            <v>5184 Yonge St</v>
          </cell>
          <cell r="D441" t="str">
            <v>North York</v>
          </cell>
          <cell r="E441" t="str">
            <v>M2N 5P6</v>
          </cell>
          <cell r="F441">
            <v>1</v>
          </cell>
          <cell r="G441" t="str">
            <v>SqFt</v>
          </cell>
          <cell r="H441">
            <v>100</v>
          </cell>
          <cell r="J441">
            <v>67.583168000000001</v>
          </cell>
          <cell r="K441" t="str">
            <v>kWh</v>
          </cell>
          <cell r="AF441" t="str">
            <v xml:space="preserve">  </v>
          </cell>
          <cell r="AG441" t="str">
            <v xml:space="preserve">  </v>
          </cell>
          <cell r="AH441" t="str">
            <v xml:space="preserve">  </v>
          </cell>
          <cell r="AI441" t="str">
            <v>5184YO</v>
          </cell>
          <cell r="AJ441" t="str">
            <v>Outdoor Recreational Facilities</v>
          </cell>
        </row>
        <row r="442">
          <cell r="A442" t="str">
            <v>519 Church Park</v>
          </cell>
          <cell r="B442" t="str">
            <v>Outdoor Recreational Facilities</v>
          </cell>
          <cell r="C442" t="str">
            <v>519 Church St</v>
          </cell>
          <cell r="D442" t="str">
            <v>Toronto</v>
          </cell>
          <cell r="E442" t="str">
            <v>M4Y 2C9</v>
          </cell>
          <cell r="F442">
            <v>1</v>
          </cell>
          <cell r="G442" t="str">
            <v>SqFt</v>
          </cell>
          <cell r="H442">
            <v>168</v>
          </cell>
          <cell r="J442">
            <v>30063.462886000001</v>
          </cell>
          <cell r="K442" t="str">
            <v>kWh</v>
          </cell>
          <cell r="AF442" t="str">
            <v xml:space="preserve">  </v>
          </cell>
          <cell r="AG442" t="str">
            <v xml:space="preserve">  </v>
          </cell>
          <cell r="AH442" t="str">
            <v xml:space="preserve">  </v>
          </cell>
          <cell r="AI442" t="str">
            <v>519CHURCHPARK</v>
          </cell>
          <cell r="AJ442" t="str">
            <v>Outdoor Recreational Facilities</v>
          </cell>
        </row>
        <row r="443">
          <cell r="A443" t="str">
            <v>5575 Yonge St</v>
          </cell>
          <cell r="B443" t="str">
            <v>Outdoor Recreational Facilities</v>
          </cell>
          <cell r="C443" t="str">
            <v>5575 Yonge St</v>
          </cell>
          <cell r="D443" t="str">
            <v>North York</v>
          </cell>
          <cell r="E443" t="str">
            <v>M2N 5S4</v>
          </cell>
          <cell r="F443">
            <v>1</v>
          </cell>
          <cell r="G443" t="str">
            <v>SqFt</v>
          </cell>
          <cell r="H443">
            <v>100</v>
          </cell>
          <cell r="J443">
            <v>2907.8959300000001</v>
          </cell>
          <cell r="K443" t="str">
            <v>kWh</v>
          </cell>
          <cell r="AF443" t="str">
            <v xml:space="preserve">  </v>
          </cell>
          <cell r="AG443" t="str">
            <v xml:space="preserve">  </v>
          </cell>
          <cell r="AH443" t="str">
            <v xml:space="preserve">  </v>
          </cell>
          <cell r="AI443" t="str">
            <v>5575YONGE</v>
          </cell>
          <cell r="AJ443" t="str">
            <v>Outdoor Recreational Facilities</v>
          </cell>
        </row>
        <row r="444">
          <cell r="A444" t="str">
            <v>71 Ellis Park Rd</v>
          </cell>
          <cell r="B444" t="str">
            <v>Outdoor Recreational Facilities</v>
          </cell>
          <cell r="C444" t="str">
            <v>71 Ellis Park Rd</v>
          </cell>
          <cell r="D444" t="str">
            <v>Toronto</v>
          </cell>
          <cell r="E444" t="str">
            <v>M6S 2V3</v>
          </cell>
          <cell r="F444">
            <v>1</v>
          </cell>
          <cell r="G444" t="str">
            <v>SqFt</v>
          </cell>
          <cell r="H444">
            <v>168</v>
          </cell>
          <cell r="J444">
            <v>3635.7410590000004</v>
          </cell>
          <cell r="K444" t="str">
            <v>kWh</v>
          </cell>
          <cell r="AF444" t="str">
            <v xml:space="preserve">  </v>
          </cell>
          <cell r="AG444" t="str">
            <v xml:space="preserve">  </v>
          </cell>
          <cell r="AH444" t="str">
            <v xml:space="preserve">  </v>
          </cell>
          <cell r="AI444" t="str">
            <v>71ELLIS</v>
          </cell>
          <cell r="AJ444" t="str">
            <v>Outdoor Recreational Facilities</v>
          </cell>
        </row>
        <row r="445">
          <cell r="A445" t="str">
            <v>734 Middlefield Rd</v>
          </cell>
          <cell r="B445" t="str">
            <v>Outdoor Recreational Facilities</v>
          </cell>
          <cell r="C445" t="str">
            <v>734 Middlefield Rd</v>
          </cell>
          <cell r="D445" t="str">
            <v>Scarborough</v>
          </cell>
          <cell r="E445" t="str">
            <v>M1V 5E2</v>
          </cell>
          <cell r="F445">
            <v>1</v>
          </cell>
          <cell r="G445" t="str">
            <v>SqFt</v>
          </cell>
          <cell r="H445">
            <v>100</v>
          </cell>
          <cell r="J445">
            <v>214.55036800000002</v>
          </cell>
          <cell r="K445" t="str">
            <v>kWh</v>
          </cell>
          <cell r="AF445" t="str">
            <v xml:space="preserve">  </v>
          </cell>
          <cell r="AG445" t="str">
            <v xml:space="preserve">  </v>
          </cell>
          <cell r="AH445" t="str">
            <v xml:space="preserve">  </v>
          </cell>
          <cell r="AI445" t="str">
            <v>734MID</v>
          </cell>
          <cell r="AJ445" t="str">
            <v>Outdoor Recreational Facilities</v>
          </cell>
        </row>
        <row r="446">
          <cell r="A446" t="str">
            <v>751 Brimorton Dr</v>
          </cell>
          <cell r="B446" t="str">
            <v>Outdoor Recreational Facilities</v>
          </cell>
          <cell r="C446" t="str">
            <v>751 Brimorton Dr</v>
          </cell>
          <cell r="D446" t="str">
            <v>Scarborough</v>
          </cell>
          <cell r="E446" t="str">
            <v>M1G 2S4</v>
          </cell>
          <cell r="F446">
            <v>1</v>
          </cell>
          <cell r="G446" t="str">
            <v>SqFt</v>
          </cell>
          <cell r="H446">
            <v>100</v>
          </cell>
          <cell r="J446">
            <v>178.25550699999999</v>
          </cell>
          <cell r="K446" t="str">
            <v>kWh</v>
          </cell>
          <cell r="AF446" t="str">
            <v xml:space="preserve">  </v>
          </cell>
          <cell r="AG446" t="str">
            <v xml:space="preserve">  </v>
          </cell>
          <cell r="AH446" t="str">
            <v xml:space="preserve">  </v>
          </cell>
          <cell r="AI446" t="str">
            <v>751BRIMO</v>
          </cell>
          <cell r="AJ446" t="str">
            <v>Outdoor Recreational Facilities</v>
          </cell>
        </row>
        <row r="447">
          <cell r="A447" t="str">
            <v>77 Whitbread</v>
          </cell>
          <cell r="B447" t="str">
            <v>Outdoor Recreational Facilities</v>
          </cell>
          <cell r="C447" t="str">
            <v>77 Whitbread Cres</v>
          </cell>
          <cell r="D447" t="str">
            <v>North York</v>
          </cell>
          <cell r="E447" t="str">
            <v>M3L 2A8</v>
          </cell>
          <cell r="F447">
            <v>1</v>
          </cell>
          <cell r="G447" t="str">
            <v>SqFt</v>
          </cell>
          <cell r="H447">
            <v>100</v>
          </cell>
          <cell r="J447">
            <v>1423.2734620000001</v>
          </cell>
          <cell r="K447" t="str">
            <v>kWh</v>
          </cell>
          <cell r="AF447" t="str">
            <v xml:space="preserve">  </v>
          </cell>
          <cell r="AG447" t="str">
            <v xml:space="preserve">  </v>
          </cell>
          <cell r="AH447" t="str">
            <v xml:space="preserve">  </v>
          </cell>
          <cell r="AI447" t="str">
            <v>77WHIT</v>
          </cell>
          <cell r="AJ447" t="str">
            <v>Outdoor Recreational Facilities</v>
          </cell>
        </row>
        <row r="448">
          <cell r="A448" t="str">
            <v>8 Barkwin Dr</v>
          </cell>
          <cell r="B448" t="str">
            <v>Outdoor Recreational Facilities</v>
          </cell>
          <cell r="C448" t="str">
            <v>8 Barkwin Dr</v>
          </cell>
          <cell r="D448" t="str">
            <v>Etobicoke</v>
          </cell>
          <cell r="E448" t="str">
            <v>M9V 2W1</v>
          </cell>
          <cell r="F448">
            <v>1</v>
          </cell>
          <cell r="G448" t="str">
            <v>SqFt</v>
          </cell>
          <cell r="H448">
            <v>168</v>
          </cell>
          <cell r="J448">
            <v>3474.0744709999999</v>
          </cell>
          <cell r="K448" t="str">
            <v>kWh</v>
          </cell>
          <cell r="AF448" t="str">
            <v xml:space="preserve">  </v>
          </cell>
          <cell r="AG448" t="str">
            <v xml:space="preserve">  </v>
          </cell>
          <cell r="AH448" t="str">
            <v xml:space="preserve">  </v>
          </cell>
          <cell r="AI448" t="str">
            <v>8BARK</v>
          </cell>
          <cell r="AJ448" t="str">
            <v>Outdoor Recreational Facilities</v>
          </cell>
        </row>
        <row r="449">
          <cell r="A449" t="str">
            <v>873 Brimley Rd</v>
          </cell>
          <cell r="B449" t="str">
            <v>Outdoor Recreational Facilities</v>
          </cell>
          <cell r="C449" t="str">
            <v>873 Brimley Rd</v>
          </cell>
          <cell r="D449" t="str">
            <v>Scarborough</v>
          </cell>
          <cell r="E449" t="str">
            <v>M1P 3E9</v>
          </cell>
          <cell r="F449">
            <v>1</v>
          </cell>
          <cell r="G449" t="str">
            <v>SqFt</v>
          </cell>
          <cell r="H449">
            <v>100</v>
          </cell>
          <cell r="J449">
            <v>207.40652800000001</v>
          </cell>
          <cell r="K449" t="str">
            <v>kWh</v>
          </cell>
          <cell r="AF449" t="str">
            <v xml:space="preserve">  </v>
          </cell>
          <cell r="AG449" t="str">
            <v xml:space="preserve">  </v>
          </cell>
          <cell r="AH449" t="str">
            <v xml:space="preserve">  </v>
          </cell>
          <cell r="AI449" t="str">
            <v>873BRIM</v>
          </cell>
          <cell r="AJ449" t="str">
            <v>Outdoor Recreational Facilities</v>
          </cell>
        </row>
        <row r="450">
          <cell r="A450" t="str">
            <v>924 Markham Rd</v>
          </cell>
          <cell r="B450" t="str">
            <v>Outdoor Recreational Facilities</v>
          </cell>
          <cell r="C450" t="str">
            <v>924 Markham Rd</v>
          </cell>
          <cell r="D450" t="str">
            <v>Scarborough</v>
          </cell>
          <cell r="E450" t="str">
            <v>M1H 2Y2</v>
          </cell>
          <cell r="F450">
            <v>1</v>
          </cell>
          <cell r="G450" t="str">
            <v>SqFt</v>
          </cell>
          <cell r="H450">
            <v>100</v>
          </cell>
          <cell r="J450">
            <v>187.04338899999999</v>
          </cell>
          <cell r="K450" t="str">
            <v>kWh</v>
          </cell>
          <cell r="AF450" t="str">
            <v xml:space="preserve">  </v>
          </cell>
          <cell r="AG450" t="str">
            <v xml:space="preserve">  </v>
          </cell>
          <cell r="AH450" t="str">
            <v xml:space="preserve">  </v>
          </cell>
          <cell r="AI450" t="str">
            <v>924MARK</v>
          </cell>
          <cell r="AJ450" t="str">
            <v>Outdoor Recreational Facilities</v>
          </cell>
        </row>
        <row r="451">
          <cell r="A451" t="str">
            <v>946 Scarborough Golf Club Rd</v>
          </cell>
          <cell r="B451" t="str">
            <v>Outdoor Recreational Facilities</v>
          </cell>
          <cell r="C451" t="str">
            <v>946 Scarborough Golf Club Rd</v>
          </cell>
          <cell r="D451" t="str">
            <v>Scarborough</v>
          </cell>
          <cell r="E451" t="str">
            <v>M1G 2W7</v>
          </cell>
          <cell r="F451">
            <v>1</v>
          </cell>
          <cell r="G451" t="str">
            <v>SqFt</v>
          </cell>
          <cell r="H451">
            <v>100</v>
          </cell>
          <cell r="J451">
            <v>203.89033899999998</v>
          </cell>
          <cell r="K451" t="str">
            <v>kWh</v>
          </cell>
          <cell r="AF451" t="str">
            <v xml:space="preserve">  </v>
          </cell>
          <cell r="AG451" t="str">
            <v xml:space="preserve">  </v>
          </cell>
          <cell r="AH451" t="str">
            <v xml:space="preserve">  </v>
          </cell>
          <cell r="AI451" t="str">
            <v>946SGC</v>
          </cell>
          <cell r="AJ451" t="str">
            <v>Outdoor Recreational Facilities</v>
          </cell>
        </row>
        <row r="452">
          <cell r="A452" t="str">
            <v>Abbotsford Park</v>
          </cell>
          <cell r="B452" t="str">
            <v>Outdoor Recreational Facilities</v>
          </cell>
          <cell r="C452" t="str">
            <v>79 Ellerslie Ave</v>
          </cell>
          <cell r="D452" t="str">
            <v>North York</v>
          </cell>
          <cell r="E452" t="str">
            <v>M2N 2P7</v>
          </cell>
          <cell r="F452">
            <v>122331</v>
          </cell>
          <cell r="G452" t="str">
            <v>SqFt</v>
          </cell>
          <cell r="H452">
            <v>100</v>
          </cell>
          <cell r="J452">
            <v>2571.897035</v>
          </cell>
          <cell r="K452" t="str">
            <v>kWh</v>
          </cell>
          <cell r="AF452" t="str">
            <v xml:space="preserve">  </v>
          </cell>
          <cell r="AG452" t="str">
            <v xml:space="preserve">  </v>
          </cell>
          <cell r="AH452" t="str">
            <v xml:space="preserve">  </v>
          </cell>
          <cell r="AI452" t="str">
            <v>ABFP</v>
          </cell>
          <cell r="AJ452" t="str">
            <v>Outdoor Recreational Facilities</v>
          </cell>
        </row>
        <row r="453">
          <cell r="A453" t="str">
            <v>Adams Park</v>
          </cell>
          <cell r="B453" t="str">
            <v>Outdoor Recreational Facilities</v>
          </cell>
          <cell r="C453" t="str">
            <v>2 Rozell Rd</v>
          </cell>
          <cell r="D453" t="str">
            <v>Scarborough</v>
          </cell>
          <cell r="E453" t="str">
            <v>M1C 2L1</v>
          </cell>
          <cell r="F453">
            <v>1703840</v>
          </cell>
          <cell r="G453" t="str">
            <v>SqFt</v>
          </cell>
          <cell r="H453">
            <v>100</v>
          </cell>
          <cell r="J453">
            <v>133803.38643799999</v>
          </cell>
          <cell r="K453" t="str">
            <v>kWh</v>
          </cell>
          <cell r="AF453" t="str">
            <v xml:space="preserve">  </v>
          </cell>
          <cell r="AG453" t="str">
            <v xml:space="preserve">  </v>
          </cell>
          <cell r="AH453" t="str">
            <v xml:space="preserve">  </v>
          </cell>
          <cell r="AI453" t="str">
            <v>ADAM</v>
          </cell>
          <cell r="AJ453" t="str">
            <v>Outdoor Recreational Facilities</v>
          </cell>
        </row>
        <row r="454">
          <cell r="A454" t="str">
            <v>Albert Standing Park</v>
          </cell>
          <cell r="B454" t="str">
            <v>Outdoor Recreational Facilities</v>
          </cell>
          <cell r="C454" t="str">
            <v>45 Sheppard Ave W</v>
          </cell>
          <cell r="D454" t="str">
            <v>North York</v>
          </cell>
          <cell r="E454" t="str">
            <v>M2N 5V7</v>
          </cell>
          <cell r="F454">
            <v>52958</v>
          </cell>
          <cell r="G454" t="str">
            <v>SqFt</v>
          </cell>
          <cell r="H454">
            <v>100</v>
          </cell>
          <cell r="J454">
            <v>19995.078282999999</v>
          </cell>
          <cell r="K454" t="str">
            <v>kWh</v>
          </cell>
          <cell r="AF454" t="str">
            <v xml:space="preserve">  </v>
          </cell>
          <cell r="AG454" t="str">
            <v xml:space="preserve">  </v>
          </cell>
          <cell r="AH454" t="str">
            <v xml:space="preserve">  </v>
          </cell>
          <cell r="AI454" t="str">
            <v>ALSP</v>
          </cell>
          <cell r="AJ454" t="str">
            <v>Outdoor Recreational Facilities</v>
          </cell>
        </row>
        <row r="455">
          <cell r="A455" t="str">
            <v>Albion Gardens</v>
          </cell>
          <cell r="B455" t="str">
            <v>Outdoor Recreational Facilities</v>
          </cell>
          <cell r="C455" t="str">
            <v>25 Deanlea Crt</v>
          </cell>
          <cell r="D455" t="str">
            <v>Etobicoke</v>
          </cell>
          <cell r="E455" t="str">
            <v>M9V 2R5</v>
          </cell>
          <cell r="F455">
            <v>630151</v>
          </cell>
          <cell r="G455" t="str">
            <v>SqFt</v>
          </cell>
          <cell r="H455">
            <v>100</v>
          </cell>
          <cell r="J455">
            <v>3159.480454</v>
          </cell>
          <cell r="K455" t="str">
            <v>kWh</v>
          </cell>
          <cell r="AF455" t="str">
            <v xml:space="preserve">  </v>
          </cell>
          <cell r="AG455" t="str">
            <v xml:space="preserve">  </v>
          </cell>
          <cell r="AH455" t="str">
            <v xml:space="preserve">  </v>
          </cell>
          <cell r="AI455" t="str">
            <v>25DEAN</v>
          </cell>
          <cell r="AJ455" t="str">
            <v>Outdoor Recreational Facilities</v>
          </cell>
        </row>
        <row r="456">
          <cell r="A456" t="str">
            <v>Aldwych Park</v>
          </cell>
          <cell r="B456" t="str">
            <v>Outdoor Recreational Facilities</v>
          </cell>
          <cell r="C456" t="str">
            <v>134 Aldwych Ave</v>
          </cell>
          <cell r="D456" t="str">
            <v>Toronto</v>
          </cell>
          <cell r="E456" t="str">
            <v>M4J 1X6</v>
          </cell>
          <cell r="F456">
            <v>4</v>
          </cell>
          <cell r="G456" t="str">
            <v>SqFt</v>
          </cell>
          <cell r="H456">
            <v>100</v>
          </cell>
          <cell r="J456">
            <v>35758.343896999999</v>
          </cell>
          <cell r="K456" t="str">
            <v>kWh</v>
          </cell>
          <cell r="AF456" t="str">
            <v xml:space="preserve">  </v>
          </cell>
          <cell r="AG456" t="str">
            <v xml:space="preserve">  </v>
          </cell>
          <cell r="AH456" t="str">
            <v xml:space="preserve">  </v>
          </cell>
          <cell r="AI456" t="str">
            <v>ALDWYC</v>
          </cell>
          <cell r="AJ456" t="str">
            <v>Outdoor Recreational Facilities</v>
          </cell>
        </row>
        <row r="457">
          <cell r="A457" t="str">
            <v>Alex Duff Pool</v>
          </cell>
          <cell r="B457" t="str">
            <v>Outdoor Recreational Facilities</v>
          </cell>
          <cell r="C457" t="str">
            <v>779 Crawford S.</v>
          </cell>
          <cell r="D457" t="str">
            <v>Toronto</v>
          </cell>
          <cell r="E457" t="str">
            <v>M6G 3K4</v>
          </cell>
          <cell r="F457">
            <v>11495</v>
          </cell>
          <cell r="G457" t="str">
            <v>SqFt</v>
          </cell>
          <cell r="H457">
            <v>100</v>
          </cell>
          <cell r="J457">
            <v>514801.02917000005</v>
          </cell>
          <cell r="K457" t="str">
            <v>kWh</v>
          </cell>
          <cell r="L457">
            <v>36099.272727000003</v>
          </cell>
          <cell r="M457" t="str">
            <v>CUBICM</v>
          </cell>
          <cell r="AF457" t="str">
            <v xml:space="preserve">  </v>
          </cell>
          <cell r="AG457" t="str">
            <v xml:space="preserve">  </v>
          </cell>
          <cell r="AH457" t="str">
            <v xml:space="preserve">  </v>
          </cell>
          <cell r="AI457" t="str">
            <v>ADP</v>
          </cell>
          <cell r="AJ457" t="str">
            <v>Outdoor Recreational Facilities</v>
          </cell>
        </row>
        <row r="458">
          <cell r="A458" t="str">
            <v>Alexander Muir Park Gardens</v>
          </cell>
          <cell r="B458" t="str">
            <v>Outdoor Recreational Facilities</v>
          </cell>
          <cell r="C458" t="str">
            <v>2877 Yonge St</v>
          </cell>
          <cell r="D458" t="str">
            <v>Toronto</v>
          </cell>
          <cell r="E458" t="str">
            <v>M4N 3N8</v>
          </cell>
          <cell r="F458">
            <v>189595</v>
          </cell>
          <cell r="G458" t="str">
            <v>SqFt</v>
          </cell>
          <cell r="H458">
            <v>100</v>
          </cell>
          <cell r="J458">
            <v>28847.510434</v>
          </cell>
          <cell r="K458" t="str">
            <v>kWh</v>
          </cell>
          <cell r="L458">
            <v>4015.5564260000001</v>
          </cell>
          <cell r="M458" t="str">
            <v>CUBICM</v>
          </cell>
          <cell r="AF458" t="str">
            <v xml:space="preserve">  </v>
          </cell>
          <cell r="AG458" t="str">
            <v xml:space="preserve">  </v>
          </cell>
          <cell r="AH458" t="str">
            <v xml:space="preserve">  </v>
          </cell>
          <cell r="AI458" t="str">
            <v>AXMP</v>
          </cell>
          <cell r="AJ458" t="str">
            <v>Outdoor Recreational Facilities</v>
          </cell>
        </row>
        <row r="459">
          <cell r="A459" t="str">
            <v>Alexandra Park</v>
          </cell>
          <cell r="B459" t="str">
            <v>Outdoor Recreational Facilities</v>
          </cell>
          <cell r="C459" t="str">
            <v>275 Bathurst St</v>
          </cell>
          <cell r="D459" t="str">
            <v>Toronto</v>
          </cell>
          <cell r="E459" t="str">
            <v>M5T 2S4</v>
          </cell>
          <cell r="F459">
            <v>22873</v>
          </cell>
          <cell r="G459" t="str">
            <v>SqFt</v>
          </cell>
          <cell r="H459">
            <v>100</v>
          </cell>
          <cell r="J459">
            <v>449176.12835699995</v>
          </cell>
          <cell r="K459" t="str">
            <v>kWh</v>
          </cell>
          <cell r="L459">
            <v>26044.209826000002</v>
          </cell>
          <cell r="M459" t="str">
            <v>CUBICM</v>
          </cell>
          <cell r="AF459" t="str">
            <v xml:space="preserve">  </v>
          </cell>
          <cell r="AG459" t="str">
            <v xml:space="preserve">  </v>
          </cell>
          <cell r="AH459" t="str">
            <v xml:space="preserve">  </v>
          </cell>
          <cell r="AI459" t="str">
            <v>AXP</v>
          </cell>
          <cell r="AJ459" t="str">
            <v>Outdoor Recreational Facilities</v>
          </cell>
        </row>
        <row r="460">
          <cell r="A460" t="str">
            <v>Allan A Lamport Stadium</v>
          </cell>
          <cell r="B460" t="str">
            <v>Outdoor Recreational Facilities</v>
          </cell>
          <cell r="C460" t="str">
            <v>1155 King St W</v>
          </cell>
          <cell r="D460" t="str">
            <v>Toronto</v>
          </cell>
          <cell r="E460" t="str">
            <v>M6K 1E9</v>
          </cell>
          <cell r="F460">
            <v>16297</v>
          </cell>
          <cell r="G460" t="str">
            <v>SqFt</v>
          </cell>
          <cell r="H460">
            <v>100</v>
          </cell>
          <cell r="J460">
            <v>752663.16222499998</v>
          </cell>
          <cell r="K460" t="str">
            <v>kWh</v>
          </cell>
          <cell r="L460">
            <v>240029.107211</v>
          </cell>
          <cell r="M460" t="str">
            <v>CUBICM</v>
          </cell>
          <cell r="AF460" t="str">
            <v xml:space="preserve">  </v>
          </cell>
          <cell r="AG460" t="str">
            <v xml:space="preserve">  </v>
          </cell>
          <cell r="AH460" t="str">
            <v xml:space="preserve">  </v>
          </cell>
          <cell r="AI460" t="str">
            <v>ALS</v>
          </cell>
          <cell r="AJ460" t="str">
            <v>Outdoor Recreational Facilities</v>
          </cell>
        </row>
        <row r="461">
          <cell r="A461" t="str">
            <v>Amesbury Park</v>
          </cell>
          <cell r="B461" t="str">
            <v>Outdoor Recreational Facilities</v>
          </cell>
          <cell r="C461" t="str">
            <v>1501 Lawrence Ave W</v>
          </cell>
          <cell r="D461" t="str">
            <v>North York</v>
          </cell>
          <cell r="E461" t="str">
            <v>M6L 1A8</v>
          </cell>
          <cell r="F461">
            <v>1301959</v>
          </cell>
          <cell r="G461" t="str">
            <v>SqFt</v>
          </cell>
          <cell r="H461">
            <v>100</v>
          </cell>
          <cell r="J461">
            <v>23690.287311</v>
          </cell>
          <cell r="K461" t="str">
            <v>kWh</v>
          </cell>
          <cell r="AF461" t="str">
            <v xml:space="preserve">  </v>
          </cell>
          <cell r="AG461" t="str">
            <v xml:space="preserve">  </v>
          </cell>
          <cell r="AH461" t="str">
            <v xml:space="preserve">  </v>
          </cell>
          <cell r="AI461" t="str">
            <v>AMBP</v>
          </cell>
          <cell r="AJ461" t="str">
            <v>Outdoor Recreational Facilities</v>
          </cell>
        </row>
        <row r="462">
          <cell r="A462" t="str">
            <v>Amos Waites Park</v>
          </cell>
          <cell r="B462" t="str">
            <v>Outdoor Recreational Facilities</v>
          </cell>
          <cell r="C462" t="str">
            <v>2445 Lake Shore Blvd W</v>
          </cell>
          <cell r="D462" t="str">
            <v>Etobicoke</v>
          </cell>
          <cell r="E462" t="str">
            <v>M8V 1C5</v>
          </cell>
          <cell r="F462">
            <v>1356</v>
          </cell>
          <cell r="G462" t="str">
            <v>SqFt</v>
          </cell>
          <cell r="H462">
            <v>100</v>
          </cell>
          <cell r="J462">
            <v>45265.569937000007</v>
          </cell>
          <cell r="K462" t="str">
            <v>kWh</v>
          </cell>
          <cell r="L462">
            <v>12136.636364</v>
          </cell>
          <cell r="M462" t="str">
            <v>CUBICM</v>
          </cell>
          <cell r="AF462" t="str">
            <v xml:space="preserve">  </v>
          </cell>
          <cell r="AG462" t="str">
            <v xml:space="preserve">  </v>
          </cell>
          <cell r="AH462" t="str">
            <v xml:space="preserve">  </v>
          </cell>
          <cell r="AI462" t="str">
            <v>AWP</v>
          </cell>
          <cell r="AJ462" t="str">
            <v>Outdoor Recreational Facilities</v>
          </cell>
        </row>
        <row r="463">
          <cell r="A463" t="str">
            <v>Anniversary Park</v>
          </cell>
          <cell r="B463" t="str">
            <v>Outdoor Recreational Facilities</v>
          </cell>
          <cell r="C463" t="str">
            <v>410 Parliament St</v>
          </cell>
          <cell r="D463" t="str">
            <v>Toronto</v>
          </cell>
          <cell r="E463" t="str">
            <v>M5A 3A1</v>
          </cell>
          <cell r="F463">
            <v>7879</v>
          </cell>
          <cell r="G463" t="str">
            <v>SqFt</v>
          </cell>
          <cell r="H463">
            <v>100</v>
          </cell>
          <cell r="J463">
            <v>3468.4239079999998</v>
          </cell>
          <cell r="K463" t="str">
            <v>kWh</v>
          </cell>
          <cell r="AF463" t="str">
            <v xml:space="preserve">  </v>
          </cell>
          <cell r="AG463" t="str">
            <v xml:space="preserve">  </v>
          </cell>
          <cell r="AH463" t="str">
            <v xml:space="preserve">  </v>
          </cell>
          <cell r="AI463" t="str">
            <v>ANNP</v>
          </cell>
          <cell r="AJ463" t="str">
            <v>Outdoor Recreational Facilities</v>
          </cell>
        </row>
        <row r="464">
          <cell r="A464" t="str">
            <v>Anthony Road School Park</v>
          </cell>
          <cell r="B464" t="str">
            <v>Outdoor Recreational Facilities</v>
          </cell>
          <cell r="C464" t="str">
            <v>111A Whitley Ave</v>
          </cell>
          <cell r="D464" t="str">
            <v>North York</v>
          </cell>
          <cell r="E464" t="str">
            <v>M3K 1A1</v>
          </cell>
          <cell r="F464">
            <v>1</v>
          </cell>
          <cell r="G464" t="str">
            <v>SqFt</v>
          </cell>
          <cell r="H464">
            <v>100</v>
          </cell>
          <cell r="J464">
            <v>967.85597099999995</v>
          </cell>
          <cell r="K464" t="str">
            <v>kWh</v>
          </cell>
          <cell r="AF464" t="str">
            <v xml:space="preserve">  </v>
          </cell>
          <cell r="AG464" t="str">
            <v xml:space="preserve">  </v>
          </cell>
          <cell r="AH464" t="str">
            <v xml:space="preserve">  </v>
          </cell>
          <cell r="AI464" t="str">
            <v>ANTHONYROADSCHOOLPARK</v>
          </cell>
          <cell r="AJ464" t="str">
            <v>Outdoor Recreational Facilities</v>
          </cell>
        </row>
        <row r="465">
          <cell r="A465" t="str">
            <v>Art Eggleton Park</v>
          </cell>
          <cell r="B465" t="str">
            <v>Outdoor Recreational Facilities</v>
          </cell>
          <cell r="C465" t="str">
            <v>326 Harbord St</v>
          </cell>
          <cell r="D465" t="str">
            <v>Toronto</v>
          </cell>
          <cell r="E465" t="str">
            <v>M6G 1H1</v>
          </cell>
          <cell r="F465">
            <v>95766</v>
          </cell>
          <cell r="G465" t="str">
            <v>SqFt</v>
          </cell>
          <cell r="H465">
            <v>100</v>
          </cell>
          <cell r="J465">
            <v>8805.0476589999998</v>
          </cell>
          <cell r="K465" t="str">
            <v>kWh</v>
          </cell>
          <cell r="AF465" t="str">
            <v xml:space="preserve">  </v>
          </cell>
          <cell r="AG465" t="str">
            <v xml:space="preserve">  </v>
          </cell>
          <cell r="AH465" t="str">
            <v xml:space="preserve">  </v>
          </cell>
          <cell r="AI465" t="str">
            <v>HARBP</v>
          </cell>
          <cell r="AJ465" t="str">
            <v>Outdoor Recreational Facilities</v>
          </cell>
        </row>
        <row r="466">
          <cell r="A466" t="str">
            <v>Ashbridges Bay Park</v>
          </cell>
          <cell r="B466" t="str">
            <v>Outdoor Recreational Facilities</v>
          </cell>
          <cell r="C466" t="str">
            <v>1675 Lakeshore Blvd E</v>
          </cell>
          <cell r="D466" t="str">
            <v>Toronto</v>
          </cell>
          <cell r="E466" t="str">
            <v>M4L 3W6</v>
          </cell>
          <cell r="F466">
            <v>721</v>
          </cell>
          <cell r="G466" t="str">
            <v>SqFt</v>
          </cell>
          <cell r="H466">
            <v>100</v>
          </cell>
          <cell r="J466">
            <v>55558.278831000003</v>
          </cell>
          <cell r="K466" t="str">
            <v>kWh</v>
          </cell>
          <cell r="AF466" t="str">
            <v xml:space="preserve">  </v>
          </cell>
          <cell r="AG466" t="str">
            <v xml:space="preserve">  </v>
          </cell>
          <cell r="AH466" t="str">
            <v xml:space="preserve">  </v>
          </cell>
          <cell r="AI466" t="str">
            <v>ABP</v>
          </cell>
          <cell r="AJ466" t="str">
            <v>Outdoor Recreational Facilities</v>
          </cell>
        </row>
        <row r="467">
          <cell r="A467" t="str">
            <v>Ashtonbee Reservoir Park</v>
          </cell>
          <cell r="B467" t="str">
            <v>Outdoor Recreational Facilities</v>
          </cell>
          <cell r="C467" t="str">
            <v>21 Ashtonbee Rd.</v>
          </cell>
          <cell r="D467" t="str">
            <v>Scarborough</v>
          </cell>
          <cell r="E467" t="str">
            <v>M1L 4R5</v>
          </cell>
          <cell r="F467">
            <v>994886</v>
          </cell>
          <cell r="G467" t="str">
            <v>SqFt</v>
          </cell>
          <cell r="H467">
            <v>100</v>
          </cell>
          <cell r="J467">
            <v>3510.7985749999998</v>
          </cell>
          <cell r="K467" t="str">
            <v>kWh</v>
          </cell>
          <cell r="AF467" t="str">
            <v xml:space="preserve">  </v>
          </cell>
          <cell r="AG467" t="str">
            <v xml:space="preserve">  </v>
          </cell>
          <cell r="AH467" t="str">
            <v xml:space="preserve">  </v>
          </cell>
          <cell r="AI467" t="str">
            <v>ARP</v>
          </cell>
          <cell r="AJ467" t="str">
            <v>Outdoor Recreational Facilities</v>
          </cell>
        </row>
        <row r="468">
          <cell r="A468" t="str">
            <v>Avondale Park</v>
          </cell>
          <cell r="B468" t="str">
            <v>Outdoor Recreational Facilities</v>
          </cell>
          <cell r="C468" t="str">
            <v>2 Everson</v>
          </cell>
          <cell r="D468" t="str">
            <v>North York</v>
          </cell>
          <cell r="E468" t="str">
            <v>M2N 7C3</v>
          </cell>
          <cell r="F468">
            <v>98360</v>
          </cell>
          <cell r="G468" t="str">
            <v>SqFt</v>
          </cell>
          <cell r="H468">
            <v>100</v>
          </cell>
          <cell r="J468">
            <v>3568.4762129999999</v>
          </cell>
          <cell r="K468" t="str">
            <v>kWh</v>
          </cell>
          <cell r="AF468" t="str">
            <v xml:space="preserve">  </v>
          </cell>
          <cell r="AG468" t="str">
            <v xml:space="preserve">  </v>
          </cell>
          <cell r="AH468" t="str">
            <v xml:space="preserve">  </v>
          </cell>
          <cell r="AI468" t="str">
            <v>2EVER</v>
          </cell>
          <cell r="AJ468" t="str">
            <v>Outdoor Recreational Facilities</v>
          </cell>
        </row>
        <row r="469">
          <cell r="A469" t="str">
            <v>Avonshire Park</v>
          </cell>
          <cell r="B469" t="str">
            <v>Outdoor Recreational Facilities</v>
          </cell>
          <cell r="C469" t="str">
            <v>125 Harrison Garden Blvd</v>
          </cell>
          <cell r="D469" t="str">
            <v>North York</v>
          </cell>
          <cell r="E469" t="str">
            <v>M2H 2E5</v>
          </cell>
          <cell r="F469">
            <v>37673</v>
          </cell>
          <cell r="G469" t="str">
            <v>SqFt</v>
          </cell>
          <cell r="H469">
            <v>100</v>
          </cell>
          <cell r="J469">
            <v>5140.5641770000002</v>
          </cell>
          <cell r="K469" t="str">
            <v>kWh</v>
          </cell>
          <cell r="AF469" t="str">
            <v xml:space="preserve">  </v>
          </cell>
          <cell r="AG469" t="str">
            <v xml:space="preserve">  </v>
          </cell>
          <cell r="AH469" t="str">
            <v xml:space="preserve">  </v>
          </cell>
          <cell r="AI469" t="str">
            <v>AVONPK</v>
          </cell>
          <cell r="AJ469" t="str">
            <v>Outdoor Recreational Facilities</v>
          </cell>
        </row>
        <row r="470">
          <cell r="A470" t="str">
            <v>Avonshire Parkette</v>
          </cell>
          <cell r="B470" t="str">
            <v>Outdoor Recreational Facilities</v>
          </cell>
          <cell r="C470" t="str">
            <v>1A Oakburn Ave</v>
          </cell>
          <cell r="D470" t="str">
            <v>North York</v>
          </cell>
          <cell r="E470" t="str">
            <v>M2N 7C3</v>
          </cell>
          <cell r="F470">
            <v>4520</v>
          </cell>
          <cell r="G470" t="str">
            <v>SqFt</v>
          </cell>
          <cell r="H470">
            <v>100</v>
          </cell>
          <cell r="J470">
            <v>632.50731200000007</v>
          </cell>
          <cell r="K470" t="str">
            <v>kWh</v>
          </cell>
          <cell r="AF470" t="str">
            <v xml:space="preserve">  </v>
          </cell>
          <cell r="AG470" t="str">
            <v xml:space="preserve">  </v>
          </cell>
          <cell r="AH470" t="str">
            <v xml:space="preserve">  </v>
          </cell>
          <cell r="AI470" t="str">
            <v>AVONPKET</v>
          </cell>
          <cell r="AJ470" t="str">
            <v>Outdoor Recreational Facilities</v>
          </cell>
        </row>
        <row r="471">
          <cell r="A471" t="str">
            <v>Baird Park W.Pool</v>
          </cell>
          <cell r="B471" t="str">
            <v>Outdoor Recreational Facilities</v>
          </cell>
          <cell r="C471" t="str">
            <v>275 Keele St</v>
          </cell>
          <cell r="D471" t="str">
            <v>Toronto</v>
          </cell>
          <cell r="E471" t="str">
            <v>M6P 2K4</v>
          </cell>
          <cell r="F471">
            <v>1970</v>
          </cell>
          <cell r="G471" t="str">
            <v>SqFt</v>
          </cell>
          <cell r="H471">
            <v>100</v>
          </cell>
          <cell r="J471">
            <v>13909.366259999999</v>
          </cell>
          <cell r="K471" t="str">
            <v>kWh</v>
          </cell>
          <cell r="L471">
            <v>6490.0656250000002</v>
          </cell>
          <cell r="M471" t="str">
            <v>CUBICM</v>
          </cell>
          <cell r="AF471" t="str">
            <v xml:space="preserve">  </v>
          </cell>
          <cell r="AG471" t="str">
            <v xml:space="preserve">  </v>
          </cell>
          <cell r="AH471" t="str">
            <v xml:space="preserve">  </v>
          </cell>
          <cell r="AI471" t="str">
            <v>BPWP</v>
          </cell>
          <cell r="AJ471" t="str">
            <v>Outdoor Recreational Facilities</v>
          </cell>
        </row>
        <row r="472">
          <cell r="A472" t="str">
            <v>Balmoral Park Tennis</v>
          </cell>
          <cell r="B472" t="str">
            <v>Outdoor Recreational Facilities</v>
          </cell>
          <cell r="C472" t="str">
            <v>170 Faywood Blvd</v>
          </cell>
          <cell r="D472" t="str">
            <v>North York</v>
          </cell>
          <cell r="E472" t="str">
            <v>M3H 2Y1</v>
          </cell>
          <cell r="F472">
            <v>154010</v>
          </cell>
          <cell r="G472" t="str">
            <v>SqFt</v>
          </cell>
          <cell r="H472">
            <v>100</v>
          </cell>
          <cell r="J472">
            <v>14636.492993</v>
          </cell>
          <cell r="K472" t="str">
            <v>kWh</v>
          </cell>
          <cell r="AF472" t="str">
            <v xml:space="preserve">  </v>
          </cell>
          <cell r="AG472" t="str">
            <v xml:space="preserve">  </v>
          </cell>
          <cell r="AH472" t="str">
            <v xml:space="preserve">  </v>
          </cell>
          <cell r="AI472" t="str">
            <v>BPTC</v>
          </cell>
          <cell r="AJ472" t="str">
            <v>Outdoor Recreational Facilities</v>
          </cell>
        </row>
        <row r="473">
          <cell r="A473" t="str">
            <v>Barbara Hall Park</v>
          </cell>
          <cell r="B473" t="str">
            <v>Outdoor Recreational Facilities</v>
          </cell>
          <cell r="C473" t="str">
            <v>5 Cawthra Sq</v>
          </cell>
          <cell r="D473" t="str">
            <v>Toronto</v>
          </cell>
          <cell r="E473" t="str">
            <v>M4Y 2C9</v>
          </cell>
          <cell r="F473">
            <v>77144</v>
          </cell>
          <cell r="G473" t="str">
            <v>SqFt</v>
          </cell>
          <cell r="H473">
            <v>100</v>
          </cell>
          <cell r="J473">
            <v>4544.6830909999999</v>
          </cell>
          <cell r="K473" t="str">
            <v>kWh</v>
          </cell>
          <cell r="AF473" t="str">
            <v xml:space="preserve">  </v>
          </cell>
          <cell r="AG473" t="str">
            <v xml:space="preserve">  </v>
          </cell>
          <cell r="AH473" t="str">
            <v xml:space="preserve">  </v>
          </cell>
          <cell r="AI473" t="str">
            <v>CSWP</v>
          </cell>
          <cell r="AJ473" t="str">
            <v>Outdoor Recreational Facilities</v>
          </cell>
        </row>
        <row r="474">
          <cell r="A474" t="str">
            <v>Bathurst-Wilson Parkette</v>
          </cell>
          <cell r="B474" t="str">
            <v>Outdoor Recreational Facilities</v>
          </cell>
          <cell r="C474" t="str">
            <v>3749 Bathurst St</v>
          </cell>
          <cell r="D474" t="str">
            <v>Toronto</v>
          </cell>
          <cell r="E474" t="str">
            <v>M3H</v>
          </cell>
          <cell r="F474">
            <v>36898</v>
          </cell>
          <cell r="G474" t="str">
            <v>SqFt</v>
          </cell>
          <cell r="H474">
            <v>100</v>
          </cell>
          <cell r="J474">
            <v>362.68259899999998</v>
          </cell>
          <cell r="K474" t="str">
            <v>kWh</v>
          </cell>
          <cell r="AF474" t="str">
            <v xml:space="preserve">  </v>
          </cell>
          <cell r="AG474" t="str">
            <v xml:space="preserve">  </v>
          </cell>
          <cell r="AH474" t="str">
            <v xml:space="preserve">  </v>
          </cell>
          <cell r="AI474" t="str">
            <v>3749BATHURSTST</v>
          </cell>
          <cell r="AJ474" t="str">
            <v>Outdoor Recreational Facilities</v>
          </cell>
        </row>
        <row r="475">
          <cell r="A475" t="str">
            <v>Beaches Park Wading Pool</v>
          </cell>
          <cell r="B475" t="str">
            <v>Outdoor Recreational Facilities</v>
          </cell>
          <cell r="C475" t="str">
            <v>0 Coxwell Av Pool</v>
          </cell>
          <cell r="D475" t="str">
            <v>Toronto</v>
          </cell>
          <cell r="E475" t="str">
            <v>M4L 3A7</v>
          </cell>
          <cell r="F475">
            <v>1561725</v>
          </cell>
          <cell r="G475" t="str">
            <v>SqFt</v>
          </cell>
          <cell r="H475">
            <v>100</v>
          </cell>
          <cell r="J475">
            <v>1.036</v>
          </cell>
          <cell r="K475" t="str">
            <v>kWh</v>
          </cell>
          <cell r="AF475" t="str">
            <v xml:space="preserve">  </v>
          </cell>
          <cell r="AG475" t="str">
            <v xml:space="preserve">  </v>
          </cell>
          <cell r="AH475" t="str">
            <v xml:space="preserve">  </v>
          </cell>
          <cell r="AI475" t="str">
            <v>BPP</v>
          </cell>
          <cell r="AJ475" t="str">
            <v>Outdoor Recreational Facilities</v>
          </cell>
        </row>
        <row r="476">
          <cell r="A476" t="str">
            <v>Beaty Ave Parkette</v>
          </cell>
          <cell r="B476" t="str">
            <v>Outdoor Recreational Facilities</v>
          </cell>
          <cell r="C476" t="str">
            <v>66 Beaty Ave</v>
          </cell>
          <cell r="D476" t="str">
            <v>Toronto</v>
          </cell>
          <cell r="E476" t="str">
            <v>M6K 3B4</v>
          </cell>
          <cell r="F476">
            <v>1</v>
          </cell>
          <cell r="G476" t="str">
            <v>SqFt</v>
          </cell>
          <cell r="H476">
            <v>100</v>
          </cell>
          <cell r="J476">
            <v>2272.3399220000001</v>
          </cell>
          <cell r="K476" t="str">
            <v>kWh</v>
          </cell>
          <cell r="AF476" t="str">
            <v xml:space="preserve">  </v>
          </cell>
          <cell r="AG476" t="str">
            <v xml:space="preserve">  </v>
          </cell>
          <cell r="AH476" t="str">
            <v xml:space="preserve">  </v>
          </cell>
          <cell r="AI476" t="str">
            <v>BTAP</v>
          </cell>
          <cell r="AJ476" t="str">
            <v>Outdoor Recreational Facilities</v>
          </cell>
        </row>
        <row r="477">
          <cell r="A477" t="str">
            <v>Beaty Parkette</v>
          </cell>
          <cell r="B477" t="str">
            <v>Outdoor Recreational Facilities</v>
          </cell>
          <cell r="C477" t="str">
            <v>1575 King St W</v>
          </cell>
          <cell r="D477" t="str">
            <v>Toronto</v>
          </cell>
          <cell r="E477" t="str">
            <v>M6K 1J7</v>
          </cell>
          <cell r="F477">
            <v>2</v>
          </cell>
          <cell r="G477" t="str">
            <v>SqFt</v>
          </cell>
          <cell r="H477">
            <v>100</v>
          </cell>
          <cell r="J477">
            <v>6362.5496479999993</v>
          </cell>
          <cell r="K477" t="str">
            <v>kWh</v>
          </cell>
          <cell r="AF477" t="str">
            <v xml:space="preserve">  </v>
          </cell>
          <cell r="AG477" t="str">
            <v xml:space="preserve">  </v>
          </cell>
          <cell r="AH477" t="str">
            <v xml:space="preserve">  </v>
          </cell>
          <cell r="AI477" t="str">
            <v>BEAT</v>
          </cell>
          <cell r="AJ477" t="str">
            <v>Outdoor Recreational Facilities</v>
          </cell>
        </row>
        <row r="478">
          <cell r="A478" t="str">
            <v>Beaumonde Heights Park</v>
          </cell>
          <cell r="B478" t="str">
            <v>Outdoor Recreational Facilities</v>
          </cell>
          <cell r="C478" t="str">
            <v>61 Honbury Rd</v>
          </cell>
          <cell r="D478" t="str">
            <v>Etobicoke</v>
          </cell>
          <cell r="E478" t="str">
            <v>M9V 1W5</v>
          </cell>
          <cell r="F478">
            <v>553318</v>
          </cell>
          <cell r="G478" t="str">
            <v>SqFt</v>
          </cell>
          <cell r="H478">
            <v>100</v>
          </cell>
          <cell r="J478">
            <v>811.09882400000004</v>
          </cell>
          <cell r="K478" t="str">
            <v>kWh</v>
          </cell>
          <cell r="AF478" t="str">
            <v xml:space="preserve">  </v>
          </cell>
          <cell r="AG478" t="str">
            <v xml:space="preserve">  </v>
          </cell>
          <cell r="AH478" t="str">
            <v xml:space="preserve">  </v>
          </cell>
          <cell r="AI478" t="str">
            <v>BEAU</v>
          </cell>
          <cell r="AJ478" t="str">
            <v>Outdoor Recreational Facilities</v>
          </cell>
        </row>
        <row r="479">
          <cell r="A479" t="str">
            <v>Bellbury A.I.R</v>
          </cell>
          <cell r="B479" t="str">
            <v>Outdoor Recreational Facilities</v>
          </cell>
          <cell r="C479" t="str">
            <v>65 Van Horne Ave</v>
          </cell>
          <cell r="D479" t="str">
            <v>North York</v>
          </cell>
          <cell r="E479" t="str">
            <v>M2J 2S8</v>
          </cell>
          <cell r="F479">
            <v>2303</v>
          </cell>
          <cell r="G479" t="str">
            <v>SqFt</v>
          </cell>
          <cell r="H479">
            <v>100</v>
          </cell>
          <cell r="J479">
            <v>51897.087999999996</v>
          </cell>
          <cell r="K479" t="str">
            <v>kWh</v>
          </cell>
          <cell r="AF479" t="str">
            <v xml:space="preserve">  </v>
          </cell>
          <cell r="AG479" t="str">
            <v xml:space="preserve">  </v>
          </cell>
          <cell r="AH479" t="str">
            <v xml:space="preserve">  </v>
          </cell>
          <cell r="AI479" t="str">
            <v>BELLR</v>
          </cell>
          <cell r="AJ479" t="str">
            <v>Outdoor Recreational Facilities</v>
          </cell>
        </row>
        <row r="480">
          <cell r="A480" t="str">
            <v>Belmar Park</v>
          </cell>
          <cell r="B480" t="str">
            <v>Outdoor Recreational Facilities</v>
          </cell>
          <cell r="C480" t="str">
            <v>70 Montclava Rd.</v>
          </cell>
          <cell r="D480" t="str">
            <v>North York</v>
          </cell>
          <cell r="E480" t="str">
            <v>M3M 1N5</v>
          </cell>
          <cell r="F480">
            <v>42678</v>
          </cell>
          <cell r="G480" t="str">
            <v>SqFt</v>
          </cell>
          <cell r="H480">
            <v>100</v>
          </cell>
          <cell r="J480">
            <v>63.291000000000004</v>
          </cell>
          <cell r="K480" t="str">
            <v>kWh</v>
          </cell>
          <cell r="AF480" t="str">
            <v xml:space="preserve">  </v>
          </cell>
          <cell r="AG480" t="str">
            <v xml:space="preserve">  </v>
          </cell>
          <cell r="AH480" t="str">
            <v xml:space="preserve">  </v>
          </cell>
          <cell r="AI480" t="str">
            <v>BMP</v>
          </cell>
          <cell r="AJ480" t="str">
            <v>Outdoor Recreational Facilities</v>
          </cell>
        </row>
        <row r="481">
          <cell r="A481" t="str">
            <v>Ben Nobleman</v>
          </cell>
          <cell r="B481" t="str">
            <v>Outdoor Recreational Facilities</v>
          </cell>
          <cell r="C481" t="str">
            <v>1075 Eglinton Ave W</v>
          </cell>
          <cell r="D481" t="str">
            <v>Toronto</v>
          </cell>
          <cell r="E481" t="str">
            <v>M6C 2E1</v>
          </cell>
          <cell r="F481">
            <v>61343</v>
          </cell>
          <cell r="G481" t="str">
            <v>SqFt</v>
          </cell>
          <cell r="H481">
            <v>100</v>
          </cell>
          <cell r="J481">
            <v>4080.1380129999998</v>
          </cell>
          <cell r="K481" t="str">
            <v>kWh</v>
          </cell>
          <cell r="AF481" t="str">
            <v xml:space="preserve">  </v>
          </cell>
          <cell r="AG481" t="str">
            <v xml:space="preserve">  </v>
          </cell>
          <cell r="AH481" t="str">
            <v xml:space="preserve">  </v>
          </cell>
          <cell r="AI481" t="str">
            <v>BENN</v>
          </cell>
          <cell r="AJ481" t="str">
            <v>Outdoor Recreational Facilities</v>
          </cell>
        </row>
        <row r="482">
          <cell r="A482" t="str">
            <v>Berczy Park</v>
          </cell>
          <cell r="B482" t="str">
            <v>Outdoor Recreational Facilities</v>
          </cell>
          <cell r="C482" t="str">
            <v>45 Wellington St E</v>
          </cell>
          <cell r="D482" t="str">
            <v>Toronto</v>
          </cell>
          <cell r="E482" t="str">
            <v>M5E 1C7</v>
          </cell>
          <cell r="F482">
            <v>38814</v>
          </cell>
          <cell r="G482" t="str">
            <v>SqFt</v>
          </cell>
          <cell r="H482">
            <v>100</v>
          </cell>
          <cell r="J482">
            <v>59808.750549999997</v>
          </cell>
          <cell r="K482" t="str">
            <v>kWh</v>
          </cell>
          <cell r="AF482" t="str">
            <v xml:space="preserve">  </v>
          </cell>
          <cell r="AG482" t="str">
            <v xml:space="preserve">  </v>
          </cell>
          <cell r="AH482" t="str">
            <v xml:space="preserve">  </v>
          </cell>
          <cell r="AI482" t="str">
            <v>BZP</v>
          </cell>
          <cell r="AJ482" t="str">
            <v>Outdoor Recreational Facilities</v>
          </cell>
        </row>
        <row r="483">
          <cell r="A483" t="str">
            <v>Beresford Park</v>
          </cell>
          <cell r="B483" t="str">
            <v>Outdoor Recreational Facilities</v>
          </cell>
          <cell r="C483" t="str">
            <v>401 Beresford Av</v>
          </cell>
          <cell r="D483" t="str">
            <v>Toronto</v>
          </cell>
          <cell r="E483" t="str">
            <v>M6S 3B5</v>
          </cell>
          <cell r="F483">
            <v>183</v>
          </cell>
          <cell r="G483" t="str">
            <v>SqFt</v>
          </cell>
          <cell r="H483">
            <v>100</v>
          </cell>
          <cell r="J483">
            <v>13988.090581</v>
          </cell>
          <cell r="K483" t="str">
            <v>kWh</v>
          </cell>
          <cell r="AF483" t="str">
            <v xml:space="preserve">  </v>
          </cell>
          <cell r="AG483" t="str">
            <v xml:space="preserve">  </v>
          </cell>
          <cell r="AH483" t="str">
            <v xml:space="preserve">  </v>
          </cell>
          <cell r="AI483" t="str">
            <v>BRFP</v>
          </cell>
          <cell r="AJ483" t="str">
            <v>Outdoor Recreational Facilities</v>
          </cell>
        </row>
        <row r="484">
          <cell r="A484" t="str">
            <v>Bestview Park</v>
          </cell>
          <cell r="B484" t="str">
            <v>Outdoor Recreational Facilities</v>
          </cell>
          <cell r="C484" t="str">
            <v>115 Bestview Dr</v>
          </cell>
          <cell r="D484" t="str">
            <v>North York</v>
          </cell>
          <cell r="E484" t="str">
            <v>M2M 2Y1</v>
          </cell>
          <cell r="F484">
            <v>388803</v>
          </cell>
          <cell r="G484" t="str">
            <v>SqFt</v>
          </cell>
          <cell r="H484">
            <v>100</v>
          </cell>
          <cell r="J484">
            <v>8680.0955489999997</v>
          </cell>
          <cell r="K484" t="str">
            <v>kWh</v>
          </cell>
          <cell r="AF484" t="str">
            <v xml:space="preserve">  </v>
          </cell>
          <cell r="AG484" t="str">
            <v xml:space="preserve">  </v>
          </cell>
          <cell r="AH484" t="str">
            <v xml:space="preserve">  </v>
          </cell>
          <cell r="AI484" t="str">
            <v>BVP</v>
          </cell>
          <cell r="AJ484" t="str">
            <v>Outdoor Recreational Facilities</v>
          </cell>
        </row>
        <row r="485">
          <cell r="A485" t="str">
            <v>Birchmount Stadium</v>
          </cell>
          <cell r="B485" t="str">
            <v>Outdoor Recreational Facilities</v>
          </cell>
          <cell r="C485" t="str">
            <v>85 Birchmount Rd</v>
          </cell>
          <cell r="D485" t="str">
            <v>Scarborough</v>
          </cell>
          <cell r="E485" t="str">
            <v>M1N 3J7</v>
          </cell>
          <cell r="F485">
            <v>15629</v>
          </cell>
          <cell r="G485" t="str">
            <v>SqFt</v>
          </cell>
          <cell r="H485">
            <v>100</v>
          </cell>
          <cell r="J485">
            <v>127311.655843</v>
          </cell>
          <cell r="K485" t="str">
            <v>kWh</v>
          </cell>
          <cell r="AF485" t="str">
            <v xml:space="preserve">  </v>
          </cell>
          <cell r="AG485" t="str">
            <v xml:space="preserve">  </v>
          </cell>
          <cell r="AH485" t="str">
            <v xml:space="preserve">  </v>
          </cell>
          <cell r="AI485" t="str">
            <v>BMTS</v>
          </cell>
          <cell r="AJ485" t="str">
            <v>Outdoor Recreational Facilities</v>
          </cell>
        </row>
        <row r="486">
          <cell r="A486" t="str">
            <v>Birunthan Park</v>
          </cell>
          <cell r="B486" t="str">
            <v>Outdoor Recreational Facilities</v>
          </cell>
          <cell r="C486" t="str">
            <v>31 Dragonfly Cres</v>
          </cell>
          <cell r="D486" t="str">
            <v>Scarborough</v>
          </cell>
          <cell r="E486" t="str">
            <v>M1X 1W2</v>
          </cell>
          <cell r="F486">
            <v>328105</v>
          </cell>
          <cell r="G486" t="str">
            <v>SqFt</v>
          </cell>
          <cell r="H486">
            <v>100</v>
          </cell>
          <cell r="J486">
            <v>6495.4926989999994</v>
          </cell>
          <cell r="K486" t="str">
            <v>kWh</v>
          </cell>
          <cell r="AF486" t="str">
            <v xml:space="preserve">  </v>
          </cell>
          <cell r="AG486" t="str">
            <v xml:space="preserve">  </v>
          </cell>
          <cell r="AH486" t="str">
            <v xml:space="preserve">  </v>
          </cell>
          <cell r="AI486" t="str">
            <v>31DRAGONFLYCRES</v>
          </cell>
          <cell r="AJ486" t="str">
            <v>Outdoor Recreational Facilities</v>
          </cell>
        </row>
        <row r="487">
          <cell r="A487" t="str">
            <v>Blantyre Pool</v>
          </cell>
          <cell r="B487" t="str">
            <v>Outdoor Recreational Facilities</v>
          </cell>
          <cell r="C487" t="str">
            <v>180 Fallingbrook Rd</v>
          </cell>
          <cell r="D487" t="str">
            <v>Scarborough</v>
          </cell>
          <cell r="E487" t="str">
            <v>M1N 2T6</v>
          </cell>
          <cell r="F487">
            <v>1819</v>
          </cell>
          <cell r="G487" t="str">
            <v>SqFt</v>
          </cell>
          <cell r="H487">
            <v>100</v>
          </cell>
          <cell r="J487">
            <v>64317.13538</v>
          </cell>
          <cell r="K487" t="str">
            <v>kWh</v>
          </cell>
          <cell r="L487">
            <v>9161</v>
          </cell>
          <cell r="M487" t="str">
            <v>CUBICM</v>
          </cell>
          <cell r="AF487" t="str">
            <v xml:space="preserve">  </v>
          </cell>
          <cell r="AG487" t="str">
            <v xml:space="preserve">  </v>
          </cell>
          <cell r="AH487" t="str">
            <v xml:space="preserve">  </v>
          </cell>
          <cell r="AI487" t="str">
            <v>BLAN</v>
          </cell>
          <cell r="AJ487" t="str">
            <v>Outdoor Recreational Facilities</v>
          </cell>
        </row>
        <row r="488">
          <cell r="A488" t="str">
            <v>Bloordale Park</v>
          </cell>
          <cell r="B488" t="str">
            <v>Outdoor Recreational Facilities</v>
          </cell>
          <cell r="C488" t="str">
            <v>20 Toledo Rd</v>
          </cell>
          <cell r="D488" t="str">
            <v>Etobicoke</v>
          </cell>
          <cell r="E488" t="str">
            <v>M9C 2H3</v>
          </cell>
          <cell r="F488">
            <v>1</v>
          </cell>
          <cell r="G488" t="str">
            <v>SqFt</v>
          </cell>
          <cell r="H488">
            <v>100</v>
          </cell>
          <cell r="J488">
            <v>78431.660399</v>
          </cell>
          <cell r="K488" t="str">
            <v>kWh</v>
          </cell>
          <cell r="AF488" t="str">
            <v xml:space="preserve">  </v>
          </cell>
          <cell r="AG488" t="str">
            <v xml:space="preserve">  </v>
          </cell>
          <cell r="AH488" t="str">
            <v xml:space="preserve">  </v>
          </cell>
          <cell r="AI488" t="str">
            <v>0BLOORD</v>
          </cell>
          <cell r="AJ488" t="str">
            <v>Outdoor Recreational Facilities</v>
          </cell>
        </row>
        <row r="489">
          <cell r="A489" t="str">
            <v>Bluehaven Park</v>
          </cell>
          <cell r="B489" t="str">
            <v>Outdoor Recreational Facilities</v>
          </cell>
          <cell r="C489" t="str">
            <v>19 BLUEHAVEN CRES</v>
          </cell>
          <cell r="D489" t="str">
            <v>North York</v>
          </cell>
          <cell r="E489" t="str">
            <v>M9M 1W6</v>
          </cell>
          <cell r="F489">
            <v>249916</v>
          </cell>
          <cell r="G489" t="str">
            <v>SqFt</v>
          </cell>
          <cell r="H489">
            <v>100</v>
          </cell>
          <cell r="J489">
            <v>22597.265538</v>
          </cell>
          <cell r="K489" t="str">
            <v>kWh</v>
          </cell>
          <cell r="AF489" t="str">
            <v xml:space="preserve">  </v>
          </cell>
          <cell r="AG489" t="str">
            <v xml:space="preserve">  </v>
          </cell>
          <cell r="AH489" t="str">
            <v xml:space="preserve">  </v>
          </cell>
          <cell r="AI489" t="str">
            <v>19BLUEHAVEN</v>
          </cell>
          <cell r="AJ489" t="str">
            <v>Outdoor Recreational Facilities</v>
          </cell>
        </row>
        <row r="490">
          <cell r="A490" t="str">
            <v>Bluffers Park</v>
          </cell>
          <cell r="B490" t="str">
            <v>Outdoor Recreational Facilities</v>
          </cell>
          <cell r="C490" t="str">
            <v>Bluffers Park</v>
          </cell>
          <cell r="D490" t="str">
            <v>Scarborough</v>
          </cell>
          <cell r="E490" t="str">
            <v>M1M 3W3</v>
          </cell>
          <cell r="F490">
            <v>5253</v>
          </cell>
          <cell r="G490" t="str">
            <v>SqFt</v>
          </cell>
          <cell r="H490">
            <v>100</v>
          </cell>
          <cell r="J490">
            <v>2690518.0631620004</v>
          </cell>
          <cell r="K490" t="str">
            <v>kWh</v>
          </cell>
          <cell r="AF490" t="str">
            <v xml:space="preserve">  </v>
          </cell>
          <cell r="AG490" t="str">
            <v xml:space="preserve">  </v>
          </cell>
          <cell r="AH490" t="str">
            <v xml:space="preserve">  </v>
          </cell>
          <cell r="AI490" t="str">
            <v>BLUFF</v>
          </cell>
          <cell r="AJ490" t="str">
            <v>Outdoor Recreational Facilities</v>
          </cell>
        </row>
        <row r="491">
          <cell r="A491" t="str">
            <v>Bond Park Baseball</v>
          </cell>
          <cell r="B491" t="str">
            <v>Outdoor Recreational Facilities</v>
          </cell>
          <cell r="C491" t="str">
            <v>70 Bond Ave</v>
          </cell>
          <cell r="D491" t="str">
            <v>Toronto</v>
          </cell>
          <cell r="E491" t="str">
            <v>M5B 1X8</v>
          </cell>
          <cell r="F491">
            <v>1625</v>
          </cell>
          <cell r="G491" t="str">
            <v>SqFt</v>
          </cell>
          <cell r="H491">
            <v>100</v>
          </cell>
          <cell r="J491">
            <v>477997.81788999995</v>
          </cell>
          <cell r="K491" t="str">
            <v>kWh</v>
          </cell>
          <cell r="AF491" t="str">
            <v xml:space="preserve">  </v>
          </cell>
          <cell r="AG491" t="str">
            <v xml:space="preserve">  </v>
          </cell>
          <cell r="AH491" t="str">
            <v xml:space="preserve">  </v>
          </cell>
          <cell r="AI491" t="str">
            <v>BONP</v>
          </cell>
          <cell r="AJ491" t="str">
            <v>Outdoor Recreational Facilities</v>
          </cell>
        </row>
        <row r="492">
          <cell r="A492" t="str">
            <v>Borough of North York Park</v>
          </cell>
          <cell r="B492" t="str">
            <v>Outdoor Recreational Facilities</v>
          </cell>
          <cell r="C492" t="str">
            <v>30 Elkhorn Dr.</v>
          </cell>
          <cell r="D492" t="str">
            <v>North York</v>
          </cell>
          <cell r="E492" t="str">
            <v>M2K 1J3</v>
          </cell>
          <cell r="F492">
            <v>37200</v>
          </cell>
          <cell r="G492" t="str">
            <v>SqFt</v>
          </cell>
          <cell r="H492">
            <v>100</v>
          </cell>
          <cell r="J492">
            <v>39215.170381000004</v>
          </cell>
          <cell r="K492" t="str">
            <v>kWh</v>
          </cell>
          <cell r="L492">
            <v>850.72374300000001</v>
          </cell>
          <cell r="M492" t="str">
            <v>CUBICM</v>
          </cell>
          <cell r="AF492" t="str">
            <v xml:space="preserve">  </v>
          </cell>
          <cell r="AG492" t="str">
            <v xml:space="preserve">  </v>
          </cell>
          <cell r="AH492" t="str">
            <v xml:space="preserve">  </v>
          </cell>
          <cell r="AI492" t="str">
            <v>PARK</v>
          </cell>
          <cell r="AJ492" t="str">
            <v>Outdoor Recreational Facilities</v>
          </cell>
        </row>
        <row r="493">
          <cell r="A493" t="str">
            <v>Botanyhill Park</v>
          </cell>
          <cell r="B493" t="str">
            <v>Outdoor Recreational Facilities</v>
          </cell>
          <cell r="C493" t="str">
            <v>281 Orton Park Rd</v>
          </cell>
          <cell r="D493" t="str">
            <v>Scarborough</v>
          </cell>
          <cell r="E493" t="str">
            <v>M1G 3H4</v>
          </cell>
          <cell r="F493">
            <v>275157</v>
          </cell>
          <cell r="G493" t="str">
            <v>SqFt</v>
          </cell>
          <cell r="H493">
            <v>100</v>
          </cell>
          <cell r="J493">
            <v>6177.7221749999999</v>
          </cell>
          <cell r="K493" t="str">
            <v>kWh</v>
          </cell>
          <cell r="AF493" t="str">
            <v xml:space="preserve">  </v>
          </cell>
          <cell r="AG493" t="str">
            <v xml:space="preserve">  </v>
          </cell>
          <cell r="AH493" t="str">
            <v xml:space="preserve">  </v>
          </cell>
          <cell r="AI493" t="str">
            <v>281ORT</v>
          </cell>
          <cell r="AJ493" t="str">
            <v>Outdoor Recreational Facilities</v>
          </cell>
        </row>
        <row r="494">
          <cell r="A494" t="str">
            <v>Briar Crest Park</v>
          </cell>
          <cell r="B494" t="str">
            <v>Outdoor Recreational Facilities</v>
          </cell>
          <cell r="C494" t="str">
            <v>75 Wellesworth Dr</v>
          </cell>
          <cell r="D494" t="str">
            <v>Etobicoke</v>
          </cell>
          <cell r="E494" t="str">
            <v>M9C 4R4</v>
          </cell>
          <cell r="F494">
            <v>164246</v>
          </cell>
          <cell r="G494" t="str">
            <v>SqFt</v>
          </cell>
          <cell r="H494">
            <v>100</v>
          </cell>
          <cell r="J494">
            <v>3371.0194240000001</v>
          </cell>
          <cell r="K494" t="str">
            <v>kWh</v>
          </cell>
          <cell r="AF494" t="str">
            <v xml:space="preserve">  </v>
          </cell>
          <cell r="AG494" t="str">
            <v xml:space="preserve">  </v>
          </cell>
          <cell r="AH494" t="str">
            <v xml:space="preserve">  </v>
          </cell>
          <cell r="AI494" t="str">
            <v>75WELL</v>
          </cell>
          <cell r="AJ494" t="str">
            <v>Outdoor Recreational Facilities</v>
          </cell>
        </row>
        <row r="495">
          <cell r="A495" t="str">
            <v>Bridlewood Park</v>
          </cell>
          <cell r="B495" t="str">
            <v>Outdoor Recreational Facilities</v>
          </cell>
          <cell r="C495" t="str">
            <v>445 Huntingwood Dr</v>
          </cell>
          <cell r="D495" t="str">
            <v>Scarborough</v>
          </cell>
          <cell r="E495" t="str">
            <v>M1W 1H6</v>
          </cell>
          <cell r="F495">
            <v>2433</v>
          </cell>
          <cell r="G495" t="str">
            <v>SqFt</v>
          </cell>
          <cell r="H495">
            <v>100</v>
          </cell>
          <cell r="J495">
            <v>16223.181176</v>
          </cell>
          <cell r="K495" t="str">
            <v>kWh</v>
          </cell>
          <cell r="AF495" t="str">
            <v xml:space="preserve">  </v>
          </cell>
          <cell r="AG495" t="str">
            <v xml:space="preserve">  </v>
          </cell>
          <cell r="AH495" t="str">
            <v xml:space="preserve">  </v>
          </cell>
          <cell r="AI495" t="str">
            <v>BRID</v>
          </cell>
          <cell r="AJ495" t="str">
            <v>Outdoor Recreational Facilities</v>
          </cell>
        </row>
        <row r="496">
          <cell r="A496" t="str">
            <v>Brookdale Park</v>
          </cell>
          <cell r="B496" t="str">
            <v>Outdoor Recreational Facilities</v>
          </cell>
          <cell r="C496" t="str">
            <v>435 Brookdale Ave</v>
          </cell>
          <cell r="D496" t="str">
            <v>Toronto</v>
          </cell>
          <cell r="E496" t="str">
            <v>M5M 1R5</v>
          </cell>
          <cell r="F496">
            <v>1</v>
          </cell>
          <cell r="G496" t="str">
            <v>SqFt</v>
          </cell>
          <cell r="H496">
            <v>100</v>
          </cell>
          <cell r="J496">
            <v>490.30614700000001</v>
          </cell>
          <cell r="K496" t="str">
            <v>kWh</v>
          </cell>
          <cell r="AF496" t="str">
            <v xml:space="preserve">  </v>
          </cell>
          <cell r="AG496" t="str">
            <v xml:space="preserve">  </v>
          </cell>
          <cell r="AH496" t="str">
            <v xml:space="preserve">  </v>
          </cell>
          <cell r="AI496" t="str">
            <v>BROOKDP</v>
          </cell>
          <cell r="AJ496" t="str">
            <v>Outdoor Recreational Facilities</v>
          </cell>
        </row>
        <row r="497">
          <cell r="A497" t="str">
            <v>Burrows Hall Park</v>
          </cell>
          <cell r="B497" t="str">
            <v>Outdoor Recreational Facilities</v>
          </cell>
          <cell r="C497" t="str">
            <v>161 Burrows Hall Blvd</v>
          </cell>
          <cell r="D497" t="str">
            <v>Scarborough</v>
          </cell>
          <cell r="E497" t="str">
            <v>M1B 1M7</v>
          </cell>
          <cell r="F497">
            <v>1050051</v>
          </cell>
          <cell r="G497" t="str">
            <v>SqFt</v>
          </cell>
          <cell r="H497">
            <v>100</v>
          </cell>
          <cell r="J497">
            <v>9910.514000000001</v>
          </cell>
          <cell r="K497" t="str">
            <v>kWh</v>
          </cell>
          <cell r="AF497" t="str">
            <v xml:space="preserve">  </v>
          </cell>
          <cell r="AG497" t="str">
            <v xml:space="preserve">  </v>
          </cell>
          <cell r="AH497" t="str">
            <v xml:space="preserve">  </v>
          </cell>
          <cell r="AI497" t="str">
            <v>0BURRHA</v>
          </cell>
          <cell r="AJ497" t="str">
            <v>Outdoor Recreational Facilities</v>
          </cell>
        </row>
        <row r="498">
          <cell r="A498" t="str">
            <v>Buttonwood Rink</v>
          </cell>
          <cell r="B498" t="str">
            <v>Outdoor Recreational Facilities</v>
          </cell>
          <cell r="C498" t="str">
            <v>30 Mulham Pl</v>
          </cell>
          <cell r="D498" t="str">
            <v>Etobicoke</v>
          </cell>
          <cell r="E498" t="str">
            <v>M9A 4W1</v>
          </cell>
          <cell r="F498">
            <v>469629</v>
          </cell>
          <cell r="G498" t="str">
            <v>SqFt</v>
          </cell>
          <cell r="H498">
            <v>100</v>
          </cell>
          <cell r="J498">
            <v>159111.21499800001</v>
          </cell>
          <cell r="K498" t="str">
            <v>kWh</v>
          </cell>
          <cell r="AF498" t="str">
            <v xml:space="preserve">  </v>
          </cell>
          <cell r="AG498" t="str">
            <v xml:space="preserve">  </v>
          </cell>
          <cell r="AH498" t="str">
            <v xml:space="preserve">  </v>
          </cell>
          <cell r="AI498" t="str">
            <v>BUTTR</v>
          </cell>
          <cell r="AJ498" t="str">
            <v>Outdoor Recreational Facilities</v>
          </cell>
        </row>
        <row r="499">
          <cell r="A499" t="str">
            <v>Caledonia Park Baseball</v>
          </cell>
          <cell r="B499" t="str">
            <v>Outdoor Recreational Facilities</v>
          </cell>
          <cell r="C499" t="str">
            <v>1139 Caledonia Rd</v>
          </cell>
          <cell r="D499" t="str">
            <v>North York</v>
          </cell>
          <cell r="E499" t="str">
            <v>M6A 2W9</v>
          </cell>
          <cell r="F499">
            <v>1765</v>
          </cell>
          <cell r="G499" t="str">
            <v>SqFt</v>
          </cell>
          <cell r="H499">
            <v>100</v>
          </cell>
          <cell r="J499">
            <v>9661.0551290000003</v>
          </cell>
          <cell r="K499" t="str">
            <v>kWh</v>
          </cell>
          <cell r="AF499" t="str">
            <v xml:space="preserve">  </v>
          </cell>
          <cell r="AG499" t="str">
            <v xml:space="preserve">  </v>
          </cell>
          <cell r="AH499" t="str">
            <v xml:space="preserve">  </v>
          </cell>
          <cell r="AI499" t="str">
            <v>CALP</v>
          </cell>
          <cell r="AJ499" t="str">
            <v>Outdoor Recreational Facilities</v>
          </cell>
        </row>
        <row r="500">
          <cell r="A500" t="str">
            <v>Campbell Ave Playground</v>
          </cell>
          <cell r="B500" t="str">
            <v>Outdoor Recreational Facilities</v>
          </cell>
          <cell r="C500" t="str">
            <v>225 Campbell Av</v>
          </cell>
          <cell r="D500" t="str">
            <v>Scarborough</v>
          </cell>
          <cell r="E500" t="str">
            <v>M1P 4N7</v>
          </cell>
          <cell r="F500">
            <v>1453</v>
          </cell>
          <cell r="G500" t="str">
            <v>SqFt</v>
          </cell>
          <cell r="H500">
            <v>100</v>
          </cell>
          <cell r="J500">
            <v>205673.83432300002</v>
          </cell>
          <cell r="K500" t="str">
            <v>kWh</v>
          </cell>
          <cell r="AF500" t="str">
            <v xml:space="preserve">  </v>
          </cell>
          <cell r="AG500" t="str">
            <v xml:space="preserve">  </v>
          </cell>
          <cell r="AH500" t="str">
            <v xml:space="preserve">  </v>
          </cell>
          <cell r="AI500" t="str">
            <v>CBPG</v>
          </cell>
          <cell r="AJ500" t="str">
            <v>Outdoor Recreational Facilities</v>
          </cell>
        </row>
        <row r="501">
          <cell r="A501" t="str">
            <v>Canoe Landing Park</v>
          </cell>
          <cell r="B501" t="str">
            <v>Outdoor Recreational Facilities</v>
          </cell>
          <cell r="C501" t="str">
            <v>95 Fort York Blvd</v>
          </cell>
          <cell r="D501" t="str">
            <v>Toronto</v>
          </cell>
          <cell r="E501" t="str">
            <v>M5V 3Y7</v>
          </cell>
          <cell r="F501">
            <v>334264</v>
          </cell>
          <cell r="G501" t="str">
            <v>SqFt</v>
          </cell>
          <cell r="H501">
            <v>100</v>
          </cell>
          <cell r="J501">
            <v>77265.845522000003</v>
          </cell>
          <cell r="K501" t="str">
            <v>kWh</v>
          </cell>
          <cell r="AF501" t="str">
            <v xml:space="preserve">  </v>
          </cell>
          <cell r="AG501" t="str">
            <v xml:space="preserve">  </v>
          </cell>
          <cell r="AH501" t="str">
            <v xml:space="preserve">  </v>
          </cell>
          <cell r="AI501" t="str">
            <v>CANOE</v>
          </cell>
          <cell r="AJ501" t="str">
            <v>Outdoor Recreational Facilities</v>
          </cell>
        </row>
        <row r="502">
          <cell r="A502" t="str">
            <v>Carlton Park</v>
          </cell>
          <cell r="B502" t="str">
            <v>Outdoor Recreational Facilities</v>
          </cell>
          <cell r="C502" t="str">
            <v>60 Edith Ave</v>
          </cell>
          <cell r="D502" t="str">
            <v>Toronto</v>
          </cell>
          <cell r="E502" t="str">
            <v>M6P 3T5</v>
          </cell>
          <cell r="F502">
            <v>506</v>
          </cell>
          <cell r="G502" t="str">
            <v>SqFt</v>
          </cell>
          <cell r="H502">
            <v>100</v>
          </cell>
          <cell r="J502">
            <v>7278.6092099999996</v>
          </cell>
          <cell r="K502" t="str">
            <v>kWh</v>
          </cell>
          <cell r="AF502" t="str">
            <v xml:space="preserve">  </v>
          </cell>
          <cell r="AG502" t="str">
            <v xml:space="preserve">  </v>
          </cell>
          <cell r="AH502" t="str">
            <v xml:space="preserve">  </v>
          </cell>
          <cell r="AI502" t="str">
            <v>CARLP</v>
          </cell>
          <cell r="AJ502" t="str">
            <v>Outdoor Recreational Facilities</v>
          </cell>
        </row>
        <row r="503">
          <cell r="A503" t="str">
            <v>Carr St Parkette</v>
          </cell>
          <cell r="B503" t="str">
            <v>Outdoor Recreational Facilities</v>
          </cell>
          <cell r="C503" t="str">
            <v>2 Carr St</v>
          </cell>
          <cell r="D503" t="str">
            <v>Toronto</v>
          </cell>
          <cell r="E503" t="str">
            <v>M5T 2M6</v>
          </cell>
          <cell r="F503">
            <v>194</v>
          </cell>
          <cell r="G503" t="str">
            <v>SqFt</v>
          </cell>
          <cell r="H503">
            <v>100</v>
          </cell>
          <cell r="J503">
            <v>21.630001000000004</v>
          </cell>
          <cell r="K503" t="str">
            <v>kWh</v>
          </cell>
          <cell r="AF503" t="str">
            <v xml:space="preserve">  </v>
          </cell>
          <cell r="AG503" t="str">
            <v xml:space="preserve">  </v>
          </cell>
          <cell r="AH503" t="str">
            <v xml:space="preserve">  </v>
          </cell>
          <cell r="AI503" t="str">
            <v>CRSP</v>
          </cell>
          <cell r="AJ503" t="str">
            <v>Outdoor Recreational Facilities</v>
          </cell>
        </row>
        <row r="504">
          <cell r="A504" t="str">
            <v>Cassandra Park</v>
          </cell>
          <cell r="B504" t="str">
            <v>Outdoor Recreational Facilities</v>
          </cell>
          <cell r="C504" t="str">
            <v>240 Cassandra Blvd</v>
          </cell>
          <cell r="D504" t="str">
            <v>North York</v>
          </cell>
          <cell r="E504" t="str">
            <v>M3A 1V3</v>
          </cell>
          <cell r="F504">
            <v>861</v>
          </cell>
          <cell r="G504" t="str">
            <v>SqFt</v>
          </cell>
          <cell r="H504">
            <v>100</v>
          </cell>
          <cell r="J504">
            <v>138468.95480499999</v>
          </cell>
          <cell r="K504" t="str">
            <v>kWh</v>
          </cell>
          <cell r="AF504" t="str">
            <v xml:space="preserve">  </v>
          </cell>
          <cell r="AG504" t="str">
            <v xml:space="preserve">  </v>
          </cell>
          <cell r="AH504" t="str">
            <v xml:space="preserve">  </v>
          </cell>
          <cell r="AI504" t="str">
            <v>BBKP</v>
          </cell>
          <cell r="AJ504" t="str">
            <v>Outdoor Recreational Facilities</v>
          </cell>
        </row>
        <row r="505">
          <cell r="A505" t="str">
            <v>Cassels Ave Playground</v>
          </cell>
          <cell r="B505" t="str">
            <v>Outdoor Recreational Facilities</v>
          </cell>
          <cell r="C505" t="str">
            <v>69 Cassels Ave</v>
          </cell>
          <cell r="D505" t="str">
            <v>Toronto</v>
          </cell>
          <cell r="E505" t="str">
            <v>M6P 1C3</v>
          </cell>
          <cell r="F505">
            <v>183</v>
          </cell>
          <cell r="G505" t="str">
            <v>SqFt</v>
          </cell>
          <cell r="H505">
            <v>100</v>
          </cell>
          <cell r="J505">
            <v>1363.401353</v>
          </cell>
          <cell r="K505" t="str">
            <v>kWh</v>
          </cell>
          <cell r="AF505" t="str">
            <v xml:space="preserve">  </v>
          </cell>
          <cell r="AG505" t="str">
            <v xml:space="preserve">  </v>
          </cell>
          <cell r="AH505" t="str">
            <v xml:space="preserve">  </v>
          </cell>
          <cell r="AI505" t="str">
            <v>CSPG</v>
          </cell>
          <cell r="AJ505" t="str">
            <v>Outdoor Recreational Facilities</v>
          </cell>
        </row>
        <row r="506">
          <cell r="A506" t="str">
            <v>Cathedral Square Park</v>
          </cell>
          <cell r="B506" t="str">
            <v>Outdoor Recreational Facilities</v>
          </cell>
          <cell r="C506" t="str">
            <v>78 Mutual St</v>
          </cell>
          <cell r="D506" t="str">
            <v>Toronto</v>
          </cell>
          <cell r="E506" t="str">
            <v>M5B 2A9</v>
          </cell>
          <cell r="F506">
            <v>958095</v>
          </cell>
          <cell r="G506" t="str">
            <v>SqFt</v>
          </cell>
          <cell r="H506">
            <v>100</v>
          </cell>
          <cell r="J506">
            <v>5053.6244489999999</v>
          </cell>
          <cell r="K506" t="str">
            <v>kWh</v>
          </cell>
          <cell r="AF506" t="str">
            <v xml:space="preserve">  </v>
          </cell>
          <cell r="AG506" t="str">
            <v xml:space="preserve">  </v>
          </cell>
          <cell r="AH506" t="str">
            <v xml:space="preserve">  </v>
          </cell>
          <cell r="AI506" t="str">
            <v>78MUT</v>
          </cell>
          <cell r="AJ506" t="str">
            <v>Outdoor Recreational Facilities</v>
          </cell>
        </row>
        <row r="507">
          <cell r="A507" t="str">
            <v>Cawthra Playground</v>
          </cell>
          <cell r="B507" t="str">
            <v>Outdoor Recreational Facilities</v>
          </cell>
          <cell r="C507" t="str">
            <v>353 Albany Av Park</v>
          </cell>
          <cell r="D507" t="str">
            <v>Toronto</v>
          </cell>
          <cell r="E507" t="str">
            <v>M5R 3E2</v>
          </cell>
          <cell r="F507">
            <v>183</v>
          </cell>
          <cell r="G507" t="str">
            <v>SqFt</v>
          </cell>
          <cell r="H507">
            <v>100</v>
          </cell>
          <cell r="J507">
            <v>36.877682</v>
          </cell>
          <cell r="K507" t="str">
            <v>kWh</v>
          </cell>
          <cell r="AF507" t="str">
            <v xml:space="preserve">  </v>
          </cell>
          <cell r="AG507" t="str">
            <v xml:space="preserve">  </v>
          </cell>
          <cell r="AH507" t="str">
            <v xml:space="preserve">  </v>
          </cell>
          <cell r="AI507" t="str">
            <v>CTPG</v>
          </cell>
          <cell r="AJ507" t="str">
            <v>Outdoor Recreational Facilities</v>
          </cell>
        </row>
        <row r="508">
          <cell r="A508" t="str">
            <v>Centennial Park</v>
          </cell>
          <cell r="B508" t="str">
            <v>Outdoor Recreational Facilities</v>
          </cell>
          <cell r="C508" t="str">
            <v>56 Centennial Park Blvd</v>
          </cell>
          <cell r="D508" t="str">
            <v>Etobicoke</v>
          </cell>
          <cell r="E508" t="str">
            <v>M9C 5N3</v>
          </cell>
          <cell r="F508">
            <v>23073615</v>
          </cell>
          <cell r="G508" t="str">
            <v>SqFt</v>
          </cell>
          <cell r="H508">
            <v>168</v>
          </cell>
          <cell r="J508">
            <v>125123.67822799999</v>
          </cell>
          <cell r="K508" t="str">
            <v>kWh</v>
          </cell>
          <cell r="AF508" t="str">
            <v xml:space="preserve">  </v>
          </cell>
          <cell r="AG508" t="str">
            <v xml:space="preserve">  </v>
          </cell>
          <cell r="AH508" t="str">
            <v xml:space="preserve">  </v>
          </cell>
          <cell r="AI508" t="str">
            <v>56CENT</v>
          </cell>
          <cell r="AJ508" t="str">
            <v>Outdoor Recreational Facilities</v>
          </cell>
        </row>
        <row r="509">
          <cell r="A509" t="str">
            <v>Centennial Ski Chalet</v>
          </cell>
          <cell r="B509" t="str">
            <v>Outdoor Recreational Facilities</v>
          </cell>
          <cell r="C509" t="str">
            <v>256 Centennial Pk Rd</v>
          </cell>
          <cell r="D509" t="str">
            <v>Etobicoke</v>
          </cell>
          <cell r="E509" t="str">
            <v>M9C 5N3</v>
          </cell>
          <cell r="F509">
            <v>7621</v>
          </cell>
          <cell r="G509" t="str">
            <v>SqFt</v>
          </cell>
          <cell r="H509">
            <v>100</v>
          </cell>
          <cell r="J509">
            <v>188774.70050099998</v>
          </cell>
          <cell r="K509" t="str">
            <v>kWh</v>
          </cell>
          <cell r="AF509" t="str">
            <v xml:space="preserve">  </v>
          </cell>
          <cell r="AG509" t="str">
            <v xml:space="preserve">  </v>
          </cell>
          <cell r="AH509" t="str">
            <v xml:space="preserve">  </v>
          </cell>
          <cell r="AI509" t="str">
            <v>CTSC</v>
          </cell>
          <cell r="AJ509" t="str">
            <v>Outdoor Recreational Facilities</v>
          </cell>
        </row>
        <row r="510">
          <cell r="A510" t="str">
            <v>Centennial Ski Hill</v>
          </cell>
          <cell r="B510" t="str">
            <v>Outdoor Recreational Facilities</v>
          </cell>
          <cell r="C510" t="str">
            <v>206 Centennial Pk Rd</v>
          </cell>
          <cell r="D510" t="str">
            <v>Etobicoke</v>
          </cell>
          <cell r="E510" t="str">
            <v>M9C 5N3</v>
          </cell>
          <cell r="F510">
            <v>6996</v>
          </cell>
          <cell r="G510" t="str">
            <v>SqFt</v>
          </cell>
          <cell r="H510">
            <v>100</v>
          </cell>
          <cell r="J510">
            <v>239907.43172400002</v>
          </cell>
          <cell r="K510" t="str">
            <v>kWh</v>
          </cell>
          <cell r="AF510" t="str">
            <v xml:space="preserve">  </v>
          </cell>
          <cell r="AG510" t="str">
            <v xml:space="preserve">  </v>
          </cell>
          <cell r="AH510" t="str">
            <v xml:space="preserve">  </v>
          </cell>
          <cell r="AI510" t="str">
            <v>CTSH</v>
          </cell>
          <cell r="AJ510" t="str">
            <v>Outdoor Recreational Facilities</v>
          </cell>
        </row>
        <row r="511">
          <cell r="A511" t="str">
            <v>Centre Island Buildings</v>
          </cell>
          <cell r="B511" t="str">
            <v>Outdoor Recreational Facilities</v>
          </cell>
          <cell r="C511" t="str">
            <v>0 Centre Isld</v>
          </cell>
          <cell r="D511" t="str">
            <v>Toronto</v>
          </cell>
          <cell r="E511" t="str">
            <v>M5J 2V3</v>
          </cell>
          <cell r="F511">
            <v>11926</v>
          </cell>
          <cell r="G511" t="str">
            <v>SqFt</v>
          </cell>
          <cell r="H511">
            <v>100</v>
          </cell>
          <cell r="J511">
            <v>336540.29395999998</v>
          </cell>
          <cell r="K511" t="str">
            <v>kWh</v>
          </cell>
          <cell r="AF511" t="str">
            <v xml:space="preserve">  </v>
          </cell>
          <cell r="AG511" t="str">
            <v xml:space="preserve">  </v>
          </cell>
          <cell r="AH511" t="str">
            <v xml:space="preserve">  </v>
          </cell>
          <cell r="AI511" t="str">
            <v>CIB</v>
          </cell>
          <cell r="AJ511" t="str">
            <v>Outdoor Recreational Facilities</v>
          </cell>
        </row>
        <row r="512">
          <cell r="A512" t="str">
            <v>Chaplin Parkette</v>
          </cell>
          <cell r="B512" t="str">
            <v>Outdoor Recreational Facilities</v>
          </cell>
          <cell r="C512" t="str">
            <v>43 Chaplin Cr Opp</v>
          </cell>
          <cell r="D512" t="str">
            <v>Toronto</v>
          </cell>
          <cell r="E512" t="str">
            <v>M5P 1A2</v>
          </cell>
          <cell r="F512">
            <v>14778</v>
          </cell>
          <cell r="G512" t="str">
            <v>SqFt</v>
          </cell>
          <cell r="H512">
            <v>100</v>
          </cell>
          <cell r="J512">
            <v>23781.768217000001</v>
          </cell>
          <cell r="K512" t="str">
            <v>kWh</v>
          </cell>
          <cell r="AF512" t="str">
            <v xml:space="preserve">  </v>
          </cell>
          <cell r="AG512" t="str">
            <v xml:space="preserve">  </v>
          </cell>
          <cell r="AH512" t="str">
            <v xml:space="preserve">  </v>
          </cell>
          <cell r="AI512" t="str">
            <v>CHLP</v>
          </cell>
          <cell r="AJ512" t="str">
            <v>Outdoor Recreational Facilities</v>
          </cell>
        </row>
        <row r="513">
          <cell r="A513" t="str">
            <v>Charlotte Maher Park</v>
          </cell>
          <cell r="B513" t="str">
            <v>Outdoor Recreational Facilities</v>
          </cell>
          <cell r="C513" t="str">
            <v>2A Mcbain Ave</v>
          </cell>
          <cell r="D513" t="str">
            <v>Toronto</v>
          </cell>
          <cell r="E513" t="str">
            <v>M4P 2S5</v>
          </cell>
          <cell r="F513">
            <v>65627</v>
          </cell>
          <cell r="G513" t="str">
            <v>SqFt</v>
          </cell>
          <cell r="H513">
            <v>100</v>
          </cell>
          <cell r="J513">
            <v>116.230384</v>
          </cell>
          <cell r="K513" t="str">
            <v>kWh</v>
          </cell>
          <cell r="AF513" t="str">
            <v xml:space="preserve">  </v>
          </cell>
          <cell r="AG513" t="str">
            <v xml:space="preserve">  </v>
          </cell>
          <cell r="AH513" t="str">
            <v xml:space="preserve">  </v>
          </cell>
          <cell r="AI513" t="str">
            <v>2AMCBA</v>
          </cell>
          <cell r="AJ513" t="str">
            <v>Outdoor Recreational Facilities</v>
          </cell>
        </row>
        <row r="514">
          <cell r="A514" t="str">
            <v>Charlottetown Park</v>
          </cell>
          <cell r="B514" t="str">
            <v>Outdoor Recreational Facilities</v>
          </cell>
          <cell r="C514" t="str">
            <v>71 Charlottetown Blvd</v>
          </cell>
          <cell r="D514" t="str">
            <v>Scarborough</v>
          </cell>
          <cell r="E514" t="str">
            <v>M1C 2C7</v>
          </cell>
          <cell r="F514">
            <v>433268</v>
          </cell>
          <cell r="G514" t="str">
            <v>SqFt</v>
          </cell>
          <cell r="H514">
            <v>100</v>
          </cell>
          <cell r="J514">
            <v>2144.7129999999997</v>
          </cell>
          <cell r="K514" t="str">
            <v>kWh</v>
          </cell>
          <cell r="AF514" t="str">
            <v xml:space="preserve">  </v>
          </cell>
          <cell r="AG514" t="str">
            <v xml:space="preserve">  </v>
          </cell>
          <cell r="AH514" t="str">
            <v xml:space="preserve">  </v>
          </cell>
          <cell r="AI514" t="str">
            <v>CTP</v>
          </cell>
          <cell r="AJ514" t="str">
            <v>Outdoor Recreational Facilities</v>
          </cell>
        </row>
        <row r="515">
          <cell r="A515" t="str">
            <v>Chelsea Avenue Playground</v>
          </cell>
          <cell r="B515" t="str">
            <v>Outdoor Recreational Facilities</v>
          </cell>
          <cell r="C515" t="str">
            <v>103 Chelsea Ave</v>
          </cell>
          <cell r="D515" t="str">
            <v>Toronto</v>
          </cell>
          <cell r="E515" t="str">
            <v>M6P 2B7</v>
          </cell>
          <cell r="F515">
            <v>16974</v>
          </cell>
          <cell r="G515" t="str">
            <v>SqFt</v>
          </cell>
          <cell r="H515">
            <v>100</v>
          </cell>
          <cell r="J515">
            <v>45.269363999999996</v>
          </cell>
          <cell r="K515" t="str">
            <v>kWh</v>
          </cell>
          <cell r="AF515" t="str">
            <v xml:space="preserve">  </v>
          </cell>
          <cell r="AG515" t="str">
            <v xml:space="preserve">  </v>
          </cell>
          <cell r="AH515" t="str">
            <v xml:space="preserve">  </v>
          </cell>
          <cell r="AI515" t="str">
            <v>CHPG</v>
          </cell>
          <cell r="AJ515" t="str">
            <v>Outdoor Recreational Facilities</v>
          </cell>
        </row>
        <row r="516">
          <cell r="A516" t="str">
            <v>Christie Pits</v>
          </cell>
          <cell r="B516" t="str">
            <v>Outdoor Recreational Facilities</v>
          </cell>
          <cell r="C516" t="str">
            <v>750 Bloor St W</v>
          </cell>
          <cell r="D516" t="str">
            <v>Toronto</v>
          </cell>
          <cell r="E516" t="str">
            <v>M6G 3K4</v>
          </cell>
          <cell r="F516">
            <v>29536</v>
          </cell>
          <cell r="G516" t="str">
            <v>SqFt</v>
          </cell>
          <cell r="H516">
            <v>100</v>
          </cell>
          <cell r="J516">
            <v>23361.534885999998</v>
          </cell>
          <cell r="K516" t="str">
            <v>kWh</v>
          </cell>
          <cell r="L516">
            <v>12121.149412000001</v>
          </cell>
          <cell r="M516" t="str">
            <v>CUBICM</v>
          </cell>
          <cell r="AF516" t="str">
            <v xml:space="preserve">  </v>
          </cell>
          <cell r="AG516" t="str">
            <v xml:space="preserve">  </v>
          </cell>
          <cell r="AH516" t="str">
            <v xml:space="preserve">  </v>
          </cell>
          <cell r="AI516" t="str">
            <v>CHTP</v>
          </cell>
          <cell r="AJ516" t="str">
            <v>Outdoor Recreational Facilities</v>
          </cell>
        </row>
        <row r="517">
          <cell r="A517" t="str">
            <v>City Hall Nathan Phillips Sqr</v>
          </cell>
          <cell r="B517" t="str">
            <v>Outdoor Recreational Facilities</v>
          </cell>
          <cell r="C517" t="str">
            <v>110 Queen Street West</v>
          </cell>
          <cell r="D517" t="str">
            <v>Toronto</v>
          </cell>
          <cell r="E517" t="str">
            <v>M5H 2N1</v>
          </cell>
          <cell r="F517">
            <v>3606</v>
          </cell>
          <cell r="G517" t="str">
            <v>SqFt</v>
          </cell>
          <cell r="H517">
            <v>100</v>
          </cell>
          <cell r="J517">
            <v>622339.188387</v>
          </cell>
          <cell r="K517" t="str">
            <v>kWh</v>
          </cell>
          <cell r="X517">
            <v>2935.5489871150917</v>
          </cell>
          <cell r="Y517" t="str">
            <v>Giga Joules</v>
          </cell>
          <cell r="Z517" t="str">
            <v>No</v>
          </cell>
          <cell r="AF517" t="str">
            <v xml:space="preserve">  </v>
          </cell>
          <cell r="AG517" t="str">
            <v xml:space="preserve">  </v>
          </cell>
          <cell r="AH517" t="str">
            <v xml:space="preserve">  </v>
          </cell>
          <cell r="AI517" t="str">
            <v>CHNPS</v>
          </cell>
          <cell r="AJ517" t="str">
            <v>Outdoor Recreational Facilities</v>
          </cell>
        </row>
        <row r="518">
          <cell r="A518" t="str">
            <v>Clanton Park Baseball</v>
          </cell>
          <cell r="B518" t="str">
            <v>Outdoor Recreational Facilities</v>
          </cell>
          <cell r="C518" t="str">
            <v>15 Clanton Park Rd</v>
          </cell>
          <cell r="D518" t="str">
            <v>North York</v>
          </cell>
          <cell r="E518" t="str">
            <v>M3H 2B5</v>
          </cell>
          <cell r="F518">
            <v>3025</v>
          </cell>
          <cell r="G518" t="str">
            <v>SqFt</v>
          </cell>
          <cell r="H518">
            <v>100</v>
          </cell>
          <cell r="J518">
            <v>29033.549366000003</v>
          </cell>
          <cell r="K518" t="str">
            <v>kWh</v>
          </cell>
          <cell r="L518">
            <v>0</v>
          </cell>
          <cell r="M518" t="str">
            <v>CUBICM</v>
          </cell>
          <cell r="AF518" t="str">
            <v xml:space="preserve">  </v>
          </cell>
          <cell r="AG518" t="str">
            <v xml:space="preserve">  </v>
          </cell>
          <cell r="AH518" t="str">
            <v xml:space="preserve">  </v>
          </cell>
          <cell r="AI518" t="str">
            <v>CPBB</v>
          </cell>
          <cell r="AJ518" t="str">
            <v>Outdoor Recreational Facilities</v>
          </cell>
        </row>
        <row r="519">
          <cell r="A519" t="str">
            <v>Clarence Square</v>
          </cell>
          <cell r="B519" t="str">
            <v>Outdoor Recreational Facilities</v>
          </cell>
          <cell r="C519" t="str">
            <v>25 Clarence Sq</v>
          </cell>
          <cell r="D519" t="str">
            <v>Toronto</v>
          </cell>
          <cell r="E519" t="str">
            <v>M5V 1H1</v>
          </cell>
          <cell r="F519">
            <v>1</v>
          </cell>
          <cell r="G519" t="str">
            <v>SqFt</v>
          </cell>
          <cell r="H519">
            <v>100</v>
          </cell>
          <cell r="J519">
            <v>3838.993622</v>
          </cell>
          <cell r="K519" t="str">
            <v>kWh</v>
          </cell>
          <cell r="AF519" t="str">
            <v xml:space="preserve">  </v>
          </cell>
          <cell r="AG519" t="str">
            <v xml:space="preserve">  </v>
          </cell>
          <cell r="AH519" t="str">
            <v xml:space="preserve">  </v>
          </cell>
          <cell r="AI519" t="str">
            <v>CLASQ</v>
          </cell>
          <cell r="AJ519" t="str">
            <v>Outdoor Recreational Facilities</v>
          </cell>
        </row>
        <row r="520">
          <cell r="A520" t="str">
            <v>Close Avenue Parkette</v>
          </cell>
          <cell r="B520" t="str">
            <v>Outdoor Recreational Facilities</v>
          </cell>
          <cell r="C520" t="str">
            <v>50 Close Ave</v>
          </cell>
          <cell r="D520" t="str">
            <v>Toronto</v>
          </cell>
          <cell r="E520" t="str">
            <v>M6K 2V2</v>
          </cell>
          <cell r="F520">
            <v>1</v>
          </cell>
          <cell r="G520" t="str">
            <v>SqFt</v>
          </cell>
          <cell r="H520">
            <v>100</v>
          </cell>
          <cell r="J520">
            <v>13634.059922</v>
          </cell>
          <cell r="K520" t="str">
            <v>kWh</v>
          </cell>
          <cell r="AF520" t="str">
            <v xml:space="preserve">  </v>
          </cell>
          <cell r="AG520" t="str">
            <v xml:space="preserve">  </v>
          </cell>
          <cell r="AH520" t="str">
            <v xml:space="preserve">  </v>
          </cell>
          <cell r="AI520" t="str">
            <v>CLAP</v>
          </cell>
          <cell r="AJ520" t="str">
            <v>Outdoor Recreational Facilities</v>
          </cell>
        </row>
        <row r="521">
          <cell r="A521" t="str">
            <v>Cloverdale Park</v>
          </cell>
          <cell r="B521" t="str">
            <v>Outdoor Recreational Facilities</v>
          </cell>
          <cell r="C521" t="str">
            <v>85 Shaver Ave S</v>
          </cell>
          <cell r="D521" t="str">
            <v>Etobicoke</v>
          </cell>
          <cell r="E521" t="str">
            <v>M9B 4N6</v>
          </cell>
          <cell r="F521">
            <v>191113</v>
          </cell>
          <cell r="G521" t="str">
            <v>SqFt</v>
          </cell>
          <cell r="H521">
            <v>100</v>
          </cell>
          <cell r="J521">
            <v>3375.0442499999999</v>
          </cell>
          <cell r="K521" t="str">
            <v>kWh</v>
          </cell>
          <cell r="AF521" t="str">
            <v xml:space="preserve">  </v>
          </cell>
          <cell r="AG521" t="str">
            <v xml:space="preserve">  </v>
          </cell>
          <cell r="AH521" t="str">
            <v xml:space="preserve">  </v>
          </cell>
          <cell r="AI521" t="str">
            <v>85SHAV</v>
          </cell>
          <cell r="AJ521" t="str">
            <v>Outdoor Recreational Facilities</v>
          </cell>
        </row>
        <row r="522">
          <cell r="A522" t="str">
            <v>Clydesdale Park Tennis</v>
          </cell>
          <cell r="B522" t="str">
            <v>Outdoor Recreational Facilities</v>
          </cell>
          <cell r="C522" t="str">
            <v>116 Clydesdale Dr</v>
          </cell>
          <cell r="D522" t="str">
            <v>North York</v>
          </cell>
          <cell r="E522" t="str">
            <v>M2J 3N2</v>
          </cell>
          <cell r="F522">
            <v>2185</v>
          </cell>
          <cell r="G522" t="str">
            <v>SqFt</v>
          </cell>
          <cell r="H522">
            <v>100</v>
          </cell>
          <cell r="J522">
            <v>50284.979305999994</v>
          </cell>
          <cell r="K522" t="str">
            <v>kWh</v>
          </cell>
          <cell r="AF522" t="str">
            <v xml:space="preserve">  </v>
          </cell>
          <cell r="AG522" t="str">
            <v xml:space="preserve">  </v>
          </cell>
          <cell r="AH522" t="str">
            <v xml:space="preserve">  </v>
          </cell>
          <cell r="AI522" t="str">
            <v>CLDP</v>
          </cell>
          <cell r="AJ522" t="str">
            <v>Outdoor Recreational Facilities</v>
          </cell>
        </row>
        <row r="523">
          <cell r="A523" t="str">
            <v>Coleman Park</v>
          </cell>
          <cell r="B523" t="str">
            <v>Outdoor Recreational Facilities</v>
          </cell>
          <cell r="C523" t="str">
            <v>19 Coleman Ave</v>
          </cell>
          <cell r="D523" t="str">
            <v>Toronto</v>
          </cell>
          <cell r="E523" t="str">
            <v>M4C 1P8</v>
          </cell>
          <cell r="F523">
            <v>226</v>
          </cell>
          <cell r="G523" t="str">
            <v>SqFt</v>
          </cell>
          <cell r="H523">
            <v>100</v>
          </cell>
          <cell r="J523">
            <v>1295.853382</v>
          </cell>
          <cell r="K523" t="str">
            <v>kWh</v>
          </cell>
          <cell r="AF523" t="str">
            <v xml:space="preserve">  </v>
          </cell>
          <cell r="AG523" t="str">
            <v xml:space="preserve">  </v>
          </cell>
          <cell r="AH523" t="str">
            <v xml:space="preserve">  </v>
          </cell>
          <cell r="AI523" t="str">
            <v>CMP</v>
          </cell>
          <cell r="AJ523" t="str">
            <v>Outdoor Recreational Facilities</v>
          </cell>
        </row>
        <row r="524">
          <cell r="A524" t="str">
            <v>College Park</v>
          </cell>
          <cell r="B524" t="str">
            <v>Outdoor Recreational Facilities</v>
          </cell>
          <cell r="C524" t="str">
            <v>484 Yonge St</v>
          </cell>
          <cell r="D524" t="str">
            <v>Toronto</v>
          </cell>
          <cell r="E524" t="str">
            <v>M4Y 1X5</v>
          </cell>
          <cell r="F524">
            <v>1</v>
          </cell>
          <cell r="G524" t="str">
            <v>SqFt</v>
          </cell>
          <cell r="H524">
            <v>100</v>
          </cell>
          <cell r="J524">
            <v>3635.7409419999999</v>
          </cell>
          <cell r="K524" t="str">
            <v>kWh</v>
          </cell>
          <cell r="AF524" t="str">
            <v xml:space="preserve">  </v>
          </cell>
          <cell r="AG524" t="str">
            <v xml:space="preserve">  </v>
          </cell>
          <cell r="AH524" t="str">
            <v xml:space="preserve">  </v>
          </cell>
          <cell r="AI524" t="str">
            <v>CLSP</v>
          </cell>
          <cell r="AJ524" t="str">
            <v>Outdoor Recreational Facilities</v>
          </cell>
        </row>
        <row r="525">
          <cell r="A525" t="str">
            <v>College Street Park</v>
          </cell>
          <cell r="B525" t="str">
            <v>Outdoor Recreational Facilities</v>
          </cell>
          <cell r="C525" t="str">
            <v>0 College St Opp T53</v>
          </cell>
          <cell r="D525" t="str">
            <v>Toronto</v>
          </cell>
          <cell r="E525" t="str">
            <v>M5G 2B3</v>
          </cell>
          <cell r="F525">
            <v>1</v>
          </cell>
          <cell r="G525" t="str">
            <v>SqFt</v>
          </cell>
          <cell r="H525">
            <v>100</v>
          </cell>
          <cell r="J525">
            <v>1817.867972</v>
          </cell>
          <cell r="K525" t="str">
            <v>kWh</v>
          </cell>
          <cell r="AF525" t="str">
            <v xml:space="preserve">  </v>
          </cell>
          <cell r="AG525" t="str">
            <v xml:space="preserve">  </v>
          </cell>
          <cell r="AH525" t="str">
            <v xml:space="preserve">  </v>
          </cell>
          <cell r="AI525" t="str">
            <v>CSP</v>
          </cell>
          <cell r="AJ525" t="str">
            <v>Outdoor Recreational Facilities</v>
          </cell>
        </row>
        <row r="526">
          <cell r="A526" t="str">
            <v>Colonel Danforth Park</v>
          </cell>
          <cell r="B526" t="str">
            <v>Outdoor Recreational Facilities</v>
          </cell>
          <cell r="C526" t="str">
            <v>1 Highland Creek Dr</v>
          </cell>
          <cell r="D526" t="str">
            <v>Scarborough</v>
          </cell>
          <cell r="E526" t="str">
            <v>M1C 1P5</v>
          </cell>
          <cell r="F526">
            <v>2723</v>
          </cell>
          <cell r="G526" t="str">
            <v>SqFt</v>
          </cell>
          <cell r="H526">
            <v>100</v>
          </cell>
          <cell r="J526">
            <v>12830.618312999999</v>
          </cell>
          <cell r="K526" t="str">
            <v>kWh</v>
          </cell>
          <cell r="AF526" t="str">
            <v xml:space="preserve">  </v>
          </cell>
          <cell r="AG526" t="str">
            <v xml:space="preserve">  </v>
          </cell>
          <cell r="AH526" t="str">
            <v xml:space="preserve">  </v>
          </cell>
          <cell r="AI526" t="str">
            <v>CDP</v>
          </cell>
          <cell r="AJ526" t="str">
            <v>Outdoor Recreational Facilities</v>
          </cell>
        </row>
        <row r="527">
          <cell r="A527" t="str">
            <v>Colonel Samuel Smith Park</v>
          </cell>
          <cell r="B527" t="str">
            <v>Outdoor Recreational Facilities</v>
          </cell>
          <cell r="C527" t="str">
            <v>3175 Lake Shore Blvd W.</v>
          </cell>
          <cell r="D527" t="str">
            <v>Etobicoke</v>
          </cell>
          <cell r="E527" t="str">
            <v>M8V 1L4</v>
          </cell>
          <cell r="F527">
            <v>4947814</v>
          </cell>
          <cell r="G527" t="str">
            <v>SqFt</v>
          </cell>
          <cell r="H527">
            <v>100</v>
          </cell>
          <cell r="J527">
            <v>47195.313962</v>
          </cell>
          <cell r="K527" t="str">
            <v>kWh</v>
          </cell>
          <cell r="L527">
            <v>32288.583282</v>
          </cell>
          <cell r="M527" t="str">
            <v>CUBICM</v>
          </cell>
          <cell r="AF527" t="str">
            <v xml:space="preserve">  </v>
          </cell>
          <cell r="AG527" t="str">
            <v xml:space="preserve">  </v>
          </cell>
          <cell r="AH527" t="str">
            <v xml:space="preserve">  </v>
          </cell>
          <cell r="AI527" t="str">
            <v>CSSP</v>
          </cell>
          <cell r="AJ527" t="str">
            <v>Outdoor Recreational Facilities</v>
          </cell>
        </row>
        <row r="528">
          <cell r="A528" t="str">
            <v>Columbus Parkette</v>
          </cell>
          <cell r="B528" t="str">
            <v>Outdoor Recreational Facilities</v>
          </cell>
          <cell r="C528" t="str">
            <v>1981 Dundas St W</v>
          </cell>
          <cell r="D528" t="str">
            <v>Toronto</v>
          </cell>
          <cell r="E528" t="str">
            <v>M6R 1W7</v>
          </cell>
          <cell r="F528">
            <v>226</v>
          </cell>
          <cell r="G528" t="str">
            <v>SqFt</v>
          </cell>
          <cell r="H528">
            <v>100</v>
          </cell>
          <cell r="J528">
            <v>5424.4448999999995</v>
          </cell>
          <cell r="K528" t="str">
            <v>kWh</v>
          </cell>
          <cell r="AF528" t="str">
            <v xml:space="preserve">  </v>
          </cell>
          <cell r="AG528" t="str">
            <v xml:space="preserve">  </v>
          </cell>
          <cell r="AH528" t="str">
            <v xml:space="preserve">  </v>
          </cell>
          <cell r="AI528" t="str">
            <v>CLBP</v>
          </cell>
          <cell r="AJ528" t="str">
            <v>Outdoor Recreational Facilities</v>
          </cell>
        </row>
        <row r="529">
          <cell r="A529" t="str">
            <v>Connorvale Park</v>
          </cell>
          <cell r="B529" t="str">
            <v>Outdoor Recreational Facilities</v>
          </cell>
          <cell r="C529" t="str">
            <v>250 Valermo Dr</v>
          </cell>
          <cell r="D529" t="str">
            <v>Etobicoke</v>
          </cell>
          <cell r="E529" t="str">
            <v>M8W 2K8</v>
          </cell>
          <cell r="F529">
            <v>558776</v>
          </cell>
          <cell r="G529" t="str">
            <v>SqFt</v>
          </cell>
          <cell r="H529">
            <v>100</v>
          </cell>
          <cell r="J529">
            <v>38082.346280999998</v>
          </cell>
          <cell r="K529" t="str">
            <v>kWh</v>
          </cell>
          <cell r="AF529" t="str">
            <v xml:space="preserve">  </v>
          </cell>
          <cell r="AG529" t="str">
            <v xml:space="preserve">  </v>
          </cell>
          <cell r="AH529" t="str">
            <v xml:space="preserve">  </v>
          </cell>
          <cell r="AI529" t="str">
            <v>250VAL</v>
          </cell>
          <cell r="AJ529" t="str">
            <v>Outdoor Recreational Facilities</v>
          </cell>
        </row>
        <row r="530">
          <cell r="A530" t="str">
            <v>Coronation Park</v>
          </cell>
          <cell r="B530" t="str">
            <v>Outdoor Recreational Facilities</v>
          </cell>
          <cell r="C530" t="str">
            <v>663 Lake Shore Blvd. W</v>
          </cell>
          <cell r="D530" t="str">
            <v>Toronto</v>
          </cell>
          <cell r="E530" t="str">
            <v>M5V 3Y7</v>
          </cell>
          <cell r="F530">
            <v>8105</v>
          </cell>
          <cell r="G530" t="str">
            <v>SqFt</v>
          </cell>
          <cell r="H530">
            <v>100</v>
          </cell>
          <cell r="J530">
            <v>288794.16158399999</v>
          </cell>
          <cell r="K530" t="str">
            <v>kWh</v>
          </cell>
          <cell r="AF530" t="str">
            <v xml:space="preserve">  </v>
          </cell>
          <cell r="AG530" t="str">
            <v xml:space="preserve">  </v>
          </cell>
          <cell r="AH530" t="str">
            <v xml:space="preserve">  </v>
          </cell>
          <cell r="AI530" t="str">
            <v>CP</v>
          </cell>
          <cell r="AJ530" t="str">
            <v>Outdoor Recreational Facilities</v>
          </cell>
        </row>
        <row r="531">
          <cell r="A531" t="str">
            <v>Corvette Park</v>
          </cell>
          <cell r="B531" t="str">
            <v>Outdoor Recreational Facilities</v>
          </cell>
          <cell r="C531" t="str">
            <v>40 Corvette Ave</v>
          </cell>
          <cell r="D531" t="str">
            <v>Scarborough</v>
          </cell>
          <cell r="E531" t="str">
            <v>M1K 3G2</v>
          </cell>
          <cell r="F531">
            <v>268311</v>
          </cell>
          <cell r="G531" t="str">
            <v>SqFt</v>
          </cell>
          <cell r="H531">
            <v>100</v>
          </cell>
          <cell r="J531">
            <v>50.832999999999998</v>
          </cell>
          <cell r="K531" t="str">
            <v>kWh</v>
          </cell>
          <cell r="AF531" t="str">
            <v xml:space="preserve">  </v>
          </cell>
          <cell r="AG531" t="str">
            <v xml:space="preserve">  </v>
          </cell>
          <cell r="AH531" t="str">
            <v xml:space="preserve">  </v>
          </cell>
          <cell r="AI531" t="str">
            <v>40CORV</v>
          </cell>
          <cell r="AJ531" t="str">
            <v>Outdoor Recreational Facilities</v>
          </cell>
        </row>
        <row r="532">
          <cell r="A532" t="str">
            <v>Cosburn Ave Unit Haldo</v>
          </cell>
          <cell r="B532" t="str">
            <v>Outdoor Recreational Facilities</v>
          </cell>
          <cell r="C532" t="str">
            <v>530 Cosburn Ave</v>
          </cell>
          <cell r="D532" t="str">
            <v>Toronto</v>
          </cell>
          <cell r="E532" t="str">
            <v>M4J 4Y7</v>
          </cell>
          <cell r="F532">
            <v>1</v>
          </cell>
          <cell r="G532" t="str">
            <v>SqFt</v>
          </cell>
          <cell r="H532">
            <v>100</v>
          </cell>
          <cell r="J532">
            <v>52650.143806999993</v>
          </cell>
          <cell r="K532" t="str">
            <v>kWh</v>
          </cell>
          <cell r="AF532" t="str">
            <v xml:space="preserve">  </v>
          </cell>
          <cell r="AG532" t="str">
            <v xml:space="preserve">  </v>
          </cell>
          <cell r="AH532" t="str">
            <v xml:space="preserve">  </v>
          </cell>
          <cell r="AI532" t="str">
            <v>COSBUR</v>
          </cell>
          <cell r="AJ532" t="str">
            <v>Outdoor Recreational Facilities</v>
          </cell>
        </row>
        <row r="533">
          <cell r="A533" t="str">
            <v>Cosburn Park</v>
          </cell>
          <cell r="B533" t="str">
            <v>Outdoor Recreational Facilities</v>
          </cell>
          <cell r="C533" t="str">
            <v>523 Cosburn Ave</v>
          </cell>
          <cell r="D533" t="str">
            <v>Toronto</v>
          </cell>
          <cell r="E533" t="str">
            <v>M4J 4Y7</v>
          </cell>
          <cell r="F533">
            <v>110093</v>
          </cell>
          <cell r="G533" t="str">
            <v>SqFt</v>
          </cell>
          <cell r="H533">
            <v>100</v>
          </cell>
          <cell r="J533">
            <v>30406.781825000002</v>
          </cell>
          <cell r="K533" t="str">
            <v>kWh</v>
          </cell>
          <cell r="AF533" t="str">
            <v xml:space="preserve">  </v>
          </cell>
          <cell r="AG533" t="str">
            <v xml:space="preserve">  </v>
          </cell>
          <cell r="AH533" t="str">
            <v xml:space="preserve">  </v>
          </cell>
          <cell r="AI533" t="str">
            <v>523COS</v>
          </cell>
          <cell r="AJ533" t="str">
            <v>Outdoor Recreational Facilities</v>
          </cell>
        </row>
        <row r="534">
          <cell r="A534" t="str">
            <v>Craigleigh Gardens</v>
          </cell>
          <cell r="B534" t="str">
            <v>Outdoor Recreational Facilities</v>
          </cell>
          <cell r="C534" t="str">
            <v>149 South Dr</v>
          </cell>
          <cell r="D534" t="str">
            <v>Toronto</v>
          </cell>
          <cell r="E534" t="str">
            <v>M4W 1S3</v>
          </cell>
          <cell r="F534">
            <v>369826</v>
          </cell>
          <cell r="G534" t="str">
            <v>SqFt</v>
          </cell>
          <cell r="H534">
            <v>100</v>
          </cell>
          <cell r="J534">
            <v>15070.611047</v>
          </cell>
          <cell r="K534" t="str">
            <v>kWh</v>
          </cell>
          <cell r="AF534" t="str">
            <v xml:space="preserve">  </v>
          </cell>
          <cell r="AG534" t="str">
            <v xml:space="preserve">  </v>
          </cell>
          <cell r="AH534" t="str">
            <v xml:space="preserve">  </v>
          </cell>
          <cell r="AI534" t="str">
            <v>CLGD</v>
          </cell>
          <cell r="AJ534" t="str">
            <v>Outdoor Recreational Facilities</v>
          </cell>
        </row>
        <row r="535">
          <cell r="A535" t="str">
            <v>Cresthaven Park Tennis</v>
          </cell>
          <cell r="B535" t="str">
            <v>Outdoor Recreational Facilities</v>
          </cell>
          <cell r="C535" t="str">
            <v>47 Cresthaven Dr</v>
          </cell>
          <cell r="D535" t="str">
            <v>North York</v>
          </cell>
          <cell r="E535" t="str">
            <v>M2H 1L9</v>
          </cell>
          <cell r="F535">
            <v>1916</v>
          </cell>
          <cell r="G535" t="str">
            <v>SqFt</v>
          </cell>
          <cell r="H535">
            <v>100</v>
          </cell>
          <cell r="J535">
            <v>59899.774170000004</v>
          </cell>
          <cell r="K535" t="str">
            <v>kWh</v>
          </cell>
          <cell r="AF535" t="str">
            <v xml:space="preserve">  </v>
          </cell>
          <cell r="AG535" t="str">
            <v xml:space="preserve">  </v>
          </cell>
          <cell r="AH535" t="str">
            <v xml:space="preserve">  </v>
          </cell>
          <cell r="AI535" t="str">
            <v>CHP</v>
          </cell>
          <cell r="AJ535" t="str">
            <v>Outdoor Recreational Facilities</v>
          </cell>
        </row>
        <row r="536">
          <cell r="A536" t="str">
            <v>Cumberland St Parkette</v>
          </cell>
          <cell r="B536" t="str">
            <v>Outdoor Recreational Facilities</v>
          </cell>
          <cell r="C536" t="str">
            <v>115 Cumberland St</v>
          </cell>
          <cell r="D536" t="str">
            <v>Toronto</v>
          </cell>
          <cell r="E536" t="str">
            <v>M5R 3N7</v>
          </cell>
          <cell r="F536">
            <v>8611</v>
          </cell>
          <cell r="G536" t="str">
            <v>SqFt</v>
          </cell>
          <cell r="H536">
            <v>100</v>
          </cell>
          <cell r="J536">
            <v>151240.576</v>
          </cell>
          <cell r="K536" t="str">
            <v>kWh</v>
          </cell>
          <cell r="AF536" t="str">
            <v xml:space="preserve">  </v>
          </cell>
          <cell r="AG536" t="str">
            <v xml:space="preserve">  </v>
          </cell>
          <cell r="AH536" t="str">
            <v xml:space="preserve">  </v>
          </cell>
          <cell r="AI536" t="str">
            <v>CBLP</v>
          </cell>
          <cell r="AJ536" t="str">
            <v>Outdoor Recreational Facilities</v>
          </cell>
        </row>
        <row r="537">
          <cell r="A537" t="str">
            <v>Dallington Park 32 Glentworth</v>
          </cell>
          <cell r="B537" t="str">
            <v>Outdoor Recreational Facilities</v>
          </cell>
          <cell r="C537" t="str">
            <v>Dallington Park 32 Glentworth</v>
          </cell>
          <cell r="D537" t="str">
            <v>North York</v>
          </cell>
          <cell r="E537" t="str">
            <v>M2J 2E4</v>
          </cell>
          <cell r="F537">
            <v>173040</v>
          </cell>
          <cell r="G537" t="str">
            <v>SqFt</v>
          </cell>
          <cell r="H537">
            <v>100</v>
          </cell>
          <cell r="J537">
            <v>2562.46468</v>
          </cell>
          <cell r="K537" t="str">
            <v>kWh</v>
          </cell>
          <cell r="AF537" t="str">
            <v xml:space="preserve">  </v>
          </cell>
          <cell r="AG537" t="str">
            <v xml:space="preserve">  </v>
          </cell>
          <cell r="AH537" t="str">
            <v xml:space="preserve">  </v>
          </cell>
          <cell r="AI537" t="str">
            <v>DALLP</v>
          </cell>
          <cell r="AJ537" t="str">
            <v>Outdoor Recreational Facilities</v>
          </cell>
        </row>
        <row r="538">
          <cell r="A538" t="str">
            <v>Danforth Avenue Parkettle</v>
          </cell>
          <cell r="B538" t="str">
            <v>Outdoor Recreational Facilities</v>
          </cell>
          <cell r="C538" t="str">
            <v>1549 Danforth Ave</v>
          </cell>
          <cell r="D538" t="str">
            <v>Toronto</v>
          </cell>
          <cell r="E538" t="str">
            <v>M4J 1N4</v>
          </cell>
          <cell r="F538">
            <v>29191</v>
          </cell>
          <cell r="G538" t="str">
            <v>SqFt</v>
          </cell>
          <cell r="H538">
            <v>100</v>
          </cell>
          <cell r="J538">
            <v>2821.0902700000001</v>
          </cell>
          <cell r="K538" t="str">
            <v>kWh</v>
          </cell>
          <cell r="AF538" t="str">
            <v xml:space="preserve">  </v>
          </cell>
          <cell r="AG538" t="str">
            <v xml:space="preserve">  </v>
          </cell>
          <cell r="AH538" t="str">
            <v xml:space="preserve">  </v>
          </cell>
          <cell r="AI538" t="str">
            <v>1549DA</v>
          </cell>
          <cell r="AJ538" t="str">
            <v>Outdoor Recreational Facilities</v>
          </cell>
        </row>
        <row r="539">
          <cell r="A539" t="str">
            <v>David A. Balfour Park</v>
          </cell>
          <cell r="B539" t="str">
            <v>Outdoor Recreational Facilities</v>
          </cell>
          <cell r="C539" t="str">
            <v>75 Rosehill  Ave</v>
          </cell>
          <cell r="D539" t="str">
            <v>Toronto</v>
          </cell>
          <cell r="E539" t="str">
            <v>M4T 2C4</v>
          </cell>
          <cell r="F539">
            <v>2288708</v>
          </cell>
          <cell r="G539" t="str">
            <v>SqFt</v>
          </cell>
          <cell r="H539">
            <v>100</v>
          </cell>
          <cell r="J539">
            <v>13488.406489999999</v>
          </cell>
          <cell r="K539" t="str">
            <v>kWh</v>
          </cell>
          <cell r="L539">
            <v>3774.044594</v>
          </cell>
          <cell r="M539" t="str">
            <v>CUBICM</v>
          </cell>
          <cell r="AF539" t="str">
            <v xml:space="preserve">  </v>
          </cell>
          <cell r="AG539" t="str">
            <v xml:space="preserve">  </v>
          </cell>
          <cell r="AH539" t="str">
            <v xml:space="preserve">  </v>
          </cell>
          <cell r="AI539" t="str">
            <v>DABP</v>
          </cell>
          <cell r="AJ539" t="str">
            <v>Outdoor Recreational Facilities</v>
          </cell>
        </row>
        <row r="540">
          <cell r="A540" t="str">
            <v>David Crombie Park</v>
          </cell>
          <cell r="B540" t="str">
            <v>Outdoor Recreational Facilities</v>
          </cell>
          <cell r="C540" t="str">
            <v>131 The Esplanade</v>
          </cell>
          <cell r="D540" t="str">
            <v>Scarborough</v>
          </cell>
          <cell r="E540" t="str">
            <v>M1P 4N7</v>
          </cell>
          <cell r="F540">
            <v>3</v>
          </cell>
          <cell r="G540" t="str">
            <v>SqFt</v>
          </cell>
          <cell r="H540">
            <v>168</v>
          </cell>
          <cell r="J540">
            <v>3063.856914</v>
          </cell>
          <cell r="K540" t="str">
            <v>kWh</v>
          </cell>
          <cell r="AF540" t="str">
            <v xml:space="preserve">  </v>
          </cell>
          <cell r="AG540" t="str">
            <v xml:space="preserve">  </v>
          </cell>
          <cell r="AH540" t="str">
            <v xml:space="preserve">  </v>
          </cell>
          <cell r="AI540" t="str">
            <v>DCBP</v>
          </cell>
          <cell r="AJ540" t="str">
            <v>Outdoor Recreational Facilities</v>
          </cell>
        </row>
        <row r="541">
          <cell r="A541" t="str">
            <v>De Grassi St Park</v>
          </cell>
          <cell r="B541" t="str">
            <v>Outdoor Recreational Facilities</v>
          </cell>
          <cell r="C541" t="str">
            <v>121 De Grassi St</v>
          </cell>
          <cell r="D541" t="str">
            <v>Toronto</v>
          </cell>
          <cell r="E541" t="str">
            <v>M4M 2K7</v>
          </cell>
          <cell r="F541">
            <v>1</v>
          </cell>
          <cell r="G541" t="str">
            <v>SqFt</v>
          </cell>
          <cell r="H541">
            <v>100</v>
          </cell>
          <cell r="J541">
            <v>1363.400617</v>
          </cell>
          <cell r="K541" t="str">
            <v>kWh</v>
          </cell>
          <cell r="AF541" t="str">
            <v xml:space="preserve">  </v>
          </cell>
          <cell r="AG541" t="str">
            <v xml:space="preserve">  </v>
          </cell>
          <cell r="AH541" t="str">
            <v xml:space="preserve">  </v>
          </cell>
          <cell r="AI541" t="str">
            <v>DGSP</v>
          </cell>
          <cell r="AJ541" t="str">
            <v>Outdoor Recreational Facilities</v>
          </cell>
        </row>
        <row r="542">
          <cell r="A542" t="str">
            <v>Dell Park</v>
          </cell>
          <cell r="B542" t="str">
            <v>Outdoor Recreational Facilities</v>
          </cell>
          <cell r="C542" t="str">
            <v>50 Dell Park Ave</v>
          </cell>
          <cell r="D542" t="str">
            <v>Toronto</v>
          </cell>
          <cell r="E542" t="str">
            <v>M6B 2T6</v>
          </cell>
          <cell r="F542">
            <v>61795</v>
          </cell>
          <cell r="G542" t="str">
            <v>SqFt</v>
          </cell>
          <cell r="H542">
            <v>100</v>
          </cell>
          <cell r="J542">
            <v>3315.6529409999998</v>
          </cell>
          <cell r="K542" t="str">
            <v>kWh</v>
          </cell>
          <cell r="AF542" t="str">
            <v xml:space="preserve">  </v>
          </cell>
          <cell r="AG542" t="str">
            <v xml:space="preserve">  </v>
          </cell>
          <cell r="AH542" t="str">
            <v xml:space="preserve">  </v>
          </cell>
          <cell r="AI542" t="str">
            <v>DELL</v>
          </cell>
          <cell r="AJ542" t="str">
            <v>Outdoor Recreational Facilities</v>
          </cell>
        </row>
        <row r="543">
          <cell r="A543" t="str">
            <v>Dentonia Park Ave Unit F</v>
          </cell>
          <cell r="B543" t="str">
            <v>Outdoor Recreational Facilities</v>
          </cell>
          <cell r="C543" t="str">
            <v>80 Thyra Ave</v>
          </cell>
          <cell r="D543" t="str">
            <v>Toronto</v>
          </cell>
          <cell r="E543" t="str">
            <v>M4C 5G5</v>
          </cell>
          <cell r="F543">
            <v>1</v>
          </cell>
          <cell r="G543" t="str">
            <v>SqFt</v>
          </cell>
          <cell r="H543">
            <v>100</v>
          </cell>
          <cell r="J543">
            <v>6191.9292770000002</v>
          </cell>
          <cell r="K543" t="str">
            <v>kWh</v>
          </cell>
          <cell r="AF543" t="str">
            <v xml:space="preserve">  </v>
          </cell>
          <cell r="AG543" t="str">
            <v xml:space="preserve">  </v>
          </cell>
          <cell r="AH543" t="str">
            <v xml:space="preserve">  </v>
          </cell>
          <cell r="AI543" t="str">
            <v>DENTON</v>
          </cell>
          <cell r="AJ543" t="str">
            <v>Outdoor Recreational Facilities</v>
          </cell>
        </row>
        <row r="544">
          <cell r="A544" t="str">
            <v>Dentonia Park Clubhouse</v>
          </cell>
          <cell r="B544" t="str">
            <v>Outdoor Recreational Facilities</v>
          </cell>
          <cell r="C544" t="str">
            <v>80 Thyra Ave</v>
          </cell>
          <cell r="D544" t="str">
            <v>Toronto</v>
          </cell>
          <cell r="E544" t="str">
            <v>M4C 5G5</v>
          </cell>
          <cell r="F544">
            <v>3165</v>
          </cell>
          <cell r="G544" t="str">
            <v>SqFt</v>
          </cell>
          <cell r="H544">
            <v>100</v>
          </cell>
          <cell r="J544">
            <v>12739.213544999999</v>
          </cell>
          <cell r="K544" t="str">
            <v>kWh</v>
          </cell>
          <cell r="L544">
            <v>5496.954839</v>
          </cell>
          <cell r="M544" t="str">
            <v>CUBICM</v>
          </cell>
          <cell r="AF544" t="str">
            <v xml:space="preserve">  </v>
          </cell>
          <cell r="AG544" t="str">
            <v xml:space="preserve">  </v>
          </cell>
          <cell r="AH544" t="str">
            <v xml:space="preserve">  </v>
          </cell>
          <cell r="AI544" t="str">
            <v>DTPC</v>
          </cell>
          <cell r="AJ544" t="str">
            <v>Outdoor Recreational Facilities</v>
          </cell>
        </row>
        <row r="545">
          <cell r="A545" t="str">
            <v>Dentonia Park Golf Course</v>
          </cell>
          <cell r="B545" t="str">
            <v>Outdoor Recreational Facilities</v>
          </cell>
          <cell r="C545" t="str">
            <v>781 Victoria Park Ave.</v>
          </cell>
          <cell r="D545" t="str">
            <v>East York</v>
          </cell>
          <cell r="E545" t="str">
            <v>M4B 2J1</v>
          </cell>
          <cell r="F545">
            <v>9214</v>
          </cell>
          <cell r="G545" t="str">
            <v>SqFt</v>
          </cell>
          <cell r="H545">
            <v>100</v>
          </cell>
          <cell r="J545">
            <v>73675.131286999997</v>
          </cell>
          <cell r="K545" t="str">
            <v>kWh</v>
          </cell>
          <cell r="L545">
            <v>34793.377418999997</v>
          </cell>
          <cell r="M545" t="str">
            <v>CUBICM</v>
          </cell>
          <cell r="AF545" t="str">
            <v xml:space="preserve">  </v>
          </cell>
          <cell r="AG545" t="str">
            <v xml:space="preserve">  </v>
          </cell>
          <cell r="AH545" t="str">
            <v xml:space="preserve">  </v>
          </cell>
          <cell r="AI545" t="str">
            <v>DPGC</v>
          </cell>
          <cell r="AJ545" t="str">
            <v>Outdoor Recreational Facilities</v>
          </cell>
        </row>
        <row r="546">
          <cell r="A546" t="str">
            <v>Derrydowns Park</v>
          </cell>
          <cell r="B546" t="str">
            <v>Outdoor Recreational Facilities</v>
          </cell>
          <cell r="C546" t="str">
            <v>1705 Finch Ave.W.</v>
          </cell>
          <cell r="D546" t="str">
            <v>North York</v>
          </cell>
          <cell r="E546" t="str">
            <v>M3J 1S5</v>
          </cell>
          <cell r="F546">
            <v>743</v>
          </cell>
          <cell r="G546" t="str">
            <v>SqFt</v>
          </cell>
          <cell r="H546">
            <v>100</v>
          </cell>
          <cell r="J546">
            <v>5185.773064</v>
          </cell>
          <cell r="K546" t="str">
            <v>kWh</v>
          </cell>
          <cell r="AF546" t="str">
            <v xml:space="preserve">  </v>
          </cell>
          <cell r="AG546" t="str">
            <v xml:space="preserve">  </v>
          </cell>
          <cell r="AH546" t="str">
            <v xml:space="preserve">  </v>
          </cell>
          <cell r="AI546" t="str">
            <v>DDP</v>
          </cell>
          <cell r="AJ546" t="str">
            <v>Outdoor Recreational Facilities</v>
          </cell>
        </row>
        <row r="547">
          <cell r="A547" t="str">
            <v>Dieppe Park Baseball Clubhouse</v>
          </cell>
          <cell r="B547" t="str">
            <v>Outdoor Recreational Facilities</v>
          </cell>
          <cell r="C547" t="str">
            <v>455 Cosburn Ave</v>
          </cell>
          <cell r="D547" t="str">
            <v>Toronto</v>
          </cell>
          <cell r="E547" t="str">
            <v>M4J 2N2</v>
          </cell>
          <cell r="F547">
            <v>2508</v>
          </cell>
          <cell r="G547" t="str">
            <v>SqFt</v>
          </cell>
          <cell r="H547">
            <v>100</v>
          </cell>
          <cell r="J547">
            <v>6433.1190000000006</v>
          </cell>
          <cell r="K547" t="str">
            <v>kWh</v>
          </cell>
          <cell r="L547">
            <v>2609.2759999999998</v>
          </cell>
          <cell r="M547" t="str">
            <v>CUBICM</v>
          </cell>
          <cell r="AF547" t="str">
            <v xml:space="preserve">  </v>
          </cell>
          <cell r="AG547" t="str">
            <v xml:space="preserve">  </v>
          </cell>
          <cell r="AH547" t="str">
            <v xml:space="preserve">  </v>
          </cell>
          <cell r="AI547" t="str">
            <v>DPBC</v>
          </cell>
          <cell r="AJ547" t="str">
            <v>Outdoor Recreational Facilities</v>
          </cell>
        </row>
        <row r="548">
          <cell r="A548" t="str">
            <v>Dieppe Park Ice Rink</v>
          </cell>
          <cell r="B548" t="str">
            <v>Outdoor Recreational Facilities</v>
          </cell>
          <cell r="C548" t="str">
            <v>355 Cosburn Ave</v>
          </cell>
          <cell r="D548" t="str">
            <v>Toronto</v>
          </cell>
          <cell r="E548" t="str">
            <v>M4J 2N2</v>
          </cell>
          <cell r="F548">
            <v>3498</v>
          </cell>
          <cell r="G548" t="str">
            <v>SqFt</v>
          </cell>
          <cell r="H548">
            <v>100</v>
          </cell>
          <cell r="J548">
            <v>403285.42099799996</v>
          </cell>
          <cell r="K548" t="str">
            <v>kWh</v>
          </cell>
          <cell r="L548">
            <v>9233.4604859999999</v>
          </cell>
          <cell r="M548" t="str">
            <v>CUBICM</v>
          </cell>
          <cell r="AF548" t="str">
            <v xml:space="preserve">  </v>
          </cell>
          <cell r="AG548" t="str">
            <v xml:space="preserve">  </v>
          </cell>
          <cell r="AH548" t="str">
            <v xml:space="preserve">  </v>
          </cell>
          <cell r="AI548" t="str">
            <v>DIEPR</v>
          </cell>
          <cell r="AJ548" t="str">
            <v>Outdoor Recreational Facilities</v>
          </cell>
        </row>
        <row r="549">
          <cell r="A549" t="str">
            <v>Dixon Rink</v>
          </cell>
          <cell r="B549" t="str">
            <v>Outdoor Recreational Facilities</v>
          </cell>
          <cell r="C549" t="str">
            <v>350 Dixon Rd</v>
          </cell>
          <cell r="D549" t="str">
            <v>Toronto</v>
          </cell>
          <cell r="E549" t="str">
            <v>M4E 2W2</v>
          </cell>
          <cell r="F549">
            <v>217678</v>
          </cell>
          <cell r="G549" t="str">
            <v>SqFt</v>
          </cell>
          <cell r="H549">
            <v>100</v>
          </cell>
          <cell r="J549">
            <v>6263.391783</v>
          </cell>
          <cell r="K549" t="str">
            <v>kWh</v>
          </cell>
          <cell r="AF549" t="str">
            <v xml:space="preserve">  </v>
          </cell>
          <cell r="AG549" t="str">
            <v xml:space="preserve">  </v>
          </cell>
          <cell r="AH549" t="str">
            <v xml:space="preserve">  </v>
          </cell>
          <cell r="AI549" t="str">
            <v>DIXOR</v>
          </cell>
          <cell r="AJ549" t="str">
            <v>Outdoor Recreational Facilities</v>
          </cell>
        </row>
        <row r="550">
          <cell r="A550" t="str">
            <v>Don Valley Gc Service Bldg</v>
          </cell>
          <cell r="B550" t="str">
            <v>Outdoor Recreational Facilities</v>
          </cell>
          <cell r="C550" t="str">
            <v>4070 Yonge St</v>
          </cell>
          <cell r="D550" t="str">
            <v>North York</v>
          </cell>
          <cell r="E550" t="str">
            <v>M2P 1N9</v>
          </cell>
          <cell r="F550">
            <v>3574</v>
          </cell>
          <cell r="G550" t="str">
            <v>SqFt</v>
          </cell>
          <cell r="H550">
            <v>100</v>
          </cell>
          <cell r="J550">
            <v>28251.895274999999</v>
          </cell>
          <cell r="K550" t="str">
            <v>kWh</v>
          </cell>
          <cell r="L550">
            <v>8877.0925000000007</v>
          </cell>
          <cell r="M550" t="str">
            <v>CUBICM</v>
          </cell>
          <cell r="AF550" t="str">
            <v xml:space="preserve">  </v>
          </cell>
          <cell r="AG550" t="str">
            <v xml:space="preserve">  </v>
          </cell>
          <cell r="AH550" t="str">
            <v xml:space="preserve">  </v>
          </cell>
          <cell r="AI550" t="str">
            <v>DVSB</v>
          </cell>
          <cell r="AJ550" t="str">
            <v>Outdoor Recreational Facilities</v>
          </cell>
        </row>
        <row r="551">
          <cell r="A551" t="str">
            <v>Don Valley Golf Course</v>
          </cell>
          <cell r="B551" t="str">
            <v>Outdoor Recreational Facilities</v>
          </cell>
          <cell r="C551" t="str">
            <v>4200 Yonge St.</v>
          </cell>
          <cell r="D551" t="str">
            <v>North York</v>
          </cell>
          <cell r="E551" t="str">
            <v>M2P 1N9</v>
          </cell>
          <cell r="F551">
            <v>8245</v>
          </cell>
          <cell r="G551" t="str">
            <v>SqFt</v>
          </cell>
          <cell r="H551">
            <v>100</v>
          </cell>
          <cell r="J551">
            <v>86485.934044000009</v>
          </cell>
          <cell r="K551" t="str">
            <v>kWh</v>
          </cell>
          <cell r="L551">
            <v>25548.201982999999</v>
          </cell>
          <cell r="M551" t="str">
            <v>CUBICM</v>
          </cell>
          <cell r="AF551" t="str">
            <v xml:space="preserve">  </v>
          </cell>
          <cell r="AG551" t="str">
            <v xml:space="preserve">  </v>
          </cell>
          <cell r="AH551" t="str">
            <v xml:space="preserve">  </v>
          </cell>
          <cell r="AI551" t="str">
            <v>DVGC</v>
          </cell>
          <cell r="AJ551" t="str">
            <v>Outdoor Recreational Facilities</v>
          </cell>
        </row>
        <row r="552">
          <cell r="A552" t="str">
            <v>Don Valley Parks</v>
          </cell>
          <cell r="B552" t="str">
            <v>Outdoor Recreational Facilities</v>
          </cell>
          <cell r="C552" t="str">
            <v>Don Mills/Don Valley Parkway</v>
          </cell>
          <cell r="D552" t="str">
            <v>Toronto</v>
          </cell>
          <cell r="E552" t="str">
            <v>M4J 4Y7</v>
          </cell>
          <cell r="F552">
            <v>2906</v>
          </cell>
          <cell r="G552" t="str">
            <v>SqFt</v>
          </cell>
          <cell r="H552">
            <v>100</v>
          </cell>
          <cell r="J552">
            <v>908.93132000000003</v>
          </cell>
          <cell r="K552" t="str">
            <v>kWh</v>
          </cell>
          <cell r="AF552" t="str">
            <v xml:space="preserve">  </v>
          </cell>
          <cell r="AG552" t="str">
            <v xml:space="preserve">  </v>
          </cell>
          <cell r="AH552" t="str">
            <v xml:space="preserve">  </v>
          </cell>
          <cell r="AI552" t="str">
            <v>DVP</v>
          </cell>
          <cell r="AJ552" t="str">
            <v>Outdoor Recreational Facilities</v>
          </cell>
        </row>
        <row r="553">
          <cell r="A553" t="str">
            <v>Donald Summerville Olympic Pool</v>
          </cell>
          <cell r="B553" t="str">
            <v>Outdoor Recreational Facilities</v>
          </cell>
          <cell r="C553" t="str">
            <v>1867 Lake Shore Blvd E</v>
          </cell>
          <cell r="D553" t="str">
            <v>Scarborough</v>
          </cell>
          <cell r="E553" t="str">
            <v>M1P 4N7</v>
          </cell>
          <cell r="F553">
            <v>27050</v>
          </cell>
          <cell r="G553" t="str">
            <v>SqFt</v>
          </cell>
          <cell r="H553">
            <v>100</v>
          </cell>
          <cell r="J553">
            <v>309162.00490300002</v>
          </cell>
          <cell r="K553" t="str">
            <v>kWh</v>
          </cell>
          <cell r="L553">
            <v>61199.568409</v>
          </cell>
          <cell r="M553" t="str">
            <v>CUBICM</v>
          </cell>
          <cell r="AF553" t="str">
            <v xml:space="preserve">  </v>
          </cell>
          <cell r="AG553" t="str">
            <v xml:space="preserve">  </v>
          </cell>
          <cell r="AH553" t="str">
            <v xml:space="preserve">  </v>
          </cell>
          <cell r="AI553" t="str">
            <v>WBPP</v>
          </cell>
          <cell r="AJ553" t="str">
            <v>Outdoor Recreational Facilities</v>
          </cell>
        </row>
        <row r="554">
          <cell r="A554" t="str">
            <v>Downsview Dells</v>
          </cell>
          <cell r="B554" t="str">
            <v>Outdoor Recreational Facilities</v>
          </cell>
          <cell r="C554" t="str">
            <v>1701 Sheppard Ave.W.</v>
          </cell>
          <cell r="D554" t="str">
            <v>North York</v>
          </cell>
          <cell r="E554" t="str">
            <v>M3L 1S1</v>
          </cell>
          <cell r="F554">
            <v>1270</v>
          </cell>
          <cell r="G554" t="str">
            <v>SqFt</v>
          </cell>
          <cell r="H554">
            <v>100</v>
          </cell>
          <cell r="J554">
            <v>18475.926403999998</v>
          </cell>
          <cell r="K554" t="str">
            <v>kWh</v>
          </cell>
          <cell r="AF554" t="str">
            <v xml:space="preserve">  </v>
          </cell>
          <cell r="AG554" t="str">
            <v xml:space="preserve">  </v>
          </cell>
          <cell r="AH554" t="str">
            <v xml:space="preserve">  </v>
          </cell>
          <cell r="AI554" t="str">
            <v>DVDP</v>
          </cell>
          <cell r="AJ554" t="str">
            <v>Outdoor Recreational Facilities</v>
          </cell>
        </row>
        <row r="555">
          <cell r="A555" t="str">
            <v>Dufferin Grove Park</v>
          </cell>
          <cell r="B555" t="str">
            <v>Outdoor Recreational Facilities</v>
          </cell>
          <cell r="C555" t="str">
            <v>875 Dufferin St</v>
          </cell>
          <cell r="D555" t="str">
            <v>Toronto</v>
          </cell>
          <cell r="E555" t="str">
            <v>M6H 4J3</v>
          </cell>
          <cell r="F555">
            <v>4682</v>
          </cell>
          <cell r="G555" t="str">
            <v>SqFt</v>
          </cell>
          <cell r="H555">
            <v>100</v>
          </cell>
          <cell r="J555">
            <v>352506.943424</v>
          </cell>
          <cell r="K555" t="str">
            <v>kWh</v>
          </cell>
          <cell r="L555">
            <v>13896.403549999999</v>
          </cell>
          <cell r="M555" t="str">
            <v>CUBICM</v>
          </cell>
          <cell r="AF555" t="str">
            <v xml:space="preserve">  </v>
          </cell>
          <cell r="AG555" t="str">
            <v xml:space="preserve">  </v>
          </cell>
          <cell r="AH555" t="str">
            <v xml:space="preserve">  </v>
          </cell>
          <cell r="AI555" t="str">
            <v>DFGP</v>
          </cell>
          <cell r="AJ555" t="str">
            <v>Outdoor Recreational Facilities</v>
          </cell>
        </row>
        <row r="556">
          <cell r="A556" t="str">
            <v>Dufferin King Park</v>
          </cell>
          <cell r="B556" t="str">
            <v>Outdoor Recreational Facilities</v>
          </cell>
          <cell r="C556" t="str">
            <v>256 Dufferin St</v>
          </cell>
          <cell r="D556" t="str">
            <v>Toronto</v>
          </cell>
          <cell r="E556" t="str">
            <v>M6K 1Z3</v>
          </cell>
          <cell r="F556">
            <v>18556</v>
          </cell>
          <cell r="G556" t="str">
            <v>SqFt</v>
          </cell>
          <cell r="H556">
            <v>100</v>
          </cell>
          <cell r="J556">
            <v>3823.0940289999999</v>
          </cell>
          <cell r="K556" t="str">
            <v>kWh</v>
          </cell>
          <cell r="AF556" t="str">
            <v xml:space="preserve">  </v>
          </cell>
          <cell r="AG556" t="str">
            <v xml:space="preserve">  </v>
          </cell>
          <cell r="AH556" t="str">
            <v xml:space="preserve">  </v>
          </cell>
          <cell r="AI556" t="str">
            <v>DUFKING</v>
          </cell>
          <cell r="AJ556" t="str">
            <v>Outdoor Recreational Facilities</v>
          </cell>
        </row>
        <row r="557">
          <cell r="A557" t="str">
            <v>Duncan Creek</v>
          </cell>
          <cell r="B557" t="str">
            <v>Outdoor Recreational Facilities</v>
          </cell>
          <cell r="C557" t="str">
            <v>115 Aspenwood Dr</v>
          </cell>
          <cell r="D557" t="str">
            <v>North York</v>
          </cell>
          <cell r="E557" t="str">
            <v>M2H 2G2</v>
          </cell>
          <cell r="F557">
            <v>2599979</v>
          </cell>
          <cell r="G557" t="str">
            <v>SqFt</v>
          </cell>
          <cell r="H557">
            <v>100</v>
          </cell>
          <cell r="J557">
            <v>11126.010216999999</v>
          </cell>
          <cell r="K557" t="str">
            <v>kWh</v>
          </cell>
          <cell r="AF557" t="str">
            <v xml:space="preserve">  </v>
          </cell>
          <cell r="AG557" t="str">
            <v xml:space="preserve">  </v>
          </cell>
          <cell r="AH557" t="str">
            <v xml:space="preserve">  </v>
          </cell>
          <cell r="AI557" t="str">
            <v>DCRE</v>
          </cell>
          <cell r="AJ557" t="str">
            <v>Outdoor Recreational Facilities</v>
          </cell>
        </row>
        <row r="558">
          <cell r="A558" t="str">
            <v>Dundas St Clarens Parkette</v>
          </cell>
          <cell r="B558" t="str">
            <v>Outdoor Recreational Facilities</v>
          </cell>
          <cell r="C558" t="str">
            <v>110 St Clarens Av Rr</v>
          </cell>
          <cell r="D558" t="str">
            <v>Toronto</v>
          </cell>
          <cell r="E558" t="str">
            <v>M6K 2S5</v>
          </cell>
          <cell r="F558">
            <v>1</v>
          </cell>
          <cell r="G558" t="str">
            <v>SqFt</v>
          </cell>
          <cell r="H558">
            <v>100</v>
          </cell>
          <cell r="J558">
            <v>908.93156899999997</v>
          </cell>
          <cell r="K558" t="str">
            <v>kWh</v>
          </cell>
          <cell r="AF558" t="str">
            <v xml:space="preserve">  </v>
          </cell>
          <cell r="AG558" t="str">
            <v xml:space="preserve">  </v>
          </cell>
          <cell r="AH558" t="str">
            <v xml:space="preserve">  </v>
          </cell>
          <cell r="AI558" t="str">
            <v>DSCP</v>
          </cell>
          <cell r="AJ558" t="str">
            <v>Outdoor Recreational Facilities</v>
          </cell>
        </row>
        <row r="559">
          <cell r="A559" t="str">
            <v>Dundas St Parkette</v>
          </cell>
          <cell r="B559" t="str">
            <v>Outdoor Recreational Facilities</v>
          </cell>
          <cell r="C559" t="str">
            <v>158 Boulton Ave</v>
          </cell>
          <cell r="D559" t="str">
            <v>Toronto</v>
          </cell>
          <cell r="E559" t="str">
            <v>M4M 2J4</v>
          </cell>
          <cell r="F559">
            <v>1</v>
          </cell>
          <cell r="G559" t="str">
            <v>SqFt</v>
          </cell>
          <cell r="H559">
            <v>100</v>
          </cell>
          <cell r="J559">
            <v>2726.8071370000002</v>
          </cell>
          <cell r="K559" t="str">
            <v>kWh</v>
          </cell>
          <cell r="AF559" t="str">
            <v xml:space="preserve">  </v>
          </cell>
          <cell r="AG559" t="str">
            <v xml:space="preserve">  </v>
          </cell>
          <cell r="AH559" t="str">
            <v xml:space="preserve">  </v>
          </cell>
          <cell r="AI559" t="str">
            <v>DDSP</v>
          </cell>
          <cell r="AJ559" t="str">
            <v>Outdoor Recreational Facilities</v>
          </cell>
        </row>
        <row r="560">
          <cell r="A560" t="str">
            <v>Dunlace Park Tennis</v>
          </cell>
          <cell r="B560" t="str">
            <v>Outdoor Recreational Facilities</v>
          </cell>
          <cell r="C560" t="str">
            <v>26 Dunlace Dr</v>
          </cell>
          <cell r="D560" t="str">
            <v>North York</v>
          </cell>
          <cell r="E560" t="str">
            <v>M2L 2S1</v>
          </cell>
          <cell r="F560">
            <v>646</v>
          </cell>
          <cell r="G560" t="str">
            <v>SqFt</v>
          </cell>
          <cell r="H560">
            <v>100</v>
          </cell>
          <cell r="J560">
            <v>14414.826756</v>
          </cell>
          <cell r="K560" t="str">
            <v>kWh</v>
          </cell>
          <cell r="AF560" t="str">
            <v xml:space="preserve">  </v>
          </cell>
          <cell r="AG560" t="str">
            <v xml:space="preserve">  </v>
          </cell>
          <cell r="AH560" t="str">
            <v xml:space="preserve">  </v>
          </cell>
          <cell r="AI560" t="str">
            <v>DLP</v>
          </cell>
          <cell r="AJ560" t="str">
            <v>Outdoor Recreational Facilities</v>
          </cell>
        </row>
        <row r="561">
          <cell r="A561" t="str">
            <v>Dunn Avenue Parkette</v>
          </cell>
          <cell r="B561" t="str">
            <v>Outdoor Recreational Facilities</v>
          </cell>
          <cell r="C561" t="str">
            <v>245 Dunn Ave</v>
          </cell>
          <cell r="D561" t="str">
            <v>Toronto</v>
          </cell>
          <cell r="E561" t="str">
            <v>M6K 2S1</v>
          </cell>
          <cell r="F561">
            <v>1</v>
          </cell>
          <cell r="G561" t="str">
            <v>SqFt</v>
          </cell>
          <cell r="H561">
            <v>168</v>
          </cell>
          <cell r="J561">
            <v>1821.4041239999999</v>
          </cell>
          <cell r="K561" t="str">
            <v>kWh</v>
          </cell>
          <cell r="AF561" t="str">
            <v xml:space="preserve">  </v>
          </cell>
          <cell r="AG561" t="str">
            <v xml:space="preserve">  </v>
          </cell>
          <cell r="AH561" t="str">
            <v xml:space="preserve">  </v>
          </cell>
          <cell r="AI561" t="str">
            <v>DNAP</v>
          </cell>
          <cell r="AJ561" t="str">
            <v>Outdoor Recreational Facilities</v>
          </cell>
        </row>
        <row r="562">
          <cell r="A562" t="str">
            <v>E.T. Seton Park</v>
          </cell>
          <cell r="B562" t="str">
            <v>Outdoor Recreational Facilities</v>
          </cell>
          <cell r="C562" t="str">
            <v>90 Overlea Blvd</v>
          </cell>
          <cell r="D562" t="str">
            <v>East York</v>
          </cell>
          <cell r="E562" t="str">
            <v>M4H 1G8</v>
          </cell>
          <cell r="F562">
            <v>13041187</v>
          </cell>
          <cell r="G562" t="str">
            <v>SqFt</v>
          </cell>
          <cell r="H562">
            <v>100</v>
          </cell>
          <cell r="J562">
            <v>15996.057411</v>
          </cell>
          <cell r="K562" t="str">
            <v>kWh</v>
          </cell>
          <cell r="AF562" t="str">
            <v xml:space="preserve">  </v>
          </cell>
          <cell r="AG562" t="str">
            <v xml:space="preserve">  </v>
          </cell>
          <cell r="AH562" t="str">
            <v xml:space="preserve">  </v>
          </cell>
          <cell r="AI562" t="str">
            <v>ETSP</v>
          </cell>
          <cell r="AJ562" t="str">
            <v>Outdoor Recreational Facilities</v>
          </cell>
        </row>
        <row r="563">
          <cell r="A563" t="str">
            <v>Earl Bales Park</v>
          </cell>
          <cell r="B563" t="str">
            <v>Outdoor Recreational Facilities</v>
          </cell>
          <cell r="C563" t="str">
            <v>4175 Bathurst St.</v>
          </cell>
          <cell r="D563" t="str">
            <v>North York</v>
          </cell>
          <cell r="E563" t="str">
            <v>M3H 3P7</v>
          </cell>
          <cell r="F563">
            <v>10409</v>
          </cell>
          <cell r="G563" t="str">
            <v>SqFt</v>
          </cell>
          <cell r="H563">
            <v>100</v>
          </cell>
          <cell r="J563">
            <v>311874.25512699998</v>
          </cell>
          <cell r="K563" t="str">
            <v>kWh</v>
          </cell>
          <cell r="AF563" t="str">
            <v xml:space="preserve">  </v>
          </cell>
          <cell r="AG563" t="str">
            <v xml:space="preserve">  </v>
          </cell>
          <cell r="AH563" t="str">
            <v xml:space="preserve">  </v>
          </cell>
          <cell r="AI563" t="str">
            <v>EBP</v>
          </cell>
          <cell r="AJ563" t="str">
            <v>Outdoor Recreational Facilities</v>
          </cell>
        </row>
        <row r="564">
          <cell r="A564" t="str">
            <v>Earl Bales Ski Tow</v>
          </cell>
          <cell r="B564" t="str">
            <v>Outdoor Recreational Facilities</v>
          </cell>
          <cell r="C564" t="str">
            <v>4169 Bathurst St</v>
          </cell>
          <cell r="D564" t="str">
            <v>North York</v>
          </cell>
          <cell r="E564" t="str">
            <v>M3H 3P7</v>
          </cell>
          <cell r="F564">
            <v>4101</v>
          </cell>
          <cell r="G564" t="str">
            <v>SqFt</v>
          </cell>
          <cell r="H564">
            <v>100</v>
          </cell>
          <cell r="J564">
            <v>745718.44781299995</v>
          </cell>
          <cell r="K564" t="str">
            <v>kWh</v>
          </cell>
          <cell r="AF564" t="str">
            <v xml:space="preserve">  </v>
          </cell>
          <cell r="AG564" t="str">
            <v xml:space="preserve">  </v>
          </cell>
          <cell r="AH564" t="str">
            <v xml:space="preserve">  </v>
          </cell>
          <cell r="AI564" t="str">
            <v>EBST</v>
          </cell>
          <cell r="AJ564" t="str">
            <v>Outdoor Recreational Facilities</v>
          </cell>
        </row>
        <row r="565">
          <cell r="A565" t="str">
            <v>Earls Bales Park Flame</v>
          </cell>
          <cell r="B565" t="str">
            <v>Outdoor Recreational Facilities</v>
          </cell>
          <cell r="C565" t="str">
            <v>4169 Bathurst St /Flame</v>
          </cell>
          <cell r="D565" t="str">
            <v>North York</v>
          </cell>
          <cell r="E565" t="str">
            <v>M3H 3P8</v>
          </cell>
          <cell r="F565">
            <v>1</v>
          </cell>
          <cell r="G565" t="str">
            <v>SqFt</v>
          </cell>
          <cell r="H565">
            <v>100</v>
          </cell>
          <cell r="L565">
            <v>5034</v>
          </cell>
          <cell r="M565" t="str">
            <v>CUBICM</v>
          </cell>
          <cell r="AF565" t="str">
            <v xml:space="preserve">  </v>
          </cell>
          <cell r="AG565" t="str">
            <v xml:space="preserve">  </v>
          </cell>
          <cell r="AH565" t="str">
            <v xml:space="preserve">  </v>
          </cell>
          <cell r="AI565" t="str">
            <v>EBPF</v>
          </cell>
          <cell r="AJ565" t="str">
            <v>Outdoor Recreational Facilities</v>
          </cell>
        </row>
        <row r="566">
          <cell r="A566" t="str">
            <v>Earlscourt Park</v>
          </cell>
          <cell r="B566" t="str">
            <v>Outdoor Recreational Facilities</v>
          </cell>
          <cell r="C566" t="str">
            <v>1200 Lansdowne Ave</v>
          </cell>
          <cell r="D566" t="str">
            <v>Toronto</v>
          </cell>
          <cell r="E566" t="str">
            <v>M6H 3Z8</v>
          </cell>
          <cell r="F566">
            <v>9515</v>
          </cell>
          <cell r="G566" t="str">
            <v>SqFt</v>
          </cell>
          <cell r="H566">
            <v>100</v>
          </cell>
          <cell r="J566">
            <v>218866.793095</v>
          </cell>
          <cell r="K566" t="str">
            <v>kWh</v>
          </cell>
          <cell r="L566">
            <v>282.48387100000002</v>
          </cell>
          <cell r="M566" t="str">
            <v>CUBICM</v>
          </cell>
          <cell r="AF566" t="str">
            <v xml:space="preserve">  </v>
          </cell>
          <cell r="AG566" t="str">
            <v xml:space="preserve">  </v>
          </cell>
          <cell r="AH566" t="str">
            <v xml:space="preserve">  </v>
          </cell>
          <cell r="AI566" t="str">
            <v>ECP</v>
          </cell>
          <cell r="AJ566" t="str">
            <v>Outdoor Recreational Facilities</v>
          </cell>
        </row>
        <row r="567">
          <cell r="A567" t="str">
            <v>East Don Parkland</v>
          </cell>
          <cell r="B567" t="str">
            <v>Outdoor Recreational Facilities</v>
          </cell>
          <cell r="C567" t="str">
            <v>1238 Sheppard Ave.E.</v>
          </cell>
          <cell r="D567" t="str">
            <v>North York</v>
          </cell>
          <cell r="E567" t="str">
            <v>M2J 1V1</v>
          </cell>
          <cell r="F567">
            <v>1141</v>
          </cell>
          <cell r="G567" t="str">
            <v>SqFt</v>
          </cell>
          <cell r="H567">
            <v>100</v>
          </cell>
          <cell r="J567">
            <v>23708.871751000002</v>
          </cell>
          <cell r="K567" t="str">
            <v>kWh</v>
          </cell>
          <cell r="AF567" t="str">
            <v xml:space="preserve">  </v>
          </cell>
          <cell r="AG567" t="str">
            <v xml:space="preserve">  </v>
          </cell>
          <cell r="AH567" t="str">
            <v xml:space="preserve">  </v>
          </cell>
          <cell r="AI567" t="str">
            <v>EDPL</v>
          </cell>
          <cell r="AJ567" t="str">
            <v>Outdoor Recreational Facilities</v>
          </cell>
        </row>
        <row r="568">
          <cell r="A568" t="str">
            <v>East Lynn Park</v>
          </cell>
          <cell r="B568" t="str">
            <v>Outdoor Recreational Facilities</v>
          </cell>
          <cell r="C568" t="str">
            <v>95 West Lynn Ave</v>
          </cell>
          <cell r="D568" t="str">
            <v>Toronto</v>
          </cell>
          <cell r="E568" t="str">
            <v>M4C 3W2</v>
          </cell>
          <cell r="F568">
            <v>108091</v>
          </cell>
          <cell r="G568" t="str">
            <v>SqFt</v>
          </cell>
          <cell r="H568">
            <v>100</v>
          </cell>
          <cell r="J568">
            <v>2071.4446579999999</v>
          </cell>
          <cell r="K568" t="str">
            <v>kWh</v>
          </cell>
          <cell r="AF568" t="str">
            <v xml:space="preserve">  </v>
          </cell>
          <cell r="AG568" t="str">
            <v xml:space="preserve">  </v>
          </cell>
          <cell r="AH568" t="str">
            <v xml:space="preserve">  </v>
          </cell>
          <cell r="AI568" t="str">
            <v>ELP</v>
          </cell>
          <cell r="AJ568" t="str">
            <v>Outdoor Recreational Facilities</v>
          </cell>
        </row>
        <row r="569">
          <cell r="A569" t="str">
            <v>East Point Park</v>
          </cell>
          <cell r="B569" t="str">
            <v>Outdoor Recreational Facilities</v>
          </cell>
          <cell r="C569" t="str">
            <v>101 Copperfield Rd</v>
          </cell>
          <cell r="D569" t="str">
            <v>Scarborough</v>
          </cell>
          <cell r="E569" t="str">
            <v>M1E 3Z3</v>
          </cell>
          <cell r="F569">
            <v>6523</v>
          </cell>
          <cell r="G569" t="str">
            <v>SqFt</v>
          </cell>
          <cell r="H569">
            <v>100</v>
          </cell>
          <cell r="J569">
            <v>160223.598</v>
          </cell>
          <cell r="K569" t="str">
            <v>kWh</v>
          </cell>
          <cell r="L569">
            <v>13392.691151999999</v>
          </cell>
          <cell r="M569" t="str">
            <v>CUBICM</v>
          </cell>
          <cell r="AF569" t="str">
            <v xml:space="preserve">  </v>
          </cell>
          <cell r="AG569" t="str">
            <v xml:space="preserve">  </v>
          </cell>
          <cell r="AH569" t="str">
            <v xml:space="preserve">  </v>
          </cell>
          <cell r="AI569" t="str">
            <v>EPP</v>
          </cell>
          <cell r="AJ569" t="str">
            <v>Outdoor Recreational Facilities</v>
          </cell>
        </row>
        <row r="570">
          <cell r="A570" t="str">
            <v>East Toronto Athletic Fieldhouse</v>
          </cell>
          <cell r="B570" t="str">
            <v>Outdoor Recreational Facilities</v>
          </cell>
          <cell r="C570" t="str">
            <v>177 Main St</v>
          </cell>
          <cell r="D570" t="str">
            <v>Scarborough</v>
          </cell>
          <cell r="E570" t="str">
            <v>M1P 4N7</v>
          </cell>
          <cell r="F570">
            <v>538</v>
          </cell>
          <cell r="G570" t="str">
            <v>SqFt</v>
          </cell>
          <cell r="H570">
            <v>100</v>
          </cell>
          <cell r="J570">
            <v>24462.696553000002</v>
          </cell>
          <cell r="K570" t="str">
            <v>kWh</v>
          </cell>
          <cell r="AF570" t="str">
            <v xml:space="preserve">  </v>
          </cell>
          <cell r="AG570" t="str">
            <v xml:space="preserve">  </v>
          </cell>
          <cell r="AH570" t="str">
            <v xml:space="preserve">  </v>
          </cell>
          <cell r="AI570" t="str">
            <v>ETAF</v>
          </cell>
          <cell r="AJ570" t="str">
            <v>Outdoor Recreational Facilities</v>
          </cell>
        </row>
        <row r="571">
          <cell r="A571" t="str">
            <v>Eglinton Flats Sport Pavilions</v>
          </cell>
          <cell r="B571" t="str">
            <v>Outdoor Recreational Facilities</v>
          </cell>
          <cell r="C571" t="str">
            <v>3601 Eglinton Ave. W.</v>
          </cell>
          <cell r="D571" t="str">
            <v>Toronto</v>
          </cell>
          <cell r="E571" t="str">
            <v>M6M 1V7</v>
          </cell>
          <cell r="F571">
            <v>5683</v>
          </cell>
          <cell r="G571" t="str">
            <v>SqFt</v>
          </cell>
          <cell r="H571">
            <v>100</v>
          </cell>
          <cell r="J571">
            <v>519425.46032899996</v>
          </cell>
          <cell r="K571" t="str">
            <v>kWh</v>
          </cell>
          <cell r="L571">
            <v>13382.657455</v>
          </cell>
          <cell r="M571" t="str">
            <v>CUBICM</v>
          </cell>
          <cell r="AF571" t="str">
            <v xml:space="preserve">  </v>
          </cell>
          <cell r="AG571" t="str">
            <v xml:space="preserve">  </v>
          </cell>
          <cell r="AH571" t="str">
            <v xml:space="preserve">  </v>
          </cell>
          <cell r="AI571" t="str">
            <v>EFSP</v>
          </cell>
          <cell r="AJ571" t="str">
            <v>Outdoor Recreational Facilities</v>
          </cell>
        </row>
        <row r="572">
          <cell r="A572" t="str">
            <v>Elizabeth Simcoe Park</v>
          </cell>
          <cell r="B572" t="str">
            <v>Outdoor Recreational Facilities</v>
          </cell>
          <cell r="C572" t="str">
            <v>180 Sylvan Ave</v>
          </cell>
          <cell r="D572" t="str">
            <v>Scarborough</v>
          </cell>
          <cell r="E572" t="str">
            <v>M1E 1A3</v>
          </cell>
          <cell r="F572">
            <v>308913</v>
          </cell>
          <cell r="G572" t="str">
            <v>SqFt</v>
          </cell>
          <cell r="H572">
            <v>100</v>
          </cell>
          <cell r="J572">
            <v>13914.585563999999</v>
          </cell>
          <cell r="K572" t="str">
            <v>kWh</v>
          </cell>
          <cell r="AF572" t="str">
            <v xml:space="preserve">  </v>
          </cell>
          <cell r="AG572" t="str">
            <v xml:space="preserve">  </v>
          </cell>
          <cell r="AH572" t="str">
            <v xml:space="preserve">  </v>
          </cell>
          <cell r="AI572" t="str">
            <v>0SYLVA</v>
          </cell>
          <cell r="AJ572" t="str">
            <v>Outdoor Recreational Facilities</v>
          </cell>
        </row>
        <row r="573">
          <cell r="A573" t="str">
            <v>Ellerslie Park</v>
          </cell>
          <cell r="B573" t="str">
            <v>Outdoor Recreational Facilities</v>
          </cell>
          <cell r="C573" t="str">
            <v>499 Ellerslie Ave</v>
          </cell>
          <cell r="D573" t="str">
            <v>North York</v>
          </cell>
          <cell r="E573" t="str">
            <v>M2R 1C1</v>
          </cell>
          <cell r="F573">
            <v>1</v>
          </cell>
          <cell r="G573" t="str">
            <v>SqFt</v>
          </cell>
          <cell r="H573">
            <v>100</v>
          </cell>
          <cell r="J573">
            <v>5209.421394</v>
          </cell>
          <cell r="K573" t="str">
            <v>kWh</v>
          </cell>
          <cell r="AF573" t="str">
            <v xml:space="preserve">  </v>
          </cell>
          <cell r="AG573" t="str">
            <v xml:space="preserve">  </v>
          </cell>
          <cell r="AH573" t="str">
            <v xml:space="preserve">  </v>
          </cell>
          <cell r="AI573" t="str">
            <v>ELLERP</v>
          </cell>
          <cell r="AJ573" t="str">
            <v>Outdoor Recreational Facilities</v>
          </cell>
        </row>
        <row r="574">
          <cell r="A574" t="str">
            <v>Elmcrest Park</v>
          </cell>
          <cell r="B574" t="str">
            <v>Outdoor Recreational Facilities</v>
          </cell>
          <cell r="C574" t="str">
            <v>150 Elmcrest Rd</v>
          </cell>
          <cell r="D574" t="str">
            <v>Etobicoke</v>
          </cell>
          <cell r="E574" t="str">
            <v>M9C 3S1</v>
          </cell>
          <cell r="F574">
            <v>462901</v>
          </cell>
          <cell r="G574" t="str">
            <v>SqFt</v>
          </cell>
          <cell r="H574">
            <v>100</v>
          </cell>
          <cell r="J574">
            <v>38104.57314</v>
          </cell>
          <cell r="K574" t="str">
            <v>kWh</v>
          </cell>
          <cell r="AF574" t="str">
            <v xml:space="preserve">  </v>
          </cell>
          <cell r="AG574" t="str">
            <v xml:space="preserve">  </v>
          </cell>
          <cell r="AH574" t="str">
            <v xml:space="preserve">  </v>
          </cell>
          <cell r="AI574" t="str">
            <v>150ELM</v>
          </cell>
          <cell r="AJ574" t="str">
            <v>Outdoor Recreational Facilities</v>
          </cell>
        </row>
        <row r="575">
          <cell r="A575" t="str">
            <v>Eringate Pool (outdoor)</v>
          </cell>
          <cell r="B575" t="str">
            <v>Outdoor Recreational Facilities</v>
          </cell>
          <cell r="C575" t="str">
            <v>121 Wellesworth Dr</v>
          </cell>
          <cell r="D575" t="str">
            <v>Etobicoke</v>
          </cell>
          <cell r="E575" t="str">
            <v>M9C 4R8</v>
          </cell>
          <cell r="F575">
            <v>1098</v>
          </cell>
          <cell r="G575" t="str">
            <v>SqFt</v>
          </cell>
          <cell r="H575">
            <v>100</v>
          </cell>
          <cell r="J575">
            <v>36822.815580000002</v>
          </cell>
          <cell r="K575" t="str">
            <v>kWh</v>
          </cell>
          <cell r="L575">
            <v>11505</v>
          </cell>
          <cell r="M575" t="str">
            <v>CUBICM</v>
          </cell>
          <cell r="AF575" t="str">
            <v xml:space="preserve">  </v>
          </cell>
          <cell r="AG575" t="str">
            <v xml:space="preserve">  </v>
          </cell>
          <cell r="AH575" t="str">
            <v xml:space="preserve">  </v>
          </cell>
          <cell r="AI575" t="str">
            <v>ERIN</v>
          </cell>
          <cell r="AJ575" t="str">
            <v>Outdoor Recreational Facilities</v>
          </cell>
        </row>
        <row r="576">
          <cell r="A576" t="str">
            <v>Erwin Krickhan Park</v>
          </cell>
          <cell r="B576" t="str">
            <v>Outdoor Recreational Facilities</v>
          </cell>
          <cell r="C576" t="str">
            <v>121 Rankin Cresecent</v>
          </cell>
          <cell r="D576" t="str">
            <v>Toronto</v>
          </cell>
          <cell r="E576" t="str">
            <v>M4R 1E6</v>
          </cell>
          <cell r="F576">
            <v>46532</v>
          </cell>
          <cell r="G576" t="str">
            <v>SqFt</v>
          </cell>
          <cell r="H576">
            <v>100</v>
          </cell>
          <cell r="J576">
            <v>5139.6556060000003</v>
          </cell>
          <cell r="K576" t="str">
            <v>kWh</v>
          </cell>
          <cell r="AF576" t="str">
            <v xml:space="preserve">  </v>
          </cell>
          <cell r="AG576" t="str">
            <v xml:space="preserve">  </v>
          </cell>
          <cell r="AH576" t="str">
            <v xml:space="preserve">  </v>
          </cell>
          <cell r="AI576" t="str">
            <v>1RANKI</v>
          </cell>
          <cell r="AJ576" t="str">
            <v>Outdoor Recreational Facilities</v>
          </cell>
        </row>
        <row r="577">
          <cell r="A577" t="str">
            <v>Esther Shiner Stadium</v>
          </cell>
          <cell r="B577" t="str">
            <v>Outdoor Recreational Facilities</v>
          </cell>
          <cell r="C577" t="str">
            <v>5720 Bathurst St</v>
          </cell>
          <cell r="D577" t="str">
            <v>North York</v>
          </cell>
          <cell r="E577" t="str">
            <v>M2R 3W2</v>
          </cell>
          <cell r="F577">
            <v>9365</v>
          </cell>
          <cell r="G577" t="str">
            <v>SqFt</v>
          </cell>
          <cell r="H577">
            <v>100</v>
          </cell>
          <cell r="J577">
            <v>387183.52972900006</v>
          </cell>
          <cell r="K577" t="str">
            <v>kWh</v>
          </cell>
          <cell r="AF577" t="str">
            <v xml:space="preserve">  </v>
          </cell>
          <cell r="AG577" t="str">
            <v xml:space="preserve">  </v>
          </cell>
          <cell r="AH577" t="str">
            <v xml:space="preserve">  </v>
          </cell>
          <cell r="AI577" t="str">
            <v>ESS</v>
          </cell>
          <cell r="AJ577" t="str">
            <v>Outdoor Recreational Facilities</v>
          </cell>
        </row>
        <row r="578">
          <cell r="A578" t="str">
            <v>Etienne Brule Park Wr</v>
          </cell>
          <cell r="B578" t="str">
            <v>Outdoor Recreational Facilities</v>
          </cell>
          <cell r="C578" t="str">
            <v>31 Old Mill Rd</v>
          </cell>
          <cell r="D578" t="str">
            <v>Toronto</v>
          </cell>
          <cell r="E578" t="str">
            <v>M6S 4J8</v>
          </cell>
          <cell r="F578">
            <v>441</v>
          </cell>
          <cell r="G578" t="str">
            <v>SqFt</v>
          </cell>
          <cell r="H578">
            <v>100</v>
          </cell>
          <cell r="J578">
            <v>21307.085104000002</v>
          </cell>
          <cell r="K578" t="str">
            <v>kWh</v>
          </cell>
          <cell r="AF578" t="str">
            <v xml:space="preserve">  </v>
          </cell>
          <cell r="AG578" t="str">
            <v xml:space="preserve">  </v>
          </cell>
          <cell r="AH578" t="str">
            <v xml:space="preserve">  </v>
          </cell>
          <cell r="AI578" t="str">
            <v>EBPW</v>
          </cell>
          <cell r="AJ578" t="str">
            <v>Outdoor Recreational Facilities</v>
          </cell>
        </row>
        <row r="579">
          <cell r="A579" t="str">
            <v>Etobicoke Valley Park</v>
          </cell>
          <cell r="B579" t="str">
            <v>Outdoor Recreational Facilities</v>
          </cell>
          <cell r="C579" t="str">
            <v>72A Westhead Rd</v>
          </cell>
          <cell r="D579" t="str">
            <v>Etobicoke</v>
          </cell>
          <cell r="E579" t="str">
            <v>M8W 4S3</v>
          </cell>
          <cell r="F579">
            <v>2115625</v>
          </cell>
          <cell r="G579" t="str">
            <v>SqFt</v>
          </cell>
          <cell r="H579">
            <v>100</v>
          </cell>
          <cell r="J579">
            <v>7225.5698759999996</v>
          </cell>
          <cell r="K579" t="str">
            <v>kWh</v>
          </cell>
          <cell r="AF579" t="str">
            <v xml:space="preserve">  </v>
          </cell>
          <cell r="AG579" t="str">
            <v xml:space="preserve">  </v>
          </cell>
          <cell r="AH579" t="str">
            <v xml:space="preserve">  </v>
          </cell>
          <cell r="AI579" t="str">
            <v>72AWES</v>
          </cell>
          <cell r="AJ579" t="str">
            <v>Outdoor Recreational Facilities</v>
          </cell>
        </row>
        <row r="580">
          <cell r="A580" t="str">
            <v>Fairbank Park Pool</v>
          </cell>
          <cell r="B580" t="str">
            <v>Outdoor Recreational Facilities</v>
          </cell>
          <cell r="C580" t="str">
            <v>50 Keywest Ave</v>
          </cell>
          <cell r="D580" t="str">
            <v>Toronto</v>
          </cell>
          <cell r="E580" t="str">
            <v>M6E 2A9</v>
          </cell>
          <cell r="F580">
            <v>3264</v>
          </cell>
          <cell r="G580" t="str">
            <v>SqFt</v>
          </cell>
          <cell r="H580">
            <v>100</v>
          </cell>
          <cell r="J580">
            <v>130553.03399900001</v>
          </cell>
          <cell r="K580" t="str">
            <v>kWh</v>
          </cell>
          <cell r="L580">
            <v>30030</v>
          </cell>
          <cell r="M580" t="str">
            <v>CUBICM</v>
          </cell>
          <cell r="AF580" t="str">
            <v xml:space="preserve">  </v>
          </cell>
          <cell r="AG580" t="str">
            <v xml:space="preserve">  </v>
          </cell>
          <cell r="AH580" t="str">
            <v xml:space="preserve">  </v>
          </cell>
          <cell r="AI580" t="str">
            <v>FBP</v>
          </cell>
          <cell r="AJ580" t="str">
            <v>Outdoor Recreational Facilities</v>
          </cell>
        </row>
        <row r="581">
          <cell r="A581" t="str">
            <v>Fairford Parkette</v>
          </cell>
          <cell r="B581" t="str">
            <v>Outdoor Recreational Facilities</v>
          </cell>
          <cell r="C581" t="str">
            <v>68 Fairford Ave</v>
          </cell>
          <cell r="D581" t="str">
            <v>Toronto</v>
          </cell>
          <cell r="E581" t="str">
            <v>M4L 2J6</v>
          </cell>
          <cell r="F581">
            <v>1</v>
          </cell>
          <cell r="G581" t="str">
            <v>SqFt</v>
          </cell>
          <cell r="H581">
            <v>100</v>
          </cell>
          <cell r="J581">
            <v>3.781307</v>
          </cell>
          <cell r="K581" t="str">
            <v>kWh</v>
          </cell>
          <cell r="AF581" t="str">
            <v xml:space="preserve">  </v>
          </cell>
          <cell r="AG581" t="str">
            <v xml:space="preserve">  </v>
          </cell>
          <cell r="AH581" t="str">
            <v xml:space="preserve">  </v>
          </cell>
          <cell r="AI581" t="str">
            <v>FAIRPKT</v>
          </cell>
          <cell r="AJ581" t="str">
            <v>Outdoor Recreational Facilities</v>
          </cell>
        </row>
        <row r="582">
          <cell r="A582" t="str">
            <v>Fairhaven Pool (outdoor)</v>
          </cell>
          <cell r="B582" t="str">
            <v>Outdoor Recreational Facilities</v>
          </cell>
          <cell r="C582" t="str">
            <v>100 Golfwood Heights</v>
          </cell>
          <cell r="D582" t="str">
            <v>Etobicoke</v>
          </cell>
          <cell r="E582" t="str">
            <v>M9P 3M2</v>
          </cell>
          <cell r="F582">
            <v>1195</v>
          </cell>
          <cell r="G582" t="str">
            <v>SqFt</v>
          </cell>
          <cell r="H582">
            <v>100</v>
          </cell>
          <cell r="J582">
            <v>37379.400667000002</v>
          </cell>
          <cell r="K582" t="str">
            <v>kWh</v>
          </cell>
          <cell r="L582">
            <v>3626.0655739999997</v>
          </cell>
          <cell r="M582" t="str">
            <v>CUBICM</v>
          </cell>
          <cell r="AF582" t="str">
            <v xml:space="preserve">  </v>
          </cell>
          <cell r="AG582" t="str">
            <v xml:space="preserve">  </v>
          </cell>
          <cell r="AH582" t="str">
            <v xml:space="preserve">  </v>
          </cell>
          <cell r="AI582" t="str">
            <v>FHP</v>
          </cell>
          <cell r="AJ582" t="str">
            <v>Outdoor Recreational Facilities</v>
          </cell>
        </row>
        <row r="583">
          <cell r="A583" t="str">
            <v>Felstead Park</v>
          </cell>
          <cell r="B583" t="str">
            <v>Outdoor Recreational Facilities</v>
          </cell>
          <cell r="C583" t="str">
            <v>60 Felstead Av Pl/12 Lane</v>
          </cell>
          <cell r="D583" t="str">
            <v>Scarborough</v>
          </cell>
          <cell r="E583" t="str">
            <v>M1P 4N7</v>
          </cell>
          <cell r="F583">
            <v>452</v>
          </cell>
          <cell r="G583" t="str">
            <v>SqFt</v>
          </cell>
          <cell r="H583">
            <v>100</v>
          </cell>
          <cell r="J583">
            <v>3635.7370260000002</v>
          </cell>
          <cell r="K583" t="str">
            <v>kWh</v>
          </cell>
          <cell r="AF583" t="str">
            <v xml:space="preserve">  </v>
          </cell>
          <cell r="AG583" t="str">
            <v xml:space="preserve">  </v>
          </cell>
          <cell r="AH583" t="str">
            <v xml:space="preserve">  </v>
          </cell>
          <cell r="AI583" t="str">
            <v>FELS</v>
          </cell>
          <cell r="AJ583" t="str">
            <v>Outdoor Recreational Facilities</v>
          </cell>
        </row>
        <row r="584">
          <cell r="A584" t="str">
            <v>Firgrove Park</v>
          </cell>
          <cell r="B584" t="str">
            <v>Outdoor Recreational Facilities</v>
          </cell>
          <cell r="C584" t="str">
            <v>254 Firgrove Cres</v>
          </cell>
          <cell r="D584" t="str">
            <v>North York</v>
          </cell>
          <cell r="E584" t="str">
            <v>M3N 1K8</v>
          </cell>
          <cell r="F584">
            <v>441008</v>
          </cell>
          <cell r="G584" t="str">
            <v>SqFt</v>
          </cell>
          <cell r="H584">
            <v>100</v>
          </cell>
          <cell r="J584">
            <v>25313.192899000001</v>
          </cell>
          <cell r="K584" t="str">
            <v>kWh</v>
          </cell>
          <cell r="AF584" t="str">
            <v xml:space="preserve">  </v>
          </cell>
          <cell r="AG584" t="str">
            <v xml:space="preserve">  </v>
          </cell>
          <cell r="AH584" t="str">
            <v xml:space="preserve">  </v>
          </cell>
          <cell r="AI584" t="str">
            <v>FGP</v>
          </cell>
          <cell r="AJ584" t="str">
            <v>Outdoor Recreational Facilities</v>
          </cell>
        </row>
        <row r="585">
          <cell r="A585" t="str">
            <v>Flagstaff Pool (outdoor htd)</v>
          </cell>
          <cell r="B585" t="str">
            <v>Outdoor Recreational Facilities</v>
          </cell>
          <cell r="C585" t="str">
            <v>42 Mercury Rd</v>
          </cell>
          <cell r="D585" t="str">
            <v>Etobicoke</v>
          </cell>
          <cell r="E585" t="str">
            <v>M9W 3H5</v>
          </cell>
          <cell r="F585">
            <v>1098</v>
          </cell>
          <cell r="G585" t="str">
            <v>SqFt</v>
          </cell>
          <cell r="H585">
            <v>100</v>
          </cell>
          <cell r="J585">
            <v>33899.406314</v>
          </cell>
          <cell r="K585" t="str">
            <v>kWh</v>
          </cell>
          <cell r="L585">
            <v>9655</v>
          </cell>
          <cell r="M585" t="str">
            <v>CUBICM</v>
          </cell>
          <cell r="AF585" t="str">
            <v xml:space="preserve">  </v>
          </cell>
          <cell r="AG585" t="str">
            <v xml:space="preserve">  </v>
          </cell>
          <cell r="AH585" t="str">
            <v xml:space="preserve">  </v>
          </cell>
          <cell r="AI585" t="str">
            <v>FLAG</v>
          </cell>
          <cell r="AJ585" t="str">
            <v>Outdoor Recreational Facilities</v>
          </cell>
        </row>
        <row r="586">
          <cell r="A586" t="str">
            <v>Forest Manor Park</v>
          </cell>
          <cell r="B586" t="str">
            <v>Outdoor Recreational Facilities</v>
          </cell>
          <cell r="C586" t="str">
            <v>55 Forest Manor Rd</v>
          </cell>
          <cell r="D586" t="str">
            <v>North York</v>
          </cell>
          <cell r="E586" t="str">
            <v>M2J 1M4</v>
          </cell>
          <cell r="F586">
            <v>560649</v>
          </cell>
          <cell r="G586" t="str">
            <v>SqFt</v>
          </cell>
          <cell r="H586">
            <v>100</v>
          </cell>
          <cell r="J586">
            <v>1041332.3434080001</v>
          </cell>
          <cell r="K586" t="str">
            <v>kWh</v>
          </cell>
          <cell r="L586">
            <v>88923.832666000002</v>
          </cell>
          <cell r="M586" t="str">
            <v>CUBICM</v>
          </cell>
          <cell r="AF586" t="str">
            <v xml:space="preserve">  </v>
          </cell>
          <cell r="AG586" t="str">
            <v xml:space="preserve">  </v>
          </cell>
          <cell r="AH586" t="str">
            <v xml:space="preserve">  </v>
          </cell>
          <cell r="AI586" t="str">
            <v>FMP</v>
          </cell>
          <cell r="AJ586" t="str">
            <v>Outdoor Recreational Facilities</v>
          </cell>
        </row>
        <row r="587">
          <cell r="A587" t="str">
            <v>Fountainhead A.I.R</v>
          </cell>
          <cell r="B587" t="str">
            <v>Outdoor Recreational Facilities</v>
          </cell>
          <cell r="C587" t="str">
            <v>1650 Finch Ave E</v>
          </cell>
          <cell r="D587" t="str">
            <v>North York</v>
          </cell>
          <cell r="E587" t="str">
            <v>M3J 2T6</v>
          </cell>
          <cell r="F587">
            <v>1927</v>
          </cell>
          <cell r="G587" t="str">
            <v>SqFt</v>
          </cell>
          <cell r="H587">
            <v>100</v>
          </cell>
          <cell r="J587">
            <v>47336.723030000001</v>
          </cell>
          <cell r="K587" t="str">
            <v>kWh</v>
          </cell>
          <cell r="L587">
            <v>6653.6659470000004</v>
          </cell>
          <cell r="M587" t="str">
            <v>CUBICM</v>
          </cell>
          <cell r="AF587" t="str">
            <v xml:space="preserve">  </v>
          </cell>
          <cell r="AG587" t="str">
            <v xml:space="preserve">  </v>
          </cell>
          <cell r="AH587" t="str">
            <v xml:space="preserve">  </v>
          </cell>
          <cell r="AI587" t="str">
            <v>FOUNR</v>
          </cell>
          <cell r="AJ587" t="str">
            <v>Outdoor Recreational Facilities</v>
          </cell>
        </row>
        <row r="588">
          <cell r="A588" t="str">
            <v>Frank Stollery Parkette</v>
          </cell>
          <cell r="B588" t="str">
            <v>Outdoor Recreational Facilities</v>
          </cell>
          <cell r="C588" t="str">
            <v>2 Scollard St</v>
          </cell>
          <cell r="D588" t="str">
            <v>Toronto</v>
          </cell>
          <cell r="E588" t="str">
            <v>M5R 1E9</v>
          </cell>
          <cell r="F588">
            <v>4919</v>
          </cell>
          <cell r="G588" t="str">
            <v>SqFt</v>
          </cell>
          <cell r="H588">
            <v>100</v>
          </cell>
          <cell r="J588">
            <v>3144.4421149999998</v>
          </cell>
          <cell r="K588" t="str">
            <v>kWh</v>
          </cell>
          <cell r="AF588" t="str">
            <v xml:space="preserve">  </v>
          </cell>
          <cell r="AG588" t="str">
            <v xml:space="preserve">  </v>
          </cell>
          <cell r="AH588" t="str">
            <v xml:space="preserve">  </v>
          </cell>
          <cell r="AI588" t="str">
            <v>FRANK</v>
          </cell>
          <cell r="AJ588" t="str">
            <v>Outdoor Recreational Facilities</v>
          </cell>
        </row>
        <row r="589">
          <cell r="A589" t="str">
            <v>Fred Hamilton Playground</v>
          </cell>
          <cell r="B589" t="str">
            <v>Outdoor Recreational Facilities</v>
          </cell>
          <cell r="C589" t="str">
            <v>155 Roxton Rd</v>
          </cell>
          <cell r="D589" t="str">
            <v>Toronto</v>
          </cell>
          <cell r="E589" t="str">
            <v>M6J 2Y4</v>
          </cell>
          <cell r="F589">
            <v>177195</v>
          </cell>
          <cell r="G589" t="str">
            <v>SqFt</v>
          </cell>
          <cell r="H589">
            <v>100</v>
          </cell>
          <cell r="J589">
            <v>16766.360456000002</v>
          </cell>
          <cell r="K589" t="str">
            <v>kWh</v>
          </cell>
          <cell r="AF589" t="str">
            <v xml:space="preserve">  </v>
          </cell>
          <cell r="AG589" t="str">
            <v xml:space="preserve">  </v>
          </cell>
          <cell r="AH589" t="str">
            <v xml:space="preserve">  </v>
          </cell>
          <cell r="AI589" t="str">
            <v>FHPG</v>
          </cell>
          <cell r="AJ589" t="str">
            <v>Outdoor Recreational Facilities</v>
          </cell>
        </row>
        <row r="590">
          <cell r="A590" t="str">
            <v>G. Ross Lord Park</v>
          </cell>
          <cell r="B590" t="str">
            <v>Outdoor Recreational Facilities</v>
          </cell>
          <cell r="C590" t="str">
            <v>4801 Dufferin St</v>
          </cell>
          <cell r="D590" t="str">
            <v>North York</v>
          </cell>
          <cell r="E590" t="str">
            <v>M3H 5T3</v>
          </cell>
          <cell r="F590">
            <v>6405</v>
          </cell>
          <cell r="G590" t="str">
            <v>SqFt</v>
          </cell>
          <cell r="H590">
            <v>100</v>
          </cell>
          <cell r="J590">
            <v>6312.7757119999997</v>
          </cell>
          <cell r="K590" t="str">
            <v>kWh</v>
          </cell>
          <cell r="AF590" t="str">
            <v xml:space="preserve">  </v>
          </cell>
          <cell r="AG590" t="str">
            <v xml:space="preserve">  </v>
          </cell>
          <cell r="AH590" t="str">
            <v xml:space="preserve">  </v>
          </cell>
          <cell r="AI590" t="str">
            <v>GRLP</v>
          </cell>
          <cell r="AJ590" t="str">
            <v>Outdoor Recreational Facilities</v>
          </cell>
        </row>
        <row r="591">
          <cell r="A591" t="str">
            <v>Galloway Park</v>
          </cell>
          <cell r="B591" t="str">
            <v>Outdoor Recreational Facilities</v>
          </cell>
          <cell r="C591" t="str">
            <v>90A Galloway Rd</v>
          </cell>
          <cell r="D591" t="str">
            <v>Scarborough</v>
          </cell>
          <cell r="E591" t="str">
            <v>M1E 1W7</v>
          </cell>
          <cell r="F591">
            <v>1</v>
          </cell>
          <cell r="G591" t="str">
            <v>SqFt</v>
          </cell>
          <cell r="H591">
            <v>100</v>
          </cell>
          <cell r="J591">
            <v>699.75276700000006</v>
          </cell>
          <cell r="K591" t="str">
            <v>kWh</v>
          </cell>
          <cell r="AF591" t="str">
            <v xml:space="preserve">  </v>
          </cell>
          <cell r="AG591" t="str">
            <v xml:space="preserve">  </v>
          </cell>
          <cell r="AH591" t="str">
            <v xml:space="preserve">  </v>
          </cell>
          <cell r="AI591" t="str">
            <v>GALLOWP</v>
          </cell>
          <cell r="AJ591" t="str">
            <v>Outdoor Recreational Facilities</v>
          </cell>
        </row>
        <row r="592">
          <cell r="A592" t="str">
            <v>Gamble Park</v>
          </cell>
          <cell r="B592" t="str">
            <v>Outdoor Recreational Facilities</v>
          </cell>
          <cell r="C592" t="str">
            <v>150 Gamble Ave</v>
          </cell>
          <cell r="D592" t="str">
            <v>Toronto</v>
          </cell>
          <cell r="E592" t="str">
            <v>M4J 2P3</v>
          </cell>
          <cell r="F592">
            <v>31645</v>
          </cell>
          <cell r="G592" t="str">
            <v>SqFt</v>
          </cell>
          <cell r="H592">
            <v>100</v>
          </cell>
          <cell r="J592">
            <v>5200.9823649999998</v>
          </cell>
          <cell r="K592" t="str">
            <v>kWh</v>
          </cell>
          <cell r="AF592" t="str">
            <v xml:space="preserve">  </v>
          </cell>
          <cell r="AG592" t="str">
            <v xml:space="preserve">  </v>
          </cell>
          <cell r="AH592" t="str">
            <v xml:space="preserve">  </v>
          </cell>
          <cell r="AI592" t="str">
            <v>GAMBLE</v>
          </cell>
          <cell r="AJ592" t="str">
            <v>Outdoor Recreational Facilities</v>
          </cell>
        </row>
        <row r="593">
          <cell r="A593" t="str">
            <v>Gateway Park</v>
          </cell>
          <cell r="B593" t="str">
            <v>Outdoor Recreational Facilities</v>
          </cell>
          <cell r="C593" t="str">
            <v>40 East Liberty</v>
          </cell>
          <cell r="D593" t="str">
            <v>Toronto</v>
          </cell>
          <cell r="E593" t="str">
            <v>M6K 0A7</v>
          </cell>
          <cell r="F593">
            <v>19428</v>
          </cell>
          <cell r="G593" t="str">
            <v>SqFt</v>
          </cell>
          <cell r="H593">
            <v>168</v>
          </cell>
          <cell r="J593">
            <v>4842.2423849999996</v>
          </cell>
          <cell r="K593" t="str">
            <v>kWh</v>
          </cell>
          <cell r="AF593" t="str">
            <v xml:space="preserve">  </v>
          </cell>
          <cell r="AG593" t="str">
            <v xml:space="preserve">  </v>
          </cell>
          <cell r="AH593" t="str">
            <v xml:space="preserve">  </v>
          </cell>
          <cell r="AI593" t="str">
            <v>40EL</v>
          </cell>
          <cell r="AJ593" t="str">
            <v>Outdoor Recreational Facilities</v>
          </cell>
        </row>
        <row r="594">
          <cell r="A594" t="str">
            <v>Geary Ave Parkette</v>
          </cell>
          <cell r="B594" t="str">
            <v>Outdoor Recreational Facilities</v>
          </cell>
          <cell r="C594" t="str">
            <v>160 Geary Av</v>
          </cell>
          <cell r="D594" t="str">
            <v>Toronto</v>
          </cell>
          <cell r="E594" t="str">
            <v>M6H 2B3</v>
          </cell>
          <cell r="F594">
            <v>114495</v>
          </cell>
          <cell r="G594" t="str">
            <v>SqFt</v>
          </cell>
          <cell r="H594">
            <v>100</v>
          </cell>
          <cell r="J594">
            <v>2726.8074750000001</v>
          </cell>
          <cell r="K594" t="str">
            <v>kWh</v>
          </cell>
          <cell r="AF594" t="str">
            <v xml:space="preserve">  </v>
          </cell>
          <cell r="AG594" t="str">
            <v xml:space="preserve">  </v>
          </cell>
          <cell r="AH594" t="str">
            <v xml:space="preserve">  </v>
          </cell>
          <cell r="AI594" t="str">
            <v>GRAP</v>
          </cell>
          <cell r="AJ594" t="str">
            <v>Outdoor Recreational Facilities</v>
          </cell>
        </row>
        <row r="595">
          <cell r="A595" t="str">
            <v>Geary Ave Parkette W.Pool</v>
          </cell>
          <cell r="B595" t="str">
            <v>Outdoor Recreational Facilities</v>
          </cell>
          <cell r="C595" t="str">
            <v>15 Geary Av</v>
          </cell>
          <cell r="D595" t="str">
            <v>Toronto</v>
          </cell>
          <cell r="E595" t="str">
            <v>M6H 2B3</v>
          </cell>
          <cell r="F595">
            <v>710</v>
          </cell>
          <cell r="G595" t="str">
            <v>SqFt</v>
          </cell>
          <cell r="H595">
            <v>100</v>
          </cell>
          <cell r="J595">
            <v>3635.7409370000005</v>
          </cell>
          <cell r="K595" t="str">
            <v>kWh</v>
          </cell>
          <cell r="AF595" t="str">
            <v xml:space="preserve">  </v>
          </cell>
          <cell r="AG595" t="str">
            <v xml:space="preserve">  </v>
          </cell>
          <cell r="AH595" t="str">
            <v xml:space="preserve">  </v>
          </cell>
          <cell r="AI595" t="str">
            <v>GAPP</v>
          </cell>
          <cell r="AJ595" t="str">
            <v>Outdoor Recreational Facilities</v>
          </cell>
        </row>
        <row r="596">
          <cell r="A596" t="str">
            <v>Gihon Spring Pool</v>
          </cell>
          <cell r="B596" t="str">
            <v>Outdoor Recreational Facilities</v>
          </cell>
          <cell r="C596" t="str">
            <v>75 Gihon Spring Dr</v>
          </cell>
          <cell r="D596" t="str">
            <v>Etobicoke</v>
          </cell>
          <cell r="E596" t="str">
            <v>M9V 4X6</v>
          </cell>
          <cell r="F596">
            <v>1873</v>
          </cell>
          <cell r="G596" t="str">
            <v>SqFt</v>
          </cell>
          <cell r="H596">
            <v>100</v>
          </cell>
          <cell r="J596">
            <v>62614.236290999994</v>
          </cell>
          <cell r="K596" t="str">
            <v>kWh</v>
          </cell>
          <cell r="L596">
            <v>2437.5757570000001</v>
          </cell>
          <cell r="M596" t="str">
            <v>CUBICM</v>
          </cell>
          <cell r="AF596" t="str">
            <v xml:space="preserve">  </v>
          </cell>
          <cell r="AG596" t="str">
            <v xml:space="preserve">  </v>
          </cell>
          <cell r="AH596" t="str">
            <v xml:space="preserve">  </v>
          </cell>
          <cell r="AI596" t="str">
            <v>GSP</v>
          </cell>
          <cell r="AJ596" t="str">
            <v>Outdoor Recreational Facilities</v>
          </cell>
        </row>
        <row r="597">
          <cell r="A597" t="str">
            <v>Giltspur Park</v>
          </cell>
          <cell r="B597" t="str">
            <v>Outdoor Recreational Facilities</v>
          </cell>
          <cell r="C597" t="str">
            <v>85 MAGELLAN DR</v>
          </cell>
          <cell r="D597" t="str">
            <v>North York</v>
          </cell>
          <cell r="E597" t="str">
            <v>M3L 1T2</v>
          </cell>
          <cell r="F597">
            <v>140113</v>
          </cell>
          <cell r="G597" t="str">
            <v>SqFt</v>
          </cell>
          <cell r="H597">
            <v>100</v>
          </cell>
          <cell r="J597">
            <v>2873.1758720000003</v>
          </cell>
          <cell r="K597" t="str">
            <v>kWh</v>
          </cell>
          <cell r="AF597" t="str">
            <v xml:space="preserve">  </v>
          </cell>
          <cell r="AG597" t="str">
            <v xml:space="preserve">  </v>
          </cell>
          <cell r="AH597" t="str">
            <v xml:space="preserve">  </v>
          </cell>
          <cell r="AI597" t="str">
            <v>GILPK</v>
          </cell>
          <cell r="AJ597" t="str">
            <v>Outdoor Recreational Facilities</v>
          </cell>
        </row>
        <row r="598">
          <cell r="A598" t="str">
            <v>Giovanni Caboto Pool/Rink</v>
          </cell>
          <cell r="B598" t="str">
            <v>Outdoor Recreational Facilities</v>
          </cell>
          <cell r="C598" t="str">
            <v>1369 St Clair Ave W</v>
          </cell>
          <cell r="D598" t="str">
            <v>Toronto</v>
          </cell>
          <cell r="E598" t="str">
            <v>M6E 1C5</v>
          </cell>
          <cell r="F598">
            <v>55400</v>
          </cell>
          <cell r="G598" t="str">
            <v>SqFt</v>
          </cell>
          <cell r="H598">
            <v>100</v>
          </cell>
          <cell r="J598">
            <v>756763.26767800003</v>
          </cell>
          <cell r="K598" t="str">
            <v>kWh</v>
          </cell>
          <cell r="L598">
            <v>27346.651026</v>
          </cell>
          <cell r="M598" t="str">
            <v>CUBICM</v>
          </cell>
          <cell r="AF598" t="str">
            <v xml:space="preserve">  </v>
          </cell>
          <cell r="AG598" t="str">
            <v xml:space="preserve">  </v>
          </cell>
          <cell r="AH598" t="str">
            <v xml:space="preserve">  </v>
          </cell>
          <cell r="AI598" t="str">
            <v>GVC</v>
          </cell>
          <cell r="AJ598" t="str">
            <v>Outdoor Recreational Facilities</v>
          </cell>
        </row>
        <row r="599">
          <cell r="A599" t="str">
            <v>Glamorgan Park</v>
          </cell>
          <cell r="B599" t="str">
            <v>Outdoor Recreational Facilities</v>
          </cell>
          <cell r="C599" t="str">
            <v>50 Antrim Crescent</v>
          </cell>
          <cell r="D599" t="str">
            <v>Scarborough</v>
          </cell>
          <cell r="E599" t="str">
            <v>M1P 4T1</v>
          </cell>
          <cell r="F599">
            <v>559195</v>
          </cell>
          <cell r="G599" t="str">
            <v>SqFt</v>
          </cell>
          <cell r="H599">
            <v>100</v>
          </cell>
          <cell r="J599">
            <v>18728.908087</v>
          </cell>
          <cell r="K599" t="str">
            <v>kWh</v>
          </cell>
          <cell r="AF599" t="str">
            <v xml:space="preserve">  </v>
          </cell>
          <cell r="AG599" t="str">
            <v xml:space="preserve">  </v>
          </cell>
          <cell r="AH599" t="str">
            <v xml:space="preserve">  </v>
          </cell>
          <cell r="AI599" t="str">
            <v>GLAMOR</v>
          </cell>
          <cell r="AJ599" t="str">
            <v>Outdoor Recreational Facilities</v>
          </cell>
        </row>
        <row r="600">
          <cell r="A600" t="str">
            <v>Glen Rouge Park</v>
          </cell>
          <cell r="B600" t="str">
            <v>Outdoor Recreational Facilities</v>
          </cell>
          <cell r="C600" t="str">
            <v>7540 Kingston Rd</v>
          </cell>
          <cell r="D600" t="str">
            <v>Scarborough</v>
          </cell>
          <cell r="E600" t="str">
            <v>M1N 4G1</v>
          </cell>
          <cell r="F600">
            <v>2013</v>
          </cell>
          <cell r="G600" t="str">
            <v>SqFt</v>
          </cell>
          <cell r="H600">
            <v>100</v>
          </cell>
          <cell r="J600">
            <v>220000.11605000001</v>
          </cell>
          <cell r="K600" t="str">
            <v>kWh</v>
          </cell>
          <cell r="AF600" t="str">
            <v xml:space="preserve">  </v>
          </cell>
          <cell r="AG600" t="str">
            <v xml:space="preserve">  </v>
          </cell>
          <cell r="AH600" t="str">
            <v xml:space="preserve">  </v>
          </cell>
          <cell r="AI600" t="str">
            <v>GRP</v>
          </cell>
          <cell r="AJ600" t="str">
            <v>Outdoor Recreational Facilities</v>
          </cell>
        </row>
        <row r="601">
          <cell r="A601" t="str">
            <v>Glen Stewart Av Park</v>
          </cell>
          <cell r="B601" t="str">
            <v>Outdoor Recreational Facilities</v>
          </cell>
          <cell r="C601" t="str">
            <v>241 Glen Manor Rd</v>
          </cell>
          <cell r="D601" t="str">
            <v>Toronto</v>
          </cell>
          <cell r="E601" t="str">
            <v>M4E 1R9</v>
          </cell>
          <cell r="F601">
            <v>847453</v>
          </cell>
          <cell r="G601" t="str">
            <v>SqFt</v>
          </cell>
          <cell r="H601">
            <v>100</v>
          </cell>
          <cell r="J601">
            <v>3770.8241779999998</v>
          </cell>
          <cell r="K601" t="str">
            <v>kWh</v>
          </cell>
          <cell r="AF601" t="str">
            <v xml:space="preserve">  </v>
          </cell>
          <cell r="AG601" t="str">
            <v xml:space="preserve">  </v>
          </cell>
          <cell r="AH601" t="str">
            <v xml:space="preserve">  </v>
          </cell>
          <cell r="AI601" t="str">
            <v>GSAP</v>
          </cell>
          <cell r="AJ601" t="str">
            <v>Outdoor Recreational Facilities</v>
          </cell>
        </row>
        <row r="602">
          <cell r="A602" t="str">
            <v>Glendora Park</v>
          </cell>
          <cell r="B602" t="str">
            <v>Outdoor Recreational Facilities</v>
          </cell>
          <cell r="C602" t="str">
            <v>201 Glendora</v>
          </cell>
          <cell r="D602" t="str">
            <v>North York</v>
          </cell>
          <cell r="E602" t="str">
            <v>M2N 2W5</v>
          </cell>
          <cell r="F602">
            <v>386941</v>
          </cell>
          <cell r="G602" t="str">
            <v>SqFt</v>
          </cell>
          <cell r="H602">
            <v>100</v>
          </cell>
          <cell r="J602">
            <v>2269.2912719999999</v>
          </cell>
          <cell r="K602" t="str">
            <v>kWh</v>
          </cell>
          <cell r="AF602" t="str">
            <v xml:space="preserve">  </v>
          </cell>
          <cell r="AG602" t="str">
            <v xml:space="preserve">  </v>
          </cell>
          <cell r="AH602" t="str">
            <v xml:space="preserve">  </v>
          </cell>
          <cell r="AI602" t="str">
            <v>GLENDO</v>
          </cell>
          <cell r="AJ602" t="str">
            <v>Outdoor Recreational Facilities</v>
          </cell>
        </row>
        <row r="603">
          <cell r="A603" t="str">
            <v>Gracedale Park</v>
          </cell>
          <cell r="B603" t="str">
            <v>Outdoor Recreational Facilities</v>
          </cell>
          <cell r="C603" t="str">
            <v>186 Gracedale Blvd</v>
          </cell>
          <cell r="D603" t="str">
            <v>North York</v>
          </cell>
          <cell r="E603" t="str">
            <v>M9L 2C1</v>
          </cell>
          <cell r="F603">
            <v>345941</v>
          </cell>
          <cell r="G603" t="str">
            <v>SqFt</v>
          </cell>
          <cell r="H603">
            <v>100</v>
          </cell>
          <cell r="J603">
            <v>23889.353193000003</v>
          </cell>
          <cell r="K603" t="str">
            <v>kWh</v>
          </cell>
          <cell r="AF603" t="str">
            <v xml:space="preserve">  </v>
          </cell>
          <cell r="AG603" t="str">
            <v xml:space="preserve">  </v>
          </cell>
          <cell r="AH603" t="str">
            <v xml:space="preserve">  </v>
          </cell>
          <cell r="AI603" t="str">
            <v>GRDP</v>
          </cell>
          <cell r="AJ603" t="str">
            <v>Outdoor Recreational Facilities</v>
          </cell>
        </row>
        <row r="604">
          <cell r="A604" t="str">
            <v>Grafton Parkette</v>
          </cell>
          <cell r="B604" t="str">
            <v>Outdoor Recreational Facilities</v>
          </cell>
          <cell r="C604" t="str">
            <v>19 Roncesvalles Ave</v>
          </cell>
          <cell r="D604" t="str">
            <v>Toronto</v>
          </cell>
          <cell r="E604" t="str">
            <v>M1A 3T7</v>
          </cell>
          <cell r="F604">
            <v>1</v>
          </cell>
          <cell r="G604" t="str">
            <v>SqFt</v>
          </cell>
          <cell r="H604">
            <v>100</v>
          </cell>
          <cell r="J604">
            <v>908.93156899999997</v>
          </cell>
          <cell r="K604" t="str">
            <v>kWh</v>
          </cell>
          <cell r="AF604" t="str">
            <v xml:space="preserve">  </v>
          </cell>
          <cell r="AG604" t="str">
            <v xml:space="preserve">  </v>
          </cell>
          <cell r="AH604" t="str">
            <v xml:space="preserve">  </v>
          </cell>
          <cell r="AI604" t="str">
            <v>GTP</v>
          </cell>
          <cell r="AJ604" t="str">
            <v>Outdoor Recreational Facilities</v>
          </cell>
        </row>
        <row r="605">
          <cell r="A605" t="str">
            <v>Grange Park FH / WR</v>
          </cell>
          <cell r="B605" t="str">
            <v>Outdoor Recreational Facilities</v>
          </cell>
          <cell r="C605" t="str">
            <v>317 Dundas St W</v>
          </cell>
          <cell r="D605" t="str">
            <v>Toronto</v>
          </cell>
          <cell r="E605" t="str">
            <v>M5T 1G4</v>
          </cell>
          <cell r="F605">
            <v>1679</v>
          </cell>
          <cell r="G605" t="str">
            <v>SqFt</v>
          </cell>
          <cell r="H605">
            <v>100</v>
          </cell>
          <cell r="J605">
            <v>62881.852243000001</v>
          </cell>
          <cell r="K605" t="str">
            <v>kWh</v>
          </cell>
          <cell r="AF605" t="str">
            <v xml:space="preserve">  </v>
          </cell>
          <cell r="AG605" t="str">
            <v xml:space="preserve">  </v>
          </cell>
          <cell r="AH605" t="str">
            <v xml:space="preserve">  </v>
          </cell>
          <cell r="AI605" t="str">
            <v>GPWR</v>
          </cell>
          <cell r="AJ605" t="str">
            <v>Outdoor Recreational Facilities</v>
          </cell>
        </row>
        <row r="606">
          <cell r="A606" t="str">
            <v>Grattan Park</v>
          </cell>
          <cell r="B606" t="str">
            <v>Outdoor Recreational Facilities</v>
          </cell>
          <cell r="C606" t="str">
            <v>52 Grattan St</v>
          </cell>
          <cell r="D606" t="str">
            <v>Toronto</v>
          </cell>
          <cell r="E606" t="str">
            <v>M9N 3J5</v>
          </cell>
          <cell r="F606">
            <v>7545</v>
          </cell>
          <cell r="G606" t="str">
            <v>SqFt</v>
          </cell>
          <cell r="H606">
            <v>100</v>
          </cell>
          <cell r="J606">
            <v>1333.901625</v>
          </cell>
          <cell r="K606" t="str">
            <v>kWh</v>
          </cell>
          <cell r="AF606" t="str">
            <v xml:space="preserve">  </v>
          </cell>
          <cell r="AG606" t="str">
            <v xml:space="preserve">  </v>
          </cell>
          <cell r="AH606" t="str">
            <v xml:space="preserve">  </v>
          </cell>
          <cell r="AI606" t="str">
            <v>GRATTAN</v>
          </cell>
          <cell r="AJ606" t="str">
            <v>Outdoor Recreational Facilities</v>
          </cell>
        </row>
        <row r="607">
          <cell r="A607" t="str">
            <v>Graydon Hall Tennis</v>
          </cell>
          <cell r="B607" t="str">
            <v>Outdoor Recreational Facilities</v>
          </cell>
          <cell r="C607" t="str">
            <v>34 Karen Rd</v>
          </cell>
          <cell r="D607" t="str">
            <v>North York</v>
          </cell>
          <cell r="E607" t="str">
            <v>M3A 3L6</v>
          </cell>
          <cell r="F607">
            <v>571262</v>
          </cell>
          <cell r="G607" t="str">
            <v>SqFt</v>
          </cell>
          <cell r="H607">
            <v>100</v>
          </cell>
          <cell r="J607">
            <v>5908.6268070000006</v>
          </cell>
          <cell r="K607" t="str">
            <v>kWh</v>
          </cell>
          <cell r="AF607" t="str">
            <v xml:space="preserve">  </v>
          </cell>
          <cell r="AG607" t="str">
            <v xml:space="preserve">  </v>
          </cell>
          <cell r="AH607" t="str">
            <v xml:space="preserve">  </v>
          </cell>
          <cell r="AI607" t="str">
            <v>GHT</v>
          </cell>
          <cell r="AJ607" t="str">
            <v>Outdoor Recreational Facilities</v>
          </cell>
        </row>
        <row r="608">
          <cell r="A608" t="str">
            <v>Greenfield - Longmore Lands</v>
          </cell>
          <cell r="B608" t="str">
            <v>Outdoor Recreational Facilities</v>
          </cell>
          <cell r="C608" t="str">
            <v>291 Greenfield  Ave</v>
          </cell>
          <cell r="D608" t="str">
            <v>North York</v>
          </cell>
          <cell r="E608" t="str">
            <v>M2N 3E4</v>
          </cell>
          <cell r="F608">
            <v>43669</v>
          </cell>
          <cell r="G608" t="str">
            <v>SqFt</v>
          </cell>
          <cell r="H608">
            <v>168</v>
          </cell>
          <cell r="J608">
            <v>2762.4787510000001</v>
          </cell>
          <cell r="K608" t="str">
            <v>kWh</v>
          </cell>
          <cell r="AF608" t="str">
            <v xml:space="preserve">  </v>
          </cell>
          <cell r="AG608" t="str">
            <v xml:space="preserve">  </v>
          </cell>
          <cell r="AH608" t="str">
            <v xml:space="preserve">  </v>
          </cell>
          <cell r="AI608" t="str">
            <v>291GRE</v>
          </cell>
          <cell r="AJ608" t="str">
            <v>Outdoor Recreational Facilities</v>
          </cell>
        </row>
        <row r="609">
          <cell r="A609" t="str">
            <v>Greenfield Park</v>
          </cell>
          <cell r="B609" t="str">
            <v>Outdoor Recreational Facilities</v>
          </cell>
          <cell r="C609" t="str">
            <v>10 Wilmar Rd</v>
          </cell>
          <cell r="D609" t="str">
            <v>Etobicoke</v>
          </cell>
          <cell r="E609" t="str">
            <v>M9B 3R7</v>
          </cell>
          <cell r="F609">
            <v>104614</v>
          </cell>
          <cell r="G609" t="str">
            <v>SqFt</v>
          </cell>
          <cell r="H609">
            <v>168</v>
          </cell>
          <cell r="J609">
            <v>2157.5092500000001</v>
          </cell>
          <cell r="K609" t="str">
            <v>kWh</v>
          </cell>
          <cell r="AF609" t="str">
            <v xml:space="preserve">  </v>
          </cell>
          <cell r="AG609" t="str">
            <v xml:space="preserve">  </v>
          </cell>
          <cell r="AH609" t="str">
            <v xml:space="preserve">  </v>
          </cell>
          <cell r="AI609" t="str">
            <v>GREEN</v>
          </cell>
          <cell r="AJ609" t="str">
            <v>Outdoor Recreational Facilities</v>
          </cell>
        </row>
        <row r="610">
          <cell r="A610" t="str">
            <v>Greenwood Park</v>
          </cell>
          <cell r="B610" t="str">
            <v>Outdoor Recreational Facilities</v>
          </cell>
          <cell r="C610" t="str">
            <v>150 Greenwood Ave</v>
          </cell>
          <cell r="D610" t="str">
            <v>Toronto</v>
          </cell>
          <cell r="E610" t="str">
            <v>M4L 2P8</v>
          </cell>
          <cell r="F610">
            <v>21130</v>
          </cell>
          <cell r="G610" t="str">
            <v>SqFt</v>
          </cell>
          <cell r="H610">
            <v>100</v>
          </cell>
          <cell r="J610">
            <v>534366.90701199998</v>
          </cell>
          <cell r="K610" t="str">
            <v>kWh</v>
          </cell>
          <cell r="L610">
            <v>47991.415152000001</v>
          </cell>
          <cell r="M610" t="str">
            <v>CUBICM</v>
          </cell>
          <cell r="AF610" t="str">
            <v xml:space="preserve">  </v>
          </cell>
          <cell r="AG610" t="str">
            <v xml:space="preserve">  </v>
          </cell>
          <cell r="AH610" t="str">
            <v xml:space="preserve">  </v>
          </cell>
          <cell r="AI610" t="str">
            <v>GREE</v>
          </cell>
          <cell r="AJ610" t="str">
            <v>Outdoor Recreational Facilities</v>
          </cell>
        </row>
        <row r="611">
          <cell r="A611" t="str">
            <v>Greystone Park</v>
          </cell>
          <cell r="B611" t="str">
            <v>Outdoor Recreational Facilities</v>
          </cell>
          <cell r="C611" t="str">
            <v>7 Greystone Walk Dr</v>
          </cell>
          <cell r="D611" t="str">
            <v>Etobicoke</v>
          </cell>
          <cell r="E611" t="str">
            <v>M8V 4A5</v>
          </cell>
          <cell r="F611">
            <v>117628</v>
          </cell>
          <cell r="G611" t="str">
            <v>SqFt</v>
          </cell>
          <cell r="H611">
            <v>100</v>
          </cell>
          <cell r="J611">
            <v>4005.7690029999999</v>
          </cell>
          <cell r="K611" t="str">
            <v>kWh</v>
          </cell>
          <cell r="AF611" t="str">
            <v xml:space="preserve">  </v>
          </cell>
          <cell r="AG611" t="str">
            <v xml:space="preserve">  </v>
          </cell>
          <cell r="AH611" t="str">
            <v xml:space="preserve">  </v>
          </cell>
          <cell r="AI611" t="str">
            <v>7GREYS</v>
          </cell>
          <cell r="AJ611" t="str">
            <v>Outdoor Recreational Facilities</v>
          </cell>
        </row>
        <row r="612">
          <cell r="A612" t="str">
            <v>Gwendolen Park Tennis</v>
          </cell>
          <cell r="B612" t="str">
            <v>Outdoor Recreational Facilities</v>
          </cell>
          <cell r="C612" t="str">
            <v>1 Gwendolen Cres</v>
          </cell>
          <cell r="D612" t="str">
            <v>North York</v>
          </cell>
          <cell r="E612" t="str">
            <v>M3A 3L6</v>
          </cell>
          <cell r="F612">
            <v>1916</v>
          </cell>
          <cell r="G612" t="str">
            <v>SqFt</v>
          </cell>
          <cell r="H612">
            <v>100</v>
          </cell>
          <cell r="J612">
            <v>43409.625711000001</v>
          </cell>
          <cell r="K612" t="str">
            <v>kWh</v>
          </cell>
          <cell r="AF612" t="str">
            <v xml:space="preserve">  </v>
          </cell>
          <cell r="AG612" t="str">
            <v xml:space="preserve">  </v>
          </cell>
          <cell r="AH612" t="str">
            <v xml:space="preserve">  </v>
          </cell>
          <cell r="AI612" t="str">
            <v>GWDP</v>
          </cell>
          <cell r="AJ612" t="str">
            <v>Outdoor Recreational Facilities</v>
          </cell>
        </row>
        <row r="613">
          <cell r="A613" t="str">
            <v>Halbert Park</v>
          </cell>
          <cell r="B613" t="str">
            <v>Outdoor Recreational Facilities</v>
          </cell>
          <cell r="C613" t="str">
            <v>31 McCowan Rd</v>
          </cell>
          <cell r="D613" t="str">
            <v>Scarborough</v>
          </cell>
          <cell r="E613" t="str">
            <v>M1M 3L7</v>
          </cell>
          <cell r="F613">
            <v>3150</v>
          </cell>
          <cell r="G613" t="str">
            <v>SqFt</v>
          </cell>
          <cell r="H613">
            <v>100</v>
          </cell>
          <cell r="J613">
            <v>10207.564335999999</v>
          </cell>
          <cell r="K613" t="str">
            <v>kWh</v>
          </cell>
          <cell r="AF613" t="str">
            <v xml:space="preserve">  </v>
          </cell>
          <cell r="AG613" t="str">
            <v xml:space="preserve">  </v>
          </cell>
          <cell r="AH613" t="str">
            <v xml:space="preserve">  </v>
          </cell>
          <cell r="AI613" t="str">
            <v>HALB</v>
          </cell>
          <cell r="AJ613" t="str">
            <v>Outdoor Recreational Facilities</v>
          </cell>
        </row>
        <row r="614">
          <cell r="A614" t="str">
            <v>Hanlan's Point Buildings</v>
          </cell>
          <cell r="B614" t="str">
            <v>Outdoor Recreational Facilities</v>
          </cell>
          <cell r="C614" t="str">
            <v>0 Hanlans Pt</v>
          </cell>
          <cell r="D614" t="str">
            <v>Toronto</v>
          </cell>
          <cell r="E614" t="str">
            <v>M5V 1A1</v>
          </cell>
          <cell r="F614">
            <v>7524</v>
          </cell>
          <cell r="G614" t="str">
            <v>SqFt</v>
          </cell>
          <cell r="H614">
            <v>100</v>
          </cell>
          <cell r="J614">
            <v>305650.03938600002</v>
          </cell>
          <cell r="K614" t="str">
            <v>kWh</v>
          </cell>
          <cell r="AF614" t="str">
            <v xml:space="preserve">  </v>
          </cell>
          <cell r="AG614" t="str">
            <v xml:space="preserve">  </v>
          </cell>
          <cell r="AH614" t="str">
            <v xml:space="preserve">  </v>
          </cell>
          <cell r="AI614" t="str">
            <v>HPB</v>
          </cell>
          <cell r="AJ614" t="str">
            <v>Outdoor Recreational Facilities</v>
          </cell>
        </row>
        <row r="615">
          <cell r="A615" t="str">
            <v>Harbour Square WR</v>
          </cell>
          <cell r="B615" t="str">
            <v>Outdoor Recreational Facilities</v>
          </cell>
          <cell r="C615" t="str">
            <v>21A Queens Quay W</v>
          </cell>
          <cell r="D615" t="str">
            <v>Toronto</v>
          </cell>
          <cell r="E615" t="str">
            <v>M5J 2V3</v>
          </cell>
          <cell r="F615">
            <v>829</v>
          </cell>
          <cell r="G615" t="str">
            <v>SqFt</v>
          </cell>
          <cell r="H615">
            <v>100</v>
          </cell>
          <cell r="J615">
            <v>57664.863858000004</v>
          </cell>
          <cell r="K615" t="str">
            <v>kWh</v>
          </cell>
          <cell r="AF615" t="str">
            <v xml:space="preserve">  </v>
          </cell>
          <cell r="AG615" t="str">
            <v xml:space="preserve">  </v>
          </cell>
          <cell r="AH615" t="str">
            <v xml:space="preserve">  </v>
          </cell>
          <cell r="AI615" t="str">
            <v>HSWR</v>
          </cell>
          <cell r="AJ615" t="str">
            <v>Outdoor Recreational Facilities</v>
          </cell>
        </row>
        <row r="616">
          <cell r="A616" t="str">
            <v>Harryetta Gardens</v>
          </cell>
          <cell r="B616" t="str">
            <v>Outdoor Recreational Facilities</v>
          </cell>
          <cell r="C616" t="str">
            <v>170 Torresdale Ave</v>
          </cell>
          <cell r="D616" t="str">
            <v>North York</v>
          </cell>
          <cell r="E616" t="str">
            <v>M2R 3E3</v>
          </cell>
          <cell r="F616">
            <v>212318</v>
          </cell>
          <cell r="G616" t="str">
            <v>SqFt</v>
          </cell>
          <cell r="H616">
            <v>100</v>
          </cell>
          <cell r="J616">
            <v>670.45176900000001</v>
          </cell>
          <cell r="K616" t="str">
            <v>kWh</v>
          </cell>
          <cell r="AF616" t="str">
            <v xml:space="preserve">  </v>
          </cell>
          <cell r="AG616" t="str">
            <v xml:space="preserve">  </v>
          </cell>
          <cell r="AH616" t="str">
            <v xml:space="preserve">  </v>
          </cell>
          <cell r="AI616" t="str">
            <v>HARRY</v>
          </cell>
          <cell r="AJ616" t="str">
            <v>Outdoor Recreational Facilities</v>
          </cell>
        </row>
        <row r="617">
          <cell r="A617" t="str">
            <v>Havenbrook Park Tennis</v>
          </cell>
          <cell r="B617" t="str">
            <v>Outdoor Recreational Facilities</v>
          </cell>
          <cell r="C617" t="str">
            <v>15 Havenbrook Blvd</v>
          </cell>
          <cell r="D617" t="str">
            <v>North York</v>
          </cell>
          <cell r="E617" t="str">
            <v>M2J 1A3</v>
          </cell>
          <cell r="F617">
            <v>1916</v>
          </cell>
          <cell r="G617" t="str">
            <v>SqFt</v>
          </cell>
          <cell r="H617">
            <v>100</v>
          </cell>
          <cell r="J617">
            <v>36801.928455000001</v>
          </cell>
          <cell r="K617" t="str">
            <v>kWh</v>
          </cell>
          <cell r="AF617" t="str">
            <v xml:space="preserve">  </v>
          </cell>
          <cell r="AG617" t="str">
            <v xml:space="preserve">  </v>
          </cell>
          <cell r="AH617" t="str">
            <v xml:space="preserve">  </v>
          </cell>
          <cell r="AI617" t="str">
            <v>HBP</v>
          </cell>
          <cell r="AJ617" t="str">
            <v>Outdoor Recreational Facilities</v>
          </cell>
        </row>
        <row r="618">
          <cell r="A618" t="str">
            <v>Hazeldean Park</v>
          </cell>
          <cell r="B618" t="str">
            <v>Outdoor Recreational Facilities</v>
          </cell>
          <cell r="C618" t="str">
            <v>160 Rosedale Valley Rd</v>
          </cell>
          <cell r="D618" t="str">
            <v>Toronto</v>
          </cell>
          <cell r="E618" t="str">
            <v>M4W 3M4</v>
          </cell>
          <cell r="F618">
            <v>1</v>
          </cell>
          <cell r="G618" t="str">
            <v>SqFt</v>
          </cell>
          <cell r="H618">
            <v>100</v>
          </cell>
          <cell r="J618">
            <v>6362.5583079999997</v>
          </cell>
          <cell r="K618" t="str">
            <v>kWh</v>
          </cell>
          <cell r="AF618" t="str">
            <v xml:space="preserve">  </v>
          </cell>
          <cell r="AG618" t="str">
            <v xml:space="preserve">  </v>
          </cell>
          <cell r="AH618" t="str">
            <v xml:space="preserve">  </v>
          </cell>
          <cell r="AI618" t="str">
            <v>HZDP</v>
          </cell>
          <cell r="AJ618" t="str">
            <v>Outdoor Recreational Facilities</v>
          </cell>
        </row>
        <row r="619">
          <cell r="A619" t="str">
            <v>Hendon Park</v>
          </cell>
          <cell r="B619" t="str">
            <v>Outdoor Recreational Facilities</v>
          </cell>
          <cell r="C619" t="str">
            <v>50 Hendon Ave</v>
          </cell>
          <cell r="D619" t="str">
            <v>North York</v>
          </cell>
          <cell r="E619" t="str">
            <v>M2M 1A2</v>
          </cell>
          <cell r="F619">
            <v>2056</v>
          </cell>
          <cell r="G619" t="str">
            <v>SqFt</v>
          </cell>
          <cell r="H619">
            <v>100</v>
          </cell>
          <cell r="J619">
            <v>61919.085176000001</v>
          </cell>
          <cell r="K619" t="str">
            <v>kWh</v>
          </cell>
          <cell r="L619">
            <v>99</v>
          </cell>
          <cell r="M619" t="str">
            <v>CUBICM</v>
          </cell>
          <cell r="AF619" t="str">
            <v xml:space="preserve">  </v>
          </cell>
          <cell r="AG619" t="str">
            <v xml:space="preserve">  </v>
          </cell>
          <cell r="AH619" t="str">
            <v xml:space="preserve">  </v>
          </cell>
          <cell r="AI619" t="str">
            <v>HDTC</v>
          </cell>
          <cell r="AJ619" t="str">
            <v>Outdoor Recreational Facilities</v>
          </cell>
        </row>
        <row r="620">
          <cell r="A620" t="str">
            <v>Hickory Tree</v>
          </cell>
          <cell r="B620" t="str">
            <v>Outdoor Recreational Facilities</v>
          </cell>
          <cell r="C620" t="str">
            <v>100 Hickory Tree Rd</v>
          </cell>
          <cell r="D620" t="str">
            <v>Toronto</v>
          </cell>
          <cell r="E620" t="str">
            <v>M6N 3W4</v>
          </cell>
          <cell r="F620">
            <v>1</v>
          </cell>
          <cell r="G620" t="str">
            <v>SqFt</v>
          </cell>
          <cell r="H620">
            <v>100</v>
          </cell>
          <cell r="J620">
            <v>16876.093785999998</v>
          </cell>
          <cell r="K620" t="str">
            <v>kWh</v>
          </cell>
          <cell r="AF620" t="str">
            <v xml:space="preserve">  </v>
          </cell>
          <cell r="AG620" t="str">
            <v xml:space="preserve">  </v>
          </cell>
          <cell r="AH620" t="str">
            <v xml:space="preserve">  </v>
          </cell>
          <cell r="AI620" t="str">
            <v>HICKOR</v>
          </cell>
          <cell r="AJ620" t="str">
            <v>Outdoor Recreational Facilities</v>
          </cell>
        </row>
        <row r="621">
          <cell r="A621" t="str">
            <v>Hickory Tree Lawn Fountain</v>
          </cell>
          <cell r="B621" t="str">
            <v>Outdoor Recreational Facilities</v>
          </cell>
          <cell r="C621" t="str">
            <v>100 Hickory Tree Road</v>
          </cell>
          <cell r="D621" t="str">
            <v>Toronto</v>
          </cell>
          <cell r="E621" t="str">
            <v>M9N 1H7</v>
          </cell>
          <cell r="F621">
            <v>1</v>
          </cell>
          <cell r="G621" t="str">
            <v>SqFt</v>
          </cell>
          <cell r="H621">
            <v>100</v>
          </cell>
          <cell r="J621">
            <v>65006.907536000006</v>
          </cell>
          <cell r="K621" t="str">
            <v>kWh</v>
          </cell>
          <cell r="AF621" t="str">
            <v xml:space="preserve">  </v>
          </cell>
          <cell r="AG621" t="str">
            <v xml:space="preserve">  </v>
          </cell>
          <cell r="AH621" t="str">
            <v xml:space="preserve">  </v>
          </cell>
          <cell r="AI621" t="str">
            <v>HTLF</v>
          </cell>
          <cell r="AJ621" t="str">
            <v>Outdoor Recreational Facilities</v>
          </cell>
        </row>
        <row r="622">
          <cell r="A622" t="str">
            <v>Hideaway Park</v>
          </cell>
          <cell r="B622" t="str">
            <v>Outdoor Recreational Facilities</v>
          </cell>
          <cell r="C622" t="str">
            <v>1 Audley Av Rr</v>
          </cell>
          <cell r="D622" t="str">
            <v>Toronto</v>
          </cell>
          <cell r="E622" t="str">
            <v>M4M 1P5</v>
          </cell>
          <cell r="F622">
            <v>194</v>
          </cell>
          <cell r="G622" t="str">
            <v>SqFt</v>
          </cell>
          <cell r="H622">
            <v>100</v>
          </cell>
          <cell r="J622">
            <v>2533.0208950000001</v>
          </cell>
          <cell r="K622" t="str">
            <v>kWh</v>
          </cell>
          <cell r="AF622" t="str">
            <v xml:space="preserve">  </v>
          </cell>
          <cell r="AG622" t="str">
            <v xml:space="preserve">  </v>
          </cell>
          <cell r="AH622" t="str">
            <v xml:space="preserve">  </v>
          </cell>
          <cell r="AI622" t="str">
            <v>HDWP</v>
          </cell>
          <cell r="AJ622" t="str">
            <v>Outdoor Recreational Facilities</v>
          </cell>
        </row>
        <row r="623">
          <cell r="A623" t="str">
            <v>High Park</v>
          </cell>
          <cell r="B623" t="str">
            <v>Outdoor Recreational Facilities</v>
          </cell>
          <cell r="C623" t="str">
            <v>0 Colborne Lodge Dr</v>
          </cell>
          <cell r="D623" t="str">
            <v>Toronto</v>
          </cell>
          <cell r="E623" t="str">
            <v>M6R 2Z3</v>
          </cell>
          <cell r="F623">
            <v>13</v>
          </cell>
          <cell r="G623" t="str">
            <v>SqFt</v>
          </cell>
          <cell r="H623">
            <v>100</v>
          </cell>
          <cell r="J623">
            <v>456861.81372199999</v>
          </cell>
          <cell r="K623" t="str">
            <v>kWh</v>
          </cell>
          <cell r="L623">
            <v>25899.082513999998</v>
          </cell>
          <cell r="M623" t="str">
            <v>CUBICM</v>
          </cell>
          <cell r="AF623" t="str">
            <v xml:space="preserve">  </v>
          </cell>
          <cell r="AG623" t="str">
            <v xml:space="preserve">  </v>
          </cell>
          <cell r="AH623" t="str">
            <v xml:space="preserve">  </v>
          </cell>
          <cell r="AI623" t="str">
            <v>HIP</v>
          </cell>
          <cell r="AJ623" t="str">
            <v>Outdoor Recreational Facilities</v>
          </cell>
        </row>
        <row r="624">
          <cell r="A624" t="str">
            <v>High Park Ice Rink</v>
          </cell>
          <cell r="B624" t="str">
            <v>Outdoor Recreational Facilities</v>
          </cell>
          <cell r="C624" t="str">
            <v>0 Colborne Lodge Dr</v>
          </cell>
          <cell r="D624" t="str">
            <v>Toronto</v>
          </cell>
          <cell r="E624" t="str">
            <v>M6R 2Z3</v>
          </cell>
          <cell r="F624">
            <v>1</v>
          </cell>
          <cell r="G624" t="str">
            <v>SqFt</v>
          </cell>
          <cell r="H624">
            <v>100</v>
          </cell>
          <cell r="J624">
            <v>362417.17006999999</v>
          </cell>
          <cell r="K624" t="str">
            <v>kWh</v>
          </cell>
          <cell r="AF624" t="str">
            <v xml:space="preserve">  </v>
          </cell>
          <cell r="AG624" t="str">
            <v xml:space="preserve">  </v>
          </cell>
          <cell r="AH624" t="str">
            <v xml:space="preserve">  </v>
          </cell>
          <cell r="AI624" t="str">
            <v>HPIR</v>
          </cell>
          <cell r="AJ624" t="str">
            <v>Outdoor Recreational Facilities</v>
          </cell>
        </row>
        <row r="625">
          <cell r="A625" t="str">
            <v>High Park Tennis Club</v>
          </cell>
          <cell r="B625" t="str">
            <v>Outdoor Recreational Facilities</v>
          </cell>
          <cell r="C625" t="str">
            <v>430 Parkside Dr</v>
          </cell>
          <cell r="D625" t="str">
            <v>Toronto</v>
          </cell>
          <cell r="E625" t="str">
            <v>M6R 2Z3</v>
          </cell>
          <cell r="F625">
            <v>1</v>
          </cell>
          <cell r="G625" t="str">
            <v>SqFt</v>
          </cell>
          <cell r="H625">
            <v>100</v>
          </cell>
          <cell r="J625">
            <v>60064.806539000005</v>
          </cell>
          <cell r="K625" t="str">
            <v>kWh</v>
          </cell>
          <cell r="L625">
            <v>7274.2843549999998</v>
          </cell>
          <cell r="M625" t="str">
            <v>CUBICM</v>
          </cell>
          <cell r="AF625" t="str">
            <v xml:space="preserve">  </v>
          </cell>
          <cell r="AG625" t="str">
            <v xml:space="preserve">  </v>
          </cell>
          <cell r="AH625" t="str">
            <v xml:space="preserve">  </v>
          </cell>
          <cell r="AI625" t="str">
            <v>HIPT</v>
          </cell>
          <cell r="AJ625" t="str">
            <v>Outdoor Recreational Facilities</v>
          </cell>
        </row>
        <row r="626">
          <cell r="A626" t="str">
            <v>Highland Creek Bwlng</v>
          </cell>
          <cell r="B626" t="str">
            <v>Outdoor Recreational Facilities</v>
          </cell>
          <cell r="C626" t="str">
            <v>3400 Ellesmere Rd</v>
          </cell>
          <cell r="D626" t="str">
            <v>Scarborough</v>
          </cell>
          <cell r="E626" t="str">
            <v>M1E 2P9</v>
          </cell>
          <cell r="F626">
            <v>3077089</v>
          </cell>
          <cell r="G626" t="str">
            <v>SqFt</v>
          </cell>
          <cell r="H626">
            <v>100</v>
          </cell>
          <cell r="J626">
            <v>2417.5674239999998</v>
          </cell>
          <cell r="K626" t="str">
            <v>kWh</v>
          </cell>
          <cell r="AF626" t="str">
            <v xml:space="preserve">  </v>
          </cell>
          <cell r="AG626" t="str">
            <v xml:space="preserve">  </v>
          </cell>
          <cell r="AH626" t="str">
            <v xml:space="preserve">  </v>
          </cell>
          <cell r="AI626" t="str">
            <v>HCB</v>
          </cell>
          <cell r="AJ626" t="str">
            <v>Outdoor Recreational Facilities</v>
          </cell>
        </row>
        <row r="627">
          <cell r="A627" t="str">
            <v>Highview Park</v>
          </cell>
          <cell r="B627" t="str">
            <v>Outdoor Recreational Facilities</v>
          </cell>
          <cell r="C627" t="str">
            <v>1859 Kingston Rd.</v>
          </cell>
          <cell r="D627" t="str">
            <v>Scarborough</v>
          </cell>
          <cell r="E627" t="str">
            <v>M1N 2H7</v>
          </cell>
          <cell r="F627">
            <v>551144</v>
          </cell>
          <cell r="G627" t="str">
            <v>SqFt</v>
          </cell>
          <cell r="H627">
            <v>100</v>
          </cell>
          <cell r="J627">
            <v>51934.099818000002</v>
          </cell>
          <cell r="K627" t="str">
            <v>kWh</v>
          </cell>
          <cell r="AF627" t="str">
            <v xml:space="preserve">  </v>
          </cell>
          <cell r="AG627" t="str">
            <v xml:space="preserve">  </v>
          </cell>
          <cell r="AH627" t="str">
            <v xml:space="preserve">  </v>
          </cell>
          <cell r="AI627" t="str">
            <v>HIGHV</v>
          </cell>
          <cell r="AJ627" t="str">
            <v>Outdoor Recreational Facilities</v>
          </cell>
        </row>
        <row r="628">
          <cell r="A628" t="str">
            <v>Hillcrest Park</v>
          </cell>
          <cell r="B628" t="str">
            <v>Outdoor Recreational Facilities</v>
          </cell>
          <cell r="C628" t="str">
            <v>25 Hillcrest Dr</v>
          </cell>
          <cell r="D628" t="str">
            <v>Toronto</v>
          </cell>
          <cell r="E628" t="str">
            <v>M4X 1E8</v>
          </cell>
          <cell r="F628">
            <v>1604</v>
          </cell>
          <cell r="G628" t="str">
            <v>SqFt</v>
          </cell>
          <cell r="H628">
            <v>100</v>
          </cell>
          <cell r="J628">
            <v>48911.828565999996</v>
          </cell>
          <cell r="K628" t="str">
            <v>kWh</v>
          </cell>
          <cell r="L628">
            <v>295.53333299999997</v>
          </cell>
          <cell r="M628" t="str">
            <v>CUBICM</v>
          </cell>
          <cell r="AF628" t="str">
            <v xml:space="preserve">  </v>
          </cell>
          <cell r="AG628" t="str">
            <v xml:space="preserve">  </v>
          </cell>
          <cell r="AH628" t="str">
            <v xml:space="preserve">  </v>
          </cell>
          <cell r="AI628" t="str">
            <v>HCP</v>
          </cell>
          <cell r="AJ628" t="str">
            <v>Outdoor Recreational Facilities</v>
          </cell>
        </row>
        <row r="629">
          <cell r="A629" t="str">
            <v>Hillsdale Ave Parkette</v>
          </cell>
          <cell r="B629" t="str">
            <v>Outdoor Recreational Facilities</v>
          </cell>
          <cell r="C629" t="str">
            <v>32 Hillsdale Ave E</v>
          </cell>
          <cell r="D629" t="str">
            <v>Toronto</v>
          </cell>
          <cell r="E629" t="str">
            <v>M4S 2A8</v>
          </cell>
          <cell r="F629">
            <v>7997</v>
          </cell>
          <cell r="G629" t="str">
            <v>SqFt</v>
          </cell>
          <cell r="H629">
            <v>100</v>
          </cell>
          <cell r="J629">
            <v>20.160336999999998</v>
          </cell>
          <cell r="K629" t="str">
            <v>kWh</v>
          </cell>
          <cell r="AF629" t="str">
            <v xml:space="preserve">  </v>
          </cell>
          <cell r="AG629" t="str">
            <v xml:space="preserve">  </v>
          </cell>
          <cell r="AH629" t="str">
            <v xml:space="preserve">  </v>
          </cell>
          <cell r="AI629" t="str">
            <v>32HILLSDALEAVEE</v>
          </cell>
          <cell r="AJ629" t="str">
            <v>Outdoor Recreational Facilities</v>
          </cell>
        </row>
        <row r="630">
          <cell r="A630" t="str">
            <v>Hinder Property</v>
          </cell>
          <cell r="B630" t="str">
            <v>Outdoor Recreational Facilities</v>
          </cell>
          <cell r="C630" t="str">
            <v>61 Don River Blvd</v>
          </cell>
          <cell r="D630" t="str">
            <v>North York</v>
          </cell>
          <cell r="E630" t="str">
            <v>M2N 2M8</v>
          </cell>
          <cell r="F630">
            <v>1012</v>
          </cell>
          <cell r="G630" t="str">
            <v>SqFt</v>
          </cell>
          <cell r="H630">
            <v>100</v>
          </cell>
          <cell r="J630">
            <v>43799.452323999998</v>
          </cell>
          <cell r="K630" t="str">
            <v>kWh</v>
          </cell>
          <cell r="AF630" t="str">
            <v xml:space="preserve">  </v>
          </cell>
          <cell r="AG630" t="str">
            <v xml:space="preserve">  </v>
          </cell>
          <cell r="AH630" t="str">
            <v xml:space="preserve">  </v>
          </cell>
          <cell r="AI630" t="str">
            <v>61DONR</v>
          </cell>
          <cell r="AJ630" t="str">
            <v>Outdoor Recreational Facilities</v>
          </cell>
        </row>
        <row r="631">
          <cell r="A631" t="str">
            <v>Hodgson School</v>
          </cell>
          <cell r="B631" t="str">
            <v>Outdoor Recreational Facilities</v>
          </cell>
          <cell r="C631" t="str">
            <v>276 Davisville Ave</v>
          </cell>
          <cell r="D631" t="str">
            <v>Toronto</v>
          </cell>
          <cell r="E631" t="str">
            <v>M4X 1E8</v>
          </cell>
          <cell r="F631">
            <v>2874</v>
          </cell>
          <cell r="G631" t="str">
            <v>SqFt</v>
          </cell>
          <cell r="H631">
            <v>100</v>
          </cell>
          <cell r="J631">
            <v>310017.90471799998</v>
          </cell>
          <cell r="K631" t="str">
            <v>kWh</v>
          </cell>
          <cell r="L631">
            <v>2891.3030310000004</v>
          </cell>
          <cell r="M631" t="str">
            <v>CUBICM</v>
          </cell>
          <cell r="AF631" t="str">
            <v xml:space="preserve">  </v>
          </cell>
          <cell r="AG631" t="str">
            <v xml:space="preserve">  </v>
          </cell>
          <cell r="AH631" t="str">
            <v xml:space="preserve">  </v>
          </cell>
          <cell r="AI631" t="str">
            <v>HSSC</v>
          </cell>
          <cell r="AJ631" t="str">
            <v>Outdoor Recreational Facilities</v>
          </cell>
        </row>
        <row r="632">
          <cell r="A632" t="str">
            <v>Hollywood Park Tennis</v>
          </cell>
          <cell r="B632" t="str">
            <v>Outdoor Recreational Facilities</v>
          </cell>
          <cell r="C632" t="str">
            <v>75 Hollywood Ave.</v>
          </cell>
          <cell r="D632" t="str">
            <v>Toronto</v>
          </cell>
          <cell r="E632" t="str">
            <v>M4L 2K4</v>
          </cell>
          <cell r="F632">
            <v>1668</v>
          </cell>
          <cell r="G632" t="str">
            <v>SqFt</v>
          </cell>
          <cell r="H632">
            <v>100</v>
          </cell>
          <cell r="J632">
            <v>23804.845073</v>
          </cell>
          <cell r="K632" t="str">
            <v>kWh</v>
          </cell>
          <cell r="L632">
            <v>3846.5065879999997</v>
          </cell>
          <cell r="M632" t="str">
            <v>CUBICM</v>
          </cell>
          <cell r="AF632" t="str">
            <v xml:space="preserve">  </v>
          </cell>
          <cell r="AG632" t="str">
            <v xml:space="preserve">  </v>
          </cell>
          <cell r="AH632" t="str">
            <v xml:space="preserve">  </v>
          </cell>
          <cell r="AI632" t="str">
            <v>HWTC</v>
          </cell>
          <cell r="AJ632" t="str">
            <v>Outdoor Recreational Facilities</v>
          </cell>
        </row>
        <row r="633">
          <cell r="A633" t="str">
            <v>Home Smith Park Wr</v>
          </cell>
          <cell r="B633" t="str">
            <v>Outdoor Recreational Facilities</v>
          </cell>
          <cell r="C633" t="str">
            <v>100 Humber Blvd</v>
          </cell>
          <cell r="D633" t="str">
            <v>Toronto</v>
          </cell>
          <cell r="E633" t="str">
            <v>M6N 2H7</v>
          </cell>
          <cell r="F633">
            <v>431</v>
          </cell>
          <cell r="G633" t="str">
            <v>SqFt</v>
          </cell>
          <cell r="H633">
            <v>100</v>
          </cell>
          <cell r="J633">
            <v>12932.66699</v>
          </cell>
          <cell r="K633" t="str">
            <v>kWh</v>
          </cell>
          <cell r="AF633" t="str">
            <v xml:space="preserve">  </v>
          </cell>
          <cell r="AG633" t="str">
            <v xml:space="preserve">  </v>
          </cell>
          <cell r="AH633" t="str">
            <v xml:space="preserve">  </v>
          </cell>
          <cell r="AI633" t="str">
            <v>HSPW</v>
          </cell>
          <cell r="AJ633" t="str">
            <v>Outdoor Recreational Facilities</v>
          </cell>
        </row>
        <row r="634">
          <cell r="A634" t="str">
            <v>Howard Talbot Park</v>
          </cell>
          <cell r="B634" t="str">
            <v>Outdoor Recreational Facilities</v>
          </cell>
          <cell r="C634" t="str">
            <v>660 Eglinton Ave E</v>
          </cell>
          <cell r="D634" t="str">
            <v>East York</v>
          </cell>
          <cell r="E634" t="str">
            <v>M4G 2K2</v>
          </cell>
          <cell r="F634">
            <v>529745</v>
          </cell>
          <cell r="G634" t="str">
            <v>SqFt</v>
          </cell>
          <cell r="H634">
            <v>100</v>
          </cell>
          <cell r="J634">
            <v>30061.876726999999</v>
          </cell>
          <cell r="K634" t="str">
            <v>kWh</v>
          </cell>
          <cell r="AF634" t="str">
            <v xml:space="preserve">  </v>
          </cell>
          <cell r="AG634" t="str">
            <v xml:space="preserve">  </v>
          </cell>
          <cell r="AH634" t="str">
            <v xml:space="preserve">  </v>
          </cell>
          <cell r="AI634" t="str">
            <v>HOWTP</v>
          </cell>
          <cell r="AJ634" t="str">
            <v>Outdoor Recreational Facilities</v>
          </cell>
        </row>
        <row r="635">
          <cell r="A635" t="str">
            <v>HTO Park</v>
          </cell>
          <cell r="B635" t="str">
            <v>Outdoor Recreational Facilities</v>
          </cell>
          <cell r="C635" t="str">
            <v>339 Queens Quay West</v>
          </cell>
          <cell r="D635" t="str">
            <v>Toronto</v>
          </cell>
          <cell r="E635" t="str">
            <v>M5V 1A2</v>
          </cell>
          <cell r="F635">
            <v>142298</v>
          </cell>
          <cell r="G635" t="str">
            <v>SqFt</v>
          </cell>
          <cell r="H635">
            <v>100</v>
          </cell>
          <cell r="J635">
            <v>31093.320824000002</v>
          </cell>
          <cell r="K635" t="str">
            <v>kWh</v>
          </cell>
          <cell r="AF635" t="str">
            <v xml:space="preserve">  </v>
          </cell>
          <cell r="AG635" t="str">
            <v xml:space="preserve">  </v>
          </cell>
          <cell r="AH635" t="str">
            <v xml:space="preserve">  </v>
          </cell>
          <cell r="AI635" t="str">
            <v>HTO</v>
          </cell>
          <cell r="AJ635" t="str">
            <v>Outdoor Recreational Facilities</v>
          </cell>
        </row>
        <row r="636">
          <cell r="A636" t="str">
            <v>Humber Bay Park East</v>
          </cell>
          <cell r="B636" t="str">
            <v>Outdoor Recreational Facilities</v>
          </cell>
          <cell r="C636" t="str">
            <v>2223 Lake Shore Blvd W.</v>
          </cell>
          <cell r="D636" t="str">
            <v>Etobicoke</v>
          </cell>
          <cell r="E636" t="str">
            <v>M8V 0B1</v>
          </cell>
          <cell r="F636">
            <v>2551</v>
          </cell>
          <cell r="G636" t="str">
            <v>SqFt</v>
          </cell>
          <cell r="H636">
            <v>100</v>
          </cell>
          <cell r="J636">
            <v>110780.62375</v>
          </cell>
          <cell r="K636" t="str">
            <v>kWh</v>
          </cell>
          <cell r="AF636" t="str">
            <v xml:space="preserve">  </v>
          </cell>
          <cell r="AG636" t="str">
            <v xml:space="preserve">  </v>
          </cell>
          <cell r="AH636" t="str">
            <v xml:space="preserve">  </v>
          </cell>
          <cell r="AI636" t="str">
            <v>HBPE</v>
          </cell>
          <cell r="AJ636" t="str">
            <v>Outdoor Recreational Facilities</v>
          </cell>
        </row>
        <row r="637">
          <cell r="A637" t="str">
            <v>Humber Bay Park West</v>
          </cell>
          <cell r="B637" t="str">
            <v>Outdoor Recreational Facilities</v>
          </cell>
          <cell r="C637" t="str">
            <v>2225 Lake Shore Blvd.W.</v>
          </cell>
          <cell r="D637" t="str">
            <v>Etobicoke</v>
          </cell>
          <cell r="E637" t="str">
            <v>M8V 0B1</v>
          </cell>
          <cell r="F637">
            <v>3875</v>
          </cell>
          <cell r="G637" t="str">
            <v>SqFt</v>
          </cell>
          <cell r="H637">
            <v>100</v>
          </cell>
          <cell r="J637">
            <v>65278.110626000002</v>
          </cell>
          <cell r="K637" t="str">
            <v>kWh</v>
          </cell>
          <cell r="L637">
            <v>3265.9473119999998</v>
          </cell>
          <cell r="M637" t="str">
            <v>CUBICM</v>
          </cell>
          <cell r="AF637" t="str">
            <v xml:space="preserve">  </v>
          </cell>
          <cell r="AG637" t="str">
            <v xml:space="preserve">  </v>
          </cell>
          <cell r="AH637" t="str">
            <v xml:space="preserve">  </v>
          </cell>
          <cell r="AI637" t="str">
            <v>HBPW</v>
          </cell>
          <cell r="AJ637" t="str">
            <v>Outdoor Recreational Facilities</v>
          </cell>
        </row>
        <row r="638">
          <cell r="A638" t="str">
            <v>Humber Bay Park West Trail</v>
          </cell>
          <cell r="B638" t="str">
            <v>Outdoor Recreational Facilities</v>
          </cell>
          <cell r="C638" t="str">
            <v>2283 Lake Shore Blvd W</v>
          </cell>
          <cell r="D638" t="str">
            <v>Etobicoke</v>
          </cell>
          <cell r="E638" t="str">
            <v>M8V 1J1</v>
          </cell>
          <cell r="F638">
            <v>2779467</v>
          </cell>
          <cell r="G638" t="str">
            <v>SqFt</v>
          </cell>
          <cell r="H638">
            <v>100</v>
          </cell>
          <cell r="J638">
            <v>23834.994438000002</v>
          </cell>
          <cell r="K638" t="str">
            <v>kWh</v>
          </cell>
          <cell r="AF638" t="str">
            <v xml:space="preserve">  </v>
          </cell>
          <cell r="AG638" t="str">
            <v xml:space="preserve">  </v>
          </cell>
          <cell r="AH638" t="str">
            <v xml:space="preserve">  </v>
          </cell>
          <cell r="AI638" t="str">
            <v>2283LA</v>
          </cell>
          <cell r="AJ638" t="str">
            <v>Outdoor Recreational Facilities</v>
          </cell>
        </row>
        <row r="639">
          <cell r="A639" t="str">
            <v>Humber Valley Gc Serv.bldg</v>
          </cell>
          <cell r="B639" t="str">
            <v>Outdoor Recreational Facilities</v>
          </cell>
          <cell r="C639" t="str">
            <v>10 Armel Court</v>
          </cell>
          <cell r="D639" t="str">
            <v>Etobicoke</v>
          </cell>
          <cell r="E639" t="str">
            <v>M9W 6L4</v>
          </cell>
          <cell r="F639">
            <v>4080</v>
          </cell>
          <cell r="G639" t="str">
            <v>SqFt</v>
          </cell>
          <cell r="H639">
            <v>100</v>
          </cell>
          <cell r="J639">
            <v>45377.611485000001</v>
          </cell>
          <cell r="K639" t="str">
            <v>kWh</v>
          </cell>
          <cell r="AF639" t="str">
            <v xml:space="preserve">  </v>
          </cell>
          <cell r="AG639" t="str">
            <v xml:space="preserve">  </v>
          </cell>
          <cell r="AH639" t="str">
            <v xml:space="preserve">  </v>
          </cell>
          <cell r="AI639" t="str">
            <v>HVSB</v>
          </cell>
          <cell r="AJ639" t="str">
            <v>Outdoor Recreational Facilities</v>
          </cell>
        </row>
        <row r="640">
          <cell r="A640" t="str">
            <v>Humber Valley Golf Course</v>
          </cell>
          <cell r="B640" t="str">
            <v>Outdoor Recreational Facilities</v>
          </cell>
          <cell r="C640" t="str">
            <v>240 Albion Rd.</v>
          </cell>
          <cell r="D640" t="str">
            <v>Etobicoke</v>
          </cell>
          <cell r="E640" t="str">
            <v>M9W 2P1</v>
          </cell>
          <cell r="F640">
            <v>4327</v>
          </cell>
          <cell r="G640" t="str">
            <v>SqFt</v>
          </cell>
          <cell r="H640">
            <v>100</v>
          </cell>
          <cell r="J640">
            <v>69307.246981000004</v>
          </cell>
          <cell r="K640" t="str">
            <v>kWh</v>
          </cell>
          <cell r="L640">
            <v>42364.694008999999</v>
          </cell>
          <cell r="M640" t="str">
            <v>CUBICM</v>
          </cell>
          <cell r="AF640" t="str">
            <v xml:space="preserve">  </v>
          </cell>
          <cell r="AG640" t="str">
            <v xml:space="preserve">  </v>
          </cell>
          <cell r="AH640" t="str">
            <v xml:space="preserve">  </v>
          </cell>
          <cell r="AI640" t="str">
            <v>HVGC</v>
          </cell>
          <cell r="AJ640" t="str">
            <v>Outdoor Recreational Facilities</v>
          </cell>
        </row>
        <row r="641">
          <cell r="A641" t="str">
            <v>Humber Valley Rink</v>
          </cell>
          <cell r="B641" t="str">
            <v>Outdoor Recreational Facilities</v>
          </cell>
          <cell r="C641" t="str">
            <v>50 Anglesey Blvd</v>
          </cell>
          <cell r="D641" t="str">
            <v>Etobicoke</v>
          </cell>
          <cell r="E641" t="str">
            <v>M9A 3B5</v>
          </cell>
          <cell r="F641">
            <v>2357</v>
          </cell>
          <cell r="G641" t="str">
            <v>SqFt</v>
          </cell>
          <cell r="H641">
            <v>100</v>
          </cell>
          <cell r="J641">
            <v>179272.95776399999</v>
          </cell>
          <cell r="K641" t="str">
            <v>kWh</v>
          </cell>
          <cell r="L641">
            <v>9681.0290910000003</v>
          </cell>
          <cell r="M641" t="str">
            <v>CUBICM</v>
          </cell>
          <cell r="AF641" t="str">
            <v xml:space="preserve">  </v>
          </cell>
          <cell r="AG641" t="str">
            <v xml:space="preserve">  </v>
          </cell>
          <cell r="AH641" t="str">
            <v xml:space="preserve">  </v>
          </cell>
          <cell r="AI641" t="str">
            <v>HUMBR</v>
          </cell>
          <cell r="AJ641" t="str">
            <v>Outdoor Recreational Facilities</v>
          </cell>
        </row>
        <row r="642">
          <cell r="A642" t="str">
            <v>Huron St Plaground</v>
          </cell>
          <cell r="B642" t="str">
            <v>Outdoor Recreational Facilities</v>
          </cell>
          <cell r="C642" t="str">
            <v>129 Lowther Av Huron Pgd</v>
          </cell>
          <cell r="D642" t="str">
            <v>Toronto</v>
          </cell>
          <cell r="E642" t="str">
            <v>M5R 2R3</v>
          </cell>
          <cell r="F642">
            <v>22442</v>
          </cell>
          <cell r="G642" t="str">
            <v>SqFt</v>
          </cell>
          <cell r="H642">
            <v>100</v>
          </cell>
          <cell r="J642">
            <v>2272.3413649999998</v>
          </cell>
          <cell r="K642" t="str">
            <v>kWh</v>
          </cell>
          <cell r="AF642" t="str">
            <v xml:space="preserve">  </v>
          </cell>
          <cell r="AG642" t="str">
            <v xml:space="preserve">  </v>
          </cell>
          <cell r="AH642" t="str">
            <v xml:space="preserve">  </v>
          </cell>
          <cell r="AI642" t="str">
            <v>HSPG</v>
          </cell>
          <cell r="AJ642" t="str">
            <v>Outdoor Recreational Facilities</v>
          </cell>
        </row>
        <row r="643">
          <cell r="A643" t="str">
            <v>Iroquois Fieldhouse</v>
          </cell>
          <cell r="B643" t="str">
            <v>Outdoor Recreational Facilities</v>
          </cell>
          <cell r="C643" t="str">
            <v>295 Chartland Blvd</v>
          </cell>
          <cell r="D643" t="str">
            <v>Scarborough</v>
          </cell>
          <cell r="E643" t="str">
            <v>M1P 4N7</v>
          </cell>
          <cell r="F643">
            <v>435809</v>
          </cell>
          <cell r="G643" t="str">
            <v>SqFt</v>
          </cell>
          <cell r="H643">
            <v>100</v>
          </cell>
          <cell r="J643">
            <v>5340.9746219999997</v>
          </cell>
          <cell r="K643" t="str">
            <v>kWh</v>
          </cell>
          <cell r="AF643" t="str">
            <v xml:space="preserve">  </v>
          </cell>
          <cell r="AG643" t="str">
            <v xml:space="preserve">  </v>
          </cell>
          <cell r="AH643" t="str">
            <v xml:space="preserve">  </v>
          </cell>
          <cell r="AI643" t="str">
            <v>IFH</v>
          </cell>
          <cell r="AJ643" t="str">
            <v>Outdoor Recreational Facilities</v>
          </cell>
        </row>
        <row r="644">
          <cell r="A644" t="str">
            <v>Ivan Forrest Gardens</v>
          </cell>
          <cell r="B644" t="str">
            <v>Outdoor Recreational Facilities</v>
          </cell>
          <cell r="C644" t="str">
            <v>131 Glen Manor Dr</v>
          </cell>
          <cell r="D644" t="str">
            <v>Toronto</v>
          </cell>
          <cell r="E644" t="str">
            <v>M4E 2X6</v>
          </cell>
          <cell r="F644">
            <v>52441</v>
          </cell>
          <cell r="G644" t="str">
            <v>SqFt</v>
          </cell>
          <cell r="H644">
            <v>100</v>
          </cell>
          <cell r="J644">
            <v>149.42774</v>
          </cell>
          <cell r="K644" t="str">
            <v>kWh</v>
          </cell>
          <cell r="AF644" t="str">
            <v xml:space="preserve">  </v>
          </cell>
          <cell r="AG644" t="str">
            <v xml:space="preserve">  </v>
          </cell>
          <cell r="AH644" t="str">
            <v xml:space="preserve">  </v>
          </cell>
          <cell r="AI644" t="str">
            <v>IFGD</v>
          </cell>
          <cell r="AJ644" t="str">
            <v>Outdoor Recreational Facilities</v>
          </cell>
        </row>
        <row r="645">
          <cell r="A645" t="str">
            <v>Jack Goodlad Park</v>
          </cell>
          <cell r="B645" t="str">
            <v>Outdoor Recreational Facilities</v>
          </cell>
          <cell r="C645" t="str">
            <v>929 Kennedy Rd</v>
          </cell>
          <cell r="D645" t="str">
            <v>Scarborough</v>
          </cell>
          <cell r="E645" t="str">
            <v>M1K 2E8</v>
          </cell>
          <cell r="F645">
            <v>2271</v>
          </cell>
          <cell r="G645" t="str">
            <v>SqFt</v>
          </cell>
          <cell r="H645">
            <v>100</v>
          </cell>
          <cell r="J645">
            <v>56728.191726999998</v>
          </cell>
          <cell r="K645" t="str">
            <v>kWh</v>
          </cell>
          <cell r="L645">
            <v>2807.409091</v>
          </cell>
          <cell r="M645" t="str">
            <v>CUBICM</v>
          </cell>
          <cell r="AF645" t="str">
            <v xml:space="preserve">  </v>
          </cell>
          <cell r="AG645" t="str">
            <v xml:space="preserve">  </v>
          </cell>
          <cell r="AH645" t="str">
            <v xml:space="preserve">  </v>
          </cell>
          <cell r="AI645" t="str">
            <v>JGLP</v>
          </cell>
          <cell r="AJ645" t="str">
            <v>Outdoor Recreational Facilities</v>
          </cell>
        </row>
        <row r="646">
          <cell r="A646" t="str">
            <v>James Gardens</v>
          </cell>
          <cell r="B646" t="str">
            <v>Outdoor Recreational Facilities</v>
          </cell>
          <cell r="C646" t="str">
            <v>61a Edgehill Rd</v>
          </cell>
          <cell r="D646" t="str">
            <v>Etobicoke</v>
          </cell>
          <cell r="E646" t="str">
            <v>M9A 4N1</v>
          </cell>
          <cell r="F646">
            <v>2411</v>
          </cell>
          <cell r="G646" t="str">
            <v>SqFt</v>
          </cell>
          <cell r="H646">
            <v>100</v>
          </cell>
          <cell r="J646">
            <v>54952.733494999993</v>
          </cell>
          <cell r="K646" t="str">
            <v>kWh</v>
          </cell>
          <cell r="L646">
            <v>9650.8365910000011</v>
          </cell>
          <cell r="M646" t="str">
            <v>CUBICM</v>
          </cell>
          <cell r="AF646" t="str">
            <v xml:space="preserve">  </v>
          </cell>
          <cell r="AG646" t="str">
            <v xml:space="preserve">  </v>
          </cell>
          <cell r="AH646" t="str">
            <v xml:space="preserve">  </v>
          </cell>
          <cell r="AI646" t="str">
            <v>JGC</v>
          </cell>
          <cell r="AJ646" t="str">
            <v>Outdoor Recreational Facilities</v>
          </cell>
        </row>
        <row r="647">
          <cell r="A647" t="str">
            <v>Jean Augustine Park</v>
          </cell>
          <cell r="B647" t="str">
            <v>Outdoor Recreational Facilities</v>
          </cell>
          <cell r="C647" t="str">
            <v>2113 Lake Shore Blvd W</v>
          </cell>
          <cell r="D647" t="str">
            <v>Etobicoke</v>
          </cell>
          <cell r="E647" t="str">
            <v>M8V 4E8</v>
          </cell>
          <cell r="F647">
            <v>86681</v>
          </cell>
          <cell r="G647" t="str">
            <v>SqFt</v>
          </cell>
          <cell r="H647">
            <v>100</v>
          </cell>
          <cell r="J647">
            <v>7076.1494999999995</v>
          </cell>
          <cell r="K647" t="str">
            <v>kWh</v>
          </cell>
          <cell r="AF647" t="str">
            <v xml:space="preserve">  </v>
          </cell>
          <cell r="AG647" t="str">
            <v xml:space="preserve">  </v>
          </cell>
          <cell r="AH647" t="str">
            <v xml:space="preserve">  </v>
          </cell>
          <cell r="AI647" t="str">
            <v>2113LA</v>
          </cell>
          <cell r="AJ647" t="str">
            <v>Outdoor Recreational Facilities</v>
          </cell>
        </row>
        <row r="648">
          <cell r="A648" t="str">
            <v>Jean Sibelius Square</v>
          </cell>
          <cell r="B648" t="str">
            <v>Outdoor Recreational Facilities</v>
          </cell>
          <cell r="C648" t="str">
            <v>50 Kendal Ave</v>
          </cell>
          <cell r="D648" t="str">
            <v>Toronto</v>
          </cell>
          <cell r="E648" t="str">
            <v>M5R 2Z5</v>
          </cell>
          <cell r="F648">
            <v>183</v>
          </cell>
          <cell r="G648" t="str">
            <v>SqFt</v>
          </cell>
          <cell r="H648">
            <v>100</v>
          </cell>
          <cell r="J648">
            <v>12433.25362</v>
          </cell>
          <cell r="K648" t="str">
            <v>kWh</v>
          </cell>
          <cell r="AF648" t="str">
            <v xml:space="preserve">  </v>
          </cell>
          <cell r="AG648" t="str">
            <v xml:space="preserve">  </v>
          </cell>
          <cell r="AH648" t="str">
            <v xml:space="preserve">  </v>
          </cell>
          <cell r="AI648" t="str">
            <v>BWAP</v>
          </cell>
          <cell r="AJ648" t="str">
            <v>Outdoor Recreational Facilities</v>
          </cell>
        </row>
        <row r="649">
          <cell r="A649" t="str">
            <v>Jeff Healey Park</v>
          </cell>
          <cell r="B649" t="str">
            <v>Outdoor Recreational Facilities</v>
          </cell>
          <cell r="C649" t="str">
            <v>1 Delroy Dr</v>
          </cell>
          <cell r="D649" t="str">
            <v>Etobicoke</v>
          </cell>
          <cell r="E649" t="str">
            <v>M8Y 1M7</v>
          </cell>
          <cell r="F649">
            <v>608634</v>
          </cell>
          <cell r="G649" t="str">
            <v>SqFt</v>
          </cell>
          <cell r="H649">
            <v>100</v>
          </cell>
          <cell r="J649">
            <v>3259.080575</v>
          </cell>
          <cell r="K649" t="str">
            <v>kWh</v>
          </cell>
          <cell r="AF649" t="str">
            <v xml:space="preserve">  </v>
          </cell>
          <cell r="AG649" t="str">
            <v xml:space="preserve">  </v>
          </cell>
          <cell r="AH649" t="str">
            <v xml:space="preserve">  </v>
          </cell>
          <cell r="AI649" t="str">
            <v>1DELRO</v>
          </cell>
          <cell r="AJ649" t="str">
            <v>Outdoor Recreational Facilities</v>
          </cell>
        </row>
        <row r="650">
          <cell r="A650" t="str">
            <v>John Tabor Park</v>
          </cell>
          <cell r="B650" t="str">
            <v>Outdoor Recreational Facilities</v>
          </cell>
          <cell r="C650" t="str">
            <v>240 John Tabor Trail</v>
          </cell>
          <cell r="D650" t="str">
            <v>Scarborough</v>
          </cell>
          <cell r="E650" t="str">
            <v>M1B 2R6</v>
          </cell>
          <cell r="F650">
            <v>278462</v>
          </cell>
          <cell r="G650" t="str">
            <v>SqFt</v>
          </cell>
          <cell r="H650">
            <v>100</v>
          </cell>
          <cell r="J650">
            <v>3782.3985170000001</v>
          </cell>
          <cell r="K650" t="str">
            <v>kWh</v>
          </cell>
          <cell r="AF650" t="str">
            <v xml:space="preserve">  </v>
          </cell>
          <cell r="AG650" t="str">
            <v xml:space="preserve">  </v>
          </cell>
          <cell r="AH650" t="str">
            <v xml:space="preserve">  </v>
          </cell>
          <cell r="AI650" t="str">
            <v>JOHN</v>
          </cell>
          <cell r="AJ650" t="str">
            <v>Outdoor Recreational Facilities</v>
          </cell>
        </row>
        <row r="651">
          <cell r="A651" t="str">
            <v>Jonathan Ashbridge Park</v>
          </cell>
          <cell r="B651" t="str">
            <v>Outdoor Recreational Facilities</v>
          </cell>
          <cell r="C651" t="str">
            <v>1515 Queen St E</v>
          </cell>
          <cell r="D651" t="str">
            <v>Toronto</v>
          </cell>
          <cell r="E651" t="str">
            <v>M4L 2Y5</v>
          </cell>
          <cell r="F651">
            <v>1</v>
          </cell>
          <cell r="G651" t="str">
            <v>SqFt</v>
          </cell>
          <cell r="H651">
            <v>100</v>
          </cell>
          <cell r="J651">
            <v>9089.3707639999993</v>
          </cell>
          <cell r="K651" t="str">
            <v>kWh</v>
          </cell>
          <cell r="AF651" t="str">
            <v xml:space="preserve">  </v>
          </cell>
          <cell r="AG651" t="str">
            <v xml:space="preserve">  </v>
          </cell>
          <cell r="AH651" t="str">
            <v xml:space="preserve">  </v>
          </cell>
          <cell r="AI651" t="str">
            <v>JAP</v>
          </cell>
          <cell r="AJ651" t="str">
            <v>Outdoor Recreational Facilities</v>
          </cell>
        </row>
        <row r="652">
          <cell r="A652" t="str">
            <v>Joseph Bannon Park</v>
          </cell>
          <cell r="B652" t="str">
            <v>Outdoor Recreational Facilities</v>
          </cell>
          <cell r="C652" t="str">
            <v>65 Mary Chapman Blvd</v>
          </cell>
          <cell r="D652" t="str">
            <v>Etobicoke</v>
          </cell>
          <cell r="E652" t="str">
            <v>M9C 2Y2</v>
          </cell>
          <cell r="F652">
            <v>1</v>
          </cell>
          <cell r="G652" t="str">
            <v>SqFt</v>
          </cell>
          <cell r="H652">
            <v>100</v>
          </cell>
          <cell r="J652">
            <v>95377.705155000003</v>
          </cell>
          <cell r="K652" t="str">
            <v>kWh</v>
          </cell>
          <cell r="AF652" t="str">
            <v xml:space="preserve">  </v>
          </cell>
          <cell r="AG652" t="str">
            <v xml:space="preserve">  </v>
          </cell>
          <cell r="AH652" t="str">
            <v xml:space="preserve">  </v>
          </cell>
          <cell r="AI652" t="str">
            <v>JBP</v>
          </cell>
          <cell r="AJ652" t="str">
            <v>Outdoor Recreational Facilities</v>
          </cell>
        </row>
        <row r="653">
          <cell r="A653" t="str">
            <v>Joseph Sheard Parkette</v>
          </cell>
          <cell r="B653" t="str">
            <v>Outdoor Recreational Facilities</v>
          </cell>
          <cell r="C653" t="str">
            <v>17 Granby St</v>
          </cell>
          <cell r="D653" t="str">
            <v>Toronto</v>
          </cell>
          <cell r="E653" t="str">
            <v>M5B 2J5</v>
          </cell>
          <cell r="F653">
            <v>1</v>
          </cell>
          <cell r="G653" t="str">
            <v>SqFt</v>
          </cell>
          <cell r="H653">
            <v>100</v>
          </cell>
          <cell r="J653">
            <v>908.93102099999999</v>
          </cell>
          <cell r="K653" t="str">
            <v>kWh</v>
          </cell>
          <cell r="AF653" t="str">
            <v xml:space="preserve">  </v>
          </cell>
          <cell r="AG653" t="str">
            <v xml:space="preserve">  </v>
          </cell>
          <cell r="AH653" t="str">
            <v xml:space="preserve">  </v>
          </cell>
          <cell r="AI653" t="str">
            <v>JSSP</v>
          </cell>
          <cell r="AJ653" t="str">
            <v>Outdoor Recreational Facilities</v>
          </cell>
        </row>
        <row r="654">
          <cell r="A654" t="str">
            <v>June Callwood Park</v>
          </cell>
          <cell r="B654" t="str">
            <v>Outdoor Recreational Facilities</v>
          </cell>
          <cell r="C654" t="str">
            <v>636 Fleet St</v>
          </cell>
          <cell r="D654" t="str">
            <v>Toronto</v>
          </cell>
          <cell r="E654" t="str">
            <v>M5V 4A2</v>
          </cell>
          <cell r="F654">
            <v>93839</v>
          </cell>
          <cell r="G654" t="str">
            <v>SqFt</v>
          </cell>
          <cell r="H654">
            <v>100</v>
          </cell>
          <cell r="J654">
            <v>11682.934950000001</v>
          </cell>
          <cell r="K654" t="str">
            <v>kWh</v>
          </cell>
          <cell r="AF654" t="str">
            <v xml:space="preserve">  </v>
          </cell>
          <cell r="AG654" t="str">
            <v xml:space="preserve">  </v>
          </cell>
          <cell r="AH654" t="str">
            <v xml:space="preserve">  </v>
          </cell>
          <cell r="AI654" t="str">
            <v>JUNECP</v>
          </cell>
          <cell r="AJ654" t="str">
            <v>Outdoor Recreational Facilities</v>
          </cell>
        </row>
        <row r="655">
          <cell r="A655" t="str">
            <v>Keele C.C</v>
          </cell>
          <cell r="B655" t="str">
            <v>Outdoor Recreational Facilities</v>
          </cell>
          <cell r="C655" t="str">
            <v>181 Glenlake Ave</v>
          </cell>
          <cell r="D655" t="str">
            <v>Toronto</v>
          </cell>
          <cell r="E655" t="str">
            <v>M6P 4B6</v>
          </cell>
          <cell r="F655">
            <v>10000</v>
          </cell>
          <cell r="G655" t="str">
            <v>SqFt</v>
          </cell>
          <cell r="H655">
            <v>100</v>
          </cell>
          <cell r="J655">
            <v>7228.6027469999999</v>
          </cell>
          <cell r="K655" t="str">
            <v>kWh</v>
          </cell>
          <cell r="AF655" t="str">
            <v xml:space="preserve">  </v>
          </cell>
          <cell r="AG655" t="str">
            <v xml:space="preserve">  </v>
          </cell>
          <cell r="AH655" t="str">
            <v xml:space="preserve">  </v>
          </cell>
          <cell r="AI655" t="str">
            <v>KEELC</v>
          </cell>
          <cell r="AJ655" t="str">
            <v>Outdoor Recreational Facilities</v>
          </cell>
        </row>
        <row r="656">
          <cell r="A656" t="str">
            <v>Keelesdale Park</v>
          </cell>
          <cell r="B656" t="str">
            <v>Outdoor Recreational Facilities</v>
          </cell>
          <cell r="C656" t="str">
            <v>2801 Eglinton Ave W</v>
          </cell>
          <cell r="D656" t="str">
            <v>Toronto</v>
          </cell>
          <cell r="E656" t="str">
            <v>M6M 5B4</v>
          </cell>
          <cell r="F656">
            <v>1399233</v>
          </cell>
          <cell r="G656" t="str">
            <v>SqFt</v>
          </cell>
          <cell r="H656">
            <v>100</v>
          </cell>
          <cell r="J656">
            <v>102391.600167</v>
          </cell>
          <cell r="K656" t="str">
            <v>kWh</v>
          </cell>
          <cell r="AF656" t="str">
            <v xml:space="preserve">  </v>
          </cell>
          <cell r="AG656" t="str">
            <v xml:space="preserve">  </v>
          </cell>
          <cell r="AH656" t="str">
            <v xml:space="preserve">  </v>
          </cell>
          <cell r="AI656" t="str">
            <v>KLDP</v>
          </cell>
          <cell r="AJ656" t="str">
            <v>Outdoor Recreational Facilities</v>
          </cell>
        </row>
        <row r="657">
          <cell r="A657" t="str">
            <v>Kenaston Gardens</v>
          </cell>
          <cell r="B657" t="str">
            <v>Outdoor Recreational Facilities</v>
          </cell>
          <cell r="C657" t="str">
            <v>12 Kenaston Gardens</v>
          </cell>
          <cell r="D657" t="str">
            <v>North York</v>
          </cell>
          <cell r="E657" t="str">
            <v>M2K 1G8</v>
          </cell>
          <cell r="F657">
            <v>12432</v>
          </cell>
          <cell r="G657" t="str">
            <v>SqFt</v>
          </cell>
          <cell r="H657">
            <v>100</v>
          </cell>
          <cell r="J657">
            <v>5839.6170239999992</v>
          </cell>
          <cell r="K657" t="str">
            <v>kWh</v>
          </cell>
          <cell r="AF657" t="str">
            <v xml:space="preserve">  </v>
          </cell>
          <cell r="AG657" t="str">
            <v xml:space="preserve">  </v>
          </cell>
          <cell r="AH657" t="str">
            <v xml:space="preserve">  </v>
          </cell>
          <cell r="AI657" t="str">
            <v>KENGDNS</v>
          </cell>
          <cell r="AJ657" t="str">
            <v>Outdoor Recreational Facilities</v>
          </cell>
        </row>
        <row r="658">
          <cell r="A658" t="str">
            <v>Kew Gardens Outdoor Rink</v>
          </cell>
          <cell r="B658" t="str">
            <v>Outdoor Recreational Facilities</v>
          </cell>
          <cell r="C658" t="str">
            <v>28-56 Lee Av</v>
          </cell>
          <cell r="D658" t="str">
            <v>Toronto</v>
          </cell>
          <cell r="E658" t="str">
            <v>M4E 2N9</v>
          </cell>
          <cell r="F658">
            <v>797</v>
          </cell>
          <cell r="G658" t="str">
            <v>SqFt</v>
          </cell>
          <cell r="H658">
            <v>100</v>
          </cell>
          <cell r="J658">
            <v>354161.20500000002</v>
          </cell>
          <cell r="K658" t="str">
            <v>kWh</v>
          </cell>
          <cell r="AF658" t="str">
            <v xml:space="preserve">  </v>
          </cell>
          <cell r="AG658" t="str">
            <v xml:space="preserve">  </v>
          </cell>
          <cell r="AH658" t="str">
            <v xml:space="preserve">  </v>
          </cell>
          <cell r="AI658" t="str">
            <v>KGODR</v>
          </cell>
          <cell r="AJ658" t="str">
            <v>Outdoor Recreational Facilities</v>
          </cell>
        </row>
        <row r="659">
          <cell r="A659" t="str">
            <v>Kew Gardens Park</v>
          </cell>
          <cell r="B659" t="str">
            <v>Outdoor Recreational Facilities</v>
          </cell>
          <cell r="C659" t="str">
            <v>70 Kew Beach Av</v>
          </cell>
          <cell r="D659" t="str">
            <v>Toronto</v>
          </cell>
          <cell r="E659" t="str">
            <v>M4L 3R3</v>
          </cell>
          <cell r="F659">
            <v>18406</v>
          </cell>
          <cell r="G659" t="str">
            <v>SqFt</v>
          </cell>
          <cell r="H659">
            <v>100</v>
          </cell>
          <cell r="J659">
            <v>314136.06004900002</v>
          </cell>
          <cell r="K659" t="str">
            <v>kWh</v>
          </cell>
          <cell r="L659">
            <v>13972.400630999999</v>
          </cell>
          <cell r="M659" t="str">
            <v>CUBICM</v>
          </cell>
          <cell r="AF659" t="str">
            <v xml:space="preserve">  </v>
          </cell>
          <cell r="AG659" t="str">
            <v xml:space="preserve">  </v>
          </cell>
          <cell r="AH659" t="str">
            <v xml:space="preserve">  </v>
          </cell>
          <cell r="AI659" t="str">
            <v>KGP</v>
          </cell>
          <cell r="AJ659" t="str">
            <v>Outdoor Recreational Facilities</v>
          </cell>
        </row>
        <row r="660">
          <cell r="A660" t="str">
            <v>Kirkwood Park T.C</v>
          </cell>
          <cell r="B660" t="str">
            <v>Outdoor Recreational Facilities</v>
          </cell>
          <cell r="C660" t="str">
            <v>25 Kirkwood Rd</v>
          </cell>
          <cell r="D660" t="str">
            <v>North York</v>
          </cell>
          <cell r="E660" t="str">
            <v>M2L 2X7</v>
          </cell>
          <cell r="F660">
            <v>195537</v>
          </cell>
          <cell r="G660" t="str">
            <v>SqFt</v>
          </cell>
          <cell r="H660">
            <v>100</v>
          </cell>
          <cell r="J660">
            <v>11867.602554999999</v>
          </cell>
          <cell r="K660" t="str">
            <v>kWh</v>
          </cell>
          <cell r="AF660" t="str">
            <v xml:space="preserve">  </v>
          </cell>
          <cell r="AG660" t="str">
            <v xml:space="preserve">  </v>
          </cell>
          <cell r="AH660" t="str">
            <v xml:space="preserve">  </v>
          </cell>
          <cell r="AI660" t="str">
            <v>KWPT</v>
          </cell>
          <cell r="AJ660" t="str">
            <v>Outdoor Recreational Facilities</v>
          </cell>
        </row>
        <row r="661">
          <cell r="A661" t="str">
            <v>Kiwanis Pool Change Rooms</v>
          </cell>
          <cell r="B661" t="str">
            <v>Outdoor Recreational Facilities</v>
          </cell>
          <cell r="C661" t="str">
            <v>375 Cedarvale Avenue</v>
          </cell>
          <cell r="D661" t="str">
            <v>Toronto</v>
          </cell>
          <cell r="E661" t="str">
            <v>M4C 4K7</v>
          </cell>
          <cell r="F661">
            <v>2939</v>
          </cell>
          <cell r="G661" t="str">
            <v>SqFt</v>
          </cell>
          <cell r="H661">
            <v>100</v>
          </cell>
          <cell r="J661">
            <v>161731.99192199999</v>
          </cell>
          <cell r="K661" t="str">
            <v>kWh</v>
          </cell>
          <cell r="AF661" t="str">
            <v xml:space="preserve">  </v>
          </cell>
          <cell r="AG661" t="str">
            <v xml:space="preserve">  </v>
          </cell>
          <cell r="AH661" t="str">
            <v xml:space="preserve">  </v>
          </cell>
          <cell r="AI661" t="str">
            <v>KWCR</v>
          </cell>
          <cell r="AJ661" t="str">
            <v>Outdoor Recreational Facilities</v>
          </cell>
        </row>
        <row r="662">
          <cell r="A662" t="str">
            <v>Knob Hill Park-ODP</v>
          </cell>
          <cell r="B662" t="str">
            <v>Outdoor Recreational Facilities</v>
          </cell>
          <cell r="C662" t="str">
            <v>25 Seminole Ave</v>
          </cell>
          <cell r="D662" t="str">
            <v>Scarborough</v>
          </cell>
          <cell r="E662" t="str">
            <v>M1J 1M8</v>
          </cell>
          <cell r="F662">
            <v>3255</v>
          </cell>
          <cell r="G662" t="str">
            <v>SqFt</v>
          </cell>
          <cell r="H662">
            <v>100</v>
          </cell>
          <cell r="J662">
            <v>16796.785787000001</v>
          </cell>
          <cell r="K662" t="str">
            <v>kWh</v>
          </cell>
          <cell r="AF662" t="str">
            <v xml:space="preserve">  </v>
          </cell>
          <cell r="AG662" t="str">
            <v xml:space="preserve">  </v>
          </cell>
          <cell r="AH662" t="str">
            <v xml:space="preserve">  </v>
          </cell>
          <cell r="AI662" t="str">
            <v>KNOB</v>
          </cell>
          <cell r="AJ662" t="str">
            <v>Outdoor Recreational Facilities</v>
          </cell>
        </row>
        <row r="663">
          <cell r="A663" t="str">
            <v>L'Amoreux Fieldhouse</v>
          </cell>
          <cell r="B663" t="str">
            <v>Outdoor Recreational Facilities</v>
          </cell>
          <cell r="C663" t="str">
            <v>3061 Birchmount</v>
          </cell>
          <cell r="D663" t="str">
            <v>Scarborough</v>
          </cell>
          <cell r="E663" t="str">
            <v>M1W 3W3</v>
          </cell>
          <cell r="F663">
            <v>1991</v>
          </cell>
          <cell r="G663" t="str">
            <v>SqFt</v>
          </cell>
          <cell r="H663">
            <v>100</v>
          </cell>
          <cell r="J663">
            <v>11117.424626</v>
          </cell>
          <cell r="K663" t="str">
            <v>kWh</v>
          </cell>
          <cell r="AF663" t="str">
            <v xml:space="preserve">  </v>
          </cell>
          <cell r="AG663" t="str">
            <v xml:space="preserve">  </v>
          </cell>
          <cell r="AH663" t="str">
            <v xml:space="preserve">  </v>
          </cell>
          <cell r="AI663" t="str">
            <v>LAFH</v>
          </cell>
          <cell r="AJ663" t="str">
            <v>Outdoor Recreational Facilities</v>
          </cell>
        </row>
        <row r="664">
          <cell r="A664" t="str">
            <v>La Rose Park</v>
          </cell>
          <cell r="B664" t="str">
            <v>Outdoor Recreational Facilities</v>
          </cell>
          <cell r="C664" t="str">
            <v>65 La Rose Ave</v>
          </cell>
          <cell r="D664" t="str">
            <v>Etobicoke</v>
          </cell>
          <cell r="E664" t="str">
            <v>M9P 1B1</v>
          </cell>
          <cell r="F664">
            <v>207603</v>
          </cell>
          <cell r="G664" t="str">
            <v>SqFt</v>
          </cell>
          <cell r="H664">
            <v>100</v>
          </cell>
          <cell r="J664">
            <v>2196.7079349999999</v>
          </cell>
          <cell r="K664" t="str">
            <v>kWh</v>
          </cell>
          <cell r="AF664" t="str">
            <v xml:space="preserve">  </v>
          </cell>
          <cell r="AG664" t="str">
            <v xml:space="preserve">  </v>
          </cell>
          <cell r="AH664" t="str">
            <v xml:space="preserve">  </v>
          </cell>
          <cell r="AI664" t="str">
            <v>LAROSE</v>
          </cell>
          <cell r="AJ664" t="str">
            <v>Outdoor Recreational Facilities</v>
          </cell>
        </row>
        <row r="665">
          <cell r="A665" t="str">
            <v>Lake Front Boat Hse</v>
          </cell>
          <cell r="B665" t="str">
            <v>Outdoor Recreational Facilities</v>
          </cell>
          <cell r="C665" t="str">
            <v>390 Lake Front Boat/Hse</v>
          </cell>
          <cell r="D665" t="str">
            <v>Toronto</v>
          </cell>
          <cell r="E665" t="str">
            <v>M4E 1A7</v>
          </cell>
          <cell r="F665">
            <v>1</v>
          </cell>
          <cell r="G665" t="str">
            <v>SqFt</v>
          </cell>
          <cell r="H665">
            <v>100</v>
          </cell>
          <cell r="J665">
            <v>11752.264539000002</v>
          </cell>
          <cell r="K665" t="str">
            <v>kWh</v>
          </cell>
          <cell r="AF665" t="str">
            <v xml:space="preserve">  </v>
          </cell>
          <cell r="AG665" t="str">
            <v xml:space="preserve">  </v>
          </cell>
          <cell r="AH665" t="str">
            <v xml:space="preserve">  </v>
          </cell>
          <cell r="AI665" t="str">
            <v>LFBH</v>
          </cell>
          <cell r="AJ665" t="str">
            <v>Outdoor Recreational Facilities</v>
          </cell>
        </row>
        <row r="666">
          <cell r="A666" t="str">
            <v>Lambton Kingsway Pool/Rink</v>
          </cell>
          <cell r="B666" t="str">
            <v>Outdoor Recreational Facilities</v>
          </cell>
          <cell r="C666" t="str">
            <v>37 Marquis Ave</v>
          </cell>
          <cell r="D666" t="str">
            <v>Etobicoke</v>
          </cell>
          <cell r="E666" t="str">
            <v>M8X 1V3</v>
          </cell>
          <cell r="F666">
            <v>1076</v>
          </cell>
          <cell r="G666" t="str">
            <v>SqFt</v>
          </cell>
          <cell r="H666">
            <v>100</v>
          </cell>
          <cell r="J666">
            <v>237241.95723099998</v>
          </cell>
          <cell r="K666" t="str">
            <v>kWh</v>
          </cell>
          <cell r="L666">
            <v>9801</v>
          </cell>
          <cell r="M666" t="str">
            <v>CUBICM</v>
          </cell>
          <cell r="AF666" t="str">
            <v xml:space="preserve">  </v>
          </cell>
          <cell r="AG666" t="str">
            <v xml:space="preserve">  </v>
          </cell>
          <cell r="AH666" t="str">
            <v xml:space="preserve">  </v>
          </cell>
          <cell r="AI666" t="str">
            <v>LBP</v>
          </cell>
          <cell r="AJ666" t="str">
            <v>Outdoor Recreational Facilities</v>
          </cell>
        </row>
        <row r="667">
          <cell r="A667" t="str">
            <v>Langford Parkette</v>
          </cell>
          <cell r="B667" t="str">
            <v>Outdoor Recreational Facilities</v>
          </cell>
          <cell r="C667" t="str">
            <v>11 Woodycrest Ave</v>
          </cell>
          <cell r="D667" t="str">
            <v>Toronto</v>
          </cell>
          <cell r="E667" t="str">
            <v>M4J 3A5</v>
          </cell>
          <cell r="F667">
            <v>1</v>
          </cell>
          <cell r="G667" t="str">
            <v>SqFt</v>
          </cell>
          <cell r="H667">
            <v>100</v>
          </cell>
          <cell r="J667">
            <v>908.93133100000011</v>
          </cell>
          <cell r="K667" t="str">
            <v>kWh</v>
          </cell>
          <cell r="AF667" t="str">
            <v xml:space="preserve">  </v>
          </cell>
          <cell r="AG667" t="str">
            <v xml:space="preserve">  </v>
          </cell>
          <cell r="AH667" t="str">
            <v xml:space="preserve">  </v>
          </cell>
          <cell r="AI667" t="str">
            <v>LFP</v>
          </cell>
          <cell r="AJ667" t="str">
            <v>Outdoor Recreational Facilities</v>
          </cell>
        </row>
        <row r="668">
          <cell r="A668" t="str">
            <v>Lanyard Park - Flood Lights</v>
          </cell>
          <cell r="B668" t="str">
            <v>Outdoor Recreational Facilities</v>
          </cell>
          <cell r="C668" t="str">
            <v>142 Lanyard Rd</v>
          </cell>
          <cell r="D668" t="str">
            <v>Etobicoke</v>
          </cell>
          <cell r="E668" t="str">
            <v>M9C 2Y2</v>
          </cell>
          <cell r="F668">
            <v>229088</v>
          </cell>
          <cell r="G668" t="str">
            <v>SqFt</v>
          </cell>
          <cell r="H668">
            <v>100</v>
          </cell>
          <cell r="J668">
            <v>17010.071167999999</v>
          </cell>
          <cell r="K668" t="str">
            <v>kWh</v>
          </cell>
          <cell r="AF668" t="str">
            <v xml:space="preserve">  </v>
          </cell>
          <cell r="AG668" t="str">
            <v xml:space="preserve">  </v>
          </cell>
          <cell r="AH668" t="str">
            <v xml:space="preserve">  </v>
          </cell>
          <cell r="AI668" t="str">
            <v>LYFL</v>
          </cell>
          <cell r="AJ668" t="str">
            <v>Outdoor Recreational Facilities</v>
          </cell>
        </row>
        <row r="669">
          <cell r="A669" t="str">
            <v>Laura Park - Lights</v>
          </cell>
          <cell r="B669" t="str">
            <v>Outdoor Recreational Facilities</v>
          </cell>
          <cell r="C669" t="str">
            <v>12 Laura Rd</v>
          </cell>
          <cell r="D669" t="str">
            <v>North York</v>
          </cell>
          <cell r="E669" t="str">
            <v>M3N 1Z6</v>
          </cell>
          <cell r="F669">
            <v>206354</v>
          </cell>
          <cell r="G669" t="str">
            <v>SqFt</v>
          </cell>
          <cell r="H669">
            <v>100</v>
          </cell>
          <cell r="J669">
            <v>5608.7259270000004</v>
          </cell>
          <cell r="K669" t="str">
            <v>kWh</v>
          </cell>
          <cell r="AF669" t="str">
            <v xml:space="preserve">  </v>
          </cell>
          <cell r="AG669" t="str">
            <v xml:space="preserve">  </v>
          </cell>
          <cell r="AH669" t="str">
            <v xml:space="preserve">  </v>
          </cell>
          <cell r="AI669" t="str">
            <v>LPL</v>
          </cell>
          <cell r="AJ669" t="str">
            <v>Outdoor Recreational Facilities</v>
          </cell>
        </row>
        <row r="670">
          <cell r="A670" t="str">
            <v>Lawren Harris Square</v>
          </cell>
          <cell r="B670" t="str">
            <v>Outdoor Recreational Facilities</v>
          </cell>
          <cell r="C670" t="str">
            <v>150 Bayview Avenue</v>
          </cell>
          <cell r="D670" t="str">
            <v>Toronto</v>
          </cell>
          <cell r="E670" t="str">
            <v>M5A 1H7</v>
          </cell>
          <cell r="F670">
            <v>12916</v>
          </cell>
          <cell r="G670" t="str">
            <v>SqFt</v>
          </cell>
          <cell r="H670">
            <v>100</v>
          </cell>
          <cell r="J670">
            <v>19063.637973000001</v>
          </cell>
          <cell r="K670" t="str">
            <v>kWh</v>
          </cell>
          <cell r="AF670" t="str">
            <v xml:space="preserve">  </v>
          </cell>
          <cell r="AG670" t="str">
            <v xml:space="preserve">  </v>
          </cell>
          <cell r="AH670" t="str">
            <v xml:space="preserve">  </v>
          </cell>
          <cell r="AI670" t="str">
            <v>LAWHAR</v>
          </cell>
          <cell r="AJ670" t="str">
            <v>Outdoor Recreational Facilities</v>
          </cell>
        </row>
        <row r="671">
          <cell r="A671" t="str">
            <v>Leaside Lawn Bowling Club</v>
          </cell>
          <cell r="B671" t="str">
            <v>Outdoor Recreational Facilities</v>
          </cell>
          <cell r="C671" t="str">
            <v>645 Eglinton Ave E</v>
          </cell>
          <cell r="D671" t="str">
            <v>East York</v>
          </cell>
          <cell r="E671" t="str">
            <v>M4G 2K3</v>
          </cell>
          <cell r="F671">
            <v>2207</v>
          </cell>
          <cell r="G671" t="str">
            <v>SqFt</v>
          </cell>
          <cell r="H671">
            <v>100</v>
          </cell>
          <cell r="J671">
            <v>10260.920727000001</v>
          </cell>
          <cell r="K671" t="str">
            <v>kWh</v>
          </cell>
          <cell r="AF671" t="str">
            <v xml:space="preserve">  </v>
          </cell>
          <cell r="AG671" t="str">
            <v xml:space="preserve">  </v>
          </cell>
          <cell r="AH671" t="str">
            <v xml:space="preserve">  </v>
          </cell>
          <cell r="AI671" t="str">
            <v>LSLB</v>
          </cell>
          <cell r="AJ671" t="str">
            <v>Outdoor Recreational Facilities</v>
          </cell>
        </row>
        <row r="672">
          <cell r="A672" t="str">
            <v>Leaside Park Pool</v>
          </cell>
          <cell r="B672" t="str">
            <v>Outdoor Recreational Facilities</v>
          </cell>
          <cell r="C672" t="str">
            <v>5 Leaside Park Dr</v>
          </cell>
          <cell r="D672" t="str">
            <v>East York</v>
          </cell>
          <cell r="E672" t="str">
            <v>M4H 1R1</v>
          </cell>
          <cell r="F672">
            <v>5662</v>
          </cell>
          <cell r="G672" t="str">
            <v>SqFt</v>
          </cell>
          <cell r="H672">
            <v>100</v>
          </cell>
          <cell r="J672">
            <v>60248.715637000001</v>
          </cell>
          <cell r="K672" t="str">
            <v>kWh</v>
          </cell>
          <cell r="L672">
            <v>20250.966667000001</v>
          </cell>
          <cell r="M672" t="str">
            <v>CUBICM</v>
          </cell>
          <cell r="AF672" t="str">
            <v xml:space="preserve">  </v>
          </cell>
          <cell r="AG672" t="str">
            <v xml:space="preserve">  </v>
          </cell>
          <cell r="AH672" t="str">
            <v xml:space="preserve">  </v>
          </cell>
          <cell r="AI672" t="str">
            <v>LSPP</v>
          </cell>
          <cell r="AJ672" t="str">
            <v>Outdoor Recreational Facilities</v>
          </cell>
        </row>
        <row r="673">
          <cell r="A673" t="str">
            <v>Leonard Linton Park</v>
          </cell>
          <cell r="B673" t="str">
            <v>Outdoor Recreational Facilities</v>
          </cell>
          <cell r="C673" t="str">
            <v>135 Vanderhoof</v>
          </cell>
          <cell r="D673" t="str">
            <v>East York</v>
          </cell>
          <cell r="E673" t="str">
            <v>M4G 1P2</v>
          </cell>
          <cell r="F673">
            <v>87112</v>
          </cell>
          <cell r="G673" t="str">
            <v>SqFt</v>
          </cell>
          <cell r="H673">
            <v>100</v>
          </cell>
          <cell r="J673">
            <v>2639.6248489999998</v>
          </cell>
          <cell r="K673" t="str">
            <v>kWh</v>
          </cell>
          <cell r="AF673" t="str">
            <v xml:space="preserve">  </v>
          </cell>
          <cell r="AG673" t="str">
            <v xml:space="preserve">  </v>
          </cell>
          <cell r="AH673" t="str">
            <v xml:space="preserve">  </v>
          </cell>
          <cell r="AI673" t="str">
            <v>135VAN</v>
          </cell>
          <cell r="AJ673" t="str">
            <v>Outdoor Recreational Facilities</v>
          </cell>
        </row>
        <row r="674">
          <cell r="A674" t="str">
            <v>Lessard Park</v>
          </cell>
          <cell r="B674" t="str">
            <v>Outdoor Recreational Facilities</v>
          </cell>
          <cell r="C674" t="str">
            <v>58 Humberview Rd</v>
          </cell>
          <cell r="D674" t="str">
            <v>Toronto</v>
          </cell>
          <cell r="E674" t="str">
            <v>M6S 1W6</v>
          </cell>
          <cell r="F674">
            <v>157820</v>
          </cell>
          <cell r="G674" t="str">
            <v>SqFt</v>
          </cell>
          <cell r="H674">
            <v>100</v>
          </cell>
          <cell r="J674">
            <v>1554.2668530000001</v>
          </cell>
          <cell r="K674" t="str">
            <v>kWh</v>
          </cell>
          <cell r="AF674" t="str">
            <v xml:space="preserve">  </v>
          </cell>
          <cell r="AG674" t="str">
            <v xml:space="preserve">  </v>
          </cell>
          <cell r="AH674" t="str">
            <v xml:space="preserve">  </v>
          </cell>
          <cell r="AI674" t="str">
            <v>58HV</v>
          </cell>
          <cell r="AJ674" t="str">
            <v>Outdoor Recreational Facilities</v>
          </cell>
        </row>
        <row r="675">
          <cell r="A675" t="str">
            <v>Liberty Village Park</v>
          </cell>
          <cell r="B675" t="str">
            <v>Outdoor Recreational Facilities</v>
          </cell>
          <cell r="C675" t="str">
            <v>70 EAST LIBERTY</v>
          </cell>
          <cell r="D675" t="str">
            <v>Toronto</v>
          </cell>
          <cell r="E675" t="str">
            <v>M6K 0A2</v>
          </cell>
          <cell r="F675">
            <v>45197</v>
          </cell>
          <cell r="G675" t="str">
            <v>SqFt</v>
          </cell>
          <cell r="H675">
            <v>100</v>
          </cell>
          <cell r="J675">
            <v>12806.674053000001</v>
          </cell>
          <cell r="K675" t="str">
            <v>kWh</v>
          </cell>
          <cell r="AF675" t="str">
            <v xml:space="preserve">  </v>
          </cell>
          <cell r="AG675" t="str">
            <v xml:space="preserve">  </v>
          </cell>
          <cell r="AH675" t="str">
            <v xml:space="preserve">  </v>
          </cell>
          <cell r="AI675" t="str">
            <v>70EASTLIBERTY</v>
          </cell>
          <cell r="AJ675" t="str">
            <v>Outdoor Recreational Facilities</v>
          </cell>
        </row>
        <row r="676">
          <cell r="A676" t="str">
            <v>Lillian Park</v>
          </cell>
          <cell r="B676" t="str">
            <v>Outdoor Recreational Facilities</v>
          </cell>
          <cell r="C676" t="str">
            <v>228 Otonabee Ave</v>
          </cell>
          <cell r="D676" t="str">
            <v>North York</v>
          </cell>
          <cell r="E676" t="str">
            <v>M2M 2S9</v>
          </cell>
          <cell r="F676">
            <v>110028</v>
          </cell>
          <cell r="G676" t="str">
            <v>SqFt</v>
          </cell>
          <cell r="H676">
            <v>100</v>
          </cell>
          <cell r="J676">
            <v>2883.483999</v>
          </cell>
          <cell r="K676" t="str">
            <v>kWh</v>
          </cell>
          <cell r="AF676" t="str">
            <v xml:space="preserve">  </v>
          </cell>
          <cell r="AG676" t="str">
            <v xml:space="preserve">  </v>
          </cell>
          <cell r="AH676" t="str">
            <v xml:space="preserve">  </v>
          </cell>
          <cell r="AI676" t="str">
            <v>LLP</v>
          </cell>
          <cell r="AJ676" t="str">
            <v>Outdoor Recreational Facilities</v>
          </cell>
        </row>
        <row r="677">
          <cell r="A677" t="str">
            <v>Lisgar Park</v>
          </cell>
          <cell r="B677" t="str">
            <v>Outdoor Recreational Facilities</v>
          </cell>
          <cell r="C677" t="str">
            <v>90 LISGAR ST</v>
          </cell>
          <cell r="D677" t="str">
            <v>Toronto</v>
          </cell>
          <cell r="E677" t="str">
            <v>M6J 3G4</v>
          </cell>
          <cell r="F677">
            <v>31850</v>
          </cell>
          <cell r="G677" t="str">
            <v>SqFt</v>
          </cell>
          <cell r="H677">
            <v>100</v>
          </cell>
          <cell r="J677">
            <v>10285.521983999999</v>
          </cell>
          <cell r="K677" t="str">
            <v>kWh</v>
          </cell>
          <cell r="AF677" t="str">
            <v xml:space="preserve">  </v>
          </cell>
          <cell r="AG677" t="str">
            <v xml:space="preserve">  </v>
          </cell>
          <cell r="AH677" t="str">
            <v xml:space="preserve">  </v>
          </cell>
          <cell r="AI677" t="str">
            <v>LISPK</v>
          </cell>
          <cell r="AJ677" t="str">
            <v>Outdoor Recreational Facilities</v>
          </cell>
        </row>
        <row r="678">
          <cell r="A678" t="str">
            <v>Lithuania Park</v>
          </cell>
          <cell r="B678" t="str">
            <v>Outdoor Recreational Facilities</v>
          </cell>
          <cell r="C678" t="str">
            <v>155 Oakmount Rd</v>
          </cell>
          <cell r="D678" t="str">
            <v>Scarborough</v>
          </cell>
          <cell r="E678" t="str">
            <v>M1P 4N7</v>
          </cell>
          <cell r="F678">
            <v>1582</v>
          </cell>
          <cell r="G678" t="str">
            <v>SqFt</v>
          </cell>
          <cell r="H678">
            <v>100</v>
          </cell>
          <cell r="J678">
            <v>7296.6758039999995</v>
          </cell>
          <cell r="K678" t="str">
            <v>kWh</v>
          </cell>
          <cell r="L678">
            <v>0</v>
          </cell>
          <cell r="M678" t="str">
            <v>CUBICM</v>
          </cell>
          <cell r="AF678" t="str">
            <v xml:space="preserve">  </v>
          </cell>
          <cell r="AG678" t="str">
            <v xml:space="preserve">  </v>
          </cell>
          <cell r="AH678" t="str">
            <v xml:space="preserve">  </v>
          </cell>
          <cell r="AI678" t="str">
            <v>LITP</v>
          </cell>
          <cell r="AJ678" t="str">
            <v>Outdoor Recreational Facilities</v>
          </cell>
        </row>
        <row r="679">
          <cell r="A679" t="str">
            <v>Little Norway Park</v>
          </cell>
          <cell r="B679" t="str">
            <v>Outdoor Recreational Facilities</v>
          </cell>
          <cell r="C679" t="str">
            <v>659 Queens Quay W</v>
          </cell>
          <cell r="D679" t="str">
            <v>Toronto</v>
          </cell>
          <cell r="E679" t="str">
            <v>M5V 3G3</v>
          </cell>
          <cell r="F679">
            <v>2540</v>
          </cell>
          <cell r="G679" t="str">
            <v>SqFt</v>
          </cell>
          <cell r="H679">
            <v>100</v>
          </cell>
          <cell r="J679">
            <v>99564.248942000006</v>
          </cell>
          <cell r="K679" t="str">
            <v>kWh</v>
          </cell>
          <cell r="AF679" t="str">
            <v xml:space="preserve">  </v>
          </cell>
          <cell r="AG679" t="str">
            <v xml:space="preserve">  </v>
          </cell>
          <cell r="AH679" t="str">
            <v xml:space="preserve">  </v>
          </cell>
          <cell r="AI679" t="str">
            <v>LNWP</v>
          </cell>
          <cell r="AJ679" t="str">
            <v>Outdoor Recreational Facilities</v>
          </cell>
        </row>
        <row r="680">
          <cell r="A680" t="str">
            <v>Littles Park</v>
          </cell>
          <cell r="B680" t="str">
            <v>Outdoor Recreational Facilities</v>
          </cell>
          <cell r="C680" t="str">
            <v>11743 Sheppard Ave. E.</v>
          </cell>
          <cell r="D680" t="str">
            <v>Scarborough</v>
          </cell>
          <cell r="E680" t="str">
            <v>M1B 5M3</v>
          </cell>
          <cell r="F680">
            <v>526032</v>
          </cell>
          <cell r="G680" t="str">
            <v>SqFt</v>
          </cell>
          <cell r="H680">
            <v>100</v>
          </cell>
          <cell r="J680">
            <v>200.933933</v>
          </cell>
          <cell r="K680" t="str">
            <v>kWh</v>
          </cell>
          <cell r="AF680" t="str">
            <v xml:space="preserve">  </v>
          </cell>
          <cell r="AG680" t="str">
            <v xml:space="preserve">  </v>
          </cell>
          <cell r="AH680" t="str">
            <v xml:space="preserve">  </v>
          </cell>
          <cell r="AI680" t="str">
            <v>11743S</v>
          </cell>
          <cell r="AJ680" t="str">
            <v>Outdoor Recreational Facilities</v>
          </cell>
        </row>
        <row r="681">
          <cell r="A681" t="str">
            <v>Logan Ave Parkette</v>
          </cell>
          <cell r="B681" t="str">
            <v>Outdoor Recreational Facilities</v>
          </cell>
          <cell r="C681" t="str">
            <v>922 Logan Ave</v>
          </cell>
          <cell r="D681" t="str">
            <v>Toronto</v>
          </cell>
          <cell r="E681" t="str">
            <v>M4K 3E4</v>
          </cell>
          <cell r="F681">
            <v>1</v>
          </cell>
          <cell r="G681" t="str">
            <v>SqFt</v>
          </cell>
          <cell r="H681">
            <v>100</v>
          </cell>
          <cell r="J681">
            <v>908.93127099999992</v>
          </cell>
          <cell r="K681" t="str">
            <v>kWh</v>
          </cell>
          <cell r="AF681" t="str">
            <v xml:space="preserve">  </v>
          </cell>
          <cell r="AG681" t="str">
            <v xml:space="preserve">  </v>
          </cell>
          <cell r="AH681" t="str">
            <v xml:space="preserve">  </v>
          </cell>
          <cell r="AI681" t="str">
            <v>LOGANPK</v>
          </cell>
          <cell r="AJ681" t="str">
            <v>Outdoor Recreational Facilities</v>
          </cell>
        </row>
        <row r="682">
          <cell r="A682" t="str">
            <v>Long Branch Park</v>
          </cell>
          <cell r="B682" t="str">
            <v>Outdoor Recreational Facilities</v>
          </cell>
          <cell r="C682" t="str">
            <v>205 Lake Promenade</v>
          </cell>
          <cell r="D682" t="str">
            <v>Etobicoke</v>
          </cell>
          <cell r="E682" t="str">
            <v>M8W 1A6</v>
          </cell>
          <cell r="F682">
            <v>154892</v>
          </cell>
          <cell r="G682" t="str">
            <v>SqFt</v>
          </cell>
          <cell r="H682">
            <v>100</v>
          </cell>
          <cell r="J682">
            <v>210.707818</v>
          </cell>
          <cell r="K682" t="str">
            <v>kWh</v>
          </cell>
          <cell r="AF682" t="str">
            <v xml:space="preserve">  </v>
          </cell>
          <cell r="AG682" t="str">
            <v xml:space="preserve">  </v>
          </cell>
          <cell r="AH682" t="str">
            <v xml:space="preserve">  </v>
          </cell>
          <cell r="AI682" t="str">
            <v>205LAK</v>
          </cell>
          <cell r="AJ682" t="str">
            <v>Outdoor Recreational Facilities</v>
          </cell>
        </row>
        <row r="683">
          <cell r="A683" t="str">
            <v>Lora Hill Park</v>
          </cell>
          <cell r="B683" t="str">
            <v>Outdoor Recreational Facilities</v>
          </cell>
          <cell r="C683" t="str">
            <v>27 Fernalroy Blvd</v>
          </cell>
          <cell r="D683" t="str">
            <v>Etobicoke</v>
          </cell>
          <cell r="E683" t="str">
            <v>M8Z 3W1</v>
          </cell>
          <cell r="F683">
            <v>101428</v>
          </cell>
          <cell r="G683" t="str">
            <v>SqFt</v>
          </cell>
          <cell r="H683">
            <v>100</v>
          </cell>
          <cell r="J683">
            <v>3270.957058</v>
          </cell>
          <cell r="K683" t="str">
            <v>kWh</v>
          </cell>
          <cell r="AF683" t="str">
            <v xml:space="preserve">  </v>
          </cell>
          <cell r="AG683" t="str">
            <v xml:space="preserve">  </v>
          </cell>
          <cell r="AH683" t="str">
            <v xml:space="preserve">  </v>
          </cell>
          <cell r="AI683" t="str">
            <v>27FERN</v>
          </cell>
          <cell r="AJ683" t="str">
            <v>Outdoor Recreational Facilities</v>
          </cell>
        </row>
        <row r="684">
          <cell r="A684" t="str">
            <v>Lytton Park</v>
          </cell>
          <cell r="B684" t="str">
            <v>Outdoor Recreational Facilities</v>
          </cell>
          <cell r="C684" t="str">
            <v>225 Lytton Bv Pole 48</v>
          </cell>
          <cell r="D684" t="str">
            <v>Toronto</v>
          </cell>
          <cell r="E684" t="str">
            <v>M4R 1L4</v>
          </cell>
          <cell r="F684">
            <v>4306</v>
          </cell>
          <cell r="G684" t="str">
            <v>SqFt</v>
          </cell>
          <cell r="H684">
            <v>100</v>
          </cell>
          <cell r="J684">
            <v>19068.821425999999</v>
          </cell>
          <cell r="K684" t="str">
            <v>kWh</v>
          </cell>
          <cell r="AF684" t="str">
            <v xml:space="preserve">  </v>
          </cell>
          <cell r="AG684" t="str">
            <v xml:space="preserve">  </v>
          </cell>
          <cell r="AH684" t="str">
            <v xml:space="preserve">  </v>
          </cell>
          <cell r="AI684" t="str">
            <v>LYTP</v>
          </cell>
          <cell r="AJ684" t="str">
            <v>Outdoor Recreational Facilities</v>
          </cell>
        </row>
        <row r="685">
          <cell r="A685" t="str">
            <v>Lytton Park Bowling Club</v>
          </cell>
          <cell r="B685" t="str">
            <v>Outdoor Recreational Facilities</v>
          </cell>
          <cell r="C685" t="str">
            <v>200 Lytton Blvd</v>
          </cell>
          <cell r="D685" t="str">
            <v>Toronto</v>
          </cell>
          <cell r="E685" t="str">
            <v>M4R 1L4</v>
          </cell>
          <cell r="F685">
            <v>3229</v>
          </cell>
          <cell r="G685" t="str">
            <v>SqFt</v>
          </cell>
          <cell r="H685">
            <v>100</v>
          </cell>
          <cell r="J685">
            <v>2345.4250430000002</v>
          </cell>
          <cell r="K685" t="str">
            <v>kWh</v>
          </cell>
          <cell r="AF685" t="str">
            <v xml:space="preserve">  </v>
          </cell>
          <cell r="AG685" t="str">
            <v xml:space="preserve">  </v>
          </cell>
          <cell r="AH685" t="str">
            <v xml:space="preserve">  </v>
          </cell>
          <cell r="AI685" t="str">
            <v>LPLB</v>
          </cell>
          <cell r="AJ685" t="str">
            <v>Outdoor Recreational Facilities</v>
          </cell>
        </row>
        <row r="686">
          <cell r="A686" t="str">
            <v>MacGregor Park</v>
          </cell>
          <cell r="B686" t="str">
            <v>Outdoor Recreational Facilities</v>
          </cell>
          <cell r="C686" t="str">
            <v>346 Lansdowne Ave</v>
          </cell>
          <cell r="D686" t="str">
            <v>Toronto</v>
          </cell>
          <cell r="E686" t="str">
            <v>M6H 3Y2</v>
          </cell>
          <cell r="F686">
            <v>157680</v>
          </cell>
          <cell r="G686" t="str">
            <v>SqFt</v>
          </cell>
          <cell r="H686">
            <v>100</v>
          </cell>
          <cell r="J686">
            <v>63093.472893999999</v>
          </cell>
          <cell r="K686" t="str">
            <v>kWh</v>
          </cell>
          <cell r="AF686" t="str">
            <v xml:space="preserve">  </v>
          </cell>
          <cell r="AG686" t="str">
            <v xml:space="preserve">  </v>
          </cell>
          <cell r="AH686" t="str">
            <v xml:space="preserve">  </v>
          </cell>
          <cell r="AI686" t="str">
            <v>MGP</v>
          </cell>
          <cell r="AJ686" t="str">
            <v>Outdoor Recreational Facilities</v>
          </cell>
        </row>
        <row r="687">
          <cell r="A687" t="str">
            <v>Mainland Ferry Terminal</v>
          </cell>
          <cell r="B687" t="str">
            <v>Outdoor Recreational Facilities</v>
          </cell>
          <cell r="C687" t="str">
            <v>9 Queens Quay W.</v>
          </cell>
          <cell r="D687" t="str">
            <v>Toronto</v>
          </cell>
          <cell r="E687" t="str">
            <v>M5J 2H3</v>
          </cell>
          <cell r="F687">
            <v>6135</v>
          </cell>
          <cell r="G687" t="str">
            <v>SqFt</v>
          </cell>
          <cell r="H687">
            <v>100</v>
          </cell>
          <cell r="J687">
            <v>633928.05869999994</v>
          </cell>
          <cell r="K687" t="str">
            <v>kWh</v>
          </cell>
          <cell r="L687">
            <v>6236.1321869999992</v>
          </cell>
          <cell r="M687" t="str">
            <v>CUBICM</v>
          </cell>
          <cell r="AF687" t="str">
            <v xml:space="preserve">  </v>
          </cell>
          <cell r="AG687" t="str">
            <v xml:space="preserve">  </v>
          </cell>
          <cell r="AH687" t="str">
            <v xml:space="preserve">  </v>
          </cell>
          <cell r="AI687" t="str">
            <v>MFT</v>
          </cell>
          <cell r="AJ687" t="str">
            <v>Outdoor Recreational Facilities</v>
          </cell>
        </row>
        <row r="688">
          <cell r="A688" t="str">
            <v>Malta Park</v>
          </cell>
          <cell r="B688" t="str">
            <v>Outdoor Recreational Facilities</v>
          </cell>
          <cell r="C688" t="str">
            <v>3187 Dundas St W</v>
          </cell>
          <cell r="D688" t="str">
            <v>Toronto</v>
          </cell>
          <cell r="E688" t="str">
            <v>M6P 2A2</v>
          </cell>
          <cell r="F688">
            <v>20677</v>
          </cell>
          <cell r="G688" t="str">
            <v>SqFt</v>
          </cell>
          <cell r="H688">
            <v>100</v>
          </cell>
          <cell r="J688">
            <v>454.46080699999999</v>
          </cell>
          <cell r="K688" t="str">
            <v>kWh</v>
          </cell>
          <cell r="AF688" t="str">
            <v xml:space="preserve">  </v>
          </cell>
          <cell r="AG688" t="str">
            <v xml:space="preserve">  </v>
          </cell>
          <cell r="AH688" t="str">
            <v xml:space="preserve">  </v>
          </cell>
          <cell r="AI688" t="str">
            <v>MALP</v>
          </cell>
          <cell r="AJ688" t="str">
            <v>Outdoor Recreational Facilities</v>
          </cell>
        </row>
        <row r="689">
          <cell r="A689" t="str">
            <v>Manchester Park</v>
          </cell>
          <cell r="B689" t="str">
            <v>Outdoor Recreational Facilities</v>
          </cell>
          <cell r="C689" t="str">
            <v>75 Manchester St</v>
          </cell>
          <cell r="D689" t="str">
            <v>Etobicoke</v>
          </cell>
          <cell r="E689" t="str">
            <v>M8V 3V7</v>
          </cell>
          <cell r="F689">
            <v>250486</v>
          </cell>
          <cell r="G689" t="str">
            <v>SqFt</v>
          </cell>
          <cell r="H689">
            <v>100</v>
          </cell>
          <cell r="J689">
            <v>11182.202600000001</v>
          </cell>
          <cell r="K689" t="str">
            <v>kWh</v>
          </cell>
          <cell r="AF689" t="str">
            <v xml:space="preserve">  </v>
          </cell>
          <cell r="AG689" t="str">
            <v xml:space="preserve">  </v>
          </cell>
          <cell r="AH689" t="str">
            <v xml:space="preserve">  </v>
          </cell>
          <cell r="AI689" t="str">
            <v>117BUR</v>
          </cell>
          <cell r="AJ689" t="str">
            <v>Outdoor Recreational Facilities</v>
          </cell>
        </row>
        <row r="690">
          <cell r="A690" t="str">
            <v>Maple Leaf A.I.R</v>
          </cell>
          <cell r="B690" t="str">
            <v>Outdoor Recreational Facilities</v>
          </cell>
          <cell r="C690" t="str">
            <v>320 Culford Rd</v>
          </cell>
          <cell r="D690" t="str">
            <v>North York</v>
          </cell>
          <cell r="E690" t="str">
            <v>M6L 2V7</v>
          </cell>
          <cell r="F690">
            <v>2303</v>
          </cell>
          <cell r="G690" t="str">
            <v>SqFt</v>
          </cell>
          <cell r="H690">
            <v>100</v>
          </cell>
          <cell r="J690">
            <v>86512.843545999989</v>
          </cell>
          <cell r="K690" t="str">
            <v>kWh</v>
          </cell>
          <cell r="AF690" t="str">
            <v xml:space="preserve">  </v>
          </cell>
          <cell r="AG690" t="str">
            <v xml:space="preserve">  </v>
          </cell>
          <cell r="AH690" t="str">
            <v xml:space="preserve">  </v>
          </cell>
          <cell r="AI690" t="str">
            <v>MAPLR</v>
          </cell>
          <cell r="AJ690" t="str">
            <v>Outdoor Recreational Facilities</v>
          </cell>
        </row>
        <row r="691">
          <cell r="A691" t="str">
            <v>Maple Leaf Quay Park</v>
          </cell>
          <cell r="B691" t="str">
            <v>Outdoor Recreational Facilities</v>
          </cell>
          <cell r="C691" t="str">
            <v>375 Queens Quay W</v>
          </cell>
          <cell r="D691" t="str">
            <v>Toronto</v>
          </cell>
          <cell r="E691" t="str">
            <v>M5V 1A2</v>
          </cell>
          <cell r="F691">
            <v>42689</v>
          </cell>
          <cell r="G691" t="str">
            <v>SqFt</v>
          </cell>
          <cell r="H691">
            <v>100</v>
          </cell>
          <cell r="J691">
            <v>98969.112200000003</v>
          </cell>
          <cell r="K691" t="str">
            <v>kWh</v>
          </cell>
          <cell r="AF691" t="str">
            <v xml:space="preserve">  </v>
          </cell>
          <cell r="AG691" t="str">
            <v xml:space="preserve">  </v>
          </cell>
          <cell r="AH691" t="str">
            <v xml:space="preserve">  </v>
          </cell>
          <cell r="AI691" t="str">
            <v>MLQP</v>
          </cell>
          <cell r="AJ691" t="str">
            <v>Outdoor Recreational Facilities</v>
          </cell>
        </row>
        <row r="692">
          <cell r="A692" t="str">
            <v>Marie Curtis Park</v>
          </cell>
          <cell r="B692" t="str">
            <v>Outdoor Recreational Facilities</v>
          </cell>
          <cell r="C692" t="str">
            <v>2 Forty-Second St</v>
          </cell>
          <cell r="D692" t="str">
            <v>Etobicoke</v>
          </cell>
          <cell r="E692" t="str">
            <v>M8W 3P2</v>
          </cell>
          <cell r="F692">
            <v>3014</v>
          </cell>
          <cell r="G692" t="str">
            <v>SqFt</v>
          </cell>
          <cell r="H692">
            <v>100</v>
          </cell>
          <cell r="J692">
            <v>53604.569495000003</v>
          </cell>
          <cell r="K692" t="str">
            <v>kWh</v>
          </cell>
          <cell r="AF692" t="str">
            <v xml:space="preserve">  </v>
          </cell>
          <cell r="AG692" t="str">
            <v xml:space="preserve">  </v>
          </cell>
          <cell r="AH692" t="str">
            <v xml:space="preserve">  </v>
          </cell>
          <cell r="AI692" t="str">
            <v>MCP</v>
          </cell>
          <cell r="AJ692" t="str">
            <v>Outdoor Recreational Facilities</v>
          </cell>
        </row>
        <row r="693">
          <cell r="A693" t="str">
            <v>Martin Grove Gardens Park</v>
          </cell>
          <cell r="B693" t="str">
            <v>Outdoor Recreational Facilities</v>
          </cell>
          <cell r="C693" t="str">
            <v>31 Lavington Dr</v>
          </cell>
          <cell r="D693" t="str">
            <v>Etobicoke</v>
          </cell>
          <cell r="E693" t="str">
            <v>M9R 2H9</v>
          </cell>
          <cell r="F693">
            <v>408372</v>
          </cell>
          <cell r="G693" t="str">
            <v>SqFt</v>
          </cell>
          <cell r="H693">
            <v>100</v>
          </cell>
          <cell r="J693">
            <v>2021.3735260000001</v>
          </cell>
          <cell r="K693" t="str">
            <v>kWh</v>
          </cell>
          <cell r="AF693" t="str">
            <v xml:space="preserve">  </v>
          </cell>
          <cell r="AG693" t="str">
            <v xml:space="preserve">  </v>
          </cell>
          <cell r="AH693" t="str">
            <v xml:space="preserve">  </v>
          </cell>
          <cell r="AI693" t="str">
            <v>31LAVI</v>
          </cell>
          <cell r="AJ693" t="str">
            <v>Outdoor Recreational Facilities</v>
          </cell>
        </row>
        <row r="694">
          <cell r="A694" t="str">
            <v>Martin Grove House / Bungalow</v>
          </cell>
          <cell r="B694" t="str">
            <v>Outdoor Recreational Facilities</v>
          </cell>
          <cell r="C694" t="str">
            <v>410 Martin Grove Rd</v>
          </cell>
          <cell r="D694" t="str">
            <v>Etobicoke</v>
          </cell>
          <cell r="E694" t="str">
            <v>M9B 4L9</v>
          </cell>
          <cell r="F694">
            <v>4790</v>
          </cell>
          <cell r="G694" t="str">
            <v>SqFt</v>
          </cell>
          <cell r="H694">
            <v>100</v>
          </cell>
          <cell r="J694">
            <v>7270.0495709999996</v>
          </cell>
          <cell r="K694" t="str">
            <v>kWh</v>
          </cell>
          <cell r="L694">
            <v>1487.9244120000001</v>
          </cell>
          <cell r="M694" t="str">
            <v>CUBICM</v>
          </cell>
          <cell r="AF694" t="str">
            <v xml:space="preserve">  </v>
          </cell>
          <cell r="AG694" t="str">
            <v xml:space="preserve">  </v>
          </cell>
          <cell r="AH694" t="str">
            <v xml:space="preserve">  </v>
          </cell>
          <cell r="AI694" t="str">
            <v>MGHS</v>
          </cell>
          <cell r="AJ694" t="str">
            <v>Outdoor Recreational Facilities</v>
          </cell>
        </row>
        <row r="695">
          <cell r="A695" t="str">
            <v>Martingrove Rink (outdoor)</v>
          </cell>
          <cell r="B695" t="str">
            <v>Outdoor Recreational Facilities</v>
          </cell>
          <cell r="C695" t="str">
            <v>400 Martin Grove Rd</v>
          </cell>
          <cell r="D695" t="str">
            <v>Etobicoke</v>
          </cell>
          <cell r="E695" t="str">
            <v>M9B 4L9</v>
          </cell>
          <cell r="F695">
            <v>4435</v>
          </cell>
          <cell r="G695" t="str">
            <v>SqFt</v>
          </cell>
          <cell r="H695">
            <v>100</v>
          </cell>
          <cell r="J695">
            <v>238691.45496800001</v>
          </cell>
          <cell r="K695" t="str">
            <v>kWh</v>
          </cell>
          <cell r="L695">
            <v>15659.110882000001</v>
          </cell>
          <cell r="M695" t="str">
            <v>CUBICM</v>
          </cell>
          <cell r="AF695" t="str">
            <v xml:space="preserve">  </v>
          </cell>
          <cell r="AG695" t="str">
            <v xml:space="preserve">  </v>
          </cell>
          <cell r="AH695" t="str">
            <v xml:space="preserve">  </v>
          </cell>
          <cell r="AI695" t="str">
            <v>MARTR</v>
          </cell>
          <cell r="AJ695" t="str">
            <v>Outdoor Recreational Facilities</v>
          </cell>
        </row>
        <row r="696">
          <cell r="A696" t="str">
            <v>Maryland Park Tennis Clubhouse</v>
          </cell>
          <cell r="B696" t="str">
            <v>Outdoor Recreational Facilities</v>
          </cell>
          <cell r="C696" t="str">
            <v>19 Maryland Blvd</v>
          </cell>
          <cell r="D696" t="str">
            <v>Toronto</v>
          </cell>
          <cell r="E696" t="str">
            <v>M4C 1R2</v>
          </cell>
          <cell r="F696">
            <v>1151</v>
          </cell>
          <cell r="G696" t="str">
            <v>SqFt</v>
          </cell>
          <cell r="H696">
            <v>100</v>
          </cell>
          <cell r="J696">
            <v>15811.182943</v>
          </cell>
          <cell r="K696" t="str">
            <v>kWh</v>
          </cell>
          <cell r="AF696" t="str">
            <v xml:space="preserve">  </v>
          </cell>
          <cell r="AG696" t="str">
            <v xml:space="preserve">  </v>
          </cell>
          <cell r="AH696" t="str">
            <v xml:space="preserve">  </v>
          </cell>
          <cell r="AI696" t="str">
            <v>19MARY</v>
          </cell>
          <cell r="AJ696" t="str">
            <v>Outdoor Recreational Facilities</v>
          </cell>
        </row>
        <row r="697">
          <cell r="A697" t="str">
            <v>Maryvale Park</v>
          </cell>
          <cell r="B697" t="str">
            <v>Outdoor Recreational Facilities</v>
          </cell>
          <cell r="C697" t="str">
            <v>1325 Pharmacy Ave</v>
          </cell>
          <cell r="D697" t="str">
            <v>Scarborough</v>
          </cell>
          <cell r="E697" t="str">
            <v>M1R 2J1</v>
          </cell>
          <cell r="F697">
            <v>5100</v>
          </cell>
          <cell r="G697" t="str">
            <v>SqFt</v>
          </cell>
          <cell r="H697">
            <v>100</v>
          </cell>
          <cell r="J697">
            <v>25922.002233000003</v>
          </cell>
          <cell r="K697" t="str">
            <v>kWh</v>
          </cell>
          <cell r="L697">
            <v>2184.1413039999998</v>
          </cell>
          <cell r="M697" t="str">
            <v>CUBICM</v>
          </cell>
          <cell r="AF697" t="str">
            <v xml:space="preserve">  </v>
          </cell>
          <cell r="AG697" t="str">
            <v xml:space="preserve">  </v>
          </cell>
          <cell r="AH697" t="str">
            <v xml:space="preserve">  </v>
          </cell>
          <cell r="AI697" t="str">
            <v>MARY</v>
          </cell>
          <cell r="AJ697" t="str">
            <v>Outdoor Recreational Facilities</v>
          </cell>
        </row>
        <row r="698">
          <cell r="A698" t="str">
            <v>McCleary Park</v>
          </cell>
          <cell r="B698" t="str">
            <v>Outdoor Recreational Facilities</v>
          </cell>
          <cell r="C698" t="str">
            <v>755 Lake Shore Blvd E</v>
          </cell>
          <cell r="D698" t="str">
            <v>Toronto</v>
          </cell>
          <cell r="E698" t="str">
            <v>M4M 1A9</v>
          </cell>
          <cell r="F698">
            <v>603</v>
          </cell>
          <cell r="G698" t="str">
            <v>SqFt</v>
          </cell>
          <cell r="H698">
            <v>100</v>
          </cell>
          <cell r="J698">
            <v>31122.940038000001</v>
          </cell>
          <cell r="K698" t="str">
            <v>kWh</v>
          </cell>
          <cell r="AF698" t="str">
            <v xml:space="preserve">  </v>
          </cell>
          <cell r="AG698" t="str">
            <v xml:space="preserve">  </v>
          </cell>
          <cell r="AH698" t="str">
            <v xml:space="preserve">  </v>
          </cell>
          <cell r="AI698" t="str">
            <v>MCPW</v>
          </cell>
          <cell r="AJ698" t="str">
            <v>Outdoor Recreational Facilities</v>
          </cell>
        </row>
        <row r="699">
          <cell r="A699" t="str">
            <v>McNicoll Park</v>
          </cell>
          <cell r="B699" t="str">
            <v>Outdoor Recreational Facilities</v>
          </cell>
          <cell r="C699" t="str">
            <v>215 McNicoll Ave</v>
          </cell>
          <cell r="D699" t="str">
            <v>North York</v>
          </cell>
          <cell r="E699" t="str">
            <v>M2H 2C4</v>
          </cell>
          <cell r="F699">
            <v>304877</v>
          </cell>
          <cell r="G699" t="str">
            <v>SqFt</v>
          </cell>
          <cell r="H699">
            <v>100</v>
          </cell>
          <cell r="J699">
            <v>26565.797758999997</v>
          </cell>
          <cell r="K699" t="str">
            <v>kWh</v>
          </cell>
          <cell r="AF699" t="str">
            <v xml:space="preserve">  </v>
          </cell>
          <cell r="AG699" t="str">
            <v xml:space="preserve">  </v>
          </cell>
          <cell r="AH699" t="str">
            <v xml:space="preserve">  </v>
          </cell>
          <cell r="AI699" t="str">
            <v>MCNP</v>
          </cell>
          <cell r="AJ699" t="str">
            <v>Outdoor Recreational Facilities</v>
          </cell>
        </row>
        <row r="700">
          <cell r="A700" t="str">
            <v>Mel Lastman Square</v>
          </cell>
          <cell r="B700" t="str">
            <v>Outdoor Recreational Facilities</v>
          </cell>
          <cell r="C700" t="str">
            <v>5100 Yonge St</v>
          </cell>
          <cell r="D700" t="str">
            <v>North York</v>
          </cell>
          <cell r="E700" t="str">
            <v>M2N 5V7</v>
          </cell>
          <cell r="F700">
            <v>117692</v>
          </cell>
          <cell r="G700" t="str">
            <v>SqFt</v>
          </cell>
          <cell r="H700">
            <v>100</v>
          </cell>
          <cell r="J700">
            <v>268641.801936</v>
          </cell>
          <cell r="K700" t="str">
            <v>kWh</v>
          </cell>
          <cell r="AF700" t="str">
            <v xml:space="preserve">  </v>
          </cell>
          <cell r="AG700" t="str">
            <v xml:space="preserve">  </v>
          </cell>
          <cell r="AH700" t="str">
            <v xml:space="preserve">  </v>
          </cell>
          <cell r="AI700" t="str">
            <v>MLSQ</v>
          </cell>
          <cell r="AJ700" t="str">
            <v>Outdoor Recreational Facilities</v>
          </cell>
        </row>
        <row r="701">
          <cell r="A701" t="str">
            <v>Memorial Park</v>
          </cell>
          <cell r="B701" t="str">
            <v>Outdoor Recreational Facilities</v>
          </cell>
          <cell r="C701" t="str">
            <v>340 Chaplin Crescent</v>
          </cell>
          <cell r="D701" t="str">
            <v>Toronto</v>
          </cell>
          <cell r="E701" t="str">
            <v>M5N 2N3</v>
          </cell>
          <cell r="F701">
            <v>584157</v>
          </cell>
          <cell r="G701" t="str">
            <v>SqFt</v>
          </cell>
          <cell r="H701">
            <v>100</v>
          </cell>
          <cell r="J701">
            <v>12889.107498000001</v>
          </cell>
          <cell r="K701" t="str">
            <v>kWh</v>
          </cell>
          <cell r="AF701" t="str">
            <v xml:space="preserve">  </v>
          </cell>
          <cell r="AG701" t="str">
            <v xml:space="preserve">  </v>
          </cell>
          <cell r="AH701" t="str">
            <v xml:space="preserve">  </v>
          </cell>
          <cell r="AI701" t="str">
            <v>MMPK</v>
          </cell>
          <cell r="AJ701" t="str">
            <v>Outdoor Recreational Facilities</v>
          </cell>
        </row>
        <row r="702">
          <cell r="A702" t="str">
            <v>Metro Square Eternal Flame</v>
          </cell>
          <cell r="B702" t="str">
            <v>Outdoor Recreational Facilities</v>
          </cell>
          <cell r="C702" t="str">
            <v>200 Wellington St W</v>
          </cell>
          <cell r="D702" t="str">
            <v>Toronto</v>
          </cell>
          <cell r="E702" t="str">
            <v>M5V 3C7</v>
          </cell>
          <cell r="F702">
            <v>1</v>
          </cell>
          <cell r="G702" t="str">
            <v>SqFt</v>
          </cell>
          <cell r="H702">
            <v>100</v>
          </cell>
          <cell r="L702">
            <v>8089.2080089999999</v>
          </cell>
          <cell r="M702" t="str">
            <v>CUBICM</v>
          </cell>
          <cell r="AF702" t="str">
            <v xml:space="preserve">  </v>
          </cell>
          <cell r="AG702" t="str">
            <v xml:space="preserve">  </v>
          </cell>
          <cell r="AH702" t="str">
            <v xml:space="preserve">  </v>
          </cell>
          <cell r="AI702" t="str">
            <v>MSEF</v>
          </cell>
          <cell r="AJ702" t="str">
            <v>Outdoor Recreational Facilities</v>
          </cell>
        </row>
        <row r="703">
          <cell r="A703" t="str">
            <v>Milliken Concession</v>
          </cell>
          <cell r="B703" t="str">
            <v>Outdoor Recreational Facilities</v>
          </cell>
          <cell r="C703" t="str">
            <v>4235 McCowan Rd</v>
          </cell>
          <cell r="D703" t="str">
            <v>Scarborough</v>
          </cell>
          <cell r="E703" t="str">
            <v>M1V 4P1</v>
          </cell>
          <cell r="F703">
            <v>4004</v>
          </cell>
          <cell r="G703" t="str">
            <v>SqFt</v>
          </cell>
          <cell r="H703">
            <v>100</v>
          </cell>
          <cell r="J703">
            <v>180472.65484999999</v>
          </cell>
          <cell r="K703" t="str">
            <v>kWh</v>
          </cell>
          <cell r="AF703" t="str">
            <v xml:space="preserve">  </v>
          </cell>
          <cell r="AG703" t="str">
            <v xml:space="preserve">  </v>
          </cell>
          <cell r="AH703" t="str">
            <v xml:space="preserve">  </v>
          </cell>
          <cell r="AI703" t="str">
            <v>MILC</v>
          </cell>
          <cell r="AJ703" t="str">
            <v>Outdoor Recreational Facilities</v>
          </cell>
        </row>
        <row r="704">
          <cell r="A704" t="str">
            <v>Millwood Park</v>
          </cell>
          <cell r="B704" t="str">
            <v>Outdoor Recreational Facilities</v>
          </cell>
          <cell r="C704" t="str">
            <v>4350 Bloor St</v>
          </cell>
          <cell r="D704" t="str">
            <v>Etobicoke</v>
          </cell>
          <cell r="E704" t="str">
            <v>M9C 1Y2</v>
          </cell>
          <cell r="F704">
            <v>458983</v>
          </cell>
          <cell r="G704" t="str">
            <v>SqFt</v>
          </cell>
          <cell r="H704">
            <v>100</v>
          </cell>
          <cell r="J704">
            <v>18764.980556000002</v>
          </cell>
          <cell r="K704" t="str">
            <v>kWh</v>
          </cell>
          <cell r="AF704" t="str">
            <v xml:space="preserve">  </v>
          </cell>
          <cell r="AG704" t="str">
            <v xml:space="preserve">  </v>
          </cell>
          <cell r="AH704" t="str">
            <v xml:space="preserve">  </v>
          </cell>
          <cell r="AI704" t="str">
            <v>MILL</v>
          </cell>
          <cell r="AJ704" t="str">
            <v>Outdoor Recreational Facilities</v>
          </cell>
        </row>
        <row r="705">
          <cell r="A705" t="str">
            <v>Mimico Memorial Park</v>
          </cell>
          <cell r="B705" t="str">
            <v>Outdoor Recreational Facilities</v>
          </cell>
          <cell r="C705" t="str">
            <v>25 George St</v>
          </cell>
          <cell r="D705" t="str">
            <v>Etobicoke</v>
          </cell>
          <cell r="E705" t="str">
            <v>M8V 2S1</v>
          </cell>
          <cell r="F705">
            <v>149553</v>
          </cell>
          <cell r="G705" t="str">
            <v>SqFt</v>
          </cell>
          <cell r="H705">
            <v>100</v>
          </cell>
          <cell r="J705">
            <v>7858.8966249999994</v>
          </cell>
          <cell r="K705" t="str">
            <v>kWh</v>
          </cell>
          <cell r="AF705" t="str">
            <v xml:space="preserve">  </v>
          </cell>
          <cell r="AG705" t="str">
            <v xml:space="preserve">  </v>
          </cell>
          <cell r="AH705" t="str">
            <v xml:space="preserve">  </v>
          </cell>
          <cell r="AI705" t="str">
            <v>25GEOR</v>
          </cell>
          <cell r="AJ705" t="str">
            <v>Outdoor Recreational Facilities</v>
          </cell>
        </row>
        <row r="706">
          <cell r="A706" t="str">
            <v>Moatfield Farm Park</v>
          </cell>
          <cell r="B706" t="str">
            <v>Outdoor Recreational Facilities</v>
          </cell>
          <cell r="C706" t="str">
            <v>351 Lesmill Rd</v>
          </cell>
          <cell r="D706" t="str">
            <v>North York</v>
          </cell>
          <cell r="E706" t="str">
            <v>M3B 2T5</v>
          </cell>
          <cell r="F706">
            <v>1030127</v>
          </cell>
          <cell r="G706" t="str">
            <v>SqFt</v>
          </cell>
          <cell r="H706">
            <v>100</v>
          </cell>
          <cell r="J706">
            <v>15600.972091000001</v>
          </cell>
          <cell r="K706" t="str">
            <v>kWh</v>
          </cell>
          <cell r="AF706" t="str">
            <v xml:space="preserve">  </v>
          </cell>
          <cell r="AG706" t="str">
            <v xml:space="preserve">  </v>
          </cell>
          <cell r="AH706" t="str">
            <v xml:space="preserve">  </v>
          </cell>
          <cell r="AI706" t="str">
            <v>MFFP</v>
          </cell>
          <cell r="AJ706" t="str">
            <v>Outdoor Recreational Facilities</v>
          </cell>
        </row>
        <row r="707">
          <cell r="A707" t="str">
            <v>Monarch Park</v>
          </cell>
          <cell r="B707" t="str">
            <v>Outdoor Recreational Facilities</v>
          </cell>
          <cell r="C707" t="str">
            <v>115 Felstead Ave</v>
          </cell>
          <cell r="D707" t="str">
            <v>Toronto</v>
          </cell>
          <cell r="E707" t="str">
            <v>M4J 1G3</v>
          </cell>
          <cell r="F707">
            <v>22787</v>
          </cell>
          <cell r="G707" t="str">
            <v>SqFt</v>
          </cell>
          <cell r="H707">
            <v>100</v>
          </cell>
          <cell r="J707">
            <v>28631.821148000003</v>
          </cell>
          <cell r="K707" t="str">
            <v>kWh</v>
          </cell>
          <cell r="AF707" t="str">
            <v xml:space="preserve">  </v>
          </cell>
          <cell r="AG707" t="str">
            <v xml:space="preserve">  </v>
          </cell>
          <cell r="AH707" t="str">
            <v xml:space="preserve">  </v>
          </cell>
          <cell r="AI707" t="str">
            <v>MNPK</v>
          </cell>
          <cell r="AJ707" t="str">
            <v>Outdoor Recreational Facilities</v>
          </cell>
        </row>
        <row r="708">
          <cell r="A708" t="str">
            <v>Monarch Park Pool</v>
          </cell>
          <cell r="B708" t="str">
            <v>Outdoor Recreational Facilities</v>
          </cell>
          <cell r="C708" t="str">
            <v>115 Felstead Ave</v>
          </cell>
          <cell r="D708" t="str">
            <v>Toronto</v>
          </cell>
          <cell r="E708" t="str">
            <v>M4J 1G3</v>
          </cell>
          <cell r="F708">
            <v>9364</v>
          </cell>
          <cell r="G708" t="str">
            <v>SqFt</v>
          </cell>
          <cell r="H708">
            <v>100</v>
          </cell>
          <cell r="J708">
            <v>667621.884097</v>
          </cell>
          <cell r="K708" t="str">
            <v>kWh</v>
          </cell>
          <cell r="L708">
            <v>26193.200891</v>
          </cell>
          <cell r="M708" t="str">
            <v>CUBICM</v>
          </cell>
          <cell r="AF708" t="str">
            <v xml:space="preserve">  </v>
          </cell>
          <cell r="AG708" t="str">
            <v xml:space="preserve">  </v>
          </cell>
          <cell r="AH708" t="str">
            <v xml:space="preserve">  </v>
          </cell>
          <cell r="AI708" t="str">
            <v>MPSP</v>
          </cell>
          <cell r="AJ708" t="str">
            <v>Outdoor Recreational Facilities</v>
          </cell>
        </row>
        <row r="709">
          <cell r="A709" t="str">
            <v>Moorevale Park</v>
          </cell>
          <cell r="B709" t="str">
            <v>Outdoor Recreational Facilities</v>
          </cell>
          <cell r="C709" t="str">
            <v>117 Moore Av Shelter</v>
          </cell>
          <cell r="D709" t="str">
            <v>Toronto</v>
          </cell>
          <cell r="E709" t="str">
            <v>M4T 1V8</v>
          </cell>
          <cell r="F709">
            <v>2390</v>
          </cell>
          <cell r="G709" t="str">
            <v>SqFt</v>
          </cell>
          <cell r="H709">
            <v>100</v>
          </cell>
          <cell r="J709">
            <v>64094.893497999998</v>
          </cell>
          <cell r="K709" t="str">
            <v>kWh</v>
          </cell>
          <cell r="L709">
            <v>6948.3700230000004</v>
          </cell>
          <cell r="M709" t="str">
            <v>CUBICM</v>
          </cell>
          <cell r="AF709" t="str">
            <v xml:space="preserve">  </v>
          </cell>
          <cell r="AG709" t="str">
            <v xml:space="preserve">  </v>
          </cell>
          <cell r="AH709" t="str">
            <v xml:space="preserve">  </v>
          </cell>
          <cell r="AI709" t="str">
            <v>MOOR</v>
          </cell>
          <cell r="AJ709" t="str">
            <v>Outdoor Recreational Facilities</v>
          </cell>
        </row>
        <row r="710">
          <cell r="A710" t="str">
            <v>Morningside Park</v>
          </cell>
          <cell r="B710" t="str">
            <v>Outdoor Recreational Facilities</v>
          </cell>
          <cell r="C710" t="str">
            <v>390 Morningside Ave</v>
          </cell>
          <cell r="D710" t="str">
            <v>Scarborough</v>
          </cell>
          <cell r="E710" t="str">
            <v>M1C 1B9</v>
          </cell>
          <cell r="F710">
            <v>4392</v>
          </cell>
          <cell r="G710" t="str">
            <v>SqFt</v>
          </cell>
          <cell r="H710">
            <v>100</v>
          </cell>
          <cell r="J710">
            <v>106490.10698999999</v>
          </cell>
          <cell r="K710" t="str">
            <v>kWh</v>
          </cell>
          <cell r="AF710" t="str">
            <v xml:space="preserve">  </v>
          </cell>
          <cell r="AG710" t="str">
            <v xml:space="preserve">  </v>
          </cell>
          <cell r="AH710" t="str">
            <v xml:space="preserve">  </v>
          </cell>
          <cell r="AI710" t="str">
            <v>MSP</v>
          </cell>
          <cell r="AJ710" t="str">
            <v>Outdoor Recreational Facilities</v>
          </cell>
        </row>
        <row r="711">
          <cell r="A711" t="str">
            <v>Morse St Playground</v>
          </cell>
          <cell r="B711" t="str">
            <v>Outdoor Recreational Facilities</v>
          </cell>
          <cell r="C711" t="str">
            <v>76 Morse St</v>
          </cell>
          <cell r="D711" t="str">
            <v>Toronto</v>
          </cell>
          <cell r="E711" t="str">
            <v>M4M 2P6</v>
          </cell>
          <cell r="F711">
            <v>29762</v>
          </cell>
          <cell r="G711" t="str">
            <v>SqFt</v>
          </cell>
          <cell r="H711">
            <v>100</v>
          </cell>
          <cell r="J711">
            <v>1786.242898</v>
          </cell>
          <cell r="K711" t="str">
            <v>kWh</v>
          </cell>
          <cell r="AF711" t="str">
            <v xml:space="preserve">  </v>
          </cell>
          <cell r="AG711" t="str">
            <v xml:space="preserve">  </v>
          </cell>
          <cell r="AH711" t="str">
            <v xml:space="preserve">  </v>
          </cell>
          <cell r="AI711" t="str">
            <v>MSPG</v>
          </cell>
          <cell r="AJ711" t="str">
            <v>Outdoor Recreational Facilities</v>
          </cell>
        </row>
        <row r="712">
          <cell r="A712" t="str">
            <v>Mt Pleasant Parkette</v>
          </cell>
          <cell r="B712" t="str">
            <v>Outdoor Recreational Facilities</v>
          </cell>
          <cell r="C712" t="str">
            <v>500 Mount Pleasant Rd</v>
          </cell>
          <cell r="D712" t="str">
            <v>Toronto</v>
          </cell>
          <cell r="E712" t="str">
            <v>M4S 2L8</v>
          </cell>
          <cell r="F712">
            <v>17491</v>
          </cell>
          <cell r="G712" t="str">
            <v>SqFt</v>
          </cell>
          <cell r="H712">
            <v>100</v>
          </cell>
          <cell r="J712">
            <v>13405.791999999999</v>
          </cell>
          <cell r="K712" t="str">
            <v>kWh</v>
          </cell>
          <cell r="AF712" t="str">
            <v xml:space="preserve">  </v>
          </cell>
          <cell r="AG712" t="str">
            <v xml:space="preserve">  </v>
          </cell>
          <cell r="AH712" t="str">
            <v xml:space="preserve">  </v>
          </cell>
          <cell r="AI712" t="str">
            <v>MPP</v>
          </cell>
          <cell r="AJ712" t="str">
            <v>Outdoor Recreational Facilities</v>
          </cell>
        </row>
        <row r="713">
          <cell r="A713" t="str">
            <v>Muirhead Park</v>
          </cell>
          <cell r="B713" t="str">
            <v>Outdoor Recreational Facilities</v>
          </cell>
          <cell r="C713" t="str">
            <v>61 Muirhead Rd</v>
          </cell>
          <cell r="D713" t="str">
            <v>North York</v>
          </cell>
          <cell r="E713" t="str">
            <v>M2J 3W4</v>
          </cell>
          <cell r="F713">
            <v>21219</v>
          </cell>
          <cell r="G713" t="str">
            <v>SqFt</v>
          </cell>
          <cell r="H713">
            <v>100</v>
          </cell>
          <cell r="J713">
            <v>12556.494558999999</v>
          </cell>
          <cell r="K713" t="str">
            <v>kWh</v>
          </cell>
          <cell r="AF713" t="str">
            <v xml:space="preserve">  </v>
          </cell>
          <cell r="AG713" t="str">
            <v xml:space="preserve">  </v>
          </cell>
          <cell r="AH713" t="str">
            <v xml:space="preserve">  </v>
          </cell>
          <cell r="AI713" t="str">
            <v>MUIR</v>
          </cell>
          <cell r="AJ713" t="str">
            <v>Outdoor Recreational Facilities</v>
          </cell>
        </row>
        <row r="714">
          <cell r="A714" t="str">
            <v>Murison Woods Park</v>
          </cell>
          <cell r="B714" t="str">
            <v>Outdoor Recreational Facilities</v>
          </cell>
          <cell r="C714" t="str">
            <v>95 Murison Blvd</v>
          </cell>
          <cell r="D714" t="str">
            <v>Scarborough</v>
          </cell>
          <cell r="E714" t="str">
            <v>M1B 2L6</v>
          </cell>
          <cell r="F714">
            <v>499001</v>
          </cell>
          <cell r="G714" t="str">
            <v>SqFt</v>
          </cell>
          <cell r="H714">
            <v>100</v>
          </cell>
          <cell r="J714">
            <v>4791.6090159999994</v>
          </cell>
          <cell r="K714" t="str">
            <v>kWh</v>
          </cell>
          <cell r="AF714" t="str">
            <v xml:space="preserve">  </v>
          </cell>
          <cell r="AG714" t="str">
            <v xml:space="preserve">  </v>
          </cell>
          <cell r="AH714" t="str">
            <v xml:space="preserve">  </v>
          </cell>
          <cell r="AI714" t="str">
            <v>95MURR</v>
          </cell>
          <cell r="AJ714" t="str">
            <v>Outdoor Recreational Facilities</v>
          </cell>
        </row>
        <row r="715">
          <cell r="A715" t="str">
            <v>Neilson Park</v>
          </cell>
          <cell r="B715" t="str">
            <v>Outdoor Recreational Facilities</v>
          </cell>
          <cell r="C715" t="str">
            <v>1575 Neilson Rd</v>
          </cell>
          <cell r="D715" t="str">
            <v>Scarborough</v>
          </cell>
          <cell r="E715" t="str">
            <v>M1B 5Z7</v>
          </cell>
          <cell r="F715">
            <v>3251</v>
          </cell>
          <cell r="G715" t="str">
            <v>SqFt</v>
          </cell>
          <cell r="H715">
            <v>100</v>
          </cell>
          <cell r="J715">
            <v>107989.513198</v>
          </cell>
          <cell r="K715" t="str">
            <v>kWh</v>
          </cell>
          <cell r="L715">
            <v>5311.3397609999993</v>
          </cell>
          <cell r="M715" t="str">
            <v>CUBICM</v>
          </cell>
          <cell r="AF715" t="str">
            <v xml:space="preserve">  </v>
          </cell>
          <cell r="AG715" t="str">
            <v xml:space="preserve">  </v>
          </cell>
          <cell r="AH715" t="str">
            <v xml:space="preserve">  </v>
          </cell>
          <cell r="AI715" t="str">
            <v>NSP</v>
          </cell>
          <cell r="AJ715" t="str">
            <v>Outdoor Recreational Facilities</v>
          </cell>
        </row>
        <row r="716">
          <cell r="A716" t="str">
            <v>Nightstar Park</v>
          </cell>
          <cell r="B716" t="str">
            <v>Outdoor Recreational Facilities</v>
          </cell>
          <cell r="C716" t="str">
            <v>18 NIGHTSTAR RD</v>
          </cell>
          <cell r="D716" t="str">
            <v>Scarborough</v>
          </cell>
          <cell r="E716" t="str">
            <v>M1X 1Z8</v>
          </cell>
          <cell r="F716">
            <v>34455</v>
          </cell>
          <cell r="G716" t="str">
            <v>SqFt</v>
          </cell>
          <cell r="H716">
            <v>100</v>
          </cell>
          <cell r="J716">
            <v>628.70559500000002</v>
          </cell>
          <cell r="K716" t="str">
            <v>kWh</v>
          </cell>
          <cell r="AF716" t="str">
            <v xml:space="preserve">  </v>
          </cell>
          <cell r="AG716" t="str">
            <v xml:space="preserve">  </v>
          </cell>
          <cell r="AH716" t="str">
            <v xml:space="preserve">  </v>
          </cell>
          <cell r="AI716" t="str">
            <v>18NIGHTSTAR</v>
          </cell>
          <cell r="AJ716" t="str">
            <v>Outdoor Recreational Facilities</v>
          </cell>
        </row>
        <row r="717">
          <cell r="A717" t="str">
            <v>Norman Jewison Park</v>
          </cell>
          <cell r="B717" t="str">
            <v>Outdoor Recreational Facilities</v>
          </cell>
          <cell r="C717" t="str">
            <v>13 Isabella St</v>
          </cell>
          <cell r="D717" t="str">
            <v>Scarborough</v>
          </cell>
          <cell r="E717" t="str">
            <v>M1T 3T7</v>
          </cell>
          <cell r="F717">
            <v>25338</v>
          </cell>
          <cell r="G717" t="str">
            <v>SqFt</v>
          </cell>
          <cell r="H717">
            <v>168</v>
          </cell>
          <cell r="J717">
            <v>4966.174008</v>
          </cell>
          <cell r="K717" t="str">
            <v>kWh</v>
          </cell>
          <cell r="AF717" t="str">
            <v xml:space="preserve">  </v>
          </cell>
          <cell r="AG717" t="str">
            <v xml:space="preserve">  </v>
          </cell>
          <cell r="AH717" t="str">
            <v xml:space="preserve">  </v>
          </cell>
          <cell r="AI717" t="str">
            <v>13ISAB</v>
          </cell>
          <cell r="AJ717" t="str">
            <v>Outdoor Recreational Facilities</v>
          </cell>
        </row>
        <row r="718">
          <cell r="A718" t="str">
            <v>North Humber Park Lighting</v>
          </cell>
          <cell r="B718" t="str">
            <v>Outdoor Recreational Facilities</v>
          </cell>
          <cell r="C718" t="str">
            <v>2901 Kipling Ave</v>
          </cell>
          <cell r="D718" t="str">
            <v>Etobicoke</v>
          </cell>
          <cell r="E718" t="str">
            <v>M9V 5E5</v>
          </cell>
          <cell r="F718">
            <v>183481</v>
          </cell>
          <cell r="G718" t="str">
            <v>SqFt</v>
          </cell>
          <cell r="H718">
            <v>100</v>
          </cell>
          <cell r="J718">
            <v>5832.7972660000005</v>
          </cell>
          <cell r="K718" t="str">
            <v>kWh</v>
          </cell>
          <cell r="AF718" t="str">
            <v xml:space="preserve">  </v>
          </cell>
          <cell r="AG718" t="str">
            <v xml:space="preserve">  </v>
          </cell>
          <cell r="AH718" t="str">
            <v xml:space="preserve">  </v>
          </cell>
          <cell r="AI718" t="str">
            <v>2901KI</v>
          </cell>
          <cell r="AJ718" t="str">
            <v>Outdoor Recreational Facilities</v>
          </cell>
        </row>
        <row r="719">
          <cell r="A719" t="str">
            <v>North Linear Park</v>
          </cell>
          <cell r="B719" t="str">
            <v>Outdoor Recreational Facilities</v>
          </cell>
          <cell r="C719" t="str">
            <v>175 Dan Leckie Way</v>
          </cell>
          <cell r="D719" t="str">
            <v>Toronto</v>
          </cell>
          <cell r="E719" t="str">
            <v>M5V 4A8</v>
          </cell>
          <cell r="F719">
            <v>1</v>
          </cell>
          <cell r="G719" t="str">
            <v>SqFt</v>
          </cell>
          <cell r="H719">
            <v>100</v>
          </cell>
          <cell r="J719">
            <v>41404.909340999999</v>
          </cell>
          <cell r="K719" t="str">
            <v>kWh</v>
          </cell>
          <cell r="AF719" t="str">
            <v xml:space="preserve">  </v>
          </cell>
          <cell r="AG719" t="str">
            <v xml:space="preserve">  </v>
          </cell>
          <cell r="AH719" t="str">
            <v xml:space="preserve">  </v>
          </cell>
          <cell r="AI719" t="str">
            <v>NLP</v>
          </cell>
          <cell r="AJ719" t="str">
            <v>Outdoor Recreational Facilities</v>
          </cell>
        </row>
        <row r="720">
          <cell r="A720" t="str">
            <v>Northwood Park</v>
          </cell>
          <cell r="B720" t="str">
            <v>Outdoor Recreational Facilities</v>
          </cell>
          <cell r="C720" t="str">
            <v>134 Stilecroft Dr</v>
          </cell>
          <cell r="D720" t="str">
            <v>North York</v>
          </cell>
          <cell r="E720" t="str">
            <v>M3J 1A9</v>
          </cell>
          <cell r="F720">
            <v>850</v>
          </cell>
          <cell r="G720" t="str">
            <v>SqFt</v>
          </cell>
          <cell r="H720">
            <v>100</v>
          </cell>
          <cell r="J720">
            <v>13483.710631</v>
          </cell>
          <cell r="K720" t="str">
            <v>kWh</v>
          </cell>
          <cell r="AF720" t="str">
            <v xml:space="preserve">  </v>
          </cell>
          <cell r="AG720" t="str">
            <v xml:space="preserve">  </v>
          </cell>
          <cell r="AH720" t="str">
            <v xml:space="preserve">  </v>
          </cell>
          <cell r="AI720" t="str">
            <v>NWP</v>
          </cell>
          <cell r="AJ720" t="str">
            <v>Outdoor Recreational Facilities</v>
          </cell>
        </row>
        <row r="721">
          <cell r="A721" t="str">
            <v>Norwood Park</v>
          </cell>
          <cell r="B721" t="str">
            <v>Outdoor Recreational Facilities</v>
          </cell>
          <cell r="C721" t="str">
            <v>10 Norwood Rd</v>
          </cell>
          <cell r="D721" t="str">
            <v>Toronto</v>
          </cell>
          <cell r="E721" t="str">
            <v>M4E 2R8</v>
          </cell>
          <cell r="F721">
            <v>1905</v>
          </cell>
          <cell r="G721" t="str">
            <v>SqFt</v>
          </cell>
          <cell r="H721">
            <v>100</v>
          </cell>
          <cell r="J721">
            <v>7868.7117689999995</v>
          </cell>
          <cell r="K721" t="str">
            <v>kWh</v>
          </cell>
          <cell r="L721">
            <v>3827.8739350000001</v>
          </cell>
          <cell r="M721" t="str">
            <v>CUBICM</v>
          </cell>
          <cell r="AF721" t="str">
            <v xml:space="preserve">  </v>
          </cell>
          <cell r="AG721" t="str">
            <v xml:space="preserve">  </v>
          </cell>
          <cell r="AH721" t="str">
            <v xml:space="preserve">  </v>
          </cell>
          <cell r="AI721" t="str">
            <v>NORW</v>
          </cell>
          <cell r="AJ721" t="str">
            <v>Outdoor Recreational Facilities</v>
          </cell>
        </row>
        <row r="722">
          <cell r="A722" t="str">
            <v>Oakcrest Park</v>
          </cell>
          <cell r="B722" t="str">
            <v>Outdoor Recreational Facilities</v>
          </cell>
          <cell r="C722" t="str">
            <v>20 Oakcrest Av /Park</v>
          </cell>
          <cell r="D722" t="str">
            <v>Toronto</v>
          </cell>
          <cell r="E722" t="str">
            <v>M4C 1B4</v>
          </cell>
          <cell r="F722">
            <v>183</v>
          </cell>
          <cell r="G722" t="str">
            <v>SqFt</v>
          </cell>
          <cell r="H722">
            <v>100</v>
          </cell>
          <cell r="J722">
            <v>537.47400000000005</v>
          </cell>
          <cell r="K722" t="str">
            <v>kWh</v>
          </cell>
          <cell r="AF722" t="str">
            <v xml:space="preserve">  </v>
          </cell>
          <cell r="AG722" t="str">
            <v xml:space="preserve">  </v>
          </cell>
          <cell r="AH722" t="str">
            <v xml:space="preserve">  </v>
          </cell>
          <cell r="AI722" t="str">
            <v>OKCP</v>
          </cell>
          <cell r="AJ722" t="str">
            <v>Outdoor Recreational Facilities</v>
          </cell>
        </row>
        <row r="723">
          <cell r="A723" t="str">
            <v>Oakdale VIllage Park</v>
          </cell>
          <cell r="B723" t="str">
            <v>Outdoor Recreational Facilities</v>
          </cell>
          <cell r="C723" t="str">
            <v>88 fred young dr</v>
          </cell>
          <cell r="D723" t="str">
            <v>North York</v>
          </cell>
          <cell r="E723" t="str">
            <v>M3L 0A3</v>
          </cell>
          <cell r="F723">
            <v>123451</v>
          </cell>
          <cell r="G723" t="str">
            <v>SqFt</v>
          </cell>
          <cell r="H723">
            <v>100</v>
          </cell>
          <cell r="J723">
            <v>2593.8750180000002</v>
          </cell>
          <cell r="K723" t="str">
            <v>kWh</v>
          </cell>
          <cell r="AF723" t="str">
            <v xml:space="preserve">  </v>
          </cell>
          <cell r="AG723" t="str">
            <v xml:space="preserve">  </v>
          </cell>
          <cell r="AH723" t="str">
            <v xml:space="preserve">  </v>
          </cell>
          <cell r="AI723" t="str">
            <v>OAKVILLPK</v>
          </cell>
          <cell r="AJ723" t="str">
            <v>Outdoor Recreational Facilities</v>
          </cell>
        </row>
        <row r="724">
          <cell r="A724" t="str">
            <v>Oates Park</v>
          </cell>
          <cell r="B724" t="str">
            <v>Outdoor Recreational Facilities</v>
          </cell>
          <cell r="C724" t="str">
            <v>10 Oates Dr</v>
          </cell>
          <cell r="D724" t="str">
            <v>Scarborough</v>
          </cell>
          <cell r="E724" t="str">
            <v>M1L 0A9</v>
          </cell>
          <cell r="F724">
            <v>130264</v>
          </cell>
          <cell r="G724" t="str">
            <v>SqFt</v>
          </cell>
          <cell r="H724">
            <v>100</v>
          </cell>
          <cell r="J724">
            <v>3786.8749469999998</v>
          </cell>
          <cell r="K724" t="str">
            <v>kWh</v>
          </cell>
          <cell r="AF724" t="str">
            <v xml:space="preserve">  </v>
          </cell>
          <cell r="AG724" t="str">
            <v xml:space="preserve">  </v>
          </cell>
          <cell r="AH724" t="str">
            <v xml:space="preserve">  </v>
          </cell>
          <cell r="AI724" t="str">
            <v>OATES</v>
          </cell>
          <cell r="AJ724" t="str">
            <v>Outdoor Recreational Facilities</v>
          </cell>
        </row>
        <row r="725">
          <cell r="A725" t="str">
            <v>Old Orchard Park</v>
          </cell>
          <cell r="B725" t="str">
            <v>Outdoor Recreational Facilities</v>
          </cell>
          <cell r="C725" t="str">
            <v>450 Deloraine Ave</v>
          </cell>
          <cell r="D725" t="str">
            <v>Toronto</v>
          </cell>
          <cell r="E725" t="str">
            <v>M5M 2B8</v>
          </cell>
          <cell r="F725">
            <v>50611</v>
          </cell>
          <cell r="G725" t="str">
            <v>SqFt</v>
          </cell>
          <cell r="H725">
            <v>100</v>
          </cell>
          <cell r="J725">
            <v>2830.4178440000001</v>
          </cell>
          <cell r="K725" t="str">
            <v>kWh</v>
          </cell>
          <cell r="AF725" t="str">
            <v xml:space="preserve">  </v>
          </cell>
          <cell r="AG725" t="str">
            <v xml:space="preserve">  </v>
          </cell>
          <cell r="AH725" t="str">
            <v xml:space="preserve">  </v>
          </cell>
          <cell r="AI725" t="str">
            <v>450DELORAINEAVE</v>
          </cell>
          <cell r="AJ725" t="str">
            <v>Outdoor Recreational Facilities</v>
          </cell>
        </row>
        <row r="726">
          <cell r="A726" t="str">
            <v>Olympic Island Buildings</v>
          </cell>
          <cell r="B726" t="str">
            <v>Outdoor Recreational Facilities</v>
          </cell>
          <cell r="C726" t="str">
            <v>0 Olympic Isld</v>
          </cell>
          <cell r="D726" t="str">
            <v>Toronto</v>
          </cell>
          <cell r="E726" t="str">
            <v>M5J 2V3</v>
          </cell>
          <cell r="F726">
            <v>4725</v>
          </cell>
          <cell r="G726" t="str">
            <v>SqFt</v>
          </cell>
          <cell r="H726">
            <v>100</v>
          </cell>
          <cell r="J726">
            <v>42976.083190999998</v>
          </cell>
          <cell r="K726" t="str">
            <v>kWh</v>
          </cell>
          <cell r="AF726" t="str">
            <v xml:space="preserve">  </v>
          </cell>
          <cell r="AG726" t="str">
            <v xml:space="preserve">  </v>
          </cell>
          <cell r="AH726" t="str">
            <v xml:space="preserve">  </v>
          </cell>
          <cell r="AI726" t="str">
            <v>OIB</v>
          </cell>
          <cell r="AJ726" t="str">
            <v>Outdoor Recreational Facilities</v>
          </cell>
        </row>
        <row r="727">
          <cell r="A727" t="str">
            <v>Oriole Park WR</v>
          </cell>
          <cell r="B727" t="str">
            <v>Outdoor Recreational Facilities</v>
          </cell>
          <cell r="C727" t="str">
            <v>201 Oriole Pky</v>
          </cell>
          <cell r="D727" t="str">
            <v>Toronto</v>
          </cell>
          <cell r="E727" t="str">
            <v>M5P 2HR</v>
          </cell>
          <cell r="F727">
            <v>377</v>
          </cell>
          <cell r="G727" t="str">
            <v>SqFt</v>
          </cell>
          <cell r="H727">
            <v>100</v>
          </cell>
          <cell r="J727">
            <v>10295.610561000001</v>
          </cell>
          <cell r="K727" t="str">
            <v>kWh</v>
          </cell>
          <cell r="AF727" t="str">
            <v xml:space="preserve">  </v>
          </cell>
          <cell r="AG727" t="str">
            <v xml:space="preserve">  </v>
          </cell>
          <cell r="AH727" t="str">
            <v xml:space="preserve">  </v>
          </cell>
          <cell r="AI727" t="str">
            <v>ORP</v>
          </cell>
          <cell r="AJ727" t="str">
            <v>Outdoor Recreational Facilities</v>
          </cell>
        </row>
        <row r="728">
          <cell r="A728" t="str">
            <v>Osler Playground</v>
          </cell>
          <cell r="B728" t="str">
            <v>Outdoor Recreational Facilities</v>
          </cell>
          <cell r="C728" t="str">
            <v>95 Argyle St</v>
          </cell>
          <cell r="D728" t="str">
            <v>Toronto</v>
          </cell>
          <cell r="E728" t="str">
            <v>M6J 1N7</v>
          </cell>
          <cell r="F728">
            <v>183</v>
          </cell>
          <cell r="G728" t="str">
            <v>SqFt</v>
          </cell>
          <cell r="H728">
            <v>100</v>
          </cell>
          <cell r="J728">
            <v>6817.0231659999999</v>
          </cell>
          <cell r="K728" t="str">
            <v>kWh</v>
          </cell>
          <cell r="AF728" t="str">
            <v xml:space="preserve">  </v>
          </cell>
          <cell r="AG728" t="str">
            <v xml:space="preserve">  </v>
          </cell>
          <cell r="AH728" t="str">
            <v xml:space="preserve">  </v>
          </cell>
          <cell r="AI728" t="str">
            <v>OSPG</v>
          </cell>
          <cell r="AJ728" t="str">
            <v>Outdoor Recreational Facilities</v>
          </cell>
        </row>
        <row r="729">
          <cell r="A729" t="str">
            <v>Osler Walkway</v>
          </cell>
          <cell r="B729" t="str">
            <v>Outdoor Recreational Facilities</v>
          </cell>
          <cell r="C729" t="str">
            <v>16A Osler St</v>
          </cell>
          <cell r="D729" t="str">
            <v>Toronto</v>
          </cell>
          <cell r="E729" t="str">
            <v>M6P 4A2</v>
          </cell>
          <cell r="F729">
            <v>1722</v>
          </cell>
          <cell r="G729" t="str">
            <v>SqFt</v>
          </cell>
          <cell r="H729">
            <v>100</v>
          </cell>
          <cell r="J729">
            <v>17977.541519999999</v>
          </cell>
          <cell r="K729" t="str">
            <v>kWh</v>
          </cell>
          <cell r="AF729" t="str">
            <v xml:space="preserve">  </v>
          </cell>
          <cell r="AG729" t="str">
            <v xml:space="preserve">  </v>
          </cell>
          <cell r="AH729" t="str">
            <v xml:space="preserve">  </v>
          </cell>
          <cell r="AI729" t="str">
            <v>16AOSLER</v>
          </cell>
          <cell r="AJ729" t="str">
            <v>Outdoor Recreational Facilities</v>
          </cell>
        </row>
        <row r="730">
          <cell r="A730" t="str">
            <v>Otter Creek Park</v>
          </cell>
          <cell r="B730" t="str">
            <v>Outdoor Recreational Facilities</v>
          </cell>
          <cell r="C730" t="str">
            <v>140 Cheritan Ave</v>
          </cell>
          <cell r="D730" t="str">
            <v>Toronto</v>
          </cell>
          <cell r="E730" t="str">
            <v>M4R 1S8</v>
          </cell>
          <cell r="F730">
            <v>3035</v>
          </cell>
          <cell r="G730" t="str">
            <v>SqFt</v>
          </cell>
          <cell r="H730">
            <v>100</v>
          </cell>
          <cell r="J730">
            <v>350523.43022500002</v>
          </cell>
          <cell r="K730" t="str">
            <v>kWh</v>
          </cell>
          <cell r="AF730" t="str">
            <v xml:space="preserve">  </v>
          </cell>
          <cell r="AG730" t="str">
            <v xml:space="preserve">  </v>
          </cell>
          <cell r="AH730" t="str">
            <v xml:space="preserve">  </v>
          </cell>
          <cell r="AI730" t="str">
            <v>OCP</v>
          </cell>
          <cell r="AJ730" t="str">
            <v>Outdoor Recreational Facilities</v>
          </cell>
        </row>
        <row r="731">
          <cell r="A731" t="str">
            <v>Ourland Pool (outdoor)</v>
          </cell>
          <cell r="B731" t="str">
            <v>Outdoor Recreational Facilities</v>
          </cell>
          <cell r="C731" t="str">
            <v>36 Ourland Ave</v>
          </cell>
          <cell r="D731" t="str">
            <v>Etobicoke</v>
          </cell>
          <cell r="E731" t="str">
            <v>M8Z 4C9</v>
          </cell>
          <cell r="F731">
            <v>1098</v>
          </cell>
          <cell r="G731" t="str">
            <v>SqFt</v>
          </cell>
          <cell r="H731">
            <v>100</v>
          </cell>
          <cell r="J731">
            <v>31654.341634</v>
          </cell>
          <cell r="K731" t="str">
            <v>kWh</v>
          </cell>
          <cell r="L731">
            <v>0</v>
          </cell>
          <cell r="M731" t="str">
            <v>CUBICM</v>
          </cell>
          <cell r="AF731" t="str">
            <v xml:space="preserve">  </v>
          </cell>
          <cell r="AG731" t="str">
            <v xml:space="preserve">  </v>
          </cell>
          <cell r="AH731" t="str">
            <v xml:space="preserve">  </v>
          </cell>
          <cell r="AI731" t="str">
            <v>OLP</v>
          </cell>
          <cell r="AJ731" t="str">
            <v>Outdoor Recreational Facilities</v>
          </cell>
        </row>
        <row r="732">
          <cell r="A732" t="str">
            <v>Pantry Park / Beaches Park</v>
          </cell>
          <cell r="B732" t="str">
            <v>Outdoor Recreational Facilities</v>
          </cell>
          <cell r="C732" t="str">
            <v>70 Kew Beach Ave</v>
          </cell>
          <cell r="D732" t="str">
            <v>Toronto</v>
          </cell>
          <cell r="E732" t="str">
            <v>M4L 1B8</v>
          </cell>
          <cell r="F732">
            <v>7373</v>
          </cell>
          <cell r="G732" t="str">
            <v>SqFt</v>
          </cell>
          <cell r="H732">
            <v>100</v>
          </cell>
          <cell r="J732">
            <v>84325.827749999997</v>
          </cell>
          <cell r="K732" t="str">
            <v>kWh</v>
          </cell>
          <cell r="AF732" t="str">
            <v xml:space="preserve">  </v>
          </cell>
          <cell r="AG732" t="str">
            <v xml:space="preserve">  </v>
          </cell>
          <cell r="AH732" t="str">
            <v xml:space="preserve">  </v>
          </cell>
          <cell r="AI732" t="str">
            <v>PPBP</v>
          </cell>
          <cell r="AJ732" t="str">
            <v>Outdoor Recreational Facilities</v>
          </cell>
        </row>
        <row r="733">
          <cell r="A733" t="str">
            <v>Pape Ave Playground</v>
          </cell>
          <cell r="B733" t="str">
            <v>Outdoor Recreational Facilities</v>
          </cell>
          <cell r="C733" t="str">
            <v>979 Gerrard St E</v>
          </cell>
          <cell r="D733" t="str">
            <v>Toronto</v>
          </cell>
          <cell r="E733" t="str">
            <v>M4M 1Z4</v>
          </cell>
          <cell r="F733">
            <v>121244</v>
          </cell>
          <cell r="G733" t="str">
            <v>SqFt</v>
          </cell>
          <cell r="H733">
            <v>100</v>
          </cell>
          <cell r="J733">
            <v>7290.3646859999999</v>
          </cell>
          <cell r="K733" t="str">
            <v>kWh</v>
          </cell>
          <cell r="AF733" t="str">
            <v xml:space="preserve">  </v>
          </cell>
          <cell r="AG733" t="str">
            <v xml:space="preserve">  </v>
          </cell>
          <cell r="AH733" t="str">
            <v xml:space="preserve">  </v>
          </cell>
          <cell r="AI733" t="str">
            <v>PAPG</v>
          </cell>
          <cell r="AJ733" t="str">
            <v>Outdoor Recreational Facilities</v>
          </cell>
        </row>
        <row r="734">
          <cell r="A734" t="str">
            <v>Park Lights - unknown name</v>
          </cell>
          <cell r="B734" t="str">
            <v>Outdoor Recreational Facilities</v>
          </cell>
          <cell r="C734" t="str">
            <v>0 City Parks Ltg</v>
          </cell>
          <cell r="D734" t="str">
            <v>Toronto</v>
          </cell>
          <cell r="E734" t="str">
            <v>M5V 3C6</v>
          </cell>
          <cell r="F734">
            <v>1</v>
          </cell>
          <cell r="G734" t="str">
            <v>SqFt</v>
          </cell>
          <cell r="H734">
            <v>100</v>
          </cell>
          <cell r="J734">
            <v>909158.89199999999</v>
          </cell>
          <cell r="K734" t="str">
            <v>kWh</v>
          </cell>
          <cell r="AF734" t="str">
            <v xml:space="preserve">  </v>
          </cell>
          <cell r="AG734" t="str">
            <v xml:space="preserve">  </v>
          </cell>
          <cell r="AH734" t="str">
            <v xml:space="preserve">  </v>
          </cell>
          <cell r="AI734" t="str">
            <v>PLTO</v>
          </cell>
          <cell r="AJ734" t="str">
            <v>Outdoor Recreational Facilities</v>
          </cell>
        </row>
        <row r="735">
          <cell r="A735" t="str">
            <v>Parklawn Pool/Rink</v>
          </cell>
          <cell r="B735" t="str">
            <v>Outdoor Recreational Facilities</v>
          </cell>
          <cell r="C735" t="str">
            <v>340 Park Lawn Rd</v>
          </cell>
          <cell r="D735" t="str">
            <v>Etobicoke</v>
          </cell>
          <cell r="E735" t="str">
            <v>M8Y 3K3</v>
          </cell>
          <cell r="F735">
            <v>5210</v>
          </cell>
          <cell r="G735" t="str">
            <v>SqFt</v>
          </cell>
          <cell r="H735">
            <v>100</v>
          </cell>
          <cell r="J735">
            <v>601157.20782100002</v>
          </cell>
          <cell r="K735" t="str">
            <v>kWh</v>
          </cell>
          <cell r="L735">
            <v>56546.942424000001</v>
          </cell>
          <cell r="M735" t="str">
            <v>CUBICM</v>
          </cell>
          <cell r="AF735" t="str">
            <v xml:space="preserve">  </v>
          </cell>
          <cell r="AG735" t="str">
            <v xml:space="preserve">  </v>
          </cell>
          <cell r="AH735" t="str">
            <v xml:space="preserve">  </v>
          </cell>
          <cell r="AI735" t="str">
            <v>PARKR</v>
          </cell>
          <cell r="AJ735" t="str">
            <v>Outdoor Recreational Facilities</v>
          </cell>
        </row>
        <row r="736">
          <cell r="A736" t="str">
            <v>Parks Various Locations</v>
          </cell>
          <cell r="B736" t="str">
            <v>Outdoor Recreational Facilities</v>
          </cell>
          <cell r="C736" t="str">
            <v>Various Locations</v>
          </cell>
          <cell r="D736" t="str">
            <v>Toronto</v>
          </cell>
          <cell r="E736" t="str">
            <v>M5V 3C6</v>
          </cell>
          <cell r="F736">
            <v>85</v>
          </cell>
          <cell r="G736" t="str">
            <v>SqFt</v>
          </cell>
          <cell r="H736">
            <v>100</v>
          </cell>
          <cell r="J736">
            <v>1114905.912881</v>
          </cell>
          <cell r="K736" t="str">
            <v>kWh</v>
          </cell>
          <cell r="AF736" t="str">
            <v xml:space="preserve">  </v>
          </cell>
          <cell r="AG736" t="str">
            <v xml:space="preserve">  </v>
          </cell>
          <cell r="AH736" t="str">
            <v xml:space="preserve">  </v>
          </cell>
          <cell r="AI736" t="str">
            <v>PKLOC</v>
          </cell>
          <cell r="AJ736" t="str">
            <v>Outdoor Recreational Facilities</v>
          </cell>
        </row>
        <row r="737">
          <cell r="A737" t="str">
            <v>Perth Ave Square</v>
          </cell>
          <cell r="B737" t="str">
            <v>Outdoor Recreational Facilities</v>
          </cell>
          <cell r="C737" t="str">
            <v>437 Perth Av</v>
          </cell>
          <cell r="D737" t="str">
            <v>Toronto</v>
          </cell>
          <cell r="E737" t="str">
            <v>M6P 4G7</v>
          </cell>
          <cell r="F737">
            <v>65315</v>
          </cell>
          <cell r="G737" t="str">
            <v>SqFt</v>
          </cell>
          <cell r="H737">
            <v>100</v>
          </cell>
          <cell r="J737">
            <v>2725.8080940000004</v>
          </cell>
          <cell r="K737" t="str">
            <v>kWh</v>
          </cell>
          <cell r="AF737" t="str">
            <v xml:space="preserve">  </v>
          </cell>
          <cell r="AG737" t="str">
            <v xml:space="preserve">  </v>
          </cell>
          <cell r="AH737" t="str">
            <v xml:space="preserve">  </v>
          </cell>
          <cell r="AI737" t="str">
            <v>PASQ</v>
          </cell>
          <cell r="AJ737" t="str">
            <v>Outdoor Recreational Facilities</v>
          </cell>
        </row>
        <row r="738">
          <cell r="A738" t="str">
            <v>Perth Square Park WR</v>
          </cell>
          <cell r="B738" t="str">
            <v>Outdoor Recreational Facilities</v>
          </cell>
          <cell r="C738" t="str">
            <v>300 Perth Av</v>
          </cell>
          <cell r="D738" t="str">
            <v>Toronto</v>
          </cell>
          <cell r="E738" t="str">
            <v>M6P 3X9</v>
          </cell>
          <cell r="F738">
            <v>560</v>
          </cell>
          <cell r="G738" t="str">
            <v>SqFt</v>
          </cell>
          <cell r="H738">
            <v>100</v>
          </cell>
          <cell r="J738">
            <v>14665.229106999999</v>
          </cell>
          <cell r="K738" t="str">
            <v>kWh</v>
          </cell>
          <cell r="AF738" t="str">
            <v xml:space="preserve">  </v>
          </cell>
          <cell r="AG738" t="str">
            <v xml:space="preserve">  </v>
          </cell>
          <cell r="AH738" t="str">
            <v xml:space="preserve">  </v>
          </cell>
          <cell r="AI738" t="str">
            <v>PESP</v>
          </cell>
          <cell r="AJ738" t="str">
            <v>Outdoor Recreational Facilities</v>
          </cell>
        </row>
        <row r="739">
          <cell r="A739" t="str">
            <v>Phin Ave Parkette</v>
          </cell>
          <cell r="B739" t="str">
            <v>Outdoor Recreational Facilities</v>
          </cell>
          <cell r="C739" t="str">
            <v>107 Condor Ave</v>
          </cell>
          <cell r="D739" t="str">
            <v>Toronto</v>
          </cell>
          <cell r="E739" t="str">
            <v>M4J 3H4</v>
          </cell>
          <cell r="F739">
            <v>102084</v>
          </cell>
          <cell r="G739" t="str">
            <v>SqFt</v>
          </cell>
          <cell r="H739">
            <v>100</v>
          </cell>
          <cell r="J739">
            <v>7861.1782090000006</v>
          </cell>
          <cell r="K739" t="str">
            <v>kWh</v>
          </cell>
          <cell r="AF739" t="str">
            <v xml:space="preserve">  </v>
          </cell>
          <cell r="AG739" t="str">
            <v xml:space="preserve">  </v>
          </cell>
          <cell r="AH739" t="str">
            <v xml:space="preserve">  </v>
          </cell>
          <cell r="AI739" t="str">
            <v>PHAP</v>
          </cell>
          <cell r="AJ739" t="str">
            <v>Outdoor Recreational Facilities</v>
          </cell>
        </row>
        <row r="740">
          <cell r="A740" t="str">
            <v>Pine Point C.C &amp; Pool</v>
          </cell>
          <cell r="B740" t="str">
            <v>Outdoor Recreational Facilities</v>
          </cell>
          <cell r="C740" t="str">
            <v>15 Grierson Rd (Allenby Ave)</v>
          </cell>
          <cell r="D740" t="str">
            <v>Etobicoke</v>
          </cell>
          <cell r="E740" t="str">
            <v>M9W 3R2</v>
          </cell>
          <cell r="F740">
            <v>17265</v>
          </cell>
          <cell r="G740" t="str">
            <v>SqFt</v>
          </cell>
          <cell r="H740">
            <v>100</v>
          </cell>
          <cell r="J740">
            <v>61996.6</v>
          </cell>
          <cell r="K740" t="str">
            <v>kWh</v>
          </cell>
          <cell r="L740">
            <v>17102</v>
          </cell>
          <cell r="M740" t="str">
            <v>CUBICM</v>
          </cell>
          <cell r="AF740" t="str">
            <v xml:space="preserve">  </v>
          </cell>
          <cell r="AG740" t="str">
            <v xml:space="preserve">  </v>
          </cell>
          <cell r="AH740" t="str">
            <v xml:space="preserve">  </v>
          </cell>
          <cell r="AI740" t="str">
            <v>PINEC</v>
          </cell>
          <cell r="AJ740" t="str">
            <v>Outdoor Recreational Facilities</v>
          </cell>
        </row>
        <row r="741">
          <cell r="A741" t="str">
            <v>Pine Point Park</v>
          </cell>
          <cell r="B741" t="str">
            <v>Outdoor Recreational Facilities</v>
          </cell>
          <cell r="C741" t="str">
            <v>85 Grierson Rd</v>
          </cell>
          <cell r="D741" t="str">
            <v>Etobicoke</v>
          </cell>
          <cell r="E741" t="str">
            <v>M9W 3R6</v>
          </cell>
          <cell r="F741">
            <v>4270484</v>
          </cell>
          <cell r="G741" t="str">
            <v>SqFt</v>
          </cell>
          <cell r="H741">
            <v>100</v>
          </cell>
          <cell r="J741">
            <v>53073.900960999999</v>
          </cell>
          <cell r="K741" t="str">
            <v>kWh</v>
          </cell>
          <cell r="AF741" t="str">
            <v xml:space="preserve">  </v>
          </cell>
          <cell r="AG741" t="str">
            <v xml:space="preserve">  </v>
          </cell>
          <cell r="AH741" t="str">
            <v xml:space="preserve">  </v>
          </cell>
          <cell r="AI741" t="str">
            <v>85GRIE</v>
          </cell>
          <cell r="AJ741" t="str">
            <v>Outdoor Recreational Facilities</v>
          </cell>
        </row>
        <row r="742">
          <cell r="A742" t="str">
            <v>Pine Point Park Tennis</v>
          </cell>
          <cell r="B742" t="str">
            <v>Outdoor Recreational Facilities</v>
          </cell>
          <cell r="C742" t="str">
            <v>4 Conan Rd</v>
          </cell>
          <cell r="D742" t="str">
            <v>Etobicoke</v>
          </cell>
          <cell r="E742" t="str">
            <v>M9W 3S7</v>
          </cell>
          <cell r="F742">
            <v>1755</v>
          </cell>
          <cell r="G742" t="str">
            <v>SqFt</v>
          </cell>
          <cell r="H742">
            <v>100</v>
          </cell>
          <cell r="J742">
            <v>3811.159146</v>
          </cell>
          <cell r="K742" t="str">
            <v>kWh</v>
          </cell>
          <cell r="AF742" t="str">
            <v xml:space="preserve">  </v>
          </cell>
          <cell r="AG742" t="str">
            <v xml:space="preserve">  </v>
          </cell>
          <cell r="AH742" t="str">
            <v xml:space="preserve">  </v>
          </cell>
          <cell r="AI742" t="str">
            <v>PPP</v>
          </cell>
          <cell r="AJ742" t="str">
            <v>Outdoor Recreational Facilities</v>
          </cell>
        </row>
        <row r="743">
          <cell r="A743" t="str">
            <v>Polson Street Park</v>
          </cell>
          <cell r="B743" t="str">
            <v>Outdoor Recreational Facilities</v>
          </cell>
          <cell r="C743" t="str">
            <v>318 Cherry St</v>
          </cell>
          <cell r="D743" t="str">
            <v>Toronto</v>
          </cell>
          <cell r="E743" t="str">
            <v>M5A 2E0</v>
          </cell>
          <cell r="F743">
            <v>3</v>
          </cell>
          <cell r="G743" t="str">
            <v>SqFt</v>
          </cell>
          <cell r="H743">
            <v>100</v>
          </cell>
          <cell r="J743">
            <v>31343.97221</v>
          </cell>
          <cell r="K743" t="str">
            <v>kWh</v>
          </cell>
          <cell r="AF743" t="str">
            <v xml:space="preserve">  </v>
          </cell>
          <cell r="AG743" t="str">
            <v xml:space="preserve">  </v>
          </cell>
          <cell r="AH743" t="str">
            <v xml:space="preserve">  </v>
          </cell>
          <cell r="AI743" t="str">
            <v>PSSP</v>
          </cell>
          <cell r="AJ743" t="str">
            <v>Outdoor Recreational Facilities</v>
          </cell>
        </row>
        <row r="744">
          <cell r="A744" t="str">
            <v>Poplar Plains Parkette</v>
          </cell>
          <cell r="B744" t="str">
            <v>Outdoor Recreational Facilities</v>
          </cell>
          <cell r="C744" t="str">
            <v>3 Poplar Plains Rd</v>
          </cell>
          <cell r="D744" t="str">
            <v>Toronto</v>
          </cell>
          <cell r="E744" t="str">
            <v>M4V 2M7</v>
          </cell>
          <cell r="F744">
            <v>30623</v>
          </cell>
          <cell r="G744" t="str">
            <v>SqFt</v>
          </cell>
          <cell r="H744">
            <v>100</v>
          </cell>
          <cell r="J744">
            <v>1363.4003539999999</v>
          </cell>
          <cell r="K744" t="str">
            <v>kWh</v>
          </cell>
          <cell r="AF744" t="str">
            <v xml:space="preserve">  </v>
          </cell>
          <cell r="AG744" t="str">
            <v xml:space="preserve">  </v>
          </cell>
          <cell r="AH744" t="str">
            <v xml:space="preserve">  </v>
          </cell>
          <cell r="AI744" t="str">
            <v>POPL</v>
          </cell>
          <cell r="AJ744" t="str">
            <v>Outdoor Recreational Facilities</v>
          </cell>
        </row>
        <row r="745">
          <cell r="A745" t="str">
            <v>Port Union Park</v>
          </cell>
          <cell r="B745" t="str">
            <v>Outdoor Recreational Facilities</v>
          </cell>
          <cell r="C745" t="str">
            <v>76 Maberley Cres</v>
          </cell>
          <cell r="D745" t="str">
            <v>Scarborough</v>
          </cell>
          <cell r="E745" t="str">
            <v>M1C 3K8</v>
          </cell>
          <cell r="F745">
            <v>1</v>
          </cell>
          <cell r="G745" t="str">
            <v>SqFt</v>
          </cell>
          <cell r="H745">
            <v>168</v>
          </cell>
          <cell r="J745">
            <v>1221.831263</v>
          </cell>
          <cell r="K745" t="str">
            <v>kWh</v>
          </cell>
          <cell r="AF745" t="str">
            <v xml:space="preserve">  </v>
          </cell>
          <cell r="AG745" t="str">
            <v xml:space="preserve">  </v>
          </cell>
          <cell r="AH745" t="str">
            <v xml:space="preserve">  </v>
          </cell>
          <cell r="AI745" t="str">
            <v>PORTUNION</v>
          </cell>
          <cell r="AJ745" t="str">
            <v>Outdoor Recreational Facilities</v>
          </cell>
        </row>
        <row r="746">
          <cell r="A746" t="str">
            <v>Port Union Village Comm Park</v>
          </cell>
          <cell r="B746" t="str">
            <v>Outdoor Recreational Facilities</v>
          </cell>
          <cell r="C746" t="str">
            <v>105 Bridgend St</v>
          </cell>
          <cell r="D746" t="str">
            <v>Scarborough</v>
          </cell>
          <cell r="E746" t="str">
            <v>M1C 5G5</v>
          </cell>
          <cell r="F746">
            <v>15300</v>
          </cell>
          <cell r="G746" t="str">
            <v>SqFt</v>
          </cell>
          <cell r="H746">
            <v>100</v>
          </cell>
          <cell r="J746">
            <v>27759.130544</v>
          </cell>
          <cell r="K746" t="str">
            <v>kWh</v>
          </cell>
          <cell r="AF746" t="str">
            <v xml:space="preserve">  </v>
          </cell>
          <cell r="AG746" t="str">
            <v xml:space="preserve">  </v>
          </cell>
          <cell r="AH746" t="str">
            <v xml:space="preserve">  </v>
          </cell>
          <cell r="AI746" t="str">
            <v>7PORTU</v>
          </cell>
          <cell r="AJ746" t="str">
            <v>Outdoor Recreational Facilities</v>
          </cell>
        </row>
        <row r="747">
          <cell r="A747" t="str">
            <v>Prairie Drive Park</v>
          </cell>
          <cell r="B747" t="str">
            <v>Outdoor Recreational Facilities</v>
          </cell>
          <cell r="C747" t="str">
            <v>70 Prairie Dr</v>
          </cell>
          <cell r="D747" t="str">
            <v>Scarborough</v>
          </cell>
          <cell r="E747" t="str">
            <v>M1L 1L3</v>
          </cell>
          <cell r="F747">
            <v>144182</v>
          </cell>
          <cell r="G747" t="str">
            <v>SqFt</v>
          </cell>
          <cell r="H747">
            <v>100</v>
          </cell>
          <cell r="J747">
            <v>4239.362607</v>
          </cell>
          <cell r="K747" t="str">
            <v>kWh</v>
          </cell>
          <cell r="AF747" t="str">
            <v xml:space="preserve">  </v>
          </cell>
          <cell r="AG747" t="str">
            <v xml:space="preserve">  </v>
          </cell>
          <cell r="AH747" t="str">
            <v xml:space="preserve">  </v>
          </cell>
          <cell r="AI747" t="str">
            <v>PDP</v>
          </cell>
          <cell r="AJ747" t="str">
            <v>Outdoor Recreational Facilities</v>
          </cell>
        </row>
        <row r="748">
          <cell r="A748" t="str">
            <v>Pricefield Rd Playground</v>
          </cell>
          <cell r="B748" t="str">
            <v>Outdoor Recreational Facilities</v>
          </cell>
          <cell r="C748" t="str">
            <v>50 Pricefield Rd</v>
          </cell>
          <cell r="D748" t="str">
            <v>Toronto</v>
          </cell>
          <cell r="E748" t="str">
            <v>M4W 1Z9</v>
          </cell>
          <cell r="F748">
            <v>82107</v>
          </cell>
          <cell r="G748" t="str">
            <v>SqFt</v>
          </cell>
          <cell r="H748">
            <v>100</v>
          </cell>
          <cell r="J748">
            <v>9766.2876759999999</v>
          </cell>
          <cell r="K748" t="str">
            <v>kWh</v>
          </cell>
          <cell r="AF748" t="str">
            <v xml:space="preserve">  </v>
          </cell>
          <cell r="AG748" t="str">
            <v xml:space="preserve">  </v>
          </cell>
          <cell r="AH748" t="str">
            <v xml:space="preserve">  </v>
          </cell>
          <cell r="AI748" t="str">
            <v>50PICE</v>
          </cell>
          <cell r="AJ748" t="str">
            <v>Outdoor Recreational Facilities</v>
          </cell>
        </row>
        <row r="749">
          <cell r="A749" t="str">
            <v>Prince Of Wales Rink (outdoor)</v>
          </cell>
          <cell r="B749" t="str">
            <v>Outdoor Recreational Facilities</v>
          </cell>
          <cell r="C749" t="str">
            <v>1 Third St</v>
          </cell>
          <cell r="D749" t="str">
            <v>Etobicoke</v>
          </cell>
          <cell r="E749" t="str">
            <v>M8V 2X5</v>
          </cell>
          <cell r="F749">
            <v>1970</v>
          </cell>
          <cell r="G749" t="str">
            <v>SqFt</v>
          </cell>
          <cell r="H749">
            <v>100</v>
          </cell>
          <cell r="J749">
            <v>124784.249855</v>
          </cell>
          <cell r="K749" t="str">
            <v>kWh</v>
          </cell>
          <cell r="L749">
            <v>9168.7920159999994</v>
          </cell>
          <cell r="M749" t="str">
            <v>CUBICM</v>
          </cell>
          <cell r="AF749" t="str">
            <v xml:space="preserve">  </v>
          </cell>
          <cell r="AG749" t="str">
            <v xml:space="preserve">  </v>
          </cell>
          <cell r="AH749" t="str">
            <v xml:space="preserve">  </v>
          </cell>
          <cell r="AI749" t="str">
            <v>PRINR</v>
          </cell>
          <cell r="AJ749" t="str">
            <v>Outdoor Recreational Facilities</v>
          </cell>
        </row>
        <row r="750">
          <cell r="A750" t="str">
            <v>Princess Park</v>
          </cell>
          <cell r="B750" t="str">
            <v>Outdoor Recreational Facilities</v>
          </cell>
          <cell r="C750" t="str">
            <v>212 Doris</v>
          </cell>
          <cell r="D750" t="str">
            <v>North York</v>
          </cell>
          <cell r="E750" t="str">
            <v>M3N 2N2</v>
          </cell>
          <cell r="F750">
            <v>36726</v>
          </cell>
          <cell r="G750" t="str">
            <v>SqFt</v>
          </cell>
          <cell r="H750">
            <v>100</v>
          </cell>
          <cell r="J750">
            <v>14239.232686000001</v>
          </cell>
          <cell r="K750" t="str">
            <v>kWh</v>
          </cell>
          <cell r="AF750" t="str">
            <v xml:space="preserve">  </v>
          </cell>
          <cell r="AG750" t="str">
            <v xml:space="preserve">  </v>
          </cell>
          <cell r="AH750" t="str">
            <v xml:space="preserve">  </v>
          </cell>
          <cell r="AI750" t="str">
            <v>PRINCP</v>
          </cell>
          <cell r="AJ750" t="str">
            <v>Outdoor Recreational Facilities</v>
          </cell>
        </row>
        <row r="751">
          <cell r="A751" t="str">
            <v>Queen's Park Outdoor Ltg</v>
          </cell>
          <cell r="B751" t="str">
            <v>Outdoor Recreational Facilities</v>
          </cell>
          <cell r="C751" t="str">
            <v>0 Queen's Park</v>
          </cell>
          <cell r="D751" t="str">
            <v>Toronto</v>
          </cell>
          <cell r="E751" t="str">
            <v>M5S 2C3</v>
          </cell>
          <cell r="F751">
            <v>1</v>
          </cell>
          <cell r="G751" t="str">
            <v>SqFt</v>
          </cell>
          <cell r="H751">
            <v>100</v>
          </cell>
          <cell r="J751">
            <v>24684.504000000001</v>
          </cell>
          <cell r="K751" t="str">
            <v>kWh</v>
          </cell>
          <cell r="AF751" t="str">
            <v xml:space="preserve">  </v>
          </cell>
          <cell r="AG751" t="str">
            <v xml:space="preserve">  </v>
          </cell>
          <cell r="AH751" t="str">
            <v xml:space="preserve">  </v>
          </cell>
          <cell r="AI751" t="str">
            <v>QUEENSP</v>
          </cell>
          <cell r="AJ751" t="str">
            <v>Outdoor Recreational Facilities</v>
          </cell>
        </row>
        <row r="752">
          <cell r="A752" t="str">
            <v>Queensway Park</v>
          </cell>
          <cell r="B752" t="str">
            <v>Outdoor Recreational Facilities</v>
          </cell>
          <cell r="C752" t="str">
            <v>8 AVON PARK</v>
          </cell>
          <cell r="D752" t="str">
            <v>Toronto</v>
          </cell>
          <cell r="E752" t="str">
            <v>M6N 3W7</v>
          </cell>
          <cell r="F752">
            <v>338072</v>
          </cell>
          <cell r="G752" t="str">
            <v>SqFt</v>
          </cell>
          <cell r="H752">
            <v>100</v>
          </cell>
          <cell r="J752">
            <v>46878.599644999995</v>
          </cell>
          <cell r="K752" t="str">
            <v>kWh</v>
          </cell>
          <cell r="AF752" t="str">
            <v xml:space="preserve">  </v>
          </cell>
          <cell r="AG752" t="str">
            <v xml:space="preserve">  </v>
          </cell>
          <cell r="AH752" t="str">
            <v xml:space="preserve">  </v>
          </cell>
          <cell r="AI752" t="str">
            <v>8AVONPARK</v>
          </cell>
          <cell r="AJ752" t="str">
            <v>Outdoor Recreational Facilities</v>
          </cell>
        </row>
        <row r="753">
          <cell r="A753" t="str">
            <v>Queensway Rink</v>
          </cell>
          <cell r="B753" t="str">
            <v>Outdoor Recreational Facilities</v>
          </cell>
          <cell r="C753" t="str">
            <v>8 Avon Park Dr</v>
          </cell>
          <cell r="D753" t="str">
            <v>Etobicoke</v>
          </cell>
          <cell r="E753" t="str">
            <v>M8Z 3X3</v>
          </cell>
          <cell r="F753">
            <v>1603</v>
          </cell>
          <cell r="G753" t="str">
            <v>SqFt</v>
          </cell>
          <cell r="H753">
            <v>100</v>
          </cell>
          <cell r="J753">
            <v>7337.6209669999998</v>
          </cell>
          <cell r="K753" t="str">
            <v>kWh</v>
          </cell>
          <cell r="L753">
            <v>3866.7574399999999</v>
          </cell>
          <cell r="M753" t="str">
            <v>CUBICM</v>
          </cell>
          <cell r="AF753" t="str">
            <v xml:space="preserve">  </v>
          </cell>
          <cell r="AG753" t="str">
            <v xml:space="preserve">  </v>
          </cell>
          <cell r="AH753" t="str">
            <v xml:space="preserve">  </v>
          </cell>
          <cell r="AI753" t="str">
            <v>QUEER</v>
          </cell>
          <cell r="AJ753" t="str">
            <v>Outdoor Recreational Facilities</v>
          </cell>
        </row>
        <row r="754">
          <cell r="A754" t="str">
            <v>Ramsden Park</v>
          </cell>
          <cell r="B754" t="str">
            <v>Outdoor Recreational Facilities</v>
          </cell>
          <cell r="C754" t="str">
            <v>1020 Yonge St</v>
          </cell>
          <cell r="D754" t="str">
            <v>Toronto</v>
          </cell>
          <cell r="E754" t="str">
            <v>M4W 2K1</v>
          </cell>
          <cell r="F754">
            <v>3434</v>
          </cell>
          <cell r="G754" t="str">
            <v>SqFt</v>
          </cell>
          <cell r="H754">
            <v>100</v>
          </cell>
          <cell r="J754">
            <v>389986.67636400001</v>
          </cell>
          <cell r="K754" t="str">
            <v>kWh</v>
          </cell>
          <cell r="L754">
            <v>5918.8018179999999</v>
          </cell>
          <cell r="M754" t="str">
            <v>CUBICM</v>
          </cell>
          <cell r="AF754" t="str">
            <v xml:space="preserve">  </v>
          </cell>
          <cell r="AG754" t="str">
            <v xml:space="preserve">  </v>
          </cell>
          <cell r="AH754" t="str">
            <v xml:space="preserve">  </v>
          </cell>
          <cell r="AI754" t="str">
            <v>RMDP</v>
          </cell>
          <cell r="AJ754" t="str">
            <v>Outdoor Recreational Facilities</v>
          </cell>
        </row>
        <row r="755">
          <cell r="A755" t="str">
            <v>Ravina Gardens</v>
          </cell>
          <cell r="B755" t="str">
            <v>Outdoor Recreational Facilities</v>
          </cell>
          <cell r="C755" t="str">
            <v>290 Clendenan Av</v>
          </cell>
          <cell r="D755" t="str">
            <v>Scarborough</v>
          </cell>
          <cell r="E755" t="str">
            <v>M1P 4N7</v>
          </cell>
          <cell r="F755">
            <v>194</v>
          </cell>
          <cell r="G755" t="str">
            <v>SqFt</v>
          </cell>
          <cell r="H755">
            <v>100</v>
          </cell>
          <cell r="J755">
            <v>464.87844899999999</v>
          </cell>
          <cell r="K755" t="str">
            <v>kWh</v>
          </cell>
          <cell r="AF755" t="str">
            <v xml:space="preserve">  </v>
          </cell>
          <cell r="AG755" t="str">
            <v xml:space="preserve">  </v>
          </cell>
          <cell r="AH755" t="str">
            <v xml:space="preserve">  </v>
          </cell>
          <cell r="AI755" t="str">
            <v>RVGD</v>
          </cell>
          <cell r="AJ755" t="str">
            <v>Outdoor Recreational Facilities</v>
          </cell>
        </row>
        <row r="756">
          <cell r="A756" t="str">
            <v>Rean Park</v>
          </cell>
          <cell r="B756" t="str">
            <v>Outdoor Recreational Facilities</v>
          </cell>
          <cell r="C756" t="str">
            <v>1A Rean Dr</v>
          </cell>
          <cell r="D756" t="str">
            <v>North York</v>
          </cell>
          <cell r="E756" t="str">
            <v>M2K 3C1</v>
          </cell>
          <cell r="F756">
            <v>113709</v>
          </cell>
          <cell r="G756" t="str">
            <v>SqFt</v>
          </cell>
          <cell r="H756">
            <v>100</v>
          </cell>
          <cell r="J756">
            <v>4461.5152189999999</v>
          </cell>
          <cell r="K756" t="str">
            <v>kWh</v>
          </cell>
          <cell r="AF756" t="str">
            <v xml:space="preserve">  </v>
          </cell>
          <cell r="AG756" t="str">
            <v xml:space="preserve">  </v>
          </cell>
          <cell r="AH756" t="str">
            <v xml:space="preserve">  </v>
          </cell>
          <cell r="AI756" t="str">
            <v>1AREAN</v>
          </cell>
          <cell r="AJ756" t="str">
            <v>Outdoor Recreational Facilities</v>
          </cell>
        </row>
        <row r="757">
          <cell r="A757" t="str">
            <v>Regan Park</v>
          </cell>
          <cell r="B757" t="str">
            <v>Outdoor Recreational Facilities</v>
          </cell>
          <cell r="C757" t="str">
            <v>9310 Sheppard Ave E</v>
          </cell>
          <cell r="D757" t="str">
            <v>Toronto</v>
          </cell>
          <cell r="E757" t="str">
            <v>M5H 2T5</v>
          </cell>
          <cell r="F757">
            <v>12819</v>
          </cell>
          <cell r="G757" t="str">
            <v>SqFt</v>
          </cell>
          <cell r="H757">
            <v>100</v>
          </cell>
          <cell r="J757">
            <v>624.98500200000001</v>
          </cell>
          <cell r="K757" t="str">
            <v>kWh</v>
          </cell>
          <cell r="AF757" t="str">
            <v xml:space="preserve">  </v>
          </cell>
          <cell r="AG757" t="str">
            <v xml:space="preserve">  </v>
          </cell>
          <cell r="AH757" t="str">
            <v xml:space="preserve">  </v>
          </cell>
          <cell r="AI757" t="str">
            <v>REGAN</v>
          </cell>
          <cell r="AJ757" t="str">
            <v>Outdoor Recreational Facilities</v>
          </cell>
        </row>
        <row r="758">
          <cell r="A758" t="str">
            <v>Regent Park South Rink</v>
          </cell>
          <cell r="B758" t="str">
            <v>Outdoor Recreational Facilities</v>
          </cell>
          <cell r="C758" t="str">
            <v>480 Shuter St</v>
          </cell>
          <cell r="D758" t="str">
            <v>Scarborough</v>
          </cell>
          <cell r="E758" t="str">
            <v>M1P 4N7</v>
          </cell>
          <cell r="F758">
            <v>2519</v>
          </cell>
          <cell r="G758" t="str">
            <v>SqFt</v>
          </cell>
          <cell r="H758">
            <v>100</v>
          </cell>
          <cell r="J758">
            <v>214578.596727</v>
          </cell>
          <cell r="K758" t="str">
            <v>kWh</v>
          </cell>
          <cell r="AF758" t="str">
            <v xml:space="preserve">  </v>
          </cell>
          <cell r="AG758" t="str">
            <v xml:space="preserve">  </v>
          </cell>
          <cell r="AH758" t="str">
            <v xml:space="preserve">  </v>
          </cell>
          <cell r="AI758" t="str">
            <v>RPSR</v>
          </cell>
          <cell r="AJ758" t="str">
            <v>Outdoor Recreational Facilities</v>
          </cell>
        </row>
        <row r="759">
          <cell r="A759" t="str">
            <v>Rennie Park /Ice Rink</v>
          </cell>
          <cell r="B759" t="str">
            <v>Outdoor Recreational Facilities</v>
          </cell>
          <cell r="C759" t="str">
            <v>25 Morningside Av</v>
          </cell>
          <cell r="D759" t="str">
            <v>Scarborough</v>
          </cell>
          <cell r="E759" t="str">
            <v>M1E 3B9</v>
          </cell>
          <cell r="F759">
            <v>495</v>
          </cell>
          <cell r="G759" t="str">
            <v>SqFt</v>
          </cell>
          <cell r="H759">
            <v>100</v>
          </cell>
          <cell r="J759">
            <v>490591.60831200005</v>
          </cell>
          <cell r="K759" t="str">
            <v>kWh</v>
          </cell>
          <cell r="AF759" t="str">
            <v xml:space="preserve">  </v>
          </cell>
          <cell r="AG759" t="str">
            <v xml:space="preserve">  </v>
          </cell>
          <cell r="AH759" t="str">
            <v xml:space="preserve">  </v>
          </cell>
          <cell r="AI759" t="str">
            <v>RENNA</v>
          </cell>
          <cell r="AJ759" t="str">
            <v>Outdoor Recreational Facilities</v>
          </cell>
        </row>
        <row r="760">
          <cell r="A760" t="str">
            <v>Rennie Park /Tennis</v>
          </cell>
          <cell r="B760" t="str">
            <v>Outdoor Recreational Facilities</v>
          </cell>
          <cell r="C760" t="str">
            <v>25 Morningside Ave</v>
          </cell>
          <cell r="D760" t="str">
            <v>Scarborough</v>
          </cell>
          <cell r="E760" t="str">
            <v>M1E 3B9</v>
          </cell>
          <cell r="F760">
            <v>1047113</v>
          </cell>
          <cell r="G760" t="str">
            <v>SqFt</v>
          </cell>
          <cell r="H760">
            <v>100</v>
          </cell>
          <cell r="J760">
            <v>112424.507178</v>
          </cell>
          <cell r="K760" t="str">
            <v>kWh</v>
          </cell>
          <cell r="AF760" t="str">
            <v xml:space="preserve">  </v>
          </cell>
          <cell r="AG760" t="str">
            <v xml:space="preserve">  </v>
          </cell>
          <cell r="AH760" t="str">
            <v xml:space="preserve">  </v>
          </cell>
          <cell r="AI760" t="str">
            <v>RPTC</v>
          </cell>
          <cell r="AJ760" t="str">
            <v>Outdoor Recreational Facilities</v>
          </cell>
        </row>
        <row r="761">
          <cell r="A761" t="str">
            <v>Richmond Gardens Pool (outdoor)</v>
          </cell>
          <cell r="B761" t="str">
            <v>Outdoor Recreational Facilities</v>
          </cell>
          <cell r="C761" t="str">
            <v>44 Strathdee Dr</v>
          </cell>
          <cell r="D761" t="str">
            <v>Etobicoke</v>
          </cell>
          <cell r="E761" t="str">
            <v>M9R 1A4</v>
          </cell>
          <cell r="F761">
            <v>2594</v>
          </cell>
          <cell r="G761" t="str">
            <v>SqFt</v>
          </cell>
          <cell r="H761">
            <v>100</v>
          </cell>
          <cell r="J761">
            <v>47358.438016</v>
          </cell>
          <cell r="K761" t="str">
            <v>kWh</v>
          </cell>
          <cell r="L761">
            <v>5804.2409340000004</v>
          </cell>
          <cell r="M761" t="str">
            <v>CUBICM</v>
          </cell>
          <cell r="AF761" t="str">
            <v xml:space="preserve">  </v>
          </cell>
          <cell r="AG761" t="str">
            <v xml:space="preserve">  </v>
          </cell>
          <cell r="AH761" t="str">
            <v xml:space="preserve">  </v>
          </cell>
          <cell r="AI761" t="str">
            <v>RGP</v>
          </cell>
          <cell r="AJ761" t="str">
            <v>Outdoor Recreational Facilities</v>
          </cell>
        </row>
        <row r="762">
          <cell r="A762" t="str">
            <v>Richview Park</v>
          </cell>
          <cell r="B762" t="str">
            <v>Outdoor Recreational Facilities</v>
          </cell>
          <cell r="C762" t="str">
            <v>150 Brampton Rd</v>
          </cell>
          <cell r="D762" t="str">
            <v>Etobicoke</v>
          </cell>
          <cell r="E762" t="str">
            <v>M9R 1Y5</v>
          </cell>
          <cell r="F762">
            <v>1179380</v>
          </cell>
          <cell r="G762" t="str">
            <v>SqFt</v>
          </cell>
          <cell r="H762">
            <v>100</v>
          </cell>
          <cell r="J762">
            <v>10535.520955</v>
          </cell>
          <cell r="K762" t="str">
            <v>kWh</v>
          </cell>
          <cell r="AF762" t="str">
            <v xml:space="preserve">  </v>
          </cell>
          <cell r="AG762" t="str">
            <v xml:space="preserve">  </v>
          </cell>
          <cell r="AH762" t="str">
            <v xml:space="preserve">  </v>
          </cell>
          <cell r="AI762" t="str">
            <v>150BRA</v>
          </cell>
          <cell r="AJ762" t="str">
            <v>Outdoor Recreational Facilities</v>
          </cell>
        </row>
        <row r="763">
          <cell r="A763" t="str">
            <v>Ridge Park</v>
          </cell>
          <cell r="B763" t="str">
            <v>Outdoor Recreational Facilities</v>
          </cell>
          <cell r="C763" t="str">
            <v>85 Ridge Road</v>
          </cell>
          <cell r="D763" t="str">
            <v>North York</v>
          </cell>
          <cell r="E763" t="str">
            <v>M3M 1C6</v>
          </cell>
          <cell r="F763">
            <v>1</v>
          </cell>
          <cell r="G763" t="str">
            <v>SqFt</v>
          </cell>
          <cell r="H763">
            <v>100</v>
          </cell>
          <cell r="J763">
            <v>2847.8516090000003</v>
          </cell>
          <cell r="K763" t="str">
            <v>kWh</v>
          </cell>
          <cell r="AF763" t="str">
            <v xml:space="preserve">  </v>
          </cell>
          <cell r="AG763" t="str">
            <v xml:space="preserve">  </v>
          </cell>
          <cell r="AH763" t="str">
            <v xml:space="preserve">  </v>
          </cell>
          <cell r="AI763" t="str">
            <v>RIDGE</v>
          </cell>
          <cell r="AJ763" t="str">
            <v>Outdoor Recreational Facilities</v>
          </cell>
        </row>
        <row r="764">
          <cell r="A764" t="str">
            <v>Rivercrest Rink</v>
          </cell>
          <cell r="B764" t="str">
            <v>Outdoor Recreational Facilities</v>
          </cell>
          <cell r="C764" t="str">
            <v>30 Harefield Dr</v>
          </cell>
          <cell r="D764" t="str">
            <v>Etobicoke</v>
          </cell>
          <cell r="E764" t="str">
            <v>M9W 4C9</v>
          </cell>
          <cell r="F764">
            <v>495</v>
          </cell>
          <cell r="G764" t="str">
            <v>SqFt</v>
          </cell>
          <cell r="H764">
            <v>100</v>
          </cell>
          <cell r="J764">
            <v>141950.25140000001</v>
          </cell>
          <cell r="K764" t="str">
            <v>kWh</v>
          </cell>
          <cell r="AF764" t="str">
            <v xml:space="preserve">  </v>
          </cell>
          <cell r="AG764" t="str">
            <v xml:space="preserve">  </v>
          </cell>
          <cell r="AH764" t="str">
            <v xml:space="preserve">  </v>
          </cell>
          <cell r="AI764" t="str">
            <v>30HARE</v>
          </cell>
          <cell r="AJ764" t="str">
            <v>Outdoor Recreational Facilities</v>
          </cell>
        </row>
        <row r="765">
          <cell r="A765" t="str">
            <v>Riverdale Park East</v>
          </cell>
          <cell r="B765" t="str">
            <v>Outdoor Recreational Facilities</v>
          </cell>
          <cell r="C765" t="str">
            <v>640 Broadview Ave</v>
          </cell>
          <cell r="D765" t="str">
            <v>Toronto</v>
          </cell>
          <cell r="E765" t="str">
            <v>M4K 2P1</v>
          </cell>
          <cell r="F765">
            <v>23401</v>
          </cell>
          <cell r="G765" t="str">
            <v>SqFt</v>
          </cell>
          <cell r="H765">
            <v>100</v>
          </cell>
          <cell r="J765">
            <v>442935.47479000001</v>
          </cell>
          <cell r="K765" t="str">
            <v>kWh</v>
          </cell>
          <cell r="L765">
            <v>59521.494725999997</v>
          </cell>
          <cell r="M765" t="str">
            <v>CUBICM</v>
          </cell>
          <cell r="AF765" t="str">
            <v xml:space="preserve">  </v>
          </cell>
          <cell r="AG765" t="str">
            <v xml:space="preserve">  </v>
          </cell>
          <cell r="AH765" t="str">
            <v xml:space="preserve">  </v>
          </cell>
          <cell r="AI765" t="str">
            <v>RVPE</v>
          </cell>
          <cell r="AJ765" t="str">
            <v>Outdoor Recreational Facilities</v>
          </cell>
        </row>
        <row r="766">
          <cell r="A766" t="str">
            <v>Riverdale Park West</v>
          </cell>
          <cell r="B766" t="str">
            <v>Outdoor Recreational Facilities</v>
          </cell>
          <cell r="C766" t="str">
            <v>500 Gerrard St</v>
          </cell>
          <cell r="D766" t="str">
            <v>Toronto</v>
          </cell>
          <cell r="E766" t="str">
            <v>M5A 2H3</v>
          </cell>
          <cell r="F766">
            <v>1</v>
          </cell>
          <cell r="G766" t="str">
            <v>SqFt</v>
          </cell>
          <cell r="H766">
            <v>100</v>
          </cell>
          <cell r="J766">
            <v>295249.479085</v>
          </cell>
          <cell r="K766" t="str">
            <v>kWh</v>
          </cell>
          <cell r="L766">
            <v>12011.727272999999</v>
          </cell>
          <cell r="M766" t="str">
            <v>CUBICM</v>
          </cell>
          <cell r="AF766" t="str">
            <v xml:space="preserve">  </v>
          </cell>
          <cell r="AG766" t="str">
            <v xml:space="preserve">  </v>
          </cell>
          <cell r="AH766" t="str">
            <v xml:space="preserve">  </v>
          </cell>
          <cell r="AI766" t="str">
            <v>RVPW</v>
          </cell>
          <cell r="AJ766" t="str">
            <v>Outdoor Recreational Facilities</v>
          </cell>
        </row>
        <row r="767">
          <cell r="A767" t="str">
            <v>Rosedale Park</v>
          </cell>
          <cell r="B767" t="str">
            <v>Outdoor Recreational Facilities</v>
          </cell>
          <cell r="C767" t="str">
            <v>20 Scholfield Ave</v>
          </cell>
          <cell r="D767" t="str">
            <v>Etobicoke</v>
          </cell>
          <cell r="E767" t="str">
            <v>M9W 2Y3</v>
          </cell>
          <cell r="F767">
            <v>4575</v>
          </cell>
          <cell r="G767" t="str">
            <v>SqFt</v>
          </cell>
          <cell r="H767">
            <v>100</v>
          </cell>
          <cell r="J767">
            <v>224033.84986699998</v>
          </cell>
          <cell r="K767" t="str">
            <v>kWh</v>
          </cell>
          <cell r="L767">
            <v>1341.306386</v>
          </cell>
          <cell r="M767" t="str">
            <v>CUBICM</v>
          </cell>
          <cell r="AF767" t="str">
            <v xml:space="preserve">  </v>
          </cell>
          <cell r="AG767" t="str">
            <v xml:space="preserve">  </v>
          </cell>
          <cell r="AH767" t="str">
            <v xml:space="preserve">  </v>
          </cell>
          <cell r="AI767" t="str">
            <v>RSDP</v>
          </cell>
          <cell r="AJ767" t="str">
            <v>Outdoor Recreational Facilities</v>
          </cell>
        </row>
        <row r="768">
          <cell r="A768" t="str">
            <v>Rosegarden Park</v>
          </cell>
          <cell r="B768" t="str">
            <v>Outdoor Recreational Facilities</v>
          </cell>
          <cell r="C768" t="str">
            <v>Rosegarden Park</v>
          </cell>
          <cell r="D768" t="str">
            <v>Toronto</v>
          </cell>
          <cell r="E768" t="str">
            <v>M6K 3C3</v>
          </cell>
          <cell r="F768">
            <v>1</v>
          </cell>
          <cell r="G768" t="str">
            <v>SqFt</v>
          </cell>
          <cell r="H768">
            <v>100</v>
          </cell>
          <cell r="J768">
            <v>14282.834117999999</v>
          </cell>
          <cell r="K768" t="str">
            <v>kWh</v>
          </cell>
          <cell r="AF768" t="str">
            <v xml:space="preserve">  </v>
          </cell>
          <cell r="AG768" t="str">
            <v xml:space="preserve">  </v>
          </cell>
          <cell r="AH768" t="str">
            <v xml:space="preserve">  </v>
          </cell>
          <cell r="AI768" t="str">
            <v>ROSEP</v>
          </cell>
          <cell r="AJ768" t="str">
            <v>Outdoor Recreational Facilities</v>
          </cell>
        </row>
        <row r="769">
          <cell r="A769" t="str">
            <v>Rosethorn Park</v>
          </cell>
          <cell r="B769" t="str">
            <v>Outdoor Recreational Facilities</v>
          </cell>
          <cell r="C769" t="str">
            <v>70 Great Oak Dr</v>
          </cell>
          <cell r="D769" t="str">
            <v>Etobicoke</v>
          </cell>
          <cell r="E769" t="str">
            <v>M9A 2J5</v>
          </cell>
          <cell r="F769">
            <v>125830</v>
          </cell>
          <cell r="G769" t="str">
            <v>SqFt</v>
          </cell>
          <cell r="H769">
            <v>100</v>
          </cell>
          <cell r="J769">
            <v>5709.8841110000003</v>
          </cell>
          <cell r="K769" t="str">
            <v>kWh</v>
          </cell>
          <cell r="AF769" t="str">
            <v xml:space="preserve">  </v>
          </cell>
          <cell r="AG769" t="str">
            <v xml:space="preserve">  </v>
          </cell>
          <cell r="AH769" t="str">
            <v xml:space="preserve">  </v>
          </cell>
          <cell r="AI769" t="str">
            <v>70GREA</v>
          </cell>
          <cell r="AJ769" t="str">
            <v>Outdoor Recreational Facilities</v>
          </cell>
        </row>
        <row r="770">
          <cell r="A770" t="str">
            <v>Rosetta Mcclain Gardens</v>
          </cell>
          <cell r="B770" t="str">
            <v>Outdoor Recreational Facilities</v>
          </cell>
          <cell r="C770" t="str">
            <v>1975 Kingston Rd.</v>
          </cell>
          <cell r="D770" t="str">
            <v>Scarborough</v>
          </cell>
          <cell r="E770" t="str">
            <v>M1N 1J2</v>
          </cell>
          <cell r="F770">
            <v>1098</v>
          </cell>
          <cell r="G770" t="str">
            <v>SqFt</v>
          </cell>
          <cell r="H770">
            <v>100</v>
          </cell>
          <cell r="J770">
            <v>29516.008206000002</v>
          </cell>
          <cell r="K770" t="str">
            <v>kWh</v>
          </cell>
          <cell r="AF770" t="str">
            <v xml:space="preserve">  </v>
          </cell>
          <cell r="AG770" t="str">
            <v xml:space="preserve">  </v>
          </cell>
          <cell r="AH770" t="str">
            <v xml:space="preserve">  </v>
          </cell>
          <cell r="AI770" t="str">
            <v>RMG</v>
          </cell>
          <cell r="AJ770" t="str">
            <v>Outdoor Recreational Facilities</v>
          </cell>
        </row>
        <row r="771">
          <cell r="A771" t="str">
            <v>Rotary Peace Park</v>
          </cell>
          <cell r="B771" t="str">
            <v>Outdoor Recreational Facilities</v>
          </cell>
          <cell r="C771" t="str">
            <v>153 Lake Shore Dr</v>
          </cell>
          <cell r="D771" t="str">
            <v>Etobicoke</v>
          </cell>
          <cell r="E771" t="str">
            <v>M8V 2A1</v>
          </cell>
          <cell r="F771">
            <v>1647</v>
          </cell>
          <cell r="G771" t="str">
            <v>SqFt</v>
          </cell>
          <cell r="H771">
            <v>100</v>
          </cell>
          <cell r="J771">
            <v>8321.9845600000008</v>
          </cell>
          <cell r="K771" t="str">
            <v>kWh</v>
          </cell>
          <cell r="L771">
            <v>2443.8407050000001</v>
          </cell>
          <cell r="M771" t="str">
            <v>CUBICM</v>
          </cell>
          <cell r="AF771" t="str">
            <v xml:space="preserve">  </v>
          </cell>
          <cell r="AG771" t="str">
            <v xml:space="preserve">  </v>
          </cell>
          <cell r="AH771" t="str">
            <v xml:space="preserve">  </v>
          </cell>
          <cell r="AI771" t="str">
            <v>153LAK</v>
          </cell>
          <cell r="AJ771" t="str">
            <v>Outdoor Recreational Facilities</v>
          </cell>
        </row>
        <row r="772">
          <cell r="A772" t="str">
            <v>Rotary Pool (outdoor)</v>
          </cell>
          <cell r="B772" t="str">
            <v>Outdoor Recreational Facilities</v>
          </cell>
          <cell r="C772" t="str">
            <v>25 Eleventh St</v>
          </cell>
          <cell r="D772" t="str">
            <v>Etobicoke</v>
          </cell>
          <cell r="E772" t="str">
            <v>M8V 3G2</v>
          </cell>
          <cell r="F772">
            <v>3477</v>
          </cell>
          <cell r="G772" t="str">
            <v>SqFt</v>
          </cell>
          <cell r="H772">
            <v>100</v>
          </cell>
          <cell r="J772">
            <v>31555.985811999999</v>
          </cell>
          <cell r="K772" t="str">
            <v>kWh</v>
          </cell>
          <cell r="L772">
            <v>21244</v>
          </cell>
          <cell r="M772" t="str">
            <v>CUBICM</v>
          </cell>
          <cell r="AF772" t="str">
            <v xml:space="preserve">  </v>
          </cell>
          <cell r="AG772" t="str">
            <v xml:space="preserve">  </v>
          </cell>
          <cell r="AH772" t="str">
            <v xml:space="preserve">  </v>
          </cell>
          <cell r="AI772" t="str">
            <v>RTP</v>
          </cell>
          <cell r="AJ772" t="str">
            <v>Outdoor Recreational Facilities</v>
          </cell>
        </row>
        <row r="773">
          <cell r="A773" t="str">
            <v>Rouge Beach Park</v>
          </cell>
          <cell r="B773" t="str">
            <v>Outdoor Recreational Facilities</v>
          </cell>
          <cell r="C773" t="str">
            <v>195 Rouge Hills Dr</v>
          </cell>
          <cell r="D773" t="str">
            <v>Scarborough</v>
          </cell>
          <cell r="E773" t="str">
            <v>M1B 5S3</v>
          </cell>
          <cell r="F773">
            <v>6975</v>
          </cell>
          <cell r="G773" t="str">
            <v>SqFt</v>
          </cell>
          <cell r="H773">
            <v>100</v>
          </cell>
          <cell r="J773">
            <v>18728.336327000001</v>
          </cell>
          <cell r="K773" t="str">
            <v>kWh</v>
          </cell>
          <cell r="AF773" t="str">
            <v xml:space="preserve">  </v>
          </cell>
          <cell r="AG773" t="str">
            <v xml:space="preserve">  </v>
          </cell>
          <cell r="AH773" t="str">
            <v xml:space="preserve">  </v>
          </cell>
          <cell r="AI773" t="str">
            <v>RBP</v>
          </cell>
          <cell r="AJ773" t="str">
            <v>Outdoor Recreational Facilities</v>
          </cell>
        </row>
        <row r="774">
          <cell r="A774" t="str">
            <v>Roundhouse Park</v>
          </cell>
          <cell r="B774" t="str">
            <v>Outdoor Recreational Facilities</v>
          </cell>
          <cell r="C774" t="str">
            <v>260 Bremner Blvd</v>
          </cell>
          <cell r="D774" t="str">
            <v>Toronto</v>
          </cell>
          <cell r="E774" t="str">
            <v>M5V 3M9</v>
          </cell>
          <cell r="F774">
            <v>515440</v>
          </cell>
          <cell r="G774" t="str">
            <v>SqFt</v>
          </cell>
          <cell r="H774">
            <v>100</v>
          </cell>
          <cell r="J774">
            <v>23967.301228</v>
          </cell>
          <cell r="K774" t="str">
            <v>kWh</v>
          </cell>
          <cell r="AF774" t="str">
            <v xml:space="preserve">  </v>
          </cell>
          <cell r="AG774" t="str">
            <v xml:space="preserve">  </v>
          </cell>
          <cell r="AH774" t="str">
            <v xml:space="preserve">  </v>
          </cell>
          <cell r="AI774" t="str">
            <v>RHC</v>
          </cell>
          <cell r="AJ774" t="str">
            <v>Outdoor Recreational Facilities</v>
          </cell>
        </row>
        <row r="775">
          <cell r="A775" t="str">
            <v>Rowntree Mills Park</v>
          </cell>
          <cell r="B775" t="str">
            <v>Outdoor Recreational Facilities</v>
          </cell>
          <cell r="C775" t="str">
            <v>130 Rowntree Mill Rd.</v>
          </cell>
          <cell r="D775" t="str">
            <v>North York</v>
          </cell>
          <cell r="E775" t="str">
            <v>M9L 1C6</v>
          </cell>
          <cell r="F775">
            <v>1389</v>
          </cell>
          <cell r="G775" t="str">
            <v>SqFt</v>
          </cell>
          <cell r="H775">
            <v>100</v>
          </cell>
          <cell r="J775">
            <v>52958.231748999999</v>
          </cell>
          <cell r="K775" t="str">
            <v>kWh</v>
          </cell>
          <cell r="AF775" t="str">
            <v xml:space="preserve">  </v>
          </cell>
          <cell r="AG775" t="str">
            <v xml:space="preserve">  </v>
          </cell>
          <cell r="AH775" t="str">
            <v xml:space="preserve">  </v>
          </cell>
          <cell r="AI775" t="str">
            <v>RTMP</v>
          </cell>
          <cell r="AJ775" t="str">
            <v>Outdoor Recreational Facilities</v>
          </cell>
        </row>
        <row r="776">
          <cell r="A776" t="str">
            <v>Roxborough Parkette</v>
          </cell>
          <cell r="B776" t="str">
            <v>Outdoor Recreational Facilities</v>
          </cell>
          <cell r="C776" t="str">
            <v>30 Roxborough Dr</v>
          </cell>
          <cell r="D776" t="str">
            <v>Toronto</v>
          </cell>
          <cell r="E776" t="str">
            <v>M4W 1X2</v>
          </cell>
          <cell r="F776">
            <v>86143</v>
          </cell>
          <cell r="G776" t="str">
            <v>SqFt</v>
          </cell>
          <cell r="H776">
            <v>100</v>
          </cell>
          <cell r="J776">
            <v>13527.012182</v>
          </cell>
          <cell r="K776" t="str">
            <v>kWh</v>
          </cell>
          <cell r="AF776" t="str">
            <v xml:space="preserve">  </v>
          </cell>
          <cell r="AG776" t="str">
            <v xml:space="preserve">  </v>
          </cell>
          <cell r="AH776" t="str">
            <v xml:space="preserve">  </v>
          </cell>
          <cell r="AI776" t="str">
            <v>RXBP</v>
          </cell>
          <cell r="AJ776" t="str">
            <v>Outdoor Recreational Facilities</v>
          </cell>
        </row>
        <row r="777">
          <cell r="A777" t="str">
            <v>Royalcrest Rink (outdoor)</v>
          </cell>
          <cell r="B777" t="str">
            <v>Outdoor Recreational Facilities</v>
          </cell>
          <cell r="C777" t="str">
            <v>50 Cabernet Circle</v>
          </cell>
          <cell r="D777" t="str">
            <v>Etobicoke</v>
          </cell>
          <cell r="E777" t="str">
            <v>M9V 4Z4</v>
          </cell>
          <cell r="F777">
            <v>2508</v>
          </cell>
          <cell r="G777" t="str">
            <v>SqFt</v>
          </cell>
          <cell r="H777">
            <v>100</v>
          </cell>
          <cell r="J777">
            <v>244841.570286</v>
          </cell>
          <cell r="K777" t="str">
            <v>kWh</v>
          </cell>
          <cell r="AF777" t="str">
            <v xml:space="preserve">  </v>
          </cell>
          <cell r="AG777" t="str">
            <v xml:space="preserve">  </v>
          </cell>
          <cell r="AH777" t="str">
            <v xml:space="preserve">  </v>
          </cell>
          <cell r="AI777" t="str">
            <v>ROYAR</v>
          </cell>
          <cell r="AJ777" t="str">
            <v>Outdoor Recreational Facilities</v>
          </cell>
        </row>
        <row r="778">
          <cell r="A778" t="str">
            <v>Roywood A.I.R</v>
          </cell>
          <cell r="B778" t="str">
            <v>Outdoor Recreational Facilities</v>
          </cell>
          <cell r="C778" t="str">
            <v>9 Roywood Dr</v>
          </cell>
          <cell r="D778" t="str">
            <v>North York</v>
          </cell>
          <cell r="E778" t="str">
            <v>M3A 2C6</v>
          </cell>
          <cell r="F778">
            <v>2303</v>
          </cell>
          <cell r="G778" t="str">
            <v>SqFt</v>
          </cell>
          <cell r="H778">
            <v>100</v>
          </cell>
          <cell r="J778">
            <v>90314.064151000013</v>
          </cell>
          <cell r="K778" t="str">
            <v>kWh</v>
          </cell>
          <cell r="AF778" t="str">
            <v xml:space="preserve">  </v>
          </cell>
          <cell r="AG778" t="str">
            <v xml:space="preserve">  </v>
          </cell>
          <cell r="AH778" t="str">
            <v xml:space="preserve">  </v>
          </cell>
          <cell r="AI778" t="str">
            <v>ROYWR</v>
          </cell>
          <cell r="AJ778" t="str">
            <v>Outdoor Recreational Facilities</v>
          </cell>
        </row>
        <row r="779">
          <cell r="A779" t="str">
            <v>Ruddington Park</v>
          </cell>
          <cell r="B779" t="str">
            <v>Outdoor Recreational Facilities</v>
          </cell>
          <cell r="C779" t="str">
            <v>65 Ruddington Dr</v>
          </cell>
          <cell r="D779" t="str">
            <v>North York</v>
          </cell>
          <cell r="E779" t="str">
            <v>M2K 2X8</v>
          </cell>
          <cell r="F779">
            <v>240810</v>
          </cell>
          <cell r="G779" t="str">
            <v>SqFt</v>
          </cell>
          <cell r="H779">
            <v>100</v>
          </cell>
          <cell r="J779">
            <v>3112.8</v>
          </cell>
          <cell r="K779" t="str">
            <v>kWh</v>
          </cell>
          <cell r="AF779" t="str">
            <v xml:space="preserve">  </v>
          </cell>
          <cell r="AG779" t="str">
            <v xml:space="preserve">  </v>
          </cell>
          <cell r="AH779" t="str">
            <v xml:space="preserve">  </v>
          </cell>
          <cell r="AI779" t="str">
            <v>RUDP</v>
          </cell>
          <cell r="AJ779" t="str">
            <v>Outdoor Recreational Facilities</v>
          </cell>
        </row>
        <row r="780">
          <cell r="A780" t="str">
            <v>Runnymede Park</v>
          </cell>
          <cell r="B780" t="str">
            <v>Outdoor Recreational Facilities</v>
          </cell>
          <cell r="C780" t="str">
            <v>221 Ryding Ave</v>
          </cell>
          <cell r="D780" t="str">
            <v>Toronto</v>
          </cell>
          <cell r="E780" t="str">
            <v>M6N 1H6</v>
          </cell>
          <cell r="F780">
            <v>486001</v>
          </cell>
          <cell r="G780" t="str">
            <v>SqFt</v>
          </cell>
          <cell r="H780">
            <v>100</v>
          </cell>
          <cell r="J780">
            <v>35563.893687999996</v>
          </cell>
          <cell r="K780" t="str">
            <v>kWh</v>
          </cell>
          <cell r="AF780" t="str">
            <v xml:space="preserve">  </v>
          </cell>
          <cell r="AG780" t="str">
            <v xml:space="preserve">  </v>
          </cell>
          <cell r="AH780" t="str">
            <v xml:space="preserve">  </v>
          </cell>
          <cell r="AI780" t="str">
            <v>RNMP</v>
          </cell>
          <cell r="AJ780" t="str">
            <v>Outdoor Recreational Facilities</v>
          </cell>
        </row>
        <row r="781">
          <cell r="A781" t="str">
            <v>Ryerson Community Park</v>
          </cell>
          <cell r="B781" t="str">
            <v>Outdoor Recreational Facilities</v>
          </cell>
          <cell r="C781" t="str">
            <v>2A Gould St</v>
          </cell>
          <cell r="D781" t="str">
            <v>Scarborough</v>
          </cell>
          <cell r="E781" t="str">
            <v>M1P 4N7</v>
          </cell>
          <cell r="F781">
            <v>1421</v>
          </cell>
          <cell r="G781" t="str">
            <v>SqFt</v>
          </cell>
          <cell r="H781">
            <v>100</v>
          </cell>
          <cell r="J781">
            <v>145084.18471500001</v>
          </cell>
          <cell r="K781" t="str">
            <v>kWh</v>
          </cell>
          <cell r="AF781" t="str">
            <v xml:space="preserve">  </v>
          </cell>
          <cell r="AG781" t="str">
            <v xml:space="preserve">  </v>
          </cell>
          <cell r="AH781" t="str">
            <v xml:space="preserve">  </v>
          </cell>
          <cell r="AI781" t="str">
            <v>RSCP</v>
          </cell>
          <cell r="AJ781" t="str">
            <v>Outdoor Recreational Facilities</v>
          </cell>
        </row>
        <row r="782">
          <cell r="A782" t="str">
            <v>SADRA Park</v>
          </cell>
          <cell r="B782" t="str">
            <v>Outdoor Recreational Facilities</v>
          </cell>
          <cell r="C782" t="str">
            <v>10 Blackthorn Av</v>
          </cell>
          <cell r="D782" t="str">
            <v>Toronto</v>
          </cell>
          <cell r="E782" t="str">
            <v>M6N 3H5</v>
          </cell>
          <cell r="F782">
            <v>129080</v>
          </cell>
          <cell r="G782" t="str">
            <v>SqFt</v>
          </cell>
          <cell r="H782">
            <v>100</v>
          </cell>
          <cell r="J782">
            <v>454.46080699999999</v>
          </cell>
          <cell r="K782" t="str">
            <v>kWh</v>
          </cell>
          <cell r="AF782" t="str">
            <v xml:space="preserve">  </v>
          </cell>
          <cell r="AG782" t="str">
            <v xml:space="preserve">  </v>
          </cell>
          <cell r="AH782" t="str">
            <v xml:space="preserve">  </v>
          </cell>
          <cell r="AI782" t="str">
            <v>SADP</v>
          </cell>
          <cell r="AJ782" t="str">
            <v>Outdoor Recreational Facilities</v>
          </cell>
        </row>
        <row r="783">
          <cell r="A783" t="str">
            <v>Salem Parkette</v>
          </cell>
          <cell r="B783" t="str">
            <v>Outdoor Recreational Facilities</v>
          </cell>
          <cell r="C783" t="str">
            <v>150 Salem Ave</v>
          </cell>
          <cell r="D783" t="str">
            <v>Toronto</v>
          </cell>
          <cell r="E783" t="str">
            <v>M6H 3C2</v>
          </cell>
          <cell r="F783">
            <v>20343</v>
          </cell>
          <cell r="G783" t="str">
            <v>SqFt</v>
          </cell>
          <cell r="H783">
            <v>100</v>
          </cell>
          <cell r="J783">
            <v>55902.604721999996</v>
          </cell>
          <cell r="K783" t="str">
            <v>kWh</v>
          </cell>
          <cell r="AF783" t="str">
            <v xml:space="preserve">  </v>
          </cell>
          <cell r="AG783" t="str">
            <v xml:space="preserve">  </v>
          </cell>
          <cell r="AH783" t="str">
            <v xml:space="preserve">  </v>
          </cell>
          <cell r="AI783" t="str">
            <v>SALM</v>
          </cell>
          <cell r="AJ783" t="str">
            <v>Outdoor Recreational Facilities</v>
          </cell>
        </row>
        <row r="784">
          <cell r="A784" t="str">
            <v>Scarborough Bluffs</v>
          </cell>
          <cell r="B784" t="str">
            <v>Outdoor Recreational Facilities</v>
          </cell>
          <cell r="C784" t="str">
            <v>49 Cecil Cr</v>
          </cell>
          <cell r="D784" t="str">
            <v>Toronto</v>
          </cell>
          <cell r="E784" t="str">
            <v>M5T 1N1</v>
          </cell>
          <cell r="F784">
            <v>97</v>
          </cell>
          <cell r="G784" t="str">
            <v>SqFt</v>
          </cell>
          <cell r="H784">
            <v>100</v>
          </cell>
          <cell r="J784">
            <v>22674.258826000001</v>
          </cell>
          <cell r="K784" t="str">
            <v>kWh</v>
          </cell>
          <cell r="AF784" t="str">
            <v xml:space="preserve">  </v>
          </cell>
          <cell r="AG784" t="str">
            <v xml:space="preserve">  </v>
          </cell>
          <cell r="AH784" t="str">
            <v xml:space="preserve">  </v>
          </cell>
          <cell r="AI784" t="str">
            <v>SCB</v>
          </cell>
          <cell r="AJ784" t="str">
            <v>Outdoor Recreational Facilities</v>
          </cell>
        </row>
        <row r="785">
          <cell r="A785" t="str">
            <v>Scarborough Village Fieldhouse</v>
          </cell>
          <cell r="B785" t="str">
            <v>Outdoor Recreational Facilities</v>
          </cell>
          <cell r="C785" t="str">
            <v>3600 Kingston Rd</v>
          </cell>
          <cell r="D785" t="str">
            <v>Scarborough</v>
          </cell>
          <cell r="E785" t="str">
            <v>M1M 1R9</v>
          </cell>
          <cell r="F785">
            <v>828</v>
          </cell>
          <cell r="G785" t="str">
            <v>SqFt</v>
          </cell>
          <cell r="H785">
            <v>100</v>
          </cell>
          <cell r="J785">
            <v>5603.04</v>
          </cell>
          <cell r="K785" t="str">
            <v>kWh</v>
          </cell>
          <cell r="AF785" t="str">
            <v xml:space="preserve">  </v>
          </cell>
          <cell r="AG785" t="str">
            <v xml:space="preserve">  </v>
          </cell>
          <cell r="AH785" t="str">
            <v xml:space="preserve">  </v>
          </cell>
          <cell r="AI785" t="str">
            <v>SVFH</v>
          </cell>
          <cell r="AJ785" t="str">
            <v>Outdoor Recreational Facilities</v>
          </cell>
        </row>
        <row r="786">
          <cell r="A786" t="str">
            <v>Scarlett Woods Golf Course</v>
          </cell>
          <cell r="B786" t="str">
            <v>Outdoor Recreational Facilities</v>
          </cell>
          <cell r="C786" t="str">
            <v>1000 Jane St</v>
          </cell>
          <cell r="D786" t="str">
            <v>Toronto</v>
          </cell>
          <cell r="E786" t="str">
            <v>M6N 4E2</v>
          </cell>
          <cell r="F786">
            <v>3348</v>
          </cell>
          <cell r="G786" t="str">
            <v>SqFt</v>
          </cell>
          <cell r="H786">
            <v>100</v>
          </cell>
          <cell r="J786">
            <v>37510.072298999999</v>
          </cell>
          <cell r="K786" t="str">
            <v>kWh</v>
          </cell>
          <cell r="L786">
            <v>8845.633088999999</v>
          </cell>
          <cell r="M786" t="str">
            <v>CUBICM</v>
          </cell>
          <cell r="AF786" t="str">
            <v xml:space="preserve">  </v>
          </cell>
          <cell r="AG786" t="str">
            <v xml:space="preserve">  </v>
          </cell>
          <cell r="AH786" t="str">
            <v xml:space="preserve">  </v>
          </cell>
          <cell r="AI786" t="str">
            <v>SWGC</v>
          </cell>
          <cell r="AJ786" t="str">
            <v>Outdoor Recreational Facilities</v>
          </cell>
        </row>
        <row r="787">
          <cell r="A787" t="str">
            <v>Seasons Park</v>
          </cell>
          <cell r="B787" t="str">
            <v>Outdoor Recreational Facilities</v>
          </cell>
          <cell r="C787" t="str">
            <v>40 Seasons Dr</v>
          </cell>
          <cell r="D787" t="str">
            <v>Scarborough</v>
          </cell>
          <cell r="E787" t="str">
            <v>M1X 1X4</v>
          </cell>
          <cell r="F787">
            <v>289656</v>
          </cell>
          <cell r="G787" t="str">
            <v>SqFt</v>
          </cell>
          <cell r="H787">
            <v>100</v>
          </cell>
          <cell r="J787">
            <v>5381.7730680000004</v>
          </cell>
          <cell r="K787" t="str">
            <v>kWh</v>
          </cell>
          <cell r="AF787" t="str">
            <v xml:space="preserve">  </v>
          </cell>
          <cell r="AG787" t="str">
            <v xml:space="preserve">  </v>
          </cell>
          <cell r="AH787" t="str">
            <v xml:space="preserve">  </v>
          </cell>
          <cell r="AI787" t="str">
            <v>40SEASONS</v>
          </cell>
          <cell r="AJ787" t="str">
            <v>Outdoor Recreational Facilities</v>
          </cell>
        </row>
        <row r="788">
          <cell r="A788" t="str">
            <v>Seneca Hill Park</v>
          </cell>
          <cell r="B788" t="str">
            <v>Outdoor Recreational Facilities</v>
          </cell>
          <cell r="C788" t="str">
            <v>620 Seneca Hill Dr</v>
          </cell>
          <cell r="D788" t="str">
            <v>Scarborough</v>
          </cell>
          <cell r="E788" t="str">
            <v>M1P 4N7</v>
          </cell>
          <cell r="F788">
            <v>234599</v>
          </cell>
          <cell r="G788" t="str">
            <v>SqFt</v>
          </cell>
          <cell r="H788">
            <v>100</v>
          </cell>
          <cell r="J788">
            <v>10065.826431</v>
          </cell>
          <cell r="K788" t="str">
            <v>kWh</v>
          </cell>
          <cell r="AF788" t="str">
            <v xml:space="preserve">  </v>
          </cell>
          <cell r="AG788" t="str">
            <v xml:space="preserve">  </v>
          </cell>
          <cell r="AH788" t="str">
            <v xml:space="preserve">  </v>
          </cell>
          <cell r="AI788" t="str">
            <v>SEHP</v>
          </cell>
          <cell r="AJ788" t="str">
            <v>Outdoor Recreational Facilities</v>
          </cell>
        </row>
        <row r="789">
          <cell r="A789" t="str">
            <v>Sentinel Park Baseball</v>
          </cell>
          <cell r="B789" t="str">
            <v>Outdoor Recreational Facilities</v>
          </cell>
          <cell r="C789" t="str">
            <v>295 Sentinel Rd</v>
          </cell>
          <cell r="D789" t="str">
            <v>North York</v>
          </cell>
          <cell r="E789" t="str">
            <v>M3J 1T8</v>
          </cell>
          <cell r="F789">
            <v>2443</v>
          </cell>
          <cell r="G789" t="str">
            <v>SqFt</v>
          </cell>
          <cell r="H789">
            <v>100</v>
          </cell>
          <cell r="J789">
            <v>23435.925332999999</v>
          </cell>
          <cell r="K789" t="str">
            <v>kWh</v>
          </cell>
          <cell r="AF789" t="str">
            <v xml:space="preserve">  </v>
          </cell>
          <cell r="AG789" t="str">
            <v xml:space="preserve">  </v>
          </cell>
          <cell r="AH789" t="str">
            <v xml:space="preserve">  </v>
          </cell>
          <cell r="AI789" t="str">
            <v>SENPK</v>
          </cell>
          <cell r="AJ789" t="str">
            <v>Outdoor Recreational Facilities</v>
          </cell>
        </row>
        <row r="790">
          <cell r="A790" t="str">
            <v>Serena Gundy Park</v>
          </cell>
          <cell r="B790" t="str">
            <v>Outdoor Recreational Facilities</v>
          </cell>
          <cell r="C790" t="str">
            <v>58 Rykert Cres</v>
          </cell>
          <cell r="D790" t="str">
            <v>East York</v>
          </cell>
          <cell r="E790" t="str">
            <v>M4G 2S9</v>
          </cell>
          <cell r="F790">
            <v>1477831</v>
          </cell>
          <cell r="G790" t="str">
            <v>SqFt</v>
          </cell>
          <cell r="H790">
            <v>100</v>
          </cell>
          <cell r="J790">
            <v>11822.457344</v>
          </cell>
          <cell r="K790" t="str">
            <v>kWh</v>
          </cell>
          <cell r="AF790" t="str">
            <v xml:space="preserve">  </v>
          </cell>
          <cell r="AG790" t="str">
            <v xml:space="preserve">  </v>
          </cell>
          <cell r="AH790" t="str">
            <v xml:space="preserve">  </v>
          </cell>
          <cell r="AI790" t="str">
            <v>58RYKERTCRES</v>
          </cell>
          <cell r="AJ790" t="str">
            <v>Outdoor Recreational Facilities</v>
          </cell>
        </row>
        <row r="791">
          <cell r="A791" t="str">
            <v>Seven Oaks Tennis</v>
          </cell>
          <cell r="B791" t="str">
            <v>Outdoor Recreational Facilities</v>
          </cell>
          <cell r="C791" t="str">
            <v>224 Ronymeadow Terr</v>
          </cell>
          <cell r="D791" t="str">
            <v>Scarborough</v>
          </cell>
          <cell r="E791" t="str">
            <v>M1E 4E5</v>
          </cell>
          <cell r="F791">
            <v>466690</v>
          </cell>
          <cell r="G791" t="str">
            <v>SqFt</v>
          </cell>
          <cell r="H791">
            <v>100</v>
          </cell>
          <cell r="J791">
            <v>8843.6309459999993</v>
          </cell>
          <cell r="K791" t="str">
            <v>kWh</v>
          </cell>
          <cell r="AF791" t="str">
            <v xml:space="preserve">  </v>
          </cell>
          <cell r="AG791" t="str">
            <v xml:space="preserve">  </v>
          </cell>
          <cell r="AH791" t="str">
            <v xml:space="preserve">  </v>
          </cell>
          <cell r="AI791" t="str">
            <v>SOTC</v>
          </cell>
          <cell r="AJ791" t="str">
            <v>Outdoor Recreational Facilities</v>
          </cell>
        </row>
        <row r="792">
          <cell r="A792" t="str">
            <v>Sherbourne Common North Park</v>
          </cell>
          <cell r="B792" t="str">
            <v>Outdoor Recreational Facilities</v>
          </cell>
          <cell r="C792" t="str">
            <v>5 Lower Sherbourne St</v>
          </cell>
          <cell r="D792" t="str">
            <v>Toronto</v>
          </cell>
          <cell r="E792" t="str">
            <v>M5A 3W9</v>
          </cell>
          <cell r="F792">
            <v>1</v>
          </cell>
          <cell r="G792" t="str">
            <v>SqFt</v>
          </cell>
          <cell r="H792">
            <v>100</v>
          </cell>
          <cell r="J792">
            <v>6113.0649999999996</v>
          </cell>
          <cell r="K792" t="str">
            <v>kWh</v>
          </cell>
          <cell r="AF792" t="str">
            <v xml:space="preserve">  </v>
          </cell>
          <cell r="AG792" t="str">
            <v xml:space="preserve">  </v>
          </cell>
          <cell r="AH792" t="str">
            <v xml:space="preserve">  </v>
          </cell>
          <cell r="AI792" t="str">
            <v>SCNP</v>
          </cell>
          <cell r="AJ792" t="str">
            <v>Outdoor Recreational Facilities</v>
          </cell>
        </row>
        <row r="793">
          <cell r="A793" t="str">
            <v>Sherwood Park</v>
          </cell>
          <cell r="B793" t="str">
            <v>Outdoor Recreational Facilities</v>
          </cell>
          <cell r="C793" t="str">
            <v>190 Sherwood Ave</v>
          </cell>
          <cell r="D793" t="str">
            <v>Toronto</v>
          </cell>
          <cell r="E793" t="str">
            <v>M4P 2A8</v>
          </cell>
          <cell r="F793">
            <v>5909</v>
          </cell>
          <cell r="G793" t="str">
            <v>SqFt</v>
          </cell>
          <cell r="H793">
            <v>100</v>
          </cell>
          <cell r="J793">
            <v>95100.436651000011</v>
          </cell>
          <cell r="K793" t="str">
            <v>kWh</v>
          </cell>
          <cell r="AF793" t="str">
            <v xml:space="preserve">  </v>
          </cell>
          <cell r="AG793" t="str">
            <v xml:space="preserve">  </v>
          </cell>
          <cell r="AH793" t="str">
            <v xml:space="preserve">  </v>
          </cell>
          <cell r="AI793" t="str">
            <v>SHEP</v>
          </cell>
          <cell r="AJ793" t="str">
            <v>Outdoor Recreational Facilities</v>
          </cell>
        </row>
        <row r="794">
          <cell r="A794" t="str">
            <v>Sir Adam Beck</v>
          </cell>
          <cell r="B794" t="str">
            <v>Outdoor Recreational Facilities</v>
          </cell>
          <cell r="C794" t="str">
            <v>2 Orianna Dr</v>
          </cell>
          <cell r="D794" t="str">
            <v>Etobicoke</v>
          </cell>
          <cell r="E794" t="str">
            <v>M8W 4Y1</v>
          </cell>
          <cell r="F794">
            <v>160134</v>
          </cell>
          <cell r="G794" t="str">
            <v>SqFt</v>
          </cell>
          <cell r="H794">
            <v>100</v>
          </cell>
          <cell r="J794">
            <v>1371.4489120000001</v>
          </cell>
          <cell r="K794" t="str">
            <v>kWh</v>
          </cell>
          <cell r="AF794" t="str">
            <v xml:space="preserve">  </v>
          </cell>
          <cell r="AG794" t="str">
            <v xml:space="preserve">  </v>
          </cell>
          <cell r="AH794" t="str">
            <v xml:space="preserve">  </v>
          </cell>
          <cell r="AI794" t="str">
            <v>2ORIAN</v>
          </cell>
          <cell r="AJ794" t="str">
            <v>Outdoor Recreational Facilities</v>
          </cell>
        </row>
        <row r="795">
          <cell r="A795" t="str">
            <v>Sir Adam Beck Rink</v>
          </cell>
          <cell r="B795" t="str">
            <v>Outdoor Recreational Facilities</v>
          </cell>
          <cell r="C795" t="str">
            <v>4 Orianna Dr</v>
          </cell>
          <cell r="D795" t="str">
            <v>Etobicoke</v>
          </cell>
          <cell r="E795" t="str">
            <v>M8W 4Y1</v>
          </cell>
          <cell r="F795">
            <v>2196</v>
          </cell>
          <cell r="G795" t="str">
            <v>SqFt</v>
          </cell>
          <cell r="H795">
            <v>100</v>
          </cell>
          <cell r="J795">
            <v>212551.17249999999</v>
          </cell>
          <cell r="K795" t="str">
            <v>kWh</v>
          </cell>
          <cell r="L795">
            <v>7708.9629029999996</v>
          </cell>
          <cell r="M795" t="str">
            <v>CUBICM</v>
          </cell>
          <cell r="AF795" t="str">
            <v xml:space="preserve">  </v>
          </cell>
          <cell r="AG795" t="str">
            <v xml:space="preserve">  </v>
          </cell>
          <cell r="AH795" t="str">
            <v xml:space="preserve">  </v>
          </cell>
          <cell r="AI795" t="str">
            <v>SIRAR</v>
          </cell>
          <cell r="AJ795" t="str">
            <v>Outdoor Recreational Facilities</v>
          </cell>
        </row>
        <row r="796">
          <cell r="A796" t="str">
            <v>Sir Winston Churchill Pk</v>
          </cell>
          <cell r="B796" t="str">
            <v>Outdoor Recreational Facilities</v>
          </cell>
          <cell r="C796" t="str">
            <v>301 St Clair Ave W</v>
          </cell>
          <cell r="D796" t="str">
            <v>Toronto</v>
          </cell>
          <cell r="E796" t="str">
            <v>M4V 1S4</v>
          </cell>
          <cell r="F796">
            <v>934931</v>
          </cell>
          <cell r="G796" t="str">
            <v>SqFt</v>
          </cell>
          <cell r="H796">
            <v>100</v>
          </cell>
          <cell r="J796">
            <v>24687.881284999999</v>
          </cell>
          <cell r="K796" t="str">
            <v>kWh</v>
          </cell>
          <cell r="L796">
            <v>6854.1545059999999</v>
          </cell>
          <cell r="M796" t="str">
            <v>CUBICM</v>
          </cell>
          <cell r="AF796" t="str">
            <v xml:space="preserve">  </v>
          </cell>
          <cell r="AG796" t="str">
            <v xml:space="preserve">  </v>
          </cell>
          <cell r="AH796" t="str">
            <v xml:space="preserve">  </v>
          </cell>
          <cell r="AI796" t="str">
            <v>SWCP</v>
          </cell>
          <cell r="AJ796" t="str">
            <v>Outdoor Recreational Facilities</v>
          </cell>
        </row>
        <row r="797">
          <cell r="A797" t="str">
            <v>Sisken Trail Park</v>
          </cell>
          <cell r="B797" t="str">
            <v>Outdoor Recreational Facilities</v>
          </cell>
          <cell r="C797" t="str">
            <v>157 Staines Rd</v>
          </cell>
          <cell r="D797" t="str">
            <v>Scarborough</v>
          </cell>
          <cell r="E797" t="str">
            <v>M1X 1V3</v>
          </cell>
          <cell r="F797">
            <v>42162</v>
          </cell>
          <cell r="G797" t="str">
            <v>SqFt</v>
          </cell>
          <cell r="H797">
            <v>100</v>
          </cell>
          <cell r="J797">
            <v>997.05379400000004</v>
          </cell>
          <cell r="K797" t="str">
            <v>kWh</v>
          </cell>
          <cell r="AF797" t="str">
            <v xml:space="preserve">  </v>
          </cell>
          <cell r="AG797" t="str">
            <v xml:space="preserve">  </v>
          </cell>
          <cell r="AH797" t="str">
            <v xml:space="preserve">  </v>
          </cell>
          <cell r="AI797" t="str">
            <v>157STAINES</v>
          </cell>
          <cell r="AJ797" t="str">
            <v>Outdoor Recreational Facilities</v>
          </cell>
        </row>
        <row r="798">
          <cell r="A798" t="str">
            <v>Smithfield Pool (outdoor)</v>
          </cell>
          <cell r="B798" t="str">
            <v>Outdoor Recreational Facilities</v>
          </cell>
          <cell r="C798" t="str">
            <v>173 Mount Olive Dr</v>
          </cell>
          <cell r="D798" t="str">
            <v>Etobicoke</v>
          </cell>
          <cell r="E798" t="str">
            <v>M9V 2E3</v>
          </cell>
          <cell r="F798">
            <v>850</v>
          </cell>
          <cell r="G798" t="str">
            <v>SqFt</v>
          </cell>
          <cell r="H798">
            <v>100</v>
          </cell>
          <cell r="J798">
            <v>23609.450928999999</v>
          </cell>
          <cell r="K798" t="str">
            <v>kWh</v>
          </cell>
          <cell r="L798">
            <v>5804.5873789999996</v>
          </cell>
          <cell r="M798" t="str">
            <v>CUBICM</v>
          </cell>
          <cell r="AF798" t="str">
            <v xml:space="preserve">  </v>
          </cell>
          <cell r="AG798" t="str">
            <v xml:space="preserve">  </v>
          </cell>
          <cell r="AH798" t="str">
            <v xml:space="preserve">  </v>
          </cell>
          <cell r="AI798" t="str">
            <v>SFP</v>
          </cell>
          <cell r="AJ798" t="str">
            <v>Outdoor Recreational Facilities</v>
          </cell>
        </row>
        <row r="799">
          <cell r="A799" t="str">
            <v>Smythe Park</v>
          </cell>
          <cell r="B799" t="str">
            <v>Outdoor Recreational Facilities</v>
          </cell>
          <cell r="C799" t="str">
            <v>175 Scarlett Rd</v>
          </cell>
          <cell r="D799" t="str">
            <v>Toronto</v>
          </cell>
          <cell r="E799" t="str">
            <v>M6N 4K7</v>
          </cell>
          <cell r="F799">
            <v>3000</v>
          </cell>
          <cell r="G799" t="str">
            <v>SqFt</v>
          </cell>
          <cell r="H799">
            <v>100</v>
          </cell>
          <cell r="J799">
            <v>84096.729179999995</v>
          </cell>
          <cell r="K799" t="str">
            <v>kWh</v>
          </cell>
          <cell r="L799">
            <v>15672</v>
          </cell>
          <cell r="M799" t="str">
            <v>CUBICM</v>
          </cell>
          <cell r="AF799" t="str">
            <v xml:space="preserve">  </v>
          </cell>
          <cell r="AG799" t="str">
            <v xml:space="preserve">  </v>
          </cell>
          <cell r="AH799" t="str">
            <v xml:space="preserve">  </v>
          </cell>
          <cell r="AI799" t="str">
            <v>SMP</v>
          </cell>
          <cell r="AJ799" t="str">
            <v>Outdoor Recreational Facilities</v>
          </cell>
        </row>
        <row r="800">
          <cell r="A800" t="str">
            <v>Spadina Road Parkette</v>
          </cell>
          <cell r="B800" t="str">
            <v>Outdoor Recreational Facilities</v>
          </cell>
          <cell r="C800" t="str">
            <v>208 Spadina Rd</v>
          </cell>
          <cell r="D800" t="str">
            <v>Toronto</v>
          </cell>
          <cell r="E800" t="str">
            <v>M5R 2V1</v>
          </cell>
          <cell r="F800">
            <v>18632</v>
          </cell>
          <cell r="G800" t="str">
            <v>SqFt</v>
          </cell>
          <cell r="H800">
            <v>100</v>
          </cell>
          <cell r="J800">
            <v>5908.082418</v>
          </cell>
          <cell r="K800" t="str">
            <v>kWh</v>
          </cell>
          <cell r="AF800" t="str">
            <v xml:space="preserve">  </v>
          </cell>
          <cell r="AG800" t="str">
            <v xml:space="preserve">  </v>
          </cell>
          <cell r="AH800" t="str">
            <v xml:space="preserve">  </v>
          </cell>
          <cell r="AI800" t="str">
            <v>SRP</v>
          </cell>
          <cell r="AJ800" t="str">
            <v>Outdoor Recreational Facilities</v>
          </cell>
        </row>
        <row r="801">
          <cell r="A801" t="str">
            <v>St Andrew's Playground</v>
          </cell>
          <cell r="B801" t="str">
            <v>Outdoor Recreational Facilities</v>
          </cell>
          <cell r="C801" t="str">
            <v>450 Adelaide St W</v>
          </cell>
          <cell r="D801" t="str">
            <v>Toronto</v>
          </cell>
          <cell r="E801" t="str">
            <v>M5V 3C1</v>
          </cell>
          <cell r="F801">
            <v>194</v>
          </cell>
          <cell r="G801" t="str">
            <v>SqFt</v>
          </cell>
          <cell r="H801">
            <v>100</v>
          </cell>
          <cell r="J801">
            <v>9954.5258300000005</v>
          </cell>
          <cell r="K801" t="str">
            <v>kWh</v>
          </cell>
          <cell r="AF801" t="str">
            <v xml:space="preserve">  </v>
          </cell>
          <cell r="AG801" t="str">
            <v xml:space="preserve">  </v>
          </cell>
          <cell r="AH801" t="str">
            <v xml:space="preserve">  </v>
          </cell>
          <cell r="AI801" t="str">
            <v>SAPG</v>
          </cell>
          <cell r="AJ801" t="str">
            <v>Outdoor Recreational Facilities</v>
          </cell>
        </row>
        <row r="802">
          <cell r="A802" t="str">
            <v>St Clair Gardens - ele</v>
          </cell>
          <cell r="B802" t="str">
            <v>Outdoor Recreational Facilities</v>
          </cell>
          <cell r="C802" t="str">
            <v>3 Prescott Ave</v>
          </cell>
          <cell r="D802" t="str">
            <v>Toronto</v>
          </cell>
          <cell r="E802" t="str">
            <v>M6N 3G6</v>
          </cell>
          <cell r="F802">
            <v>21936</v>
          </cell>
          <cell r="G802" t="str">
            <v>SqFt</v>
          </cell>
          <cell r="H802">
            <v>100</v>
          </cell>
          <cell r="J802">
            <v>2887.9012990000001</v>
          </cell>
          <cell r="K802" t="str">
            <v>kWh</v>
          </cell>
          <cell r="AF802" t="str">
            <v xml:space="preserve">  </v>
          </cell>
          <cell r="AG802" t="str">
            <v xml:space="preserve">  </v>
          </cell>
          <cell r="AH802" t="str">
            <v xml:space="preserve">  </v>
          </cell>
          <cell r="AI802" t="str">
            <v>3PRESS</v>
          </cell>
          <cell r="AJ802" t="str">
            <v>Outdoor Recreational Facilities</v>
          </cell>
        </row>
        <row r="803">
          <cell r="A803" t="str">
            <v>St Jamestown West Park</v>
          </cell>
          <cell r="B803" t="str">
            <v>Outdoor Recreational Facilities</v>
          </cell>
          <cell r="C803" t="str">
            <v>40 Howard St</v>
          </cell>
          <cell r="D803" t="str">
            <v>Toronto</v>
          </cell>
          <cell r="E803" t="str">
            <v>M5C 1G6</v>
          </cell>
          <cell r="F803">
            <v>1</v>
          </cell>
          <cell r="G803" t="str">
            <v>SqFt</v>
          </cell>
          <cell r="H803">
            <v>100</v>
          </cell>
          <cell r="J803">
            <v>1817.8684030000002</v>
          </cell>
          <cell r="K803" t="str">
            <v>kWh</v>
          </cell>
          <cell r="AF803" t="str">
            <v xml:space="preserve">  </v>
          </cell>
          <cell r="AG803" t="str">
            <v xml:space="preserve">  </v>
          </cell>
          <cell r="AH803" t="str">
            <v xml:space="preserve">  </v>
          </cell>
          <cell r="AI803" t="str">
            <v>SJWP</v>
          </cell>
          <cell r="AJ803" t="str">
            <v>Outdoor Recreational Facilities</v>
          </cell>
        </row>
        <row r="804">
          <cell r="A804" t="str">
            <v>Stan Wadlow Park</v>
          </cell>
          <cell r="B804" t="str">
            <v>Outdoor Recreational Facilities</v>
          </cell>
          <cell r="C804" t="str">
            <v>383 Cedarvale Ave</v>
          </cell>
          <cell r="D804" t="str">
            <v>Toronto</v>
          </cell>
          <cell r="E804" t="str">
            <v>M4C 4K7</v>
          </cell>
          <cell r="F804">
            <v>9982</v>
          </cell>
          <cell r="G804" t="str">
            <v>SqFt</v>
          </cell>
          <cell r="H804">
            <v>100</v>
          </cell>
          <cell r="J804">
            <v>193.462929</v>
          </cell>
          <cell r="K804" t="str">
            <v>kWh</v>
          </cell>
          <cell r="AF804" t="str">
            <v xml:space="preserve">  </v>
          </cell>
          <cell r="AG804" t="str">
            <v xml:space="preserve">  </v>
          </cell>
          <cell r="AH804" t="str">
            <v xml:space="preserve">  </v>
          </cell>
          <cell r="AI804" t="str">
            <v>383CED</v>
          </cell>
          <cell r="AJ804" t="str">
            <v>Outdoor Recreational Facilities</v>
          </cell>
        </row>
        <row r="805">
          <cell r="A805" t="str">
            <v>Stanley Park</v>
          </cell>
          <cell r="B805" t="str">
            <v>Outdoor Recreational Facilities</v>
          </cell>
          <cell r="C805" t="str">
            <v>860 King St W</v>
          </cell>
          <cell r="D805" t="str">
            <v>Toronto</v>
          </cell>
          <cell r="E805" t="str">
            <v>M5V 1P1</v>
          </cell>
          <cell r="F805">
            <v>4855</v>
          </cell>
          <cell r="G805" t="str">
            <v>SqFt</v>
          </cell>
          <cell r="H805">
            <v>100</v>
          </cell>
          <cell r="J805">
            <v>13431.851054000001</v>
          </cell>
          <cell r="K805" t="str">
            <v>kWh</v>
          </cell>
          <cell r="L805">
            <v>1925.2237040000002</v>
          </cell>
          <cell r="M805" t="str">
            <v>CUBICM</v>
          </cell>
          <cell r="AF805" t="str">
            <v xml:space="preserve">  </v>
          </cell>
          <cell r="AG805" t="str">
            <v xml:space="preserve">  </v>
          </cell>
          <cell r="AH805" t="str">
            <v xml:space="preserve">  </v>
          </cell>
          <cell r="AI805" t="str">
            <v>STLP</v>
          </cell>
          <cell r="AJ805" t="str">
            <v>Outdoor Recreational Facilities</v>
          </cell>
        </row>
        <row r="806">
          <cell r="A806" t="str">
            <v>Stanley Park - Baseball Diamond</v>
          </cell>
          <cell r="B806" t="str">
            <v>Outdoor Recreational Facilities</v>
          </cell>
          <cell r="C806" t="str">
            <v>700 Wellington St W</v>
          </cell>
          <cell r="D806" t="str">
            <v>Toronto</v>
          </cell>
          <cell r="E806" t="str">
            <v>M5V 1G8</v>
          </cell>
          <cell r="F806">
            <v>1</v>
          </cell>
          <cell r="G806" t="str">
            <v>SqFt</v>
          </cell>
          <cell r="H806">
            <v>100</v>
          </cell>
          <cell r="J806">
            <v>52781.228483999992</v>
          </cell>
          <cell r="K806" t="str">
            <v>kWh</v>
          </cell>
          <cell r="AF806" t="str">
            <v xml:space="preserve">  </v>
          </cell>
          <cell r="AG806" t="str">
            <v xml:space="preserve">  </v>
          </cell>
          <cell r="AH806" t="str">
            <v xml:space="preserve">  </v>
          </cell>
          <cell r="AI806" t="str">
            <v>SPBD</v>
          </cell>
          <cell r="AJ806" t="str">
            <v>Outdoor Recreational Facilities</v>
          </cell>
        </row>
        <row r="807">
          <cell r="A807" t="str">
            <v>Starry Park</v>
          </cell>
          <cell r="B807" t="str">
            <v>Outdoor Recreational Facilities</v>
          </cell>
          <cell r="C807" t="str">
            <v>505 Staines Rd</v>
          </cell>
          <cell r="D807" t="str">
            <v>Scarborough</v>
          </cell>
          <cell r="E807" t="str">
            <v>M1X 2B7</v>
          </cell>
          <cell r="F807">
            <v>201026</v>
          </cell>
          <cell r="G807" t="str">
            <v>SqFt</v>
          </cell>
          <cell r="H807">
            <v>100</v>
          </cell>
          <cell r="J807">
            <v>364.80671999999998</v>
          </cell>
          <cell r="K807" t="str">
            <v>kWh</v>
          </cell>
          <cell r="AF807" t="str">
            <v xml:space="preserve">  </v>
          </cell>
          <cell r="AG807" t="str">
            <v xml:space="preserve">  </v>
          </cell>
          <cell r="AH807" t="str">
            <v xml:space="preserve">  </v>
          </cell>
          <cell r="AI807" t="str">
            <v>505STAINESRD</v>
          </cell>
          <cell r="AJ807" t="str">
            <v>Outdoor Recreational Facilities</v>
          </cell>
        </row>
        <row r="808">
          <cell r="A808" t="str">
            <v>Stephenson Park</v>
          </cell>
          <cell r="B808" t="str">
            <v>Outdoor Recreational Facilities</v>
          </cell>
          <cell r="C808" t="str">
            <v>61 Stephenson Ave</v>
          </cell>
          <cell r="D808" t="str">
            <v>Toronto</v>
          </cell>
          <cell r="E808" t="str">
            <v>M4C 1G4</v>
          </cell>
          <cell r="F808">
            <v>1</v>
          </cell>
          <cell r="G808" t="str">
            <v>SqFt</v>
          </cell>
          <cell r="H808">
            <v>100</v>
          </cell>
          <cell r="J808">
            <v>18316.031300999999</v>
          </cell>
          <cell r="K808" t="str">
            <v>kWh</v>
          </cell>
          <cell r="AF808" t="str">
            <v xml:space="preserve">  </v>
          </cell>
          <cell r="AG808" t="str">
            <v xml:space="preserve">  </v>
          </cell>
          <cell r="AH808" t="str">
            <v xml:space="preserve">  </v>
          </cell>
          <cell r="AI808" t="str">
            <v>STEPHPARK</v>
          </cell>
          <cell r="AJ808" t="str">
            <v>Outdoor Recreational Facilities</v>
          </cell>
        </row>
        <row r="809">
          <cell r="A809" t="str">
            <v>Strathburn Park</v>
          </cell>
          <cell r="B809" t="str">
            <v>Outdoor Recreational Facilities</v>
          </cell>
          <cell r="C809" t="str">
            <v>62 Gaydon Ave</v>
          </cell>
          <cell r="D809" t="str">
            <v>North York</v>
          </cell>
          <cell r="E809" t="str">
            <v>M9M 1G8</v>
          </cell>
          <cell r="F809">
            <v>130825</v>
          </cell>
          <cell r="G809" t="str">
            <v>SqFt</v>
          </cell>
          <cell r="H809">
            <v>100</v>
          </cell>
          <cell r="J809">
            <v>4492.7976500000004</v>
          </cell>
          <cell r="K809" t="str">
            <v>kWh</v>
          </cell>
          <cell r="AF809" t="str">
            <v xml:space="preserve">  </v>
          </cell>
          <cell r="AG809" t="str">
            <v xml:space="preserve">  </v>
          </cell>
          <cell r="AH809" t="str">
            <v xml:space="preserve">  </v>
          </cell>
          <cell r="AI809" t="str">
            <v>62GAYDON</v>
          </cell>
          <cell r="AJ809" t="str">
            <v>Outdoor Recreational Facilities</v>
          </cell>
        </row>
        <row r="810">
          <cell r="A810" t="str">
            <v>Sugar Beach Park</v>
          </cell>
          <cell r="B810" t="str">
            <v>Outdoor Recreational Facilities</v>
          </cell>
          <cell r="C810" t="str">
            <v>11 Dockside Dr</v>
          </cell>
          <cell r="D810" t="str">
            <v>Toronto</v>
          </cell>
          <cell r="E810" t="str">
            <v>M5A 1B6</v>
          </cell>
          <cell r="F810">
            <v>44885</v>
          </cell>
          <cell r="G810" t="str">
            <v>SqFt</v>
          </cell>
          <cell r="H810">
            <v>100</v>
          </cell>
          <cell r="J810">
            <v>30678.521315000002</v>
          </cell>
          <cell r="K810" t="str">
            <v>kWh</v>
          </cell>
          <cell r="AF810" t="str">
            <v xml:space="preserve">  </v>
          </cell>
          <cell r="AG810" t="str">
            <v xml:space="preserve">  </v>
          </cell>
          <cell r="AH810" t="str">
            <v xml:space="preserve">  </v>
          </cell>
          <cell r="AI810" t="str">
            <v>SUGAR</v>
          </cell>
          <cell r="AJ810" t="str">
            <v>Outdoor Recreational Facilities</v>
          </cell>
        </row>
        <row r="811">
          <cell r="A811" t="str">
            <v>Summerlea Rink</v>
          </cell>
          <cell r="B811" t="str">
            <v>Outdoor Recreational Facilities</v>
          </cell>
          <cell r="C811" t="str">
            <v>2 Arcot Blvd</v>
          </cell>
          <cell r="D811" t="str">
            <v>Etobicoke</v>
          </cell>
          <cell r="E811" t="str">
            <v>M9W 2N7</v>
          </cell>
          <cell r="F811">
            <v>2489025</v>
          </cell>
          <cell r="G811" t="str">
            <v>SqFt</v>
          </cell>
          <cell r="H811">
            <v>100</v>
          </cell>
          <cell r="J811">
            <v>193367.13600000003</v>
          </cell>
          <cell r="K811" t="str">
            <v>kWh</v>
          </cell>
          <cell r="AF811" t="str">
            <v xml:space="preserve">  </v>
          </cell>
          <cell r="AG811" t="str">
            <v xml:space="preserve">  </v>
          </cell>
          <cell r="AH811" t="str">
            <v xml:space="preserve">  </v>
          </cell>
          <cell r="AI811" t="str">
            <v>SUMMR</v>
          </cell>
          <cell r="AJ811" t="str">
            <v>Outdoor Recreational Facilities</v>
          </cell>
        </row>
        <row r="812">
          <cell r="A812" t="str">
            <v>Sunnybrook Stable</v>
          </cell>
          <cell r="B812" t="str">
            <v>Outdoor Recreational Facilities</v>
          </cell>
          <cell r="C812" t="str">
            <v>1050 Leslie St</v>
          </cell>
          <cell r="D812" t="str">
            <v>North York</v>
          </cell>
          <cell r="E812" t="str">
            <v>M3C 1H8</v>
          </cell>
          <cell r="F812">
            <v>7535</v>
          </cell>
          <cell r="G812" t="str">
            <v>SqFt</v>
          </cell>
          <cell r="H812">
            <v>100</v>
          </cell>
          <cell r="J812">
            <v>54864.413019</v>
          </cell>
          <cell r="K812" t="str">
            <v>kWh</v>
          </cell>
          <cell r="L812">
            <v>2837.9970679999997</v>
          </cell>
          <cell r="M812" t="str">
            <v>CUBICM</v>
          </cell>
          <cell r="AF812" t="str">
            <v xml:space="preserve">  </v>
          </cell>
          <cell r="AG812" t="str">
            <v xml:space="preserve">  </v>
          </cell>
          <cell r="AH812" t="str">
            <v xml:space="preserve">  </v>
          </cell>
          <cell r="AI812" t="str">
            <v>PMU</v>
          </cell>
          <cell r="AJ812" t="str">
            <v>Outdoor Recreational Facilities</v>
          </cell>
        </row>
        <row r="813">
          <cell r="A813" t="str">
            <v>Sunnydale Rink (outdoor)</v>
          </cell>
          <cell r="B813" t="str">
            <v>Outdoor Recreational Facilities</v>
          </cell>
          <cell r="C813" t="str">
            <v>50 Amoro Dr</v>
          </cell>
          <cell r="D813" t="str">
            <v>Etobicoke</v>
          </cell>
          <cell r="E813" t="str">
            <v>M9W 4S3</v>
          </cell>
          <cell r="F813">
            <v>3509</v>
          </cell>
          <cell r="G813" t="str">
            <v>SqFt</v>
          </cell>
          <cell r="H813">
            <v>100</v>
          </cell>
          <cell r="J813">
            <v>252854.917396</v>
          </cell>
          <cell r="K813" t="str">
            <v>kWh</v>
          </cell>
          <cell r="L813">
            <v>14713.717443</v>
          </cell>
          <cell r="M813" t="str">
            <v>CUBICM</v>
          </cell>
          <cell r="AF813" t="str">
            <v xml:space="preserve">  </v>
          </cell>
          <cell r="AG813" t="str">
            <v xml:space="preserve">  </v>
          </cell>
          <cell r="AH813" t="str">
            <v xml:space="preserve">  </v>
          </cell>
          <cell r="AI813" t="str">
            <v>SUNNR</v>
          </cell>
          <cell r="AJ813" t="str">
            <v>Outdoor Recreational Facilities</v>
          </cell>
        </row>
        <row r="814">
          <cell r="A814" t="str">
            <v>Sunnyside Park</v>
          </cell>
          <cell r="B814" t="str">
            <v>Outdoor Recreational Facilities</v>
          </cell>
          <cell r="C814" t="str">
            <v>1755 Lake Shore Blvd W</v>
          </cell>
          <cell r="D814" t="str">
            <v>Toronto</v>
          </cell>
          <cell r="E814" t="str">
            <v>M6S 5A3</v>
          </cell>
          <cell r="F814">
            <v>52033</v>
          </cell>
          <cell r="G814" t="str">
            <v>SqFt</v>
          </cell>
          <cell r="H814">
            <v>100</v>
          </cell>
          <cell r="J814">
            <v>410915.092901</v>
          </cell>
          <cell r="K814" t="str">
            <v>kWh</v>
          </cell>
          <cell r="L814">
            <v>63440.847235000001</v>
          </cell>
          <cell r="M814" t="str">
            <v>CUBICM</v>
          </cell>
          <cell r="AF814" t="str">
            <v xml:space="preserve">  </v>
          </cell>
          <cell r="AG814" t="str">
            <v xml:space="preserve">  </v>
          </cell>
          <cell r="AH814" t="str">
            <v xml:space="preserve">  </v>
          </cell>
          <cell r="AI814" t="str">
            <v>SNSP</v>
          </cell>
          <cell r="AJ814" t="str">
            <v>Outdoor Recreational Facilities</v>
          </cell>
        </row>
        <row r="815">
          <cell r="A815" t="str">
            <v>Suydam Park</v>
          </cell>
          <cell r="B815" t="str">
            <v>Outdoor Recreational Facilities</v>
          </cell>
          <cell r="C815" t="str">
            <v>9 Relmar Rd</v>
          </cell>
          <cell r="D815" t="str">
            <v>Toronto</v>
          </cell>
          <cell r="E815" t="str">
            <v>M5P 2Y4</v>
          </cell>
          <cell r="F815">
            <v>194</v>
          </cell>
          <cell r="G815" t="str">
            <v>SqFt</v>
          </cell>
          <cell r="H815">
            <v>100</v>
          </cell>
          <cell r="J815">
            <v>2897.4876539999996</v>
          </cell>
          <cell r="K815" t="str">
            <v>kWh</v>
          </cell>
          <cell r="AF815" t="str">
            <v xml:space="preserve">  </v>
          </cell>
          <cell r="AG815" t="str">
            <v xml:space="preserve">  </v>
          </cell>
          <cell r="AH815" t="str">
            <v xml:space="preserve">  </v>
          </cell>
          <cell r="AI815" t="str">
            <v>SDPS</v>
          </cell>
          <cell r="AJ815" t="str">
            <v>Outdoor Recreational Facilities</v>
          </cell>
        </row>
        <row r="816">
          <cell r="A816" t="str">
            <v>Sweeney Park</v>
          </cell>
          <cell r="B816" t="str">
            <v>Outdoor Recreational Facilities</v>
          </cell>
          <cell r="C816" t="str">
            <v>100 Sweeney Dr</v>
          </cell>
          <cell r="D816" t="str">
            <v>North York</v>
          </cell>
          <cell r="E816" t="str">
            <v>M4A 1T8</v>
          </cell>
          <cell r="F816">
            <v>309161</v>
          </cell>
          <cell r="G816" t="str">
            <v>SqFt</v>
          </cell>
          <cell r="H816">
            <v>100</v>
          </cell>
          <cell r="J816">
            <v>12772.166232</v>
          </cell>
          <cell r="K816" t="str">
            <v>kWh</v>
          </cell>
          <cell r="AF816" t="str">
            <v xml:space="preserve">  </v>
          </cell>
          <cell r="AG816" t="str">
            <v xml:space="preserve">  </v>
          </cell>
          <cell r="AH816" t="str">
            <v xml:space="preserve">  </v>
          </cell>
          <cell r="AI816" t="str">
            <v>SWEP</v>
          </cell>
          <cell r="AJ816" t="str">
            <v>Outdoor Recreational Facilities</v>
          </cell>
        </row>
        <row r="817">
          <cell r="A817" t="str">
            <v>Symington Park</v>
          </cell>
          <cell r="B817" t="str">
            <v>Outdoor Recreational Facilities</v>
          </cell>
          <cell r="C817" t="str">
            <v>437 Perth Ave</v>
          </cell>
          <cell r="D817" t="str">
            <v>Toronto</v>
          </cell>
          <cell r="E817" t="str">
            <v>M6P 3Y5</v>
          </cell>
          <cell r="F817">
            <v>1</v>
          </cell>
          <cell r="G817" t="str">
            <v>SqFt</v>
          </cell>
          <cell r="H817">
            <v>100</v>
          </cell>
          <cell r="J817">
            <v>2792.5742219999997</v>
          </cell>
          <cell r="K817" t="str">
            <v>kWh</v>
          </cell>
          <cell r="AF817" t="str">
            <v xml:space="preserve">  </v>
          </cell>
          <cell r="AG817" t="str">
            <v xml:space="preserve">  </v>
          </cell>
          <cell r="AH817" t="str">
            <v xml:space="preserve">  </v>
          </cell>
          <cell r="AI817" t="str">
            <v>SYMPARK</v>
          </cell>
          <cell r="AJ817" t="str">
            <v>Outdoor Recreational Facilities</v>
          </cell>
        </row>
        <row r="818">
          <cell r="A818" t="str">
            <v>Taddle Creek Park</v>
          </cell>
          <cell r="B818" t="str">
            <v>Outdoor Recreational Facilities</v>
          </cell>
          <cell r="C818" t="str">
            <v>40 Bedford Rd</v>
          </cell>
          <cell r="D818" t="str">
            <v>Toronto</v>
          </cell>
          <cell r="E818" t="str">
            <v>M5R</v>
          </cell>
          <cell r="F818">
            <v>34573</v>
          </cell>
          <cell r="G818" t="str">
            <v>SqFt</v>
          </cell>
          <cell r="H818">
            <v>100</v>
          </cell>
          <cell r="J818">
            <v>2272.746999</v>
          </cell>
          <cell r="K818" t="str">
            <v>kWh</v>
          </cell>
          <cell r="AF818" t="str">
            <v xml:space="preserve">  </v>
          </cell>
          <cell r="AG818" t="str">
            <v xml:space="preserve">  </v>
          </cell>
          <cell r="AH818" t="str">
            <v xml:space="preserve">  </v>
          </cell>
          <cell r="AI818" t="str">
            <v>TADDLE</v>
          </cell>
          <cell r="AJ818" t="str">
            <v>Outdoor Recreational Facilities</v>
          </cell>
        </row>
        <row r="819">
          <cell r="A819" t="str">
            <v>Talbot Park Clubhouse</v>
          </cell>
          <cell r="B819" t="str">
            <v>Outdoor Recreational Facilities</v>
          </cell>
          <cell r="C819" t="str">
            <v>645 Eglinton Ave E</v>
          </cell>
          <cell r="D819" t="str">
            <v>East York</v>
          </cell>
          <cell r="E819" t="str">
            <v>M4G 2K3</v>
          </cell>
          <cell r="F819">
            <v>2820</v>
          </cell>
          <cell r="G819" t="str">
            <v>SqFt</v>
          </cell>
          <cell r="H819">
            <v>100</v>
          </cell>
          <cell r="J819">
            <v>15961.861271</v>
          </cell>
          <cell r="K819" t="str">
            <v>kWh</v>
          </cell>
          <cell r="AF819" t="str">
            <v xml:space="preserve">  </v>
          </cell>
          <cell r="AG819" t="str">
            <v xml:space="preserve">  </v>
          </cell>
          <cell r="AH819" t="str">
            <v xml:space="preserve">  </v>
          </cell>
          <cell r="AI819" t="str">
            <v>TBPC</v>
          </cell>
          <cell r="AJ819" t="str">
            <v>Outdoor Recreational Facilities</v>
          </cell>
        </row>
        <row r="820">
          <cell r="A820" t="str">
            <v>Tam O'shanter Golf Course</v>
          </cell>
          <cell r="B820" t="str">
            <v>Outdoor Recreational Facilities</v>
          </cell>
          <cell r="C820" t="str">
            <v>2461 Birchmount Rd</v>
          </cell>
          <cell r="D820" t="str">
            <v>Scarborough</v>
          </cell>
          <cell r="E820" t="str">
            <v>M1T 2M6</v>
          </cell>
          <cell r="F820">
            <v>4489</v>
          </cell>
          <cell r="G820" t="str">
            <v>SqFt</v>
          </cell>
          <cell r="H820">
            <v>100</v>
          </cell>
          <cell r="J820">
            <v>122087.90699999999</v>
          </cell>
          <cell r="K820" t="str">
            <v>kWh</v>
          </cell>
          <cell r="L820">
            <v>14783.700711999998</v>
          </cell>
          <cell r="M820" t="str">
            <v>CUBICM</v>
          </cell>
          <cell r="AF820" t="str">
            <v xml:space="preserve">  </v>
          </cell>
          <cell r="AG820" t="str">
            <v xml:space="preserve">  </v>
          </cell>
          <cell r="AH820" t="str">
            <v xml:space="preserve">  </v>
          </cell>
          <cell r="AI820" t="str">
            <v>TOGC</v>
          </cell>
          <cell r="AJ820" t="str">
            <v>Outdoor Recreational Facilities</v>
          </cell>
        </row>
        <row r="821">
          <cell r="A821" t="str">
            <v>Taylor Creek Park</v>
          </cell>
          <cell r="B821" t="str">
            <v>Outdoor Recreational Facilities</v>
          </cell>
          <cell r="C821" t="str">
            <v>260 Dawes Rd</v>
          </cell>
          <cell r="D821" t="str">
            <v>Toronto</v>
          </cell>
          <cell r="E821" t="str">
            <v>M4C 5M8</v>
          </cell>
          <cell r="F821">
            <v>1690</v>
          </cell>
          <cell r="G821" t="str">
            <v>SqFt</v>
          </cell>
          <cell r="H821">
            <v>100</v>
          </cell>
          <cell r="J821">
            <v>34763.682410000001</v>
          </cell>
          <cell r="K821" t="str">
            <v>kWh</v>
          </cell>
          <cell r="AF821" t="str">
            <v xml:space="preserve">  </v>
          </cell>
          <cell r="AG821" t="str">
            <v xml:space="preserve">  </v>
          </cell>
          <cell r="AH821" t="str">
            <v xml:space="preserve">  </v>
          </cell>
          <cell r="AI821" t="str">
            <v>TCP</v>
          </cell>
          <cell r="AJ821" t="str">
            <v>Outdoor Recreational Facilities</v>
          </cell>
        </row>
        <row r="822">
          <cell r="A822" t="str">
            <v>The Mission Ground</v>
          </cell>
          <cell r="B822" t="str">
            <v>Outdoor Recreational Facilities</v>
          </cell>
          <cell r="C822" t="str">
            <v>399 Merton St</v>
          </cell>
          <cell r="D822" t="str">
            <v>Toronto</v>
          </cell>
          <cell r="E822" t="str">
            <v>M4S 1B4</v>
          </cell>
          <cell r="F822">
            <v>8438</v>
          </cell>
          <cell r="G822" t="str">
            <v>SqFt</v>
          </cell>
          <cell r="H822">
            <v>100</v>
          </cell>
          <cell r="J822">
            <v>2272.3395800000003</v>
          </cell>
          <cell r="K822" t="str">
            <v>kWh</v>
          </cell>
          <cell r="AF822" t="str">
            <v xml:space="preserve">  </v>
          </cell>
          <cell r="AG822" t="str">
            <v xml:space="preserve">  </v>
          </cell>
          <cell r="AH822" t="str">
            <v xml:space="preserve">  </v>
          </cell>
          <cell r="AI822" t="str">
            <v>TMSG</v>
          </cell>
          <cell r="AJ822" t="str">
            <v>Outdoor Recreational Facilities</v>
          </cell>
        </row>
        <row r="823">
          <cell r="A823" t="str">
            <v>Thomas Riley Park</v>
          </cell>
          <cell r="B823" t="str">
            <v>Outdoor Recreational Facilities</v>
          </cell>
          <cell r="C823" t="str">
            <v>1278 Islington Ave</v>
          </cell>
          <cell r="D823" t="str">
            <v>Etobicoke</v>
          </cell>
          <cell r="E823" t="str">
            <v>M9A 3J9</v>
          </cell>
          <cell r="F823">
            <v>1599204</v>
          </cell>
          <cell r="G823" t="str">
            <v>SqFt</v>
          </cell>
          <cell r="H823">
            <v>100</v>
          </cell>
          <cell r="J823">
            <v>26520.770487999998</v>
          </cell>
          <cell r="K823" t="str">
            <v>kWh</v>
          </cell>
          <cell r="L823">
            <v>5897.5764260000005</v>
          </cell>
          <cell r="M823" t="str">
            <v>CUBICM</v>
          </cell>
          <cell r="AF823" t="str">
            <v xml:space="preserve">  </v>
          </cell>
          <cell r="AG823" t="str">
            <v xml:space="preserve">  </v>
          </cell>
          <cell r="AH823" t="str">
            <v xml:space="preserve">  </v>
          </cell>
          <cell r="AI823" t="str">
            <v>TRP</v>
          </cell>
          <cell r="AJ823" t="str">
            <v>Outdoor Recreational Facilities</v>
          </cell>
        </row>
        <row r="824">
          <cell r="A824" t="str">
            <v>Thomson Memorial Park</v>
          </cell>
          <cell r="B824" t="str">
            <v>Outdoor Recreational Facilities</v>
          </cell>
          <cell r="C824" t="str">
            <v>1007 Brimley Rd</v>
          </cell>
          <cell r="D824" t="str">
            <v>Scarborough</v>
          </cell>
          <cell r="E824" t="str">
            <v>M1P 3E8</v>
          </cell>
          <cell r="F824">
            <v>4500799</v>
          </cell>
          <cell r="G824" t="str">
            <v>SqFt</v>
          </cell>
          <cell r="H824">
            <v>100</v>
          </cell>
          <cell r="J824">
            <v>187039.981913</v>
          </cell>
          <cell r="K824" t="str">
            <v>kWh</v>
          </cell>
          <cell r="L824">
            <v>6462.5703979999998</v>
          </cell>
          <cell r="M824" t="str">
            <v>CUBICM</v>
          </cell>
          <cell r="AF824" t="str">
            <v xml:space="preserve">  </v>
          </cell>
          <cell r="AG824" t="str">
            <v xml:space="preserve">  </v>
          </cell>
          <cell r="AH824" t="str">
            <v xml:space="preserve">  </v>
          </cell>
          <cell r="AI824" t="str">
            <v>TSMP</v>
          </cell>
          <cell r="AJ824" t="str">
            <v>Outdoor Recreational Facilities</v>
          </cell>
        </row>
        <row r="825">
          <cell r="A825" t="str">
            <v>Three Valley Park</v>
          </cell>
          <cell r="B825" t="str">
            <v>Outdoor Recreational Facilities</v>
          </cell>
          <cell r="C825" t="str">
            <v>74 Three Valleys Dr</v>
          </cell>
          <cell r="D825" t="str">
            <v>North York</v>
          </cell>
          <cell r="E825" t="str">
            <v>M3A 3B8</v>
          </cell>
          <cell r="F825">
            <v>417994</v>
          </cell>
          <cell r="G825" t="str">
            <v>SqFt</v>
          </cell>
          <cell r="H825">
            <v>100</v>
          </cell>
          <cell r="J825">
            <v>6552.2484169999998</v>
          </cell>
          <cell r="K825" t="str">
            <v>kWh</v>
          </cell>
          <cell r="AF825" t="str">
            <v xml:space="preserve">  </v>
          </cell>
          <cell r="AG825" t="str">
            <v xml:space="preserve">  </v>
          </cell>
          <cell r="AH825" t="str">
            <v xml:space="preserve">  </v>
          </cell>
          <cell r="AI825" t="str">
            <v>TVP</v>
          </cell>
          <cell r="AJ825" t="str">
            <v>Outdoor Recreational Facilities</v>
          </cell>
        </row>
        <row r="826">
          <cell r="A826" t="str">
            <v>Topham Park</v>
          </cell>
          <cell r="B826" t="str">
            <v>Outdoor Recreational Facilities</v>
          </cell>
          <cell r="C826" t="str">
            <v>40 Topham Rd Unit Flood</v>
          </cell>
          <cell r="D826" t="str">
            <v>East York</v>
          </cell>
          <cell r="E826" t="str">
            <v>M4B 1Z9</v>
          </cell>
          <cell r="F826">
            <v>220606</v>
          </cell>
          <cell r="G826" t="str">
            <v>SqFt</v>
          </cell>
          <cell r="H826">
            <v>100</v>
          </cell>
          <cell r="J826">
            <v>15795.574552</v>
          </cell>
          <cell r="K826" t="str">
            <v>kWh</v>
          </cell>
          <cell r="AF826" t="str">
            <v xml:space="preserve">  </v>
          </cell>
          <cell r="AG826" t="str">
            <v xml:space="preserve">  </v>
          </cell>
          <cell r="AH826" t="str">
            <v xml:space="preserve">  </v>
          </cell>
          <cell r="AI826" t="str">
            <v>40TOPH</v>
          </cell>
          <cell r="AJ826" t="str">
            <v>Outdoor Recreational Facilities</v>
          </cell>
        </row>
        <row r="827">
          <cell r="A827" t="str">
            <v>Toronto Island Filtration Plant</v>
          </cell>
          <cell r="B827" t="str">
            <v>Outdoor Recreational Facilities</v>
          </cell>
          <cell r="C827" t="str">
            <v>446 Lakeshore Ave</v>
          </cell>
          <cell r="D827" t="str">
            <v>North York</v>
          </cell>
          <cell r="E827" t="str">
            <v>M2J 1X9</v>
          </cell>
          <cell r="F827">
            <v>1</v>
          </cell>
          <cell r="G827" t="str">
            <v>SqFt</v>
          </cell>
          <cell r="H827">
            <v>168</v>
          </cell>
          <cell r="J827">
            <v>1695.050117</v>
          </cell>
          <cell r="K827" t="str">
            <v>kWh</v>
          </cell>
          <cell r="AF827" t="str">
            <v xml:space="preserve">  </v>
          </cell>
          <cell r="AG827" t="str">
            <v xml:space="preserve">  </v>
          </cell>
          <cell r="AH827" t="str">
            <v xml:space="preserve">  </v>
          </cell>
          <cell r="AI827" t="str">
            <v>TIFP</v>
          </cell>
          <cell r="AJ827" t="str">
            <v>Outdoor Recreational Facilities</v>
          </cell>
        </row>
        <row r="828">
          <cell r="A828" t="str">
            <v>Toronto Sculpture Garden</v>
          </cell>
          <cell r="B828" t="str">
            <v>Outdoor Recreational Facilities</v>
          </cell>
          <cell r="C828" t="str">
            <v>115 King St E</v>
          </cell>
          <cell r="D828" t="str">
            <v>Toronto</v>
          </cell>
          <cell r="E828" t="str">
            <v>M5C 1G6</v>
          </cell>
          <cell r="F828">
            <v>8773</v>
          </cell>
          <cell r="G828" t="str">
            <v>SqFt</v>
          </cell>
          <cell r="H828">
            <v>100</v>
          </cell>
          <cell r="J828">
            <v>15471.066018000001</v>
          </cell>
          <cell r="K828" t="str">
            <v>kWh</v>
          </cell>
          <cell r="AF828" t="str">
            <v xml:space="preserve">  </v>
          </cell>
          <cell r="AG828" t="str">
            <v xml:space="preserve">  </v>
          </cell>
          <cell r="AH828" t="str">
            <v xml:space="preserve">  </v>
          </cell>
          <cell r="AI828" t="str">
            <v>KS115</v>
          </cell>
          <cell r="AJ828" t="str">
            <v>Outdoor Recreational Facilities</v>
          </cell>
        </row>
        <row r="829">
          <cell r="A829" t="str">
            <v>Totts Tot Lot</v>
          </cell>
          <cell r="B829" t="str">
            <v>Outdoor Recreational Facilities</v>
          </cell>
          <cell r="C829" t="str">
            <v>1 Gradwell Dr</v>
          </cell>
          <cell r="D829" t="str">
            <v>Scarborough</v>
          </cell>
          <cell r="E829" t="str">
            <v>M1M 2M9</v>
          </cell>
          <cell r="F829">
            <v>71752</v>
          </cell>
          <cell r="G829" t="str">
            <v>SqFt</v>
          </cell>
          <cell r="H829">
            <v>100</v>
          </cell>
          <cell r="J829">
            <v>75.733001000000002</v>
          </cell>
          <cell r="K829" t="str">
            <v>kWh</v>
          </cell>
          <cell r="AF829" t="str">
            <v xml:space="preserve">  </v>
          </cell>
          <cell r="AG829" t="str">
            <v xml:space="preserve">  </v>
          </cell>
          <cell r="AH829" t="str">
            <v xml:space="preserve">  </v>
          </cell>
          <cell r="AI829" t="str">
            <v>TOTTS</v>
          </cell>
          <cell r="AJ829" t="str">
            <v>Outdoor Recreational Facilities</v>
          </cell>
        </row>
        <row r="830">
          <cell r="A830" t="str">
            <v>Tournament Park Tennis</v>
          </cell>
          <cell r="B830" t="str">
            <v>Outdoor Recreational Facilities</v>
          </cell>
          <cell r="C830" t="str">
            <v>30 Tournament Dr</v>
          </cell>
          <cell r="D830" t="str">
            <v>North York</v>
          </cell>
          <cell r="E830" t="str">
            <v>M2P 1K2</v>
          </cell>
          <cell r="F830">
            <v>1259</v>
          </cell>
          <cell r="G830" t="str">
            <v>SqFt</v>
          </cell>
          <cell r="H830">
            <v>100</v>
          </cell>
          <cell r="J830">
            <v>9421.9937419999987</v>
          </cell>
          <cell r="K830" t="str">
            <v>kWh</v>
          </cell>
          <cell r="AF830" t="str">
            <v xml:space="preserve">  </v>
          </cell>
          <cell r="AG830" t="str">
            <v xml:space="preserve">  </v>
          </cell>
          <cell r="AH830" t="str">
            <v xml:space="preserve">  </v>
          </cell>
          <cell r="AI830" t="str">
            <v>TMP</v>
          </cell>
          <cell r="AJ830" t="str">
            <v>Outdoor Recreational Facilities</v>
          </cell>
        </row>
        <row r="831">
          <cell r="A831" t="str">
            <v>Trinity Bellwoods Outdoor Rink</v>
          </cell>
          <cell r="B831" t="str">
            <v>Outdoor Recreational Facilities</v>
          </cell>
          <cell r="C831" t="str">
            <v>140 Gore Vale  Ave</v>
          </cell>
          <cell r="D831" t="str">
            <v>Toronto</v>
          </cell>
          <cell r="E831" t="str">
            <v>M6J 1G3</v>
          </cell>
          <cell r="F831">
            <v>1001</v>
          </cell>
          <cell r="G831" t="str">
            <v>SqFt</v>
          </cell>
          <cell r="H831">
            <v>100</v>
          </cell>
          <cell r="J831">
            <v>182238.63384699999</v>
          </cell>
          <cell r="K831" t="str">
            <v>kWh</v>
          </cell>
          <cell r="L831">
            <v>729.70242400000006</v>
          </cell>
          <cell r="M831" t="str">
            <v>CUBICM</v>
          </cell>
          <cell r="AF831" t="str">
            <v xml:space="preserve">  </v>
          </cell>
          <cell r="AG831" t="str">
            <v xml:space="preserve">  </v>
          </cell>
          <cell r="AH831" t="str">
            <v xml:space="preserve">  </v>
          </cell>
          <cell r="AI831" t="str">
            <v>TBWODR</v>
          </cell>
          <cell r="AJ831" t="str">
            <v>Outdoor Recreational Facilities</v>
          </cell>
        </row>
        <row r="832">
          <cell r="A832" t="str">
            <v>Trinity Bellwoods Park</v>
          </cell>
          <cell r="B832" t="str">
            <v>Outdoor Recreational Facilities</v>
          </cell>
          <cell r="C832" t="str">
            <v>790 Queen St W</v>
          </cell>
          <cell r="D832" t="str">
            <v>Toronto</v>
          </cell>
          <cell r="E832" t="str">
            <v>M6J 1G3</v>
          </cell>
          <cell r="F832">
            <v>42830</v>
          </cell>
          <cell r="G832" t="str">
            <v>SqFt</v>
          </cell>
          <cell r="H832">
            <v>100</v>
          </cell>
          <cell r="J832">
            <v>56546.764473000003</v>
          </cell>
          <cell r="K832" t="str">
            <v>kWh</v>
          </cell>
          <cell r="L832">
            <v>7922.6993940000002</v>
          </cell>
          <cell r="M832" t="str">
            <v>CUBICM</v>
          </cell>
          <cell r="AF832" t="str">
            <v xml:space="preserve">  </v>
          </cell>
          <cell r="AG832" t="str">
            <v xml:space="preserve">  </v>
          </cell>
          <cell r="AH832" t="str">
            <v xml:space="preserve">  </v>
          </cell>
          <cell r="AI832" t="str">
            <v>TBWP</v>
          </cell>
          <cell r="AJ832" t="str">
            <v>Outdoor Recreational Facilities</v>
          </cell>
        </row>
        <row r="833">
          <cell r="A833" t="str">
            <v>Trinity Square Park</v>
          </cell>
          <cell r="B833" t="str">
            <v>Outdoor Recreational Facilities</v>
          </cell>
          <cell r="C833" t="str">
            <v>19 Trinity Sq</v>
          </cell>
          <cell r="D833" t="str">
            <v>Toronto</v>
          </cell>
          <cell r="E833" t="str">
            <v>M5G 1B1</v>
          </cell>
          <cell r="F833">
            <v>1</v>
          </cell>
          <cell r="G833" t="str">
            <v>SqFt</v>
          </cell>
          <cell r="H833">
            <v>100</v>
          </cell>
          <cell r="J833">
            <v>58681.776086999998</v>
          </cell>
          <cell r="K833" t="str">
            <v>kWh</v>
          </cell>
          <cell r="AF833" t="str">
            <v xml:space="preserve">  </v>
          </cell>
          <cell r="AG833" t="str">
            <v xml:space="preserve">  </v>
          </cell>
          <cell r="AH833" t="str">
            <v xml:space="preserve">  </v>
          </cell>
          <cell r="AI833" t="str">
            <v>TSP</v>
          </cell>
          <cell r="AJ833" t="str">
            <v>Outdoor Recreational Facilities</v>
          </cell>
        </row>
        <row r="834">
          <cell r="A834" t="str">
            <v>Trumpeter Park</v>
          </cell>
          <cell r="B834" t="str">
            <v>Outdoor Recreational Facilities</v>
          </cell>
          <cell r="C834" t="str">
            <v>33A Panda Sq</v>
          </cell>
          <cell r="D834" t="str">
            <v>Scarborough</v>
          </cell>
          <cell r="E834" t="str">
            <v>M1B 6G5</v>
          </cell>
          <cell r="F834">
            <v>26210</v>
          </cell>
          <cell r="G834" t="str">
            <v>SqFt</v>
          </cell>
          <cell r="H834">
            <v>100</v>
          </cell>
          <cell r="J834">
            <v>1720.2460160000001</v>
          </cell>
          <cell r="K834" t="str">
            <v>kWh</v>
          </cell>
          <cell r="AF834" t="str">
            <v xml:space="preserve">  </v>
          </cell>
          <cell r="AG834" t="str">
            <v xml:space="preserve">  </v>
          </cell>
          <cell r="AH834" t="str">
            <v xml:space="preserve">  </v>
          </cell>
          <cell r="AI834" t="str">
            <v>33APANDA</v>
          </cell>
          <cell r="AJ834" t="str">
            <v>Outdoor Recreational Facilities</v>
          </cell>
        </row>
        <row r="835">
          <cell r="A835" t="str">
            <v>Ukranian Canadian Memorial Park</v>
          </cell>
          <cell r="B835" t="str">
            <v>Outdoor Recreational Facilities</v>
          </cell>
          <cell r="C835" t="str">
            <v>565 SCARLETT</v>
          </cell>
          <cell r="D835" t="str">
            <v>Etobicoke</v>
          </cell>
          <cell r="E835" t="str">
            <v>M9P 2S4</v>
          </cell>
          <cell r="F835">
            <v>24627</v>
          </cell>
          <cell r="G835" t="str">
            <v>SqFt</v>
          </cell>
          <cell r="H835">
            <v>100</v>
          </cell>
          <cell r="J835">
            <v>21304.704408999998</v>
          </cell>
          <cell r="K835" t="str">
            <v>kWh</v>
          </cell>
          <cell r="AF835" t="str">
            <v xml:space="preserve">  </v>
          </cell>
          <cell r="AG835" t="str">
            <v xml:space="preserve">  </v>
          </cell>
          <cell r="AH835" t="str">
            <v xml:space="preserve">  </v>
          </cell>
          <cell r="AI835" t="str">
            <v>565SCARLETT</v>
          </cell>
          <cell r="AJ835" t="str">
            <v>Outdoor Recreational Facilities</v>
          </cell>
        </row>
        <row r="836">
          <cell r="A836" t="str">
            <v>Underpass Park</v>
          </cell>
          <cell r="B836" t="str">
            <v>Outdoor Recreational Facilities</v>
          </cell>
          <cell r="C836" t="str">
            <v>29 Lower River St</v>
          </cell>
          <cell r="D836" t="str">
            <v>Toronto</v>
          </cell>
          <cell r="E836" t="str">
            <v>M5A 1M6</v>
          </cell>
          <cell r="F836">
            <v>93043</v>
          </cell>
          <cell r="G836" t="str">
            <v>SqFt</v>
          </cell>
          <cell r="H836">
            <v>100</v>
          </cell>
          <cell r="J836">
            <v>7636.7934239999995</v>
          </cell>
          <cell r="K836" t="str">
            <v>kWh</v>
          </cell>
          <cell r="AF836" t="str">
            <v xml:space="preserve">  </v>
          </cell>
          <cell r="AG836" t="str">
            <v xml:space="preserve">  </v>
          </cell>
          <cell r="AH836" t="str">
            <v xml:space="preserve">  </v>
          </cell>
          <cell r="AI836" t="str">
            <v>UNPK</v>
          </cell>
          <cell r="AJ836" t="str">
            <v>Outdoor Recreational Facilities</v>
          </cell>
        </row>
        <row r="837">
          <cell r="A837" t="str">
            <v>University Avenue Islands</v>
          </cell>
          <cell r="B837" t="str">
            <v>Outdoor Recreational Facilities</v>
          </cell>
          <cell r="C837" t="str">
            <v>University Ave.</v>
          </cell>
          <cell r="D837" t="str">
            <v>Toronto</v>
          </cell>
          <cell r="E837" t="str">
            <v>M5V 3C6</v>
          </cell>
          <cell r="F837">
            <v>1</v>
          </cell>
          <cell r="G837" t="str">
            <v>SqFt</v>
          </cell>
          <cell r="H837">
            <v>100</v>
          </cell>
          <cell r="J837">
            <v>18290.445709</v>
          </cell>
          <cell r="K837" t="str">
            <v>kWh</v>
          </cell>
          <cell r="AF837" t="str">
            <v xml:space="preserve">  </v>
          </cell>
          <cell r="AG837" t="str">
            <v xml:space="preserve">  </v>
          </cell>
          <cell r="AH837" t="str">
            <v xml:space="preserve">  </v>
          </cell>
          <cell r="AI837" t="str">
            <v>UAI</v>
          </cell>
          <cell r="AJ837" t="str">
            <v>Outdoor Recreational Facilities</v>
          </cell>
        </row>
        <row r="838">
          <cell r="A838" t="str">
            <v>Valleyfield Rink (outdoor)</v>
          </cell>
          <cell r="B838" t="str">
            <v>Outdoor Recreational Facilities</v>
          </cell>
          <cell r="C838" t="str">
            <v>35 The Westway</v>
          </cell>
          <cell r="D838" t="str">
            <v>Etobicoke</v>
          </cell>
          <cell r="E838" t="str">
            <v>M9P 2B4</v>
          </cell>
          <cell r="F838">
            <v>267989</v>
          </cell>
          <cell r="G838" t="str">
            <v>SqFt</v>
          </cell>
          <cell r="H838">
            <v>100</v>
          </cell>
          <cell r="J838">
            <v>137151.85454500001</v>
          </cell>
          <cell r="K838" t="str">
            <v>kWh</v>
          </cell>
          <cell r="AF838" t="str">
            <v xml:space="preserve">  </v>
          </cell>
          <cell r="AG838" t="str">
            <v xml:space="preserve">  </v>
          </cell>
          <cell r="AH838" t="str">
            <v xml:space="preserve">  </v>
          </cell>
          <cell r="AI838" t="str">
            <v>VALLR</v>
          </cell>
          <cell r="AJ838" t="str">
            <v>Outdoor Recreational Facilities</v>
          </cell>
        </row>
        <row r="839">
          <cell r="A839" t="str">
            <v>Vermont Square Park</v>
          </cell>
          <cell r="B839" t="str">
            <v>Outdoor Recreational Facilities</v>
          </cell>
          <cell r="C839" t="str">
            <v>819 Palmerston Ave</v>
          </cell>
          <cell r="D839" t="str">
            <v>Toronto</v>
          </cell>
          <cell r="E839" t="str">
            <v>M6G 2R8</v>
          </cell>
          <cell r="F839">
            <v>1</v>
          </cell>
          <cell r="G839" t="str">
            <v>SqFt</v>
          </cell>
          <cell r="H839">
            <v>100</v>
          </cell>
          <cell r="J839">
            <v>5508.3601859999999</v>
          </cell>
          <cell r="K839" t="str">
            <v>kWh</v>
          </cell>
          <cell r="AF839" t="str">
            <v xml:space="preserve">  </v>
          </cell>
          <cell r="AG839" t="str">
            <v xml:space="preserve">  </v>
          </cell>
          <cell r="AH839" t="str">
            <v xml:space="preserve">  </v>
          </cell>
          <cell r="AI839" t="str">
            <v>VERMONTP</v>
          </cell>
          <cell r="AJ839" t="str">
            <v>Outdoor Recreational Facilities</v>
          </cell>
        </row>
        <row r="840">
          <cell r="A840" t="str">
            <v>Viewmount Park Tennis</v>
          </cell>
          <cell r="B840" t="str">
            <v>Outdoor Recreational Facilities</v>
          </cell>
          <cell r="C840" t="str">
            <v>167 Viewmount Ave</v>
          </cell>
          <cell r="D840" t="str">
            <v>Toronto</v>
          </cell>
          <cell r="E840" t="str">
            <v>M6B 1T5</v>
          </cell>
          <cell r="F840">
            <v>1916</v>
          </cell>
          <cell r="G840" t="str">
            <v>SqFt</v>
          </cell>
          <cell r="H840">
            <v>100</v>
          </cell>
          <cell r="J840">
            <v>59636.486206000001</v>
          </cell>
          <cell r="K840" t="str">
            <v>kWh</v>
          </cell>
          <cell r="AF840" t="str">
            <v xml:space="preserve">  </v>
          </cell>
          <cell r="AG840" t="str">
            <v xml:space="preserve">  </v>
          </cell>
          <cell r="AH840" t="str">
            <v xml:space="preserve">  </v>
          </cell>
          <cell r="AI840" t="str">
            <v>VMA</v>
          </cell>
          <cell r="AJ840" t="str">
            <v>Outdoor Recreational Facilities</v>
          </cell>
        </row>
        <row r="841">
          <cell r="A841" t="str">
            <v>Vine Avenue Playground</v>
          </cell>
          <cell r="B841" t="str">
            <v>Outdoor Recreational Facilities</v>
          </cell>
          <cell r="C841" t="str">
            <v>200 Vine Av</v>
          </cell>
          <cell r="D841" t="str">
            <v>Toronto</v>
          </cell>
          <cell r="E841" t="str">
            <v>M6P 1V9</v>
          </cell>
          <cell r="F841">
            <v>54207</v>
          </cell>
          <cell r="G841" t="str">
            <v>SqFt</v>
          </cell>
          <cell r="H841">
            <v>100</v>
          </cell>
          <cell r="J841">
            <v>5472.2918200000004</v>
          </cell>
          <cell r="K841" t="str">
            <v>kWh</v>
          </cell>
          <cell r="AF841" t="str">
            <v xml:space="preserve">  </v>
          </cell>
          <cell r="AG841" t="str">
            <v xml:space="preserve">  </v>
          </cell>
          <cell r="AH841" t="str">
            <v xml:space="preserve">  </v>
          </cell>
          <cell r="AI841" t="str">
            <v>VAPG</v>
          </cell>
          <cell r="AJ841" t="str">
            <v>Outdoor Recreational Facilities</v>
          </cell>
        </row>
        <row r="842">
          <cell r="A842" t="str">
            <v>Wadsworth Park</v>
          </cell>
          <cell r="B842" t="str">
            <v>Outdoor Recreational Facilities</v>
          </cell>
          <cell r="C842" t="str">
            <v>150 Laughton Ave</v>
          </cell>
          <cell r="D842" t="str">
            <v>Toronto</v>
          </cell>
          <cell r="E842" t="str">
            <v>M6N 2X1</v>
          </cell>
          <cell r="F842">
            <v>193050</v>
          </cell>
          <cell r="G842" t="str">
            <v>SqFt</v>
          </cell>
          <cell r="H842">
            <v>100</v>
          </cell>
          <cell r="J842">
            <v>5419.7606940000005</v>
          </cell>
          <cell r="K842" t="str">
            <v>kWh</v>
          </cell>
          <cell r="AF842" t="str">
            <v xml:space="preserve">  </v>
          </cell>
          <cell r="AG842" t="str">
            <v xml:space="preserve">  </v>
          </cell>
          <cell r="AH842" t="str">
            <v xml:space="preserve">  </v>
          </cell>
          <cell r="AI842" t="str">
            <v>LTPG</v>
          </cell>
          <cell r="AJ842" t="str">
            <v>Outdoor Recreational Facilities</v>
          </cell>
        </row>
        <row r="843">
          <cell r="A843" t="str">
            <v>Wanless Park</v>
          </cell>
          <cell r="B843" t="str">
            <v>Outdoor Recreational Facilities</v>
          </cell>
          <cell r="C843" t="str">
            <v>250 Wanless Ave</v>
          </cell>
          <cell r="D843" t="str">
            <v>Toronto</v>
          </cell>
          <cell r="E843" t="str">
            <v>M4N 1W5</v>
          </cell>
          <cell r="F843">
            <v>337114</v>
          </cell>
          <cell r="G843" t="str">
            <v>SqFt</v>
          </cell>
          <cell r="H843">
            <v>100</v>
          </cell>
          <cell r="J843">
            <v>55966.579495999998</v>
          </cell>
          <cell r="K843" t="str">
            <v>kWh</v>
          </cell>
          <cell r="L843">
            <v>135.41758200000001</v>
          </cell>
          <cell r="M843" t="str">
            <v>CUBICM</v>
          </cell>
          <cell r="AF843" t="str">
            <v xml:space="preserve">  </v>
          </cell>
          <cell r="AG843" t="str">
            <v xml:space="preserve">  </v>
          </cell>
          <cell r="AH843" t="str">
            <v xml:space="preserve">  </v>
          </cell>
          <cell r="AI843" t="str">
            <v>WLSP</v>
          </cell>
          <cell r="AJ843" t="str">
            <v>Outdoor Recreational Facilities</v>
          </cell>
        </row>
        <row r="844">
          <cell r="A844" t="str">
            <v>Wedgewood Pool and Rink</v>
          </cell>
          <cell r="B844" t="str">
            <v>Outdoor Recreational Facilities</v>
          </cell>
          <cell r="C844" t="str">
            <v>15 Swan Ave</v>
          </cell>
          <cell r="D844" t="str">
            <v>Etobicoke</v>
          </cell>
          <cell r="E844" t="str">
            <v>M9B 1V1</v>
          </cell>
          <cell r="F844">
            <v>2648</v>
          </cell>
          <cell r="G844" t="str">
            <v>SqFt</v>
          </cell>
          <cell r="H844">
            <v>100</v>
          </cell>
          <cell r="J844">
            <v>175239.67510600001</v>
          </cell>
          <cell r="K844" t="str">
            <v>kWh</v>
          </cell>
          <cell r="L844">
            <v>22112.6</v>
          </cell>
          <cell r="M844" t="str">
            <v>CUBICM</v>
          </cell>
          <cell r="AI844" t="str">
            <v>WEDGE</v>
          </cell>
          <cell r="AJ844" t="str">
            <v>Outdoor Recreational Facilities</v>
          </cell>
        </row>
        <row r="845">
          <cell r="A845" t="str">
            <v>Wellesley Park</v>
          </cell>
          <cell r="B845" t="str">
            <v>Outdoor Recreational Facilities</v>
          </cell>
          <cell r="C845" t="str">
            <v>474 Wellesley St E</v>
          </cell>
          <cell r="D845" t="str">
            <v>Toronto</v>
          </cell>
          <cell r="E845" t="str">
            <v>M4X 1H9</v>
          </cell>
          <cell r="F845">
            <v>23000</v>
          </cell>
          <cell r="G845" t="str">
            <v>SqFt</v>
          </cell>
          <cell r="H845">
            <v>100</v>
          </cell>
          <cell r="J845">
            <v>12361.51845</v>
          </cell>
          <cell r="K845" t="str">
            <v>kWh</v>
          </cell>
          <cell r="AF845" t="str">
            <v xml:space="preserve">  </v>
          </cell>
          <cell r="AG845" t="str">
            <v xml:space="preserve">  </v>
          </cell>
          <cell r="AH845" t="str">
            <v xml:space="preserve">  </v>
          </cell>
          <cell r="AI845" t="str">
            <v>WLLP</v>
          </cell>
          <cell r="AJ845" t="str">
            <v>Outdoor Recreational Facilities</v>
          </cell>
        </row>
        <row r="846">
          <cell r="A846" t="str">
            <v>Wellesworth Park</v>
          </cell>
          <cell r="B846" t="str">
            <v>Outdoor Recreational Facilities</v>
          </cell>
          <cell r="C846" t="str">
            <v>55 Dixfield Dr</v>
          </cell>
          <cell r="D846" t="str">
            <v>Etobicoke</v>
          </cell>
          <cell r="E846" t="str">
            <v>M9C 4J2</v>
          </cell>
          <cell r="F846">
            <v>388889</v>
          </cell>
          <cell r="G846" t="str">
            <v>SqFt</v>
          </cell>
          <cell r="H846">
            <v>100</v>
          </cell>
          <cell r="J846">
            <v>612.17099999999994</v>
          </cell>
          <cell r="K846" t="str">
            <v>kWh</v>
          </cell>
          <cell r="AF846" t="str">
            <v xml:space="preserve">  </v>
          </cell>
          <cell r="AG846" t="str">
            <v xml:space="preserve">  </v>
          </cell>
          <cell r="AH846" t="str">
            <v xml:space="preserve">  </v>
          </cell>
          <cell r="AI846" t="str">
            <v>55DIXF</v>
          </cell>
          <cell r="AJ846" t="str">
            <v>Outdoor Recreational Facilities</v>
          </cell>
        </row>
        <row r="847">
          <cell r="A847" t="str">
            <v>West Deane Park</v>
          </cell>
          <cell r="B847" t="str">
            <v>Outdoor Recreational Facilities</v>
          </cell>
          <cell r="C847" t="str">
            <v>350 Martin Grove Rd</v>
          </cell>
          <cell r="D847" t="str">
            <v>Etobicoke</v>
          </cell>
          <cell r="E847" t="str">
            <v>M9B 4L9</v>
          </cell>
          <cell r="F847">
            <v>5898719</v>
          </cell>
          <cell r="G847" t="str">
            <v>SqFt</v>
          </cell>
          <cell r="H847">
            <v>100</v>
          </cell>
          <cell r="J847">
            <v>22972.464</v>
          </cell>
          <cell r="K847" t="str">
            <v>kWh</v>
          </cell>
          <cell r="AF847" t="str">
            <v xml:space="preserve">  </v>
          </cell>
          <cell r="AG847" t="str">
            <v xml:space="preserve">  </v>
          </cell>
          <cell r="AH847" t="str">
            <v xml:space="preserve">  </v>
          </cell>
          <cell r="AI847" t="str">
            <v>350MAR</v>
          </cell>
          <cell r="AJ847" t="str">
            <v>Outdoor Recreational Facilities</v>
          </cell>
        </row>
        <row r="848">
          <cell r="A848" t="str">
            <v>West Deane Pool (outdoor)</v>
          </cell>
          <cell r="B848" t="str">
            <v>Outdoor Recreational Facilities</v>
          </cell>
          <cell r="C848" t="str">
            <v>19 Sedgebrooke Cres</v>
          </cell>
          <cell r="D848" t="str">
            <v>Etobicoke</v>
          </cell>
          <cell r="E848" t="str">
            <v>M9B 2X2</v>
          </cell>
          <cell r="F848">
            <v>1098</v>
          </cell>
          <cell r="G848" t="str">
            <v>SqFt</v>
          </cell>
          <cell r="H848">
            <v>100</v>
          </cell>
          <cell r="J848">
            <v>21046.154736</v>
          </cell>
          <cell r="K848" t="str">
            <v>kWh</v>
          </cell>
          <cell r="L848">
            <v>7294.5272730000006</v>
          </cell>
          <cell r="M848" t="str">
            <v>CUBICM</v>
          </cell>
          <cell r="AF848" t="str">
            <v xml:space="preserve">  </v>
          </cell>
          <cell r="AG848" t="str">
            <v xml:space="preserve">  </v>
          </cell>
          <cell r="AH848" t="str">
            <v xml:space="preserve">  </v>
          </cell>
          <cell r="AI848" t="str">
            <v>WDNP</v>
          </cell>
          <cell r="AJ848" t="str">
            <v>Outdoor Recreational Facilities</v>
          </cell>
        </row>
        <row r="849">
          <cell r="A849" t="str">
            <v>West Humber Parkland</v>
          </cell>
          <cell r="B849" t="str">
            <v>Outdoor Recreational Facilities</v>
          </cell>
          <cell r="C849" t="str">
            <v>70 Westhumber Blvd</v>
          </cell>
          <cell r="D849" t="str">
            <v>Etobicoke</v>
          </cell>
          <cell r="E849" t="str">
            <v>M9W 3M6</v>
          </cell>
          <cell r="F849">
            <v>1163</v>
          </cell>
          <cell r="G849" t="str">
            <v>SqFt</v>
          </cell>
          <cell r="H849">
            <v>100</v>
          </cell>
          <cell r="J849">
            <v>21453.434934000001</v>
          </cell>
          <cell r="K849" t="str">
            <v>kWh</v>
          </cell>
          <cell r="AF849" t="str">
            <v xml:space="preserve">  </v>
          </cell>
          <cell r="AG849" t="str">
            <v xml:space="preserve">  </v>
          </cell>
          <cell r="AH849" t="str">
            <v xml:space="preserve">  </v>
          </cell>
          <cell r="AI849" t="str">
            <v>WHP</v>
          </cell>
          <cell r="AJ849" t="str">
            <v>Outdoor Recreational Facilities</v>
          </cell>
        </row>
        <row r="850">
          <cell r="A850" t="str">
            <v>West Mall Rink and Pool</v>
          </cell>
          <cell r="B850" t="str">
            <v>Outdoor Recreational Facilities</v>
          </cell>
          <cell r="C850" t="str">
            <v>376 The West Mall</v>
          </cell>
          <cell r="D850" t="str">
            <v>Etobicoke</v>
          </cell>
          <cell r="E850" t="str">
            <v>M9C 1E4</v>
          </cell>
          <cell r="F850">
            <v>9192</v>
          </cell>
          <cell r="G850" t="str">
            <v>SqFt</v>
          </cell>
          <cell r="H850">
            <v>100</v>
          </cell>
          <cell r="J850">
            <v>403618.47399999999</v>
          </cell>
          <cell r="K850" t="str">
            <v>kWh</v>
          </cell>
          <cell r="L850">
            <v>34410.902574</v>
          </cell>
          <cell r="M850" t="str">
            <v>CUBICM</v>
          </cell>
          <cell r="AI850" t="str">
            <v>WEST</v>
          </cell>
          <cell r="AJ850" t="str">
            <v>Outdoor Recreational Facilities</v>
          </cell>
        </row>
        <row r="851">
          <cell r="A851" t="str">
            <v>Westgrove Pool (outdoor)</v>
          </cell>
          <cell r="B851" t="str">
            <v>Outdoor Recreational Facilities</v>
          </cell>
          <cell r="C851" t="str">
            <v>15 Redgrave Dr</v>
          </cell>
          <cell r="D851" t="str">
            <v>Etobicoke</v>
          </cell>
          <cell r="E851" t="str">
            <v>M9R 3T9</v>
          </cell>
          <cell r="F851">
            <v>1055</v>
          </cell>
          <cell r="G851" t="str">
            <v>SqFt</v>
          </cell>
          <cell r="H851">
            <v>100</v>
          </cell>
          <cell r="J851">
            <v>132832.59530400002</v>
          </cell>
          <cell r="K851" t="str">
            <v>kWh</v>
          </cell>
          <cell r="L851">
            <v>12296.268547</v>
          </cell>
          <cell r="M851" t="str">
            <v>CUBICM</v>
          </cell>
          <cell r="AF851" t="str">
            <v xml:space="preserve">  </v>
          </cell>
          <cell r="AG851" t="str">
            <v xml:space="preserve">  </v>
          </cell>
          <cell r="AH851" t="str">
            <v xml:space="preserve">  </v>
          </cell>
          <cell r="AI851" t="str">
            <v>WGRP</v>
          </cell>
          <cell r="AJ851" t="str">
            <v>Outdoor Recreational Facilities</v>
          </cell>
        </row>
        <row r="852">
          <cell r="A852" t="str">
            <v>Westmount Park and Pool</v>
          </cell>
          <cell r="B852" t="str">
            <v>Outdoor Recreational Facilities</v>
          </cell>
          <cell r="C852" t="str">
            <v>22 Arcade Dr</v>
          </cell>
          <cell r="D852" t="str">
            <v>Scarborough</v>
          </cell>
          <cell r="E852" t="str">
            <v>M1P 4N7</v>
          </cell>
          <cell r="F852">
            <v>178691</v>
          </cell>
          <cell r="G852" t="str">
            <v>SqFt</v>
          </cell>
          <cell r="H852">
            <v>100</v>
          </cell>
          <cell r="J852">
            <v>1243.295627</v>
          </cell>
          <cell r="K852" t="str">
            <v>kWh</v>
          </cell>
          <cell r="L852">
            <v>9142</v>
          </cell>
          <cell r="M852" t="str">
            <v>CUBICM</v>
          </cell>
          <cell r="AI852" t="str">
            <v>WESTM</v>
          </cell>
          <cell r="AJ852" t="str">
            <v>Outdoor Recreational Facilities</v>
          </cell>
        </row>
        <row r="853">
          <cell r="A853" t="str">
            <v>Weston Park</v>
          </cell>
          <cell r="B853" t="str">
            <v>Outdoor Recreational Facilities</v>
          </cell>
          <cell r="C853" t="str">
            <v>2125 Lawrence Ave W</v>
          </cell>
          <cell r="D853" t="str">
            <v>Toronto</v>
          </cell>
          <cell r="E853" t="str">
            <v>M9N 1H7</v>
          </cell>
          <cell r="F853">
            <v>3250</v>
          </cell>
          <cell r="G853" t="str">
            <v>SqFt</v>
          </cell>
          <cell r="H853">
            <v>100</v>
          </cell>
          <cell r="J853">
            <v>61582.606621000006</v>
          </cell>
          <cell r="K853" t="str">
            <v>kWh</v>
          </cell>
          <cell r="L853">
            <v>20986</v>
          </cell>
          <cell r="M853" t="str">
            <v>CUBICM</v>
          </cell>
          <cell r="AF853" t="str">
            <v xml:space="preserve">  </v>
          </cell>
          <cell r="AG853" t="str">
            <v xml:space="preserve">  </v>
          </cell>
          <cell r="AH853" t="str">
            <v xml:space="preserve">  </v>
          </cell>
          <cell r="AI853" t="str">
            <v>WTP</v>
          </cell>
          <cell r="AJ853" t="str">
            <v>Outdoor Recreational Facilities</v>
          </cell>
        </row>
        <row r="854">
          <cell r="A854" t="str">
            <v>Westway Rink (outdoor)</v>
          </cell>
          <cell r="B854" t="str">
            <v>Outdoor Recreational Facilities</v>
          </cell>
          <cell r="C854" t="str">
            <v>175 The Westway</v>
          </cell>
          <cell r="D854" t="str">
            <v>Etobicoke</v>
          </cell>
          <cell r="E854" t="str">
            <v>M9P 2C2</v>
          </cell>
          <cell r="F854">
            <v>3714</v>
          </cell>
          <cell r="G854" t="str">
            <v>SqFt</v>
          </cell>
          <cell r="H854">
            <v>100</v>
          </cell>
          <cell r="J854">
            <v>164897.870119</v>
          </cell>
          <cell r="K854" t="str">
            <v>kWh</v>
          </cell>
          <cell r="L854">
            <v>10156.27853</v>
          </cell>
          <cell r="M854" t="str">
            <v>CUBICM</v>
          </cell>
          <cell r="AF854" t="str">
            <v xml:space="preserve">  </v>
          </cell>
          <cell r="AG854" t="str">
            <v xml:space="preserve">  </v>
          </cell>
          <cell r="AH854" t="str">
            <v xml:space="preserve">  </v>
          </cell>
          <cell r="AI854" t="str">
            <v>WESWR</v>
          </cell>
          <cell r="AJ854" t="str">
            <v>Outdoor Recreational Facilities</v>
          </cell>
        </row>
        <row r="855">
          <cell r="A855" t="str">
            <v>Westwood Park</v>
          </cell>
          <cell r="B855" t="str">
            <v>Outdoor Recreational Facilities</v>
          </cell>
          <cell r="C855" t="str">
            <v>90 Floyd Ave</v>
          </cell>
          <cell r="D855" t="str">
            <v>Toronto</v>
          </cell>
          <cell r="E855" t="str">
            <v>M4K 2E4</v>
          </cell>
          <cell r="F855">
            <v>12141</v>
          </cell>
          <cell r="G855" t="str">
            <v>SqFt</v>
          </cell>
          <cell r="H855">
            <v>100</v>
          </cell>
          <cell r="J855">
            <v>4395.0631300000005</v>
          </cell>
          <cell r="K855" t="str">
            <v>kWh</v>
          </cell>
          <cell r="AF855" t="str">
            <v xml:space="preserve">  </v>
          </cell>
          <cell r="AG855" t="str">
            <v xml:space="preserve">  </v>
          </cell>
          <cell r="AH855" t="str">
            <v xml:space="preserve">  </v>
          </cell>
          <cell r="AI855" t="str">
            <v>WESTWO</v>
          </cell>
          <cell r="AJ855" t="str">
            <v>Outdoor Recreational Facilities</v>
          </cell>
        </row>
        <row r="856">
          <cell r="A856" t="str">
            <v>Wexford Park</v>
          </cell>
          <cell r="B856" t="str">
            <v>Outdoor Recreational Facilities</v>
          </cell>
          <cell r="C856" t="str">
            <v>55 Singleton Rd</v>
          </cell>
          <cell r="D856" t="str">
            <v>Scarborough</v>
          </cell>
          <cell r="E856" t="str">
            <v>M1C 2Z1</v>
          </cell>
          <cell r="F856">
            <v>503912</v>
          </cell>
          <cell r="G856" t="str">
            <v>SqFt</v>
          </cell>
          <cell r="H856">
            <v>100</v>
          </cell>
          <cell r="J856">
            <v>2355.037953</v>
          </cell>
          <cell r="K856" t="str">
            <v>kWh</v>
          </cell>
          <cell r="AF856" t="str">
            <v xml:space="preserve">  </v>
          </cell>
          <cell r="AG856" t="str">
            <v xml:space="preserve">  </v>
          </cell>
          <cell r="AH856" t="str">
            <v xml:space="preserve">  </v>
          </cell>
          <cell r="AI856" t="str">
            <v>55SING</v>
          </cell>
          <cell r="AJ856" t="str">
            <v>Outdoor Recreational Facilities</v>
          </cell>
        </row>
        <row r="857">
          <cell r="A857" t="str">
            <v>Wigmore Park</v>
          </cell>
          <cell r="B857" t="str">
            <v>Outdoor Recreational Facilities</v>
          </cell>
          <cell r="C857" t="str">
            <v>106 Wigmore Dr</v>
          </cell>
          <cell r="D857" t="str">
            <v>North York</v>
          </cell>
          <cell r="E857" t="str">
            <v>M4A 2E8</v>
          </cell>
          <cell r="F857">
            <v>463859</v>
          </cell>
          <cell r="G857" t="str">
            <v>SqFt</v>
          </cell>
          <cell r="H857">
            <v>100</v>
          </cell>
          <cell r="J857">
            <v>13512.360111</v>
          </cell>
          <cell r="K857" t="str">
            <v>kWh</v>
          </cell>
          <cell r="AF857" t="str">
            <v xml:space="preserve">  </v>
          </cell>
          <cell r="AG857" t="str">
            <v xml:space="preserve">  </v>
          </cell>
          <cell r="AH857" t="str">
            <v xml:space="preserve">  </v>
          </cell>
          <cell r="AI857" t="str">
            <v>WMP</v>
          </cell>
          <cell r="AJ857" t="str">
            <v>Outdoor Recreational Facilities</v>
          </cell>
        </row>
        <row r="858">
          <cell r="A858" t="str">
            <v>Wilket Creek Park</v>
          </cell>
          <cell r="B858" t="str">
            <v>Outdoor Recreational Facilities</v>
          </cell>
          <cell r="C858" t="str">
            <v>1120 Leslie St</v>
          </cell>
          <cell r="D858" t="str">
            <v>North York</v>
          </cell>
          <cell r="E858" t="str">
            <v>M3C 2J7</v>
          </cell>
          <cell r="F858">
            <v>4</v>
          </cell>
          <cell r="G858" t="str">
            <v>SqFt</v>
          </cell>
          <cell r="H858">
            <v>100</v>
          </cell>
          <cell r="J858">
            <v>55396.219351000007</v>
          </cell>
          <cell r="K858" t="str">
            <v>kWh</v>
          </cell>
          <cell r="AF858" t="str">
            <v xml:space="preserve">  </v>
          </cell>
          <cell r="AG858" t="str">
            <v xml:space="preserve">  </v>
          </cell>
          <cell r="AH858" t="str">
            <v xml:space="preserve">  </v>
          </cell>
          <cell r="AI858" t="str">
            <v>WCP</v>
          </cell>
          <cell r="AJ858" t="str">
            <v>Outdoor Recreational Facilities</v>
          </cell>
        </row>
        <row r="859">
          <cell r="A859" t="str">
            <v>Willowdale Park Tennis</v>
          </cell>
          <cell r="B859" t="str">
            <v>Outdoor Recreational Facilities</v>
          </cell>
          <cell r="C859" t="str">
            <v>374 Kenneth Ave</v>
          </cell>
          <cell r="D859" t="str">
            <v>North York</v>
          </cell>
          <cell r="E859" t="str">
            <v>M2N 4V9</v>
          </cell>
          <cell r="F859">
            <v>433021</v>
          </cell>
          <cell r="G859" t="str">
            <v>SqFt</v>
          </cell>
          <cell r="H859">
            <v>100</v>
          </cell>
          <cell r="J859">
            <v>5355.4873419999994</v>
          </cell>
          <cell r="K859" t="str">
            <v>kWh</v>
          </cell>
          <cell r="AF859" t="str">
            <v xml:space="preserve">  </v>
          </cell>
          <cell r="AG859" t="str">
            <v xml:space="preserve">  </v>
          </cell>
          <cell r="AH859" t="str">
            <v xml:space="preserve">  </v>
          </cell>
          <cell r="AI859" t="str">
            <v>WILP</v>
          </cell>
          <cell r="AJ859" t="str">
            <v>Outdoor Recreational Facilities</v>
          </cell>
        </row>
        <row r="860">
          <cell r="A860" t="str">
            <v>Winchester Park North</v>
          </cell>
          <cell r="B860" t="str">
            <v>Outdoor Recreational Facilities</v>
          </cell>
          <cell r="C860" t="str">
            <v>512 Ontario St</v>
          </cell>
          <cell r="D860" t="str">
            <v>Toronto</v>
          </cell>
          <cell r="E860" t="str">
            <v>M4X 1M7</v>
          </cell>
          <cell r="F860">
            <v>1</v>
          </cell>
          <cell r="G860" t="str">
            <v>SqFt</v>
          </cell>
          <cell r="H860">
            <v>100</v>
          </cell>
          <cell r="J860">
            <v>4077.8391369999999</v>
          </cell>
          <cell r="K860" t="str">
            <v>kWh</v>
          </cell>
          <cell r="AF860" t="str">
            <v xml:space="preserve">  </v>
          </cell>
          <cell r="AG860" t="str">
            <v xml:space="preserve">  </v>
          </cell>
          <cell r="AH860" t="str">
            <v xml:space="preserve">  </v>
          </cell>
          <cell r="AI860" t="str">
            <v>WINC</v>
          </cell>
          <cell r="AJ860" t="str">
            <v>Outdoor Recreational Facilities</v>
          </cell>
        </row>
        <row r="861">
          <cell r="A861" t="str">
            <v>Wishing Well Park</v>
          </cell>
          <cell r="B861" t="str">
            <v>Outdoor Recreational Facilities</v>
          </cell>
          <cell r="C861" t="str">
            <v>1700 Pharmacy Ave</v>
          </cell>
          <cell r="D861" t="str">
            <v>Scarborough</v>
          </cell>
          <cell r="E861" t="str">
            <v>M1T 1H1</v>
          </cell>
          <cell r="F861">
            <v>658439</v>
          </cell>
          <cell r="G861" t="str">
            <v>SqFt</v>
          </cell>
          <cell r="H861">
            <v>100</v>
          </cell>
          <cell r="J861">
            <v>46872.220577</v>
          </cell>
          <cell r="K861" t="str">
            <v>kWh</v>
          </cell>
          <cell r="AF861" t="str">
            <v xml:space="preserve">  </v>
          </cell>
          <cell r="AG861" t="str">
            <v xml:space="preserve">  </v>
          </cell>
          <cell r="AH861" t="str">
            <v xml:space="preserve">  </v>
          </cell>
          <cell r="AI861" t="str">
            <v>WWP</v>
          </cell>
          <cell r="AJ861" t="str">
            <v>Outdoor Recreational Facilities</v>
          </cell>
        </row>
        <row r="862">
          <cell r="A862" t="str">
            <v>Withrow Park</v>
          </cell>
          <cell r="B862" t="str">
            <v>Outdoor Recreational Facilities</v>
          </cell>
          <cell r="C862" t="str">
            <v>725 Logan Ave</v>
          </cell>
          <cell r="D862" t="str">
            <v>Toronto</v>
          </cell>
          <cell r="E862" t="str">
            <v>M4K 3B9</v>
          </cell>
          <cell r="F862">
            <v>6835</v>
          </cell>
          <cell r="G862" t="str">
            <v>SqFt</v>
          </cell>
          <cell r="H862">
            <v>100</v>
          </cell>
          <cell r="J862">
            <v>4799.6176770000002</v>
          </cell>
          <cell r="K862" t="str">
            <v>kWh</v>
          </cell>
          <cell r="L862">
            <v>14705.671248000001</v>
          </cell>
          <cell r="M862" t="str">
            <v>CUBICM</v>
          </cell>
          <cell r="AF862" t="str">
            <v xml:space="preserve">  </v>
          </cell>
          <cell r="AG862" t="str">
            <v xml:space="preserve">  </v>
          </cell>
          <cell r="AH862" t="str">
            <v xml:space="preserve">  </v>
          </cell>
          <cell r="AI862" t="str">
            <v>WITP</v>
          </cell>
          <cell r="AJ862" t="str">
            <v>Outdoor Recreational Facilities</v>
          </cell>
        </row>
        <row r="863">
          <cell r="A863" t="str">
            <v>Withrow Park Ice Rink</v>
          </cell>
          <cell r="B863" t="str">
            <v>Outdoor Recreational Facilities</v>
          </cell>
          <cell r="C863" t="str">
            <v>725 Logan Ave</v>
          </cell>
          <cell r="D863" t="str">
            <v>Toronto</v>
          </cell>
          <cell r="E863" t="str">
            <v>M4K 3B9</v>
          </cell>
          <cell r="F863">
            <v>452</v>
          </cell>
          <cell r="G863" t="str">
            <v>SqFt</v>
          </cell>
          <cell r="H863">
            <v>100</v>
          </cell>
          <cell r="J863">
            <v>367234.97801600001</v>
          </cell>
          <cell r="K863" t="str">
            <v>kWh</v>
          </cell>
          <cell r="AF863" t="str">
            <v xml:space="preserve">  </v>
          </cell>
          <cell r="AG863" t="str">
            <v xml:space="preserve">  </v>
          </cell>
          <cell r="AH863" t="str">
            <v xml:space="preserve">  </v>
          </cell>
          <cell r="AI863" t="str">
            <v>WPIR</v>
          </cell>
          <cell r="AJ863" t="str">
            <v>Outdoor Recreational Facilities</v>
          </cell>
        </row>
        <row r="864">
          <cell r="A864" t="str">
            <v>Woburn Ave Playground</v>
          </cell>
          <cell r="B864" t="str">
            <v>Outdoor Recreational Facilities</v>
          </cell>
          <cell r="C864" t="str">
            <v>75 Woburn Ave</v>
          </cell>
          <cell r="D864" t="str">
            <v>Toronto</v>
          </cell>
          <cell r="E864" t="str">
            <v>M5M 3J5</v>
          </cell>
          <cell r="F864">
            <v>39880</v>
          </cell>
          <cell r="G864" t="str">
            <v>SqFt</v>
          </cell>
          <cell r="H864">
            <v>100</v>
          </cell>
          <cell r="J864">
            <v>12433.537713</v>
          </cell>
          <cell r="K864" t="str">
            <v>kWh</v>
          </cell>
          <cell r="AF864" t="str">
            <v xml:space="preserve">  </v>
          </cell>
          <cell r="AG864" t="str">
            <v xml:space="preserve">  </v>
          </cell>
          <cell r="AH864" t="str">
            <v xml:space="preserve">  </v>
          </cell>
          <cell r="AI864" t="str">
            <v>WBPG</v>
          </cell>
          <cell r="AJ864" t="str">
            <v>Outdoor Recreational Facilities</v>
          </cell>
        </row>
        <row r="865">
          <cell r="A865" t="str">
            <v>Woburn Park</v>
          </cell>
          <cell r="B865" t="str">
            <v>Outdoor Recreational Facilities</v>
          </cell>
          <cell r="C865" t="str">
            <v>50 Dormington Dr</v>
          </cell>
          <cell r="D865" t="str">
            <v>Scarborough</v>
          </cell>
          <cell r="E865" t="str">
            <v>M1G 3N2</v>
          </cell>
          <cell r="F865">
            <v>216107</v>
          </cell>
          <cell r="G865" t="str">
            <v>SqFt</v>
          </cell>
          <cell r="H865">
            <v>100</v>
          </cell>
          <cell r="J865">
            <v>337.35457199999996</v>
          </cell>
          <cell r="K865" t="str">
            <v>kWh</v>
          </cell>
          <cell r="AF865" t="str">
            <v xml:space="preserve">  </v>
          </cell>
          <cell r="AG865" t="str">
            <v xml:space="preserve">  </v>
          </cell>
          <cell r="AH865" t="str">
            <v xml:space="preserve">  </v>
          </cell>
          <cell r="AI865" t="str">
            <v>WBP</v>
          </cell>
          <cell r="AJ865" t="str">
            <v>Outdoor Recreational Facilities</v>
          </cell>
        </row>
        <row r="866">
          <cell r="A866" t="str">
            <v>Woodbine Beach Park</v>
          </cell>
          <cell r="B866" t="str">
            <v>Outdoor Recreational Facilities</v>
          </cell>
          <cell r="C866" t="str">
            <v>1675 Lake Shore Blvd E</v>
          </cell>
          <cell r="D866" t="str">
            <v>Toronto</v>
          </cell>
          <cell r="E866" t="str">
            <v>M4L 3W6</v>
          </cell>
          <cell r="F866">
            <v>7535</v>
          </cell>
          <cell r="G866" t="str">
            <v>SqFt</v>
          </cell>
          <cell r="H866">
            <v>100</v>
          </cell>
          <cell r="J866">
            <v>23804.075063</v>
          </cell>
          <cell r="K866" t="str">
            <v>kWh</v>
          </cell>
          <cell r="AF866" t="str">
            <v xml:space="preserve">  </v>
          </cell>
          <cell r="AG866" t="str">
            <v xml:space="preserve">  </v>
          </cell>
          <cell r="AH866" t="str">
            <v xml:space="preserve">  </v>
          </cell>
          <cell r="AI866" t="str">
            <v>WBBP</v>
          </cell>
          <cell r="AJ866" t="str">
            <v>Outdoor Recreational Facilities</v>
          </cell>
        </row>
        <row r="867">
          <cell r="A867" t="str">
            <v>Woodbine Park</v>
          </cell>
          <cell r="B867" t="str">
            <v>Outdoor Recreational Facilities</v>
          </cell>
          <cell r="C867" t="str">
            <v>1695 Queen St E</v>
          </cell>
          <cell r="D867" t="str">
            <v>Toronto</v>
          </cell>
          <cell r="E867" t="str">
            <v>M4L 1G5</v>
          </cell>
          <cell r="F867">
            <v>1280636</v>
          </cell>
          <cell r="G867" t="str">
            <v>SqFt</v>
          </cell>
          <cell r="H867">
            <v>100</v>
          </cell>
          <cell r="J867">
            <v>161670.50324999998</v>
          </cell>
          <cell r="K867" t="str">
            <v>kWh</v>
          </cell>
          <cell r="L867">
            <v>0</v>
          </cell>
          <cell r="M867" t="str">
            <v>CUBICM</v>
          </cell>
          <cell r="AF867" t="str">
            <v xml:space="preserve">  </v>
          </cell>
          <cell r="AG867" t="str">
            <v xml:space="preserve">  </v>
          </cell>
          <cell r="AH867" t="str">
            <v xml:space="preserve">  </v>
          </cell>
          <cell r="AI867" t="str">
            <v>1695QU</v>
          </cell>
          <cell r="AJ867" t="str">
            <v>Outdoor Recreational Facilities</v>
          </cell>
        </row>
        <row r="868">
          <cell r="A868" t="str">
            <v>York Mills Valley Park</v>
          </cell>
          <cell r="B868" t="str">
            <v>Outdoor Recreational Facilities</v>
          </cell>
          <cell r="C868" t="str">
            <v>5 Mill St</v>
          </cell>
          <cell r="D868" t="str">
            <v>Toronto</v>
          </cell>
          <cell r="E868" t="str">
            <v>M5A 3R6</v>
          </cell>
          <cell r="F868">
            <v>477702</v>
          </cell>
          <cell r="G868" t="str">
            <v>SqFt</v>
          </cell>
          <cell r="H868">
            <v>100</v>
          </cell>
          <cell r="J868">
            <v>44095.009435</v>
          </cell>
          <cell r="K868" t="str">
            <v>kWh</v>
          </cell>
          <cell r="AF868" t="str">
            <v xml:space="preserve">  </v>
          </cell>
          <cell r="AG868" t="str">
            <v xml:space="preserve">  </v>
          </cell>
          <cell r="AH868" t="str">
            <v xml:space="preserve">  </v>
          </cell>
          <cell r="AI868" t="str">
            <v>YMVP</v>
          </cell>
          <cell r="AJ868" t="str">
            <v>Outdoor Recreational Facilities</v>
          </cell>
        </row>
        <row r="869">
          <cell r="A869" t="str">
            <v>Zooview Park</v>
          </cell>
          <cell r="B869" t="str">
            <v>Outdoor Recreational Facilities</v>
          </cell>
          <cell r="C869" t="str">
            <v>50 Hedge End Rd.</v>
          </cell>
          <cell r="D869" t="str">
            <v>Scarborough</v>
          </cell>
          <cell r="E869" t="str">
            <v>M1B 5Z4</v>
          </cell>
          <cell r="F869">
            <v>1</v>
          </cell>
          <cell r="G869" t="str">
            <v>SqFt</v>
          </cell>
          <cell r="H869">
            <v>100</v>
          </cell>
          <cell r="J869">
            <v>2652.273733</v>
          </cell>
          <cell r="K869" t="str">
            <v>kWh</v>
          </cell>
          <cell r="AF869" t="str">
            <v xml:space="preserve">  </v>
          </cell>
          <cell r="AG869" t="str">
            <v xml:space="preserve">  </v>
          </cell>
          <cell r="AH869" t="str">
            <v xml:space="preserve">  </v>
          </cell>
          <cell r="AI869" t="str">
            <v>ZOOVIE</v>
          </cell>
          <cell r="AJ869" t="str">
            <v>Outdoor Recreational Facilities</v>
          </cell>
        </row>
        <row r="870">
          <cell r="A870" t="str">
            <v>1 Berkeley St</v>
          </cell>
          <cell r="B870" t="str">
            <v>Parking Lots and Garages</v>
          </cell>
          <cell r="C870" t="str">
            <v>1 Berkeley St</v>
          </cell>
          <cell r="D870" t="str">
            <v>Toronto</v>
          </cell>
          <cell r="E870" t="str">
            <v>M5A 2W9</v>
          </cell>
          <cell r="F870">
            <v>120</v>
          </cell>
          <cell r="G870" t="str">
            <v>SqFt</v>
          </cell>
          <cell r="H870">
            <v>168</v>
          </cell>
          <cell r="J870">
            <v>7528.8260300000002</v>
          </cell>
          <cell r="K870" t="str">
            <v>kWh</v>
          </cell>
          <cell r="AF870" t="str">
            <v xml:space="preserve">  </v>
          </cell>
          <cell r="AG870" t="str">
            <v xml:space="preserve">  </v>
          </cell>
          <cell r="AH870" t="str">
            <v xml:space="preserve">  </v>
          </cell>
          <cell r="AI870" t="str">
            <v>1BERKELEYST</v>
          </cell>
          <cell r="AJ870" t="str">
            <v>Parking Lots and Garages</v>
          </cell>
        </row>
        <row r="871">
          <cell r="A871" t="str">
            <v>1 Norton Ave</v>
          </cell>
          <cell r="B871" t="str">
            <v>Parking Lots and Garages</v>
          </cell>
          <cell r="C871" t="str">
            <v>1 Norton Ave</v>
          </cell>
          <cell r="D871" t="str">
            <v>Toronto</v>
          </cell>
          <cell r="E871" t="str">
            <v>M6E 1E1</v>
          </cell>
          <cell r="F871">
            <v>16996</v>
          </cell>
          <cell r="G871" t="str">
            <v>SqFt</v>
          </cell>
          <cell r="H871">
            <v>168</v>
          </cell>
          <cell r="J871">
            <v>11262.171375</v>
          </cell>
          <cell r="K871" t="str">
            <v>kWh</v>
          </cell>
          <cell r="AF871" t="str">
            <v xml:space="preserve">  </v>
          </cell>
          <cell r="AG871" t="str">
            <v xml:space="preserve">  </v>
          </cell>
          <cell r="AH871" t="str">
            <v xml:space="preserve">  </v>
          </cell>
          <cell r="AI871" t="str">
            <v>1NORTO</v>
          </cell>
          <cell r="AJ871" t="str">
            <v>Parking Lots and Garages</v>
          </cell>
        </row>
        <row r="872">
          <cell r="A872" t="str">
            <v>10 Arundel Ave</v>
          </cell>
          <cell r="B872" t="str">
            <v>Parking Lots and Garages</v>
          </cell>
          <cell r="C872" t="str">
            <v>10 Arundel Ave</v>
          </cell>
          <cell r="D872" t="str">
            <v>Toronto</v>
          </cell>
          <cell r="E872" t="str">
            <v>M4K 1P3</v>
          </cell>
          <cell r="F872">
            <v>11496</v>
          </cell>
          <cell r="G872" t="str">
            <v>SqFt</v>
          </cell>
          <cell r="H872">
            <v>168</v>
          </cell>
          <cell r="J872">
            <v>6681.0578740000001</v>
          </cell>
          <cell r="K872" t="str">
            <v>kWh</v>
          </cell>
          <cell r="AF872" t="str">
            <v xml:space="preserve">  </v>
          </cell>
          <cell r="AG872" t="str">
            <v xml:space="preserve">  </v>
          </cell>
          <cell r="AH872" t="str">
            <v xml:space="preserve">  </v>
          </cell>
          <cell r="AI872" t="str">
            <v>10ARUN</v>
          </cell>
          <cell r="AJ872" t="str">
            <v>Parking Lots and Garages</v>
          </cell>
        </row>
        <row r="873">
          <cell r="A873" t="str">
            <v>10 Delislie Ave</v>
          </cell>
          <cell r="B873" t="str">
            <v>Parking Lots and Garages</v>
          </cell>
          <cell r="C873" t="str">
            <v>10 Delisle Ave</v>
          </cell>
          <cell r="D873" t="str">
            <v>Toronto</v>
          </cell>
          <cell r="E873" t="str">
            <v>M4V 3C6</v>
          </cell>
          <cell r="F873">
            <v>238</v>
          </cell>
          <cell r="G873" t="str">
            <v>SqFt</v>
          </cell>
          <cell r="H873">
            <v>168</v>
          </cell>
          <cell r="J873">
            <v>379281.597748</v>
          </cell>
          <cell r="K873" t="str">
            <v>kWh</v>
          </cell>
          <cell r="AF873" t="str">
            <v xml:space="preserve">  </v>
          </cell>
          <cell r="AG873" t="str">
            <v xml:space="preserve">  </v>
          </cell>
          <cell r="AH873" t="str">
            <v xml:space="preserve">  </v>
          </cell>
          <cell r="AI873" t="str">
            <v>10DA</v>
          </cell>
          <cell r="AJ873" t="str">
            <v>Parking Lots and Garages</v>
          </cell>
        </row>
        <row r="874">
          <cell r="A874" t="str">
            <v>10 Dovercourt Rd</v>
          </cell>
          <cell r="B874" t="str">
            <v>Parking Lots and Garages</v>
          </cell>
          <cell r="C874" t="str">
            <v>10 Dovercourt Rd</v>
          </cell>
          <cell r="D874" t="str">
            <v>Toronto</v>
          </cell>
          <cell r="E874" t="str">
            <v>M6J 1H8</v>
          </cell>
          <cell r="F874">
            <v>8</v>
          </cell>
          <cell r="G874" t="str">
            <v>SqFt</v>
          </cell>
          <cell r="H874">
            <v>168</v>
          </cell>
          <cell r="J874">
            <v>1836.076468</v>
          </cell>
          <cell r="K874" t="str">
            <v>kWh</v>
          </cell>
          <cell r="AF874" t="str">
            <v xml:space="preserve">  </v>
          </cell>
          <cell r="AG874" t="str">
            <v xml:space="preserve">  </v>
          </cell>
          <cell r="AH874" t="str">
            <v xml:space="preserve">  </v>
          </cell>
          <cell r="AI874" t="str">
            <v>10DOV</v>
          </cell>
          <cell r="AJ874" t="str">
            <v>Parking Lots and Garages</v>
          </cell>
        </row>
        <row r="875">
          <cell r="A875" t="str">
            <v>10 Empress Ave</v>
          </cell>
          <cell r="B875" t="str">
            <v>Parking Lots and Garages</v>
          </cell>
          <cell r="C875" t="str">
            <v>10 Empress Ave</v>
          </cell>
          <cell r="D875" t="str">
            <v>North York</v>
          </cell>
          <cell r="E875" t="str">
            <v>M2N 3V2</v>
          </cell>
          <cell r="F875">
            <v>68</v>
          </cell>
          <cell r="G875" t="str">
            <v>SqFt</v>
          </cell>
          <cell r="H875">
            <v>168</v>
          </cell>
          <cell r="J875">
            <v>9048.9495310000002</v>
          </cell>
          <cell r="K875" t="str">
            <v>kWh</v>
          </cell>
          <cell r="AF875" t="str">
            <v xml:space="preserve">  </v>
          </cell>
          <cell r="AG875" t="str">
            <v xml:space="preserve">  </v>
          </cell>
          <cell r="AH875" t="str">
            <v xml:space="preserve">  </v>
          </cell>
          <cell r="AI875" t="str">
            <v>10EMP</v>
          </cell>
          <cell r="AJ875" t="str">
            <v>Parking Lots and Garages</v>
          </cell>
        </row>
        <row r="876">
          <cell r="A876" t="str">
            <v>10 Kingsdale Ave</v>
          </cell>
          <cell r="B876" t="str">
            <v>Parking Lots and Garages</v>
          </cell>
          <cell r="C876" t="str">
            <v>10 Kingsdale Ave</v>
          </cell>
          <cell r="D876" t="str">
            <v>North York</v>
          </cell>
          <cell r="E876" t="str">
            <v>M2N 3W1</v>
          </cell>
          <cell r="F876">
            <v>50</v>
          </cell>
          <cell r="G876" t="str">
            <v>SqFt</v>
          </cell>
          <cell r="H876">
            <v>168</v>
          </cell>
          <cell r="J876">
            <v>3067.530205</v>
          </cell>
          <cell r="K876" t="str">
            <v>kWh</v>
          </cell>
          <cell r="AF876" t="str">
            <v xml:space="preserve">  </v>
          </cell>
          <cell r="AG876" t="str">
            <v xml:space="preserve">  </v>
          </cell>
          <cell r="AH876" t="str">
            <v xml:space="preserve">  </v>
          </cell>
          <cell r="AI876" t="str">
            <v>10KING</v>
          </cell>
          <cell r="AJ876" t="str">
            <v>Parking Lots and Garages</v>
          </cell>
        </row>
        <row r="877">
          <cell r="A877" t="str">
            <v>11 Grenview Blvd</v>
          </cell>
          <cell r="B877" t="str">
            <v>Parking Lots and Garages</v>
          </cell>
          <cell r="C877" t="str">
            <v>11 Grenview Blvd</v>
          </cell>
          <cell r="D877" t="str">
            <v>Etobicoke</v>
          </cell>
          <cell r="E877" t="str">
            <v>M8X 2J9</v>
          </cell>
          <cell r="F877">
            <v>83</v>
          </cell>
          <cell r="G877" t="str">
            <v>SqFt</v>
          </cell>
          <cell r="H877">
            <v>168</v>
          </cell>
          <cell r="J877">
            <v>3374.0496450000001</v>
          </cell>
          <cell r="K877" t="str">
            <v>kWh</v>
          </cell>
          <cell r="AF877" t="str">
            <v xml:space="preserve">  </v>
          </cell>
          <cell r="AG877" t="str">
            <v xml:space="preserve">  </v>
          </cell>
          <cell r="AH877" t="str">
            <v xml:space="preserve">  </v>
          </cell>
          <cell r="AI877" t="str">
            <v>11GREN</v>
          </cell>
          <cell r="AJ877" t="str">
            <v>Parking Lots and Garages</v>
          </cell>
        </row>
        <row r="878">
          <cell r="A878" t="str">
            <v>11 Kenwood Ave</v>
          </cell>
          <cell r="B878" t="str">
            <v>Parking Lots and Garages</v>
          </cell>
          <cell r="C878" t="str">
            <v>11 Kenwood Ave</v>
          </cell>
          <cell r="D878" t="str">
            <v>Toronto</v>
          </cell>
          <cell r="E878" t="str">
            <v>M6C 2R6</v>
          </cell>
          <cell r="F878">
            <v>25</v>
          </cell>
          <cell r="G878" t="str">
            <v>SqFt</v>
          </cell>
          <cell r="H878">
            <v>168</v>
          </cell>
          <cell r="J878">
            <v>3470.1416379999996</v>
          </cell>
          <cell r="K878" t="str">
            <v>kWh</v>
          </cell>
          <cell r="AF878" t="str">
            <v xml:space="preserve">  </v>
          </cell>
          <cell r="AG878" t="str">
            <v xml:space="preserve">  </v>
          </cell>
          <cell r="AH878" t="str">
            <v xml:space="preserve">  </v>
          </cell>
          <cell r="AI878" t="str">
            <v>11KEN</v>
          </cell>
          <cell r="AJ878" t="str">
            <v>Parking Lots and Garages</v>
          </cell>
        </row>
        <row r="879">
          <cell r="A879" t="str">
            <v>110 Queen St W</v>
          </cell>
          <cell r="B879" t="str">
            <v>Parking Lots and Garages</v>
          </cell>
          <cell r="C879" t="str">
            <v>110 Queen St W</v>
          </cell>
          <cell r="D879" t="str">
            <v>Toronto</v>
          </cell>
          <cell r="E879" t="str">
            <v>M5H 2N1</v>
          </cell>
          <cell r="F879">
            <v>598473</v>
          </cell>
          <cell r="G879" t="str">
            <v>SqFt</v>
          </cell>
          <cell r="H879">
            <v>168</v>
          </cell>
          <cell r="J879">
            <v>4364297.4800000004</v>
          </cell>
          <cell r="K879" t="str">
            <v>kWh</v>
          </cell>
          <cell r="L879">
            <v>11527.216666999999</v>
          </cell>
          <cell r="M879" t="str">
            <v>CUBICM</v>
          </cell>
          <cell r="AF879" t="str">
            <v xml:space="preserve">  </v>
          </cell>
          <cell r="AG879" t="str">
            <v xml:space="preserve">  </v>
          </cell>
          <cell r="AH879" t="str">
            <v xml:space="preserve">  </v>
          </cell>
          <cell r="AI879" t="str">
            <v>110QUE</v>
          </cell>
          <cell r="AJ879" t="str">
            <v>Parking Lots and Garages</v>
          </cell>
        </row>
        <row r="880">
          <cell r="A880" t="str">
            <v>1119 Dundas St W</v>
          </cell>
          <cell r="B880" t="str">
            <v>Parking Lots and Garages</v>
          </cell>
          <cell r="C880" t="str">
            <v>1119 Dundas St W</v>
          </cell>
          <cell r="D880" t="str">
            <v>Mississauga</v>
          </cell>
          <cell r="E880" t="str">
            <v>L5C 1C8</v>
          </cell>
          <cell r="F880">
            <v>37</v>
          </cell>
          <cell r="G880" t="str">
            <v>SqFt</v>
          </cell>
          <cell r="H880">
            <v>168</v>
          </cell>
          <cell r="J880">
            <v>9348.9147109999994</v>
          </cell>
          <cell r="K880" t="str">
            <v>kWh</v>
          </cell>
          <cell r="AF880" t="str">
            <v xml:space="preserve">  </v>
          </cell>
          <cell r="AG880" t="str">
            <v xml:space="preserve">  </v>
          </cell>
          <cell r="AH880" t="str">
            <v xml:space="preserve">  </v>
          </cell>
          <cell r="AI880" t="str">
            <v>1119DSW</v>
          </cell>
          <cell r="AJ880" t="str">
            <v>Parking Lots and Garages</v>
          </cell>
        </row>
        <row r="881">
          <cell r="A881" t="str">
            <v>1119 Queen St W</v>
          </cell>
          <cell r="B881" t="str">
            <v>Parking Lots and Garages</v>
          </cell>
          <cell r="C881" t="str">
            <v>1119 Queen St W</v>
          </cell>
          <cell r="D881" t="str">
            <v>Toronto</v>
          </cell>
          <cell r="E881" t="str">
            <v>M6J 1J3</v>
          </cell>
          <cell r="F881">
            <v>7352</v>
          </cell>
          <cell r="G881" t="str">
            <v>SqFt</v>
          </cell>
          <cell r="H881">
            <v>168</v>
          </cell>
          <cell r="J881">
            <v>461.50990299999995</v>
          </cell>
          <cell r="K881" t="str">
            <v>kWh</v>
          </cell>
          <cell r="AF881" t="str">
            <v xml:space="preserve">  </v>
          </cell>
          <cell r="AG881" t="str">
            <v xml:space="preserve">  </v>
          </cell>
          <cell r="AH881" t="str">
            <v xml:space="preserve">  </v>
          </cell>
          <cell r="AI881" t="str">
            <v>1119QU</v>
          </cell>
          <cell r="AJ881" t="str">
            <v>Parking Lots and Garages</v>
          </cell>
        </row>
        <row r="882">
          <cell r="A882" t="str">
            <v>113 Spadina Lot</v>
          </cell>
          <cell r="B882" t="str">
            <v>Parking Lots and Garages</v>
          </cell>
          <cell r="C882" t="str">
            <v>113 Spadina Ave</v>
          </cell>
          <cell r="D882" t="str">
            <v>Toronto</v>
          </cell>
          <cell r="E882" t="str">
            <v>M5V 2K2</v>
          </cell>
          <cell r="F882">
            <v>18</v>
          </cell>
          <cell r="G882" t="str">
            <v>SqFt</v>
          </cell>
          <cell r="H882">
            <v>168</v>
          </cell>
          <cell r="J882">
            <v>6447.3196160000007</v>
          </cell>
          <cell r="K882" t="str">
            <v>kWh</v>
          </cell>
          <cell r="AF882" t="str">
            <v xml:space="preserve">  </v>
          </cell>
          <cell r="AG882" t="str">
            <v xml:space="preserve">  </v>
          </cell>
          <cell r="AH882" t="str">
            <v xml:space="preserve">  </v>
          </cell>
          <cell r="AI882" t="str">
            <v>113SPADINA</v>
          </cell>
          <cell r="AJ882" t="str">
            <v>Parking Lots and Garages</v>
          </cell>
        </row>
        <row r="883">
          <cell r="A883" t="str">
            <v>1141 Eastern Ave</v>
          </cell>
          <cell r="B883" t="str">
            <v>Parking Lots and Garages</v>
          </cell>
          <cell r="C883" t="str">
            <v>1141 Eastern Ave</v>
          </cell>
          <cell r="D883" t="str">
            <v>Toronto</v>
          </cell>
          <cell r="E883" t="str">
            <v>M4L 1G5</v>
          </cell>
          <cell r="F883">
            <v>18</v>
          </cell>
          <cell r="G883" t="str">
            <v>SqFt</v>
          </cell>
          <cell r="H883">
            <v>168</v>
          </cell>
          <cell r="J883">
            <v>17149.156063000002</v>
          </cell>
          <cell r="K883" t="str">
            <v>kWh</v>
          </cell>
          <cell r="AF883" t="str">
            <v xml:space="preserve">  </v>
          </cell>
          <cell r="AG883" t="str">
            <v xml:space="preserve">  </v>
          </cell>
          <cell r="AH883" t="str">
            <v xml:space="preserve">  </v>
          </cell>
          <cell r="AI883" t="str">
            <v>1141EA</v>
          </cell>
          <cell r="AJ883" t="str">
            <v>Parking Lots and Garages</v>
          </cell>
        </row>
        <row r="884">
          <cell r="A884" t="str">
            <v>115 Broadview Ave</v>
          </cell>
          <cell r="B884" t="str">
            <v>Parking Lots and Garages</v>
          </cell>
          <cell r="C884" t="str">
            <v>115 Broadview Ave</v>
          </cell>
          <cell r="D884" t="str">
            <v>Toronto</v>
          </cell>
          <cell r="E884" t="str">
            <v>M4M 1H1</v>
          </cell>
          <cell r="F884">
            <v>26135</v>
          </cell>
          <cell r="G884" t="str">
            <v>SqFt</v>
          </cell>
          <cell r="H884">
            <v>168</v>
          </cell>
          <cell r="J884">
            <v>5973.8663320000005</v>
          </cell>
          <cell r="K884" t="str">
            <v>kWh</v>
          </cell>
          <cell r="AF884" t="str">
            <v xml:space="preserve">  </v>
          </cell>
          <cell r="AG884" t="str">
            <v xml:space="preserve">  </v>
          </cell>
          <cell r="AH884" t="str">
            <v xml:space="preserve">  </v>
          </cell>
          <cell r="AI884" t="str">
            <v>115BRO</v>
          </cell>
          <cell r="AJ884" t="str">
            <v>Parking Lots and Garages</v>
          </cell>
        </row>
        <row r="885">
          <cell r="A885" t="str">
            <v>1155 King St W</v>
          </cell>
          <cell r="B885" t="str">
            <v>Parking Lots and Garages</v>
          </cell>
          <cell r="C885" t="str">
            <v>1155 King St W</v>
          </cell>
          <cell r="D885" t="str">
            <v>Toronto</v>
          </cell>
          <cell r="E885" t="str">
            <v>M6K 3E4</v>
          </cell>
          <cell r="F885">
            <v>329</v>
          </cell>
          <cell r="G885" t="str">
            <v>SqFt</v>
          </cell>
          <cell r="H885">
            <v>168</v>
          </cell>
          <cell r="J885">
            <v>22791.555370999999</v>
          </cell>
          <cell r="K885" t="str">
            <v>kWh</v>
          </cell>
          <cell r="AF885" t="str">
            <v xml:space="preserve">  </v>
          </cell>
          <cell r="AG885" t="str">
            <v xml:space="preserve">  </v>
          </cell>
          <cell r="AH885" t="str">
            <v xml:space="preserve">  </v>
          </cell>
          <cell r="AI885" t="str">
            <v>1155KI</v>
          </cell>
          <cell r="AJ885" t="str">
            <v>Parking Lots and Garages</v>
          </cell>
        </row>
        <row r="886">
          <cell r="A886" t="str">
            <v>117 Hammersmith Ave</v>
          </cell>
          <cell r="B886" t="str">
            <v>Parking Lots and Garages</v>
          </cell>
          <cell r="C886" t="str">
            <v>117 Hammersmith Ave</v>
          </cell>
          <cell r="D886" t="str">
            <v>Toronto</v>
          </cell>
          <cell r="E886" t="str">
            <v>M4E 2W5</v>
          </cell>
          <cell r="F886">
            <v>9171</v>
          </cell>
          <cell r="G886" t="str">
            <v>SqFt</v>
          </cell>
          <cell r="H886">
            <v>168</v>
          </cell>
          <cell r="J886">
            <v>1890.1345079999999</v>
          </cell>
          <cell r="K886" t="str">
            <v>kWh</v>
          </cell>
          <cell r="AF886" t="str">
            <v xml:space="preserve">  </v>
          </cell>
          <cell r="AG886" t="str">
            <v xml:space="preserve">  </v>
          </cell>
          <cell r="AH886" t="str">
            <v xml:space="preserve">  </v>
          </cell>
          <cell r="AI886" t="str">
            <v>117HAM</v>
          </cell>
          <cell r="AJ886" t="str">
            <v>Parking Lots and Garages</v>
          </cell>
        </row>
        <row r="887">
          <cell r="A887" t="str">
            <v>12 Willingdon Blvd</v>
          </cell>
          <cell r="B887" t="str">
            <v>Parking Lots and Garages</v>
          </cell>
          <cell r="C887" t="str">
            <v>12 Willingdon Blvd</v>
          </cell>
          <cell r="D887" t="str">
            <v>Etobicoke</v>
          </cell>
          <cell r="E887" t="str">
            <v>M8X 2H2</v>
          </cell>
          <cell r="F887">
            <v>66</v>
          </cell>
          <cell r="G887" t="str">
            <v>SqFt</v>
          </cell>
          <cell r="H887">
            <v>168</v>
          </cell>
          <cell r="J887">
            <v>12134.099088000001</v>
          </cell>
          <cell r="K887" t="str">
            <v>kWh</v>
          </cell>
          <cell r="AF887" t="str">
            <v xml:space="preserve">  </v>
          </cell>
          <cell r="AG887" t="str">
            <v xml:space="preserve">  </v>
          </cell>
          <cell r="AH887" t="str">
            <v xml:space="preserve">  </v>
          </cell>
          <cell r="AI887" t="str">
            <v>12WILL</v>
          </cell>
          <cell r="AJ887" t="str">
            <v>Parking Lots and Garages</v>
          </cell>
        </row>
        <row r="888">
          <cell r="A888" t="str">
            <v>12 Woodycrest Ave</v>
          </cell>
          <cell r="B888" t="str">
            <v>Parking Lots and Garages</v>
          </cell>
          <cell r="C888" t="str">
            <v>12 Woodycrest Ave</v>
          </cell>
          <cell r="D888" t="str">
            <v>Toronto</v>
          </cell>
          <cell r="E888" t="str">
            <v>M4J 3A5</v>
          </cell>
          <cell r="F888">
            <v>14198</v>
          </cell>
          <cell r="G888" t="str">
            <v>SqFt</v>
          </cell>
          <cell r="H888">
            <v>168</v>
          </cell>
          <cell r="J888">
            <v>3767.9207839999999</v>
          </cell>
          <cell r="K888" t="str">
            <v>kWh</v>
          </cell>
          <cell r="AF888" t="str">
            <v xml:space="preserve">  </v>
          </cell>
          <cell r="AG888" t="str">
            <v xml:space="preserve">  </v>
          </cell>
          <cell r="AH888" t="str">
            <v xml:space="preserve">  </v>
          </cell>
          <cell r="AI888" t="str">
            <v>12WOOD</v>
          </cell>
          <cell r="AJ888" t="str">
            <v>Parking Lots and Garages</v>
          </cell>
        </row>
        <row r="889">
          <cell r="A889" t="str">
            <v>120 Sixth St</v>
          </cell>
          <cell r="B889" t="str">
            <v>Parking Lots and Garages</v>
          </cell>
          <cell r="C889" t="str">
            <v>120 Sixth St</v>
          </cell>
          <cell r="D889" t="str">
            <v>Etobicoke</v>
          </cell>
          <cell r="E889" t="str">
            <v>M8V 3A3</v>
          </cell>
          <cell r="F889">
            <v>54</v>
          </cell>
          <cell r="G889" t="str">
            <v>SqFt</v>
          </cell>
          <cell r="H889">
            <v>168</v>
          </cell>
          <cell r="J889">
            <v>16085.600627</v>
          </cell>
          <cell r="K889" t="str">
            <v>kWh</v>
          </cell>
          <cell r="AF889" t="str">
            <v xml:space="preserve">  </v>
          </cell>
          <cell r="AG889" t="str">
            <v xml:space="preserve">  </v>
          </cell>
          <cell r="AH889" t="str">
            <v xml:space="preserve">  </v>
          </cell>
          <cell r="AI889" t="str">
            <v>120SIX</v>
          </cell>
          <cell r="AJ889" t="str">
            <v>Parking Lots and Garages</v>
          </cell>
        </row>
        <row r="890">
          <cell r="A890" t="str">
            <v>121 St Patrick St</v>
          </cell>
          <cell r="B890" t="str">
            <v>Parking Lots and Garages</v>
          </cell>
          <cell r="C890" t="str">
            <v>121 St Patrick St</v>
          </cell>
          <cell r="D890" t="str">
            <v>Toronto</v>
          </cell>
          <cell r="E890" t="str">
            <v>M5T 3C1</v>
          </cell>
          <cell r="F890">
            <v>36</v>
          </cell>
          <cell r="G890" t="str">
            <v>SqFt</v>
          </cell>
          <cell r="H890">
            <v>168</v>
          </cell>
          <cell r="J890">
            <v>3741.572991</v>
          </cell>
          <cell r="K890" t="str">
            <v>kWh</v>
          </cell>
          <cell r="AF890" t="str">
            <v xml:space="preserve">  </v>
          </cell>
          <cell r="AG890" t="str">
            <v xml:space="preserve">  </v>
          </cell>
          <cell r="AH890" t="str">
            <v xml:space="preserve">  </v>
          </cell>
          <cell r="AI890" t="str">
            <v>121STPATRICKST</v>
          </cell>
          <cell r="AJ890" t="str">
            <v>Parking Lots and Garages</v>
          </cell>
        </row>
        <row r="891">
          <cell r="A891" t="str">
            <v>128 Eighth St</v>
          </cell>
          <cell r="B891" t="str">
            <v>Parking Lots and Garages</v>
          </cell>
          <cell r="C891" t="str">
            <v>128 Eighth St</v>
          </cell>
          <cell r="D891" t="str">
            <v>Etobicoke</v>
          </cell>
          <cell r="E891" t="str">
            <v>M8V 1J7</v>
          </cell>
          <cell r="F891">
            <v>45</v>
          </cell>
          <cell r="G891" t="str">
            <v>SqFt</v>
          </cell>
          <cell r="H891">
            <v>168</v>
          </cell>
          <cell r="J891">
            <v>9995.5582720000002</v>
          </cell>
          <cell r="K891" t="str">
            <v>kWh</v>
          </cell>
          <cell r="AF891" t="str">
            <v xml:space="preserve">  </v>
          </cell>
          <cell r="AG891" t="str">
            <v xml:space="preserve">  </v>
          </cell>
          <cell r="AH891" t="str">
            <v xml:space="preserve">  </v>
          </cell>
          <cell r="AI891" t="str">
            <v>128EIG</v>
          </cell>
          <cell r="AJ891" t="str">
            <v>Parking Lots and Garages</v>
          </cell>
        </row>
        <row r="892">
          <cell r="A892" t="str">
            <v>132 Wellington St W</v>
          </cell>
          <cell r="B892" t="str">
            <v>Parking Lots and Garages</v>
          </cell>
          <cell r="C892" t="str">
            <v>132 Wellington St W</v>
          </cell>
          <cell r="D892" t="str">
            <v>Toronto</v>
          </cell>
          <cell r="E892" t="str">
            <v>M5J 2H7</v>
          </cell>
          <cell r="F892">
            <v>323</v>
          </cell>
          <cell r="G892" t="str">
            <v>SqFt</v>
          </cell>
          <cell r="H892">
            <v>168</v>
          </cell>
          <cell r="J892">
            <v>692513.85673200001</v>
          </cell>
          <cell r="K892" t="str">
            <v>kWh</v>
          </cell>
          <cell r="AF892" t="str">
            <v xml:space="preserve">  </v>
          </cell>
          <cell r="AG892" t="str">
            <v xml:space="preserve">  </v>
          </cell>
          <cell r="AH892" t="str">
            <v xml:space="preserve">  </v>
          </cell>
          <cell r="AI892" t="str">
            <v>132WEL</v>
          </cell>
          <cell r="AJ892" t="str">
            <v>Parking Lots and Garages</v>
          </cell>
        </row>
        <row r="893">
          <cell r="A893" t="str">
            <v>1325 Queen St W</v>
          </cell>
          <cell r="B893" t="str">
            <v>Parking Lots and Garages</v>
          </cell>
          <cell r="C893" t="str">
            <v>1325 Queen St W</v>
          </cell>
          <cell r="D893" t="str">
            <v>Toronto</v>
          </cell>
          <cell r="E893" t="str">
            <v>M6K 1L8</v>
          </cell>
          <cell r="F893">
            <v>12303</v>
          </cell>
          <cell r="G893" t="str">
            <v>SqFt</v>
          </cell>
          <cell r="H893">
            <v>168</v>
          </cell>
          <cell r="J893">
            <v>6139.0220609999997</v>
          </cell>
          <cell r="K893" t="str">
            <v>kWh</v>
          </cell>
          <cell r="AF893" t="str">
            <v xml:space="preserve">  </v>
          </cell>
          <cell r="AG893" t="str">
            <v xml:space="preserve">  </v>
          </cell>
          <cell r="AH893" t="str">
            <v xml:space="preserve">  </v>
          </cell>
          <cell r="AI893" t="str">
            <v>1325QU</v>
          </cell>
          <cell r="AJ893" t="str">
            <v>Parking Lots and Garages</v>
          </cell>
        </row>
        <row r="894">
          <cell r="A894" t="str">
            <v>135 Greenlaw Ave</v>
          </cell>
          <cell r="B894" t="str">
            <v>Parking Lots and Garages</v>
          </cell>
          <cell r="C894" t="str">
            <v>135 Greenlaw Ave</v>
          </cell>
          <cell r="D894" t="str">
            <v>Toronto</v>
          </cell>
          <cell r="E894" t="str">
            <v>M6E 1B8</v>
          </cell>
          <cell r="F894">
            <v>13197</v>
          </cell>
          <cell r="G894" t="str">
            <v>SqFt</v>
          </cell>
          <cell r="H894">
            <v>168</v>
          </cell>
          <cell r="J894">
            <v>8093.1948739999998</v>
          </cell>
          <cell r="K894" t="str">
            <v>kWh</v>
          </cell>
          <cell r="AF894" t="str">
            <v xml:space="preserve">  </v>
          </cell>
          <cell r="AG894" t="str">
            <v xml:space="preserve">  </v>
          </cell>
          <cell r="AH894" t="str">
            <v xml:space="preserve">  </v>
          </cell>
          <cell r="AI894" t="str">
            <v>135GRE</v>
          </cell>
          <cell r="AJ894" t="str">
            <v>Parking Lots and Garages</v>
          </cell>
        </row>
        <row r="895">
          <cell r="A895" t="str">
            <v>136 Broadview Ave</v>
          </cell>
          <cell r="B895" t="str">
            <v>Parking Lots and Garages</v>
          </cell>
          <cell r="C895" t="str">
            <v>136 Broadview Ave</v>
          </cell>
          <cell r="D895" t="str">
            <v>Toronto</v>
          </cell>
          <cell r="E895" t="str">
            <v>M4M 2G2</v>
          </cell>
          <cell r="F895">
            <v>22</v>
          </cell>
          <cell r="G895" t="str">
            <v>SqFt</v>
          </cell>
          <cell r="H895">
            <v>168</v>
          </cell>
          <cell r="J895">
            <v>5788.1772780000001</v>
          </cell>
          <cell r="K895" t="str">
            <v>kWh</v>
          </cell>
          <cell r="AF895" t="str">
            <v xml:space="preserve">  </v>
          </cell>
          <cell r="AG895" t="str">
            <v xml:space="preserve">  </v>
          </cell>
          <cell r="AH895" t="str">
            <v xml:space="preserve">  </v>
          </cell>
          <cell r="AI895" t="str">
            <v>136BROAD</v>
          </cell>
          <cell r="AJ895" t="str">
            <v>Parking Lots and Garages</v>
          </cell>
        </row>
        <row r="896">
          <cell r="A896" t="str">
            <v>14 Castlefield Ave</v>
          </cell>
          <cell r="B896" t="str">
            <v>Parking Lots and Garages</v>
          </cell>
          <cell r="C896" t="str">
            <v>14 Castlefield Ave</v>
          </cell>
          <cell r="D896" t="str">
            <v>Toronto</v>
          </cell>
          <cell r="E896" t="str">
            <v>M4R 1G4</v>
          </cell>
          <cell r="F896">
            <v>37620</v>
          </cell>
          <cell r="G896" t="str">
            <v>SqFt</v>
          </cell>
          <cell r="H896">
            <v>168</v>
          </cell>
          <cell r="J896">
            <v>34177.524380999996</v>
          </cell>
          <cell r="K896" t="str">
            <v>kWh</v>
          </cell>
          <cell r="AF896" t="str">
            <v xml:space="preserve">  </v>
          </cell>
          <cell r="AG896" t="str">
            <v xml:space="preserve">  </v>
          </cell>
          <cell r="AH896" t="str">
            <v xml:space="preserve">  </v>
          </cell>
          <cell r="AI896" t="str">
            <v>14CAST</v>
          </cell>
          <cell r="AJ896" t="str">
            <v>Parking Lots and Garages</v>
          </cell>
        </row>
        <row r="897">
          <cell r="A897" t="str">
            <v>140 Fifth St</v>
          </cell>
          <cell r="B897" t="str">
            <v>Parking Lots and Garages</v>
          </cell>
          <cell r="C897" t="str">
            <v>140 Fifth St</v>
          </cell>
          <cell r="D897" t="str">
            <v>Etobicoke</v>
          </cell>
          <cell r="E897" t="str">
            <v>M8V 2Z3</v>
          </cell>
          <cell r="F897">
            <v>53</v>
          </cell>
          <cell r="G897" t="str">
            <v>SqFt</v>
          </cell>
          <cell r="H897">
            <v>168</v>
          </cell>
          <cell r="J897">
            <v>4385.2450760000002</v>
          </cell>
          <cell r="K897" t="str">
            <v>kWh</v>
          </cell>
          <cell r="AF897" t="str">
            <v xml:space="preserve">  </v>
          </cell>
          <cell r="AG897" t="str">
            <v xml:space="preserve">  </v>
          </cell>
          <cell r="AH897" t="str">
            <v xml:space="preserve">  </v>
          </cell>
          <cell r="AI897" t="str">
            <v>140FIFTHST</v>
          </cell>
          <cell r="AJ897" t="str">
            <v>Parking Lots and Garages</v>
          </cell>
        </row>
        <row r="898">
          <cell r="A898" t="str">
            <v>1439 Danforth Ave</v>
          </cell>
          <cell r="B898" t="str">
            <v>Parking Lots and Garages</v>
          </cell>
          <cell r="C898" t="str">
            <v>1439 Danforth Ave</v>
          </cell>
          <cell r="D898" t="str">
            <v>Toronto</v>
          </cell>
          <cell r="E898" t="str">
            <v>M4J 1N3</v>
          </cell>
          <cell r="F898">
            <v>20</v>
          </cell>
          <cell r="G898" t="str">
            <v>SqFt</v>
          </cell>
          <cell r="H898">
            <v>168</v>
          </cell>
          <cell r="J898">
            <v>3114.2362680000001</v>
          </cell>
          <cell r="K898" t="str">
            <v>kWh</v>
          </cell>
          <cell r="AF898" t="str">
            <v xml:space="preserve">  </v>
          </cell>
          <cell r="AG898" t="str">
            <v xml:space="preserve">  </v>
          </cell>
          <cell r="AH898" t="str">
            <v xml:space="preserve">  </v>
          </cell>
          <cell r="AI898" t="str">
            <v>1439DAN</v>
          </cell>
          <cell r="AJ898" t="str">
            <v>Parking Lots and Garages</v>
          </cell>
        </row>
        <row r="899">
          <cell r="A899" t="str">
            <v>146 Harrison St</v>
          </cell>
          <cell r="B899" t="str">
            <v>Parking Lots and Garages</v>
          </cell>
          <cell r="C899" t="str">
            <v>146 Harrison St</v>
          </cell>
          <cell r="D899" t="str">
            <v>Toronto</v>
          </cell>
          <cell r="E899" t="str">
            <v>M6J 2A4</v>
          </cell>
          <cell r="F899">
            <v>15812</v>
          </cell>
          <cell r="G899" t="str">
            <v>SqFt</v>
          </cell>
          <cell r="H899">
            <v>168</v>
          </cell>
          <cell r="J899">
            <v>8737.8268179999995</v>
          </cell>
          <cell r="K899" t="str">
            <v>kWh</v>
          </cell>
          <cell r="AF899" t="str">
            <v xml:space="preserve">  </v>
          </cell>
          <cell r="AG899" t="str">
            <v xml:space="preserve">  </v>
          </cell>
          <cell r="AH899" t="str">
            <v xml:space="preserve">  </v>
          </cell>
          <cell r="AI899" t="str">
            <v>146HAR</v>
          </cell>
          <cell r="AJ899" t="str">
            <v>Parking Lots and Garages</v>
          </cell>
        </row>
        <row r="900">
          <cell r="A900" t="str">
            <v>149 Hiawatha Rd</v>
          </cell>
          <cell r="B900" t="str">
            <v>Parking Lots and Garages</v>
          </cell>
          <cell r="C900" t="str">
            <v>149 Hiawatha Rd</v>
          </cell>
          <cell r="D900" t="str">
            <v>Toronto</v>
          </cell>
          <cell r="E900" t="str">
            <v>M4L 2J6</v>
          </cell>
          <cell r="F900">
            <v>1399</v>
          </cell>
          <cell r="G900" t="str">
            <v>SqFt</v>
          </cell>
          <cell r="H900">
            <v>168</v>
          </cell>
          <cell r="J900">
            <v>5237.2349180000001</v>
          </cell>
          <cell r="K900" t="str">
            <v>kWh</v>
          </cell>
          <cell r="AF900" t="str">
            <v xml:space="preserve">  </v>
          </cell>
          <cell r="AG900" t="str">
            <v xml:space="preserve">  </v>
          </cell>
          <cell r="AH900" t="str">
            <v xml:space="preserve">  </v>
          </cell>
          <cell r="AI900" t="str">
            <v>149HIA</v>
          </cell>
          <cell r="AJ900" t="str">
            <v>Parking Lots and Garages</v>
          </cell>
        </row>
        <row r="901">
          <cell r="A901" t="str">
            <v>15 Price St</v>
          </cell>
          <cell r="B901" t="str">
            <v>Parking Lots and Garages</v>
          </cell>
          <cell r="C901" t="str">
            <v>15 Price St</v>
          </cell>
          <cell r="D901" t="str">
            <v>Toronto</v>
          </cell>
          <cell r="E901" t="str">
            <v>M4W 1Y7</v>
          </cell>
          <cell r="F901">
            <v>71</v>
          </cell>
          <cell r="G901" t="str">
            <v>SqFt</v>
          </cell>
          <cell r="H901">
            <v>168</v>
          </cell>
          <cell r="J901">
            <v>19859.341393999999</v>
          </cell>
          <cell r="K901" t="str">
            <v>kWh</v>
          </cell>
          <cell r="AF901" t="str">
            <v xml:space="preserve">  </v>
          </cell>
          <cell r="AG901" t="str">
            <v xml:space="preserve">  </v>
          </cell>
          <cell r="AH901" t="str">
            <v xml:space="preserve">  </v>
          </cell>
          <cell r="AI901" t="str">
            <v>15PS</v>
          </cell>
          <cell r="AJ901" t="str">
            <v>Parking Lots and Garages</v>
          </cell>
        </row>
        <row r="902">
          <cell r="A902" t="str">
            <v>15 Primrose Ave</v>
          </cell>
          <cell r="B902" t="str">
            <v>Parking Lots and Garages</v>
          </cell>
          <cell r="C902" t="str">
            <v>15 Primrose Ave</v>
          </cell>
          <cell r="D902" t="str">
            <v>Etobicoke</v>
          </cell>
          <cell r="E902" t="str">
            <v>M8V 1C5</v>
          </cell>
          <cell r="F902">
            <v>23</v>
          </cell>
          <cell r="G902" t="str">
            <v>SqFt</v>
          </cell>
          <cell r="H902">
            <v>168</v>
          </cell>
          <cell r="J902">
            <v>8066.3819999999996</v>
          </cell>
          <cell r="K902" t="str">
            <v>kWh</v>
          </cell>
          <cell r="AF902" t="str">
            <v xml:space="preserve">  </v>
          </cell>
          <cell r="AG902" t="str">
            <v xml:space="preserve">  </v>
          </cell>
          <cell r="AH902" t="str">
            <v xml:space="preserve">  </v>
          </cell>
          <cell r="AI902" t="str">
            <v>15PRIM</v>
          </cell>
          <cell r="AJ902" t="str">
            <v>Parking Lots and Garages</v>
          </cell>
        </row>
        <row r="903">
          <cell r="A903" t="str">
            <v>15 Wellesley St E</v>
          </cell>
          <cell r="B903" t="str">
            <v>Parking Lots and Garages</v>
          </cell>
          <cell r="C903" t="str">
            <v>15 Wellesley St E</v>
          </cell>
          <cell r="D903" t="str">
            <v>Toronto</v>
          </cell>
          <cell r="E903" t="str">
            <v>M4Y 3A6</v>
          </cell>
          <cell r="F903">
            <v>41603</v>
          </cell>
          <cell r="G903" t="str">
            <v>SqFt</v>
          </cell>
          <cell r="H903">
            <v>168</v>
          </cell>
          <cell r="J903">
            <v>36884.033184</v>
          </cell>
          <cell r="K903" t="str">
            <v>kWh</v>
          </cell>
          <cell r="AF903" t="str">
            <v xml:space="preserve">  </v>
          </cell>
          <cell r="AG903" t="str">
            <v xml:space="preserve">  </v>
          </cell>
          <cell r="AH903" t="str">
            <v xml:space="preserve">  </v>
          </cell>
          <cell r="AI903" t="str">
            <v>15WELL</v>
          </cell>
          <cell r="AJ903" t="str">
            <v>Parking Lots and Garages</v>
          </cell>
        </row>
        <row r="904">
          <cell r="A904" t="str">
            <v>150 Westmount Ave</v>
          </cell>
          <cell r="B904" t="str">
            <v>Parking Lots and Garages</v>
          </cell>
          <cell r="C904" t="str">
            <v>150 Westmount Ave</v>
          </cell>
          <cell r="D904" t="str">
            <v>Toronto</v>
          </cell>
          <cell r="E904" t="str">
            <v>M6E 3M8</v>
          </cell>
          <cell r="F904">
            <v>14</v>
          </cell>
          <cell r="G904" t="str">
            <v>SqFt</v>
          </cell>
          <cell r="H904">
            <v>168</v>
          </cell>
          <cell r="J904">
            <v>2423.6940629999999</v>
          </cell>
          <cell r="K904" t="str">
            <v>kWh</v>
          </cell>
          <cell r="AF904" t="str">
            <v xml:space="preserve">  </v>
          </cell>
          <cell r="AG904" t="str">
            <v xml:space="preserve">  </v>
          </cell>
          <cell r="AH904" t="str">
            <v xml:space="preserve">  </v>
          </cell>
          <cell r="AI904" t="str">
            <v>150WEST</v>
          </cell>
          <cell r="AJ904" t="str">
            <v>Parking Lots and Garages</v>
          </cell>
        </row>
        <row r="905">
          <cell r="A905" t="str">
            <v>1501 Yonge St</v>
          </cell>
          <cell r="B905" t="str">
            <v>Parking Lots and Garages</v>
          </cell>
          <cell r="C905" t="str">
            <v>1501 Yonge St</v>
          </cell>
          <cell r="D905" t="str">
            <v>Toronto</v>
          </cell>
          <cell r="E905" t="str">
            <v>M4T 1Z2</v>
          </cell>
          <cell r="F905">
            <v>37</v>
          </cell>
          <cell r="G905" t="str">
            <v>SqFt</v>
          </cell>
          <cell r="H905">
            <v>168</v>
          </cell>
          <cell r="J905">
            <v>4908.0402370000002</v>
          </cell>
          <cell r="K905" t="str">
            <v>kWh</v>
          </cell>
          <cell r="AF905" t="str">
            <v xml:space="preserve">  </v>
          </cell>
          <cell r="AG905" t="str">
            <v xml:space="preserve">  </v>
          </cell>
          <cell r="AH905" t="str">
            <v xml:space="preserve">  </v>
          </cell>
          <cell r="AI905" t="str">
            <v>1501YON</v>
          </cell>
          <cell r="AJ905" t="str">
            <v>Parking Lots and Garages</v>
          </cell>
        </row>
        <row r="906">
          <cell r="A906" t="str">
            <v>1503 Bayview Ave E</v>
          </cell>
          <cell r="B906" t="str">
            <v>Parking Lots and Garages</v>
          </cell>
          <cell r="C906" t="str">
            <v>1503 Bayview Ave E.</v>
          </cell>
          <cell r="D906" t="str">
            <v>East York</v>
          </cell>
          <cell r="E906" t="str">
            <v>M4G 3A8</v>
          </cell>
          <cell r="F906">
            <v>25</v>
          </cell>
          <cell r="G906" t="str">
            <v>SqFt</v>
          </cell>
          <cell r="H906">
            <v>168</v>
          </cell>
          <cell r="J906">
            <v>2301.5577280000002</v>
          </cell>
          <cell r="K906" t="str">
            <v>kWh</v>
          </cell>
          <cell r="AF906" t="str">
            <v xml:space="preserve">  </v>
          </cell>
          <cell r="AG906" t="str">
            <v xml:space="preserve">  </v>
          </cell>
          <cell r="AH906" t="str">
            <v xml:space="preserve">  </v>
          </cell>
          <cell r="AI906" t="str">
            <v>1503BAYVIEWAVEE</v>
          </cell>
          <cell r="AJ906" t="str">
            <v>Parking Lots and Garages</v>
          </cell>
        </row>
        <row r="907">
          <cell r="A907" t="str">
            <v>1535 Eglinton Ave W</v>
          </cell>
          <cell r="B907" t="str">
            <v>Parking Lots and Garages</v>
          </cell>
          <cell r="C907" t="str">
            <v>1535 Eglinton Ave W</v>
          </cell>
          <cell r="D907" t="str">
            <v>Toronto</v>
          </cell>
          <cell r="E907" t="str">
            <v>M6C 2C9</v>
          </cell>
          <cell r="F907">
            <v>23</v>
          </cell>
          <cell r="G907" t="str">
            <v>SqFt</v>
          </cell>
          <cell r="H907">
            <v>168</v>
          </cell>
          <cell r="J907">
            <v>3912.5167280000001</v>
          </cell>
          <cell r="K907" t="str">
            <v>kWh</v>
          </cell>
          <cell r="AF907" t="str">
            <v xml:space="preserve">  </v>
          </cell>
          <cell r="AG907" t="str">
            <v xml:space="preserve">  </v>
          </cell>
          <cell r="AH907" t="str">
            <v xml:space="preserve">  </v>
          </cell>
          <cell r="AI907" t="str">
            <v>1535EGW</v>
          </cell>
          <cell r="AJ907" t="str">
            <v>Parking Lots and Garages</v>
          </cell>
        </row>
        <row r="908">
          <cell r="A908" t="str">
            <v>155 Queens Quay E</v>
          </cell>
          <cell r="B908" t="str">
            <v>Parking Lots and Garages</v>
          </cell>
          <cell r="C908" t="str">
            <v>155 Queens Quay E</v>
          </cell>
          <cell r="D908" t="str">
            <v>Toronto</v>
          </cell>
          <cell r="E908" t="str">
            <v>M5A 1B6</v>
          </cell>
          <cell r="F908">
            <v>116</v>
          </cell>
          <cell r="G908" t="str">
            <v>SqFt</v>
          </cell>
          <cell r="H908">
            <v>168</v>
          </cell>
          <cell r="J908">
            <v>11572.240001</v>
          </cell>
          <cell r="K908" t="str">
            <v>kWh</v>
          </cell>
          <cell r="AF908" t="str">
            <v xml:space="preserve">  </v>
          </cell>
          <cell r="AG908" t="str">
            <v xml:space="preserve">  </v>
          </cell>
          <cell r="AH908" t="str">
            <v xml:space="preserve">  </v>
          </cell>
          <cell r="AI908" t="str">
            <v>155QQE</v>
          </cell>
          <cell r="AJ908" t="str">
            <v>Parking Lots and Garages</v>
          </cell>
        </row>
        <row r="909">
          <cell r="A909" t="str">
            <v>16 Fuller Ave</v>
          </cell>
          <cell r="B909" t="str">
            <v>Parking Lots and Garages</v>
          </cell>
          <cell r="C909" t="str">
            <v>16 Fuller Ave</v>
          </cell>
          <cell r="D909" t="str">
            <v>Toronto</v>
          </cell>
          <cell r="E909" t="str">
            <v>M6R 2C4</v>
          </cell>
          <cell r="F909">
            <v>19547</v>
          </cell>
          <cell r="G909" t="str">
            <v>SqFt</v>
          </cell>
          <cell r="H909">
            <v>168</v>
          </cell>
          <cell r="J909">
            <v>8371.3496059999998</v>
          </cell>
          <cell r="K909" t="str">
            <v>kWh</v>
          </cell>
          <cell r="AF909" t="str">
            <v xml:space="preserve">  </v>
          </cell>
          <cell r="AG909" t="str">
            <v xml:space="preserve">  </v>
          </cell>
          <cell r="AH909" t="str">
            <v xml:space="preserve">  </v>
          </cell>
          <cell r="AI909" t="str">
            <v>16FULL</v>
          </cell>
          <cell r="AJ909" t="str">
            <v>Parking Lots and Garages</v>
          </cell>
        </row>
        <row r="910">
          <cell r="A910" t="str">
            <v>16 Lipton Ave</v>
          </cell>
          <cell r="B910" t="str">
            <v>Parking Lots and Garages</v>
          </cell>
          <cell r="C910" t="str">
            <v>16 Lipton Ave</v>
          </cell>
          <cell r="D910" t="str">
            <v>Toronto</v>
          </cell>
          <cell r="E910" t="str">
            <v>M4K 3S7</v>
          </cell>
          <cell r="F910">
            <v>70</v>
          </cell>
          <cell r="G910" t="str">
            <v>SqFt</v>
          </cell>
          <cell r="H910">
            <v>168</v>
          </cell>
          <cell r="J910">
            <v>7578.83608</v>
          </cell>
          <cell r="K910" t="str">
            <v>kWh</v>
          </cell>
          <cell r="AF910" t="str">
            <v xml:space="preserve">  </v>
          </cell>
          <cell r="AG910" t="str">
            <v xml:space="preserve">  </v>
          </cell>
          <cell r="AH910" t="str">
            <v xml:space="preserve">  </v>
          </cell>
          <cell r="AI910" t="str">
            <v>16LIPT</v>
          </cell>
          <cell r="AJ910" t="str">
            <v>Parking Lots and Garages</v>
          </cell>
        </row>
        <row r="911">
          <cell r="A911" t="str">
            <v>16 Rosehill Ave</v>
          </cell>
          <cell r="B911" t="str">
            <v>Parking Lots and Garages</v>
          </cell>
          <cell r="C911" t="str">
            <v>16 Rosehill Ave</v>
          </cell>
          <cell r="D911" t="str">
            <v>Toronto</v>
          </cell>
          <cell r="E911" t="str">
            <v>M4T 2B7</v>
          </cell>
          <cell r="F911">
            <v>557</v>
          </cell>
          <cell r="G911" t="str">
            <v>SqFt</v>
          </cell>
          <cell r="H911">
            <v>168</v>
          </cell>
          <cell r="J911">
            <v>1024729.240226</v>
          </cell>
          <cell r="K911" t="str">
            <v>kWh</v>
          </cell>
          <cell r="AF911" t="str">
            <v xml:space="preserve">  </v>
          </cell>
          <cell r="AG911" t="str">
            <v xml:space="preserve">  </v>
          </cell>
          <cell r="AH911" t="str">
            <v xml:space="preserve">  </v>
          </cell>
          <cell r="AI911" t="str">
            <v>16ROSE</v>
          </cell>
          <cell r="AJ911" t="str">
            <v>Parking Lots and Garages</v>
          </cell>
        </row>
        <row r="912">
          <cell r="A912" t="str">
            <v>1608 Danforth Ave</v>
          </cell>
          <cell r="B912" t="str">
            <v>Parking Lots and Garages</v>
          </cell>
          <cell r="C912" t="str">
            <v>1608 Danforth Ave</v>
          </cell>
          <cell r="D912" t="str">
            <v>Toronto</v>
          </cell>
          <cell r="E912" t="str">
            <v>M4C 1H6</v>
          </cell>
          <cell r="F912">
            <v>8708</v>
          </cell>
          <cell r="G912" t="str">
            <v>SqFt</v>
          </cell>
          <cell r="H912">
            <v>168</v>
          </cell>
          <cell r="J912">
            <v>6120.3010979999999</v>
          </cell>
          <cell r="K912" t="str">
            <v>kWh</v>
          </cell>
          <cell r="AF912" t="str">
            <v xml:space="preserve">  </v>
          </cell>
          <cell r="AG912" t="str">
            <v xml:space="preserve">  </v>
          </cell>
          <cell r="AH912" t="str">
            <v xml:space="preserve">  </v>
          </cell>
          <cell r="AI912" t="str">
            <v>1608DA</v>
          </cell>
          <cell r="AJ912" t="str">
            <v>Parking Lots and Garages</v>
          </cell>
        </row>
        <row r="913">
          <cell r="A913" t="str">
            <v>161 Beatrice St</v>
          </cell>
          <cell r="B913" t="str">
            <v>Parking Lots and Garages</v>
          </cell>
          <cell r="C913" t="str">
            <v>161 Beatrice St</v>
          </cell>
          <cell r="D913" t="str">
            <v>Toronto</v>
          </cell>
          <cell r="E913" t="str">
            <v>M6J 2T3</v>
          </cell>
          <cell r="F913">
            <v>18</v>
          </cell>
          <cell r="G913" t="str">
            <v>SqFt</v>
          </cell>
          <cell r="H913">
            <v>168</v>
          </cell>
          <cell r="J913">
            <v>7063.7582259999999</v>
          </cell>
          <cell r="K913" t="str">
            <v>kWh</v>
          </cell>
          <cell r="AF913" t="str">
            <v xml:space="preserve">  </v>
          </cell>
          <cell r="AG913" t="str">
            <v xml:space="preserve">  </v>
          </cell>
          <cell r="AH913" t="str">
            <v xml:space="preserve">  </v>
          </cell>
          <cell r="AI913" t="str">
            <v>161BEA</v>
          </cell>
          <cell r="AJ913" t="str">
            <v>Parking Lots and Garages</v>
          </cell>
        </row>
        <row r="914">
          <cell r="A914" t="str">
            <v>1624 Queen St W</v>
          </cell>
          <cell r="B914" t="str">
            <v>Parking Lots and Garages</v>
          </cell>
          <cell r="C914" t="str">
            <v>1624 Queen St W</v>
          </cell>
          <cell r="D914" t="str">
            <v>Toronto</v>
          </cell>
          <cell r="E914" t="str">
            <v>M6R 1B2</v>
          </cell>
          <cell r="F914">
            <v>33</v>
          </cell>
          <cell r="G914" t="str">
            <v>SqFt</v>
          </cell>
          <cell r="H914">
            <v>168</v>
          </cell>
          <cell r="J914">
            <v>7702.45</v>
          </cell>
          <cell r="K914" t="str">
            <v>kWh</v>
          </cell>
          <cell r="AF914" t="str">
            <v xml:space="preserve">  </v>
          </cell>
          <cell r="AG914" t="str">
            <v xml:space="preserve">  </v>
          </cell>
          <cell r="AH914" t="str">
            <v xml:space="preserve">  </v>
          </cell>
          <cell r="AI914" t="str">
            <v>1624QW</v>
          </cell>
          <cell r="AJ914" t="str">
            <v>Parking Lots and Garages</v>
          </cell>
        </row>
        <row r="915">
          <cell r="A915" t="str">
            <v>18 Ferrier Ave</v>
          </cell>
          <cell r="B915" t="str">
            <v>Parking Lots and Garages</v>
          </cell>
          <cell r="C915" t="str">
            <v>18 Ferrier Ave</v>
          </cell>
          <cell r="D915" t="str">
            <v>Toronto</v>
          </cell>
          <cell r="E915" t="str">
            <v>M4K 1P7</v>
          </cell>
          <cell r="F915">
            <v>6900</v>
          </cell>
          <cell r="G915" t="str">
            <v>SqFt</v>
          </cell>
          <cell r="H915">
            <v>168</v>
          </cell>
          <cell r="J915">
            <v>1310.109829</v>
          </cell>
          <cell r="K915" t="str">
            <v>kWh</v>
          </cell>
          <cell r="AF915" t="str">
            <v xml:space="preserve">  </v>
          </cell>
          <cell r="AG915" t="str">
            <v xml:space="preserve">  </v>
          </cell>
          <cell r="AH915" t="str">
            <v xml:space="preserve">  </v>
          </cell>
          <cell r="AI915" t="str">
            <v>18FERR</v>
          </cell>
          <cell r="AJ915" t="str">
            <v>Parking Lots and Garages</v>
          </cell>
        </row>
        <row r="916">
          <cell r="A916" t="str">
            <v>18 Ossington Ave</v>
          </cell>
          <cell r="B916" t="str">
            <v>Parking Lots and Garages</v>
          </cell>
          <cell r="C916" t="str">
            <v>18 Ossington Ave</v>
          </cell>
          <cell r="D916" t="str">
            <v>Toronto</v>
          </cell>
          <cell r="E916" t="str">
            <v>M6J 2Y7</v>
          </cell>
          <cell r="F916">
            <v>6469</v>
          </cell>
          <cell r="G916" t="str">
            <v>SqFt</v>
          </cell>
          <cell r="H916">
            <v>168</v>
          </cell>
          <cell r="J916">
            <v>2767.130819</v>
          </cell>
          <cell r="K916" t="str">
            <v>kWh</v>
          </cell>
          <cell r="AF916" t="str">
            <v xml:space="preserve">  </v>
          </cell>
          <cell r="AG916" t="str">
            <v xml:space="preserve">  </v>
          </cell>
          <cell r="AH916" t="str">
            <v xml:space="preserve">  </v>
          </cell>
          <cell r="AI916" t="str">
            <v>18OSSI</v>
          </cell>
          <cell r="AJ916" t="str">
            <v>Parking Lots and Garages</v>
          </cell>
        </row>
        <row r="917">
          <cell r="A917" t="str">
            <v>19 Spadina Rd</v>
          </cell>
          <cell r="B917" t="str">
            <v>Parking Lots and Garages</v>
          </cell>
          <cell r="C917" t="str">
            <v>19 Spadina Rd</v>
          </cell>
          <cell r="D917" t="str">
            <v>Toronto</v>
          </cell>
          <cell r="E917" t="str">
            <v>M5R 2S9</v>
          </cell>
          <cell r="F917">
            <v>65</v>
          </cell>
          <cell r="G917" t="str">
            <v>SqFt</v>
          </cell>
          <cell r="H917">
            <v>168</v>
          </cell>
          <cell r="J917">
            <v>14235.487305000001</v>
          </cell>
          <cell r="K917" t="str">
            <v>kWh</v>
          </cell>
          <cell r="AF917" t="str">
            <v xml:space="preserve">  </v>
          </cell>
          <cell r="AG917" t="str">
            <v xml:space="preserve">  </v>
          </cell>
          <cell r="AH917" t="str">
            <v xml:space="preserve">  </v>
          </cell>
          <cell r="AI917" t="str">
            <v>19SPA</v>
          </cell>
          <cell r="AJ917" t="str">
            <v>Parking Lots and Garages</v>
          </cell>
        </row>
        <row r="918">
          <cell r="A918" t="str">
            <v>1950 Lawrence Ave E</v>
          </cell>
          <cell r="B918" t="str">
            <v>Parking Lots and Garages</v>
          </cell>
          <cell r="C918" t="str">
            <v>1950 Lawrence Ave E</v>
          </cell>
          <cell r="D918" t="str">
            <v>Scarborough</v>
          </cell>
          <cell r="E918" t="str">
            <v>M1R 2Y7</v>
          </cell>
          <cell r="F918">
            <v>25</v>
          </cell>
          <cell r="G918" t="str">
            <v>SqFt</v>
          </cell>
          <cell r="H918">
            <v>168</v>
          </cell>
          <cell r="J918">
            <v>3048.244741</v>
          </cell>
          <cell r="K918" t="str">
            <v>kWh</v>
          </cell>
          <cell r="AF918" t="str">
            <v xml:space="preserve">  </v>
          </cell>
          <cell r="AG918" t="str">
            <v xml:space="preserve">  </v>
          </cell>
          <cell r="AH918" t="str">
            <v xml:space="preserve">  </v>
          </cell>
          <cell r="AI918" t="str">
            <v>1950LAWE</v>
          </cell>
          <cell r="AJ918" t="str">
            <v>Parking Lots and Garages</v>
          </cell>
        </row>
        <row r="919">
          <cell r="A919" t="str">
            <v>2 Church St</v>
          </cell>
          <cell r="B919" t="str">
            <v>Parking Lots and Garages</v>
          </cell>
          <cell r="C919" t="str">
            <v>2 Church St</v>
          </cell>
          <cell r="D919" t="str">
            <v>Toronto</v>
          </cell>
          <cell r="E919" t="str">
            <v>M5E 1Y8</v>
          </cell>
          <cell r="F919">
            <v>125023</v>
          </cell>
          <cell r="G919" t="str">
            <v>SqFt</v>
          </cell>
          <cell r="H919">
            <v>168</v>
          </cell>
          <cell r="J919">
            <v>2188042.1860969998</v>
          </cell>
          <cell r="K919" t="str">
            <v>kWh</v>
          </cell>
          <cell r="AF919" t="str">
            <v xml:space="preserve">  </v>
          </cell>
          <cell r="AG919" t="str">
            <v xml:space="preserve">  </v>
          </cell>
          <cell r="AH919" t="str">
            <v xml:space="preserve">  </v>
          </cell>
          <cell r="AI919" t="str">
            <v>2CHURC</v>
          </cell>
          <cell r="AJ919" t="str">
            <v>Parking Lots and Garages</v>
          </cell>
        </row>
        <row r="920">
          <cell r="A920" t="str">
            <v>20 Augusta Ave</v>
          </cell>
          <cell r="B920" t="str">
            <v>Parking Lots and Garages</v>
          </cell>
          <cell r="C920" t="str">
            <v>20 Augusta Ave</v>
          </cell>
          <cell r="D920" t="str">
            <v>Toronto</v>
          </cell>
          <cell r="E920" t="str">
            <v>M5E 1Z3</v>
          </cell>
          <cell r="F920">
            <v>120</v>
          </cell>
          <cell r="G920" t="str">
            <v>SqFt</v>
          </cell>
          <cell r="H920">
            <v>168</v>
          </cell>
          <cell r="J920">
            <v>13326.064849</v>
          </cell>
          <cell r="K920" t="str">
            <v>kWh</v>
          </cell>
          <cell r="AF920" t="str">
            <v xml:space="preserve">  </v>
          </cell>
          <cell r="AG920" t="str">
            <v xml:space="preserve">  </v>
          </cell>
          <cell r="AH920" t="str">
            <v xml:space="preserve">  </v>
          </cell>
          <cell r="AI920" t="str">
            <v>20AUGA</v>
          </cell>
          <cell r="AJ920" t="str">
            <v>Parking Lots and Garages</v>
          </cell>
        </row>
        <row r="921">
          <cell r="A921" t="str">
            <v>20 Castle Knock Rd</v>
          </cell>
          <cell r="B921" t="str">
            <v>Parking Lots and Garages</v>
          </cell>
          <cell r="C921" t="str">
            <v>20 Castle Knock Rd</v>
          </cell>
          <cell r="D921" t="str">
            <v>Toronto</v>
          </cell>
          <cell r="E921" t="str">
            <v>M5N 1A5</v>
          </cell>
          <cell r="F921">
            <v>154</v>
          </cell>
          <cell r="G921" t="str">
            <v>SqFt</v>
          </cell>
          <cell r="H921">
            <v>168</v>
          </cell>
          <cell r="J921">
            <v>8288.9142339999999</v>
          </cell>
          <cell r="K921" t="str">
            <v>kWh</v>
          </cell>
          <cell r="AF921" t="str">
            <v xml:space="preserve">  </v>
          </cell>
          <cell r="AG921" t="str">
            <v xml:space="preserve">  </v>
          </cell>
          <cell r="AH921" t="str">
            <v xml:space="preserve">  </v>
          </cell>
          <cell r="AI921" t="str">
            <v>20CAST</v>
          </cell>
          <cell r="AJ921" t="str">
            <v>Parking Lots and Garages</v>
          </cell>
        </row>
        <row r="922">
          <cell r="A922" t="str">
            <v>20 Charles St E</v>
          </cell>
          <cell r="B922" t="str">
            <v>Parking Lots and Garages</v>
          </cell>
          <cell r="C922" t="str">
            <v>20 Charles St E</v>
          </cell>
          <cell r="D922" t="str">
            <v>Toronto</v>
          </cell>
          <cell r="E922" t="str">
            <v>M4Y 1T1</v>
          </cell>
          <cell r="F922">
            <v>430</v>
          </cell>
          <cell r="G922" t="str">
            <v>SqFt</v>
          </cell>
          <cell r="H922">
            <v>168</v>
          </cell>
          <cell r="J922">
            <v>489878.47729999997</v>
          </cell>
          <cell r="K922" t="str">
            <v>kWh</v>
          </cell>
          <cell r="L922">
            <v>9966</v>
          </cell>
          <cell r="M922" t="str">
            <v>CUBICM</v>
          </cell>
          <cell r="AF922" t="str">
            <v xml:space="preserve">  </v>
          </cell>
          <cell r="AG922" t="str">
            <v xml:space="preserve">  </v>
          </cell>
          <cell r="AH922" t="str">
            <v xml:space="preserve">  </v>
          </cell>
          <cell r="AI922" t="str">
            <v>20CHAR</v>
          </cell>
          <cell r="AJ922" t="str">
            <v>Parking Lots and Garages</v>
          </cell>
        </row>
        <row r="923">
          <cell r="A923" t="str">
            <v>20 Prescott Ave</v>
          </cell>
          <cell r="B923" t="str">
            <v>Parking Lots and Garages</v>
          </cell>
          <cell r="C923" t="str">
            <v>20 Prescott Ave</v>
          </cell>
          <cell r="D923" t="str">
            <v>Toronto</v>
          </cell>
          <cell r="E923" t="str">
            <v>M6N 3G6</v>
          </cell>
          <cell r="F923">
            <v>37</v>
          </cell>
          <cell r="G923" t="str">
            <v>SqFt</v>
          </cell>
          <cell r="H923">
            <v>168</v>
          </cell>
          <cell r="J923">
            <v>7487.9714379999996</v>
          </cell>
          <cell r="K923" t="str">
            <v>kWh</v>
          </cell>
          <cell r="AF923" t="str">
            <v xml:space="preserve">  </v>
          </cell>
          <cell r="AG923" t="str">
            <v xml:space="preserve">  </v>
          </cell>
          <cell r="AH923" t="str">
            <v xml:space="preserve">  </v>
          </cell>
          <cell r="AI923" t="str">
            <v>20PRES</v>
          </cell>
          <cell r="AJ923" t="str">
            <v>Parking Lots and Garages</v>
          </cell>
        </row>
        <row r="924">
          <cell r="A924" t="str">
            <v>20 Saint Andrews St</v>
          </cell>
          <cell r="B924" t="str">
            <v>Parking Lots and Garages</v>
          </cell>
          <cell r="C924" t="str">
            <v>20 Saint Andrews St</v>
          </cell>
          <cell r="D924" t="str">
            <v>Toronto</v>
          </cell>
          <cell r="E924" t="str">
            <v>M5T 1K6</v>
          </cell>
          <cell r="F924">
            <v>450</v>
          </cell>
          <cell r="G924" t="str">
            <v>SqFt</v>
          </cell>
          <cell r="H924">
            <v>168</v>
          </cell>
          <cell r="J924">
            <v>828002.32200000004</v>
          </cell>
          <cell r="K924" t="str">
            <v>kWh</v>
          </cell>
          <cell r="AF924" t="str">
            <v xml:space="preserve">  </v>
          </cell>
          <cell r="AG924" t="str">
            <v xml:space="preserve">  </v>
          </cell>
          <cell r="AH924" t="str">
            <v xml:space="preserve">  </v>
          </cell>
          <cell r="AI924" t="str">
            <v>20SAIN</v>
          </cell>
          <cell r="AJ924" t="str">
            <v>Parking Lots and Garages</v>
          </cell>
        </row>
        <row r="925">
          <cell r="A925" t="str">
            <v>201 CLAREMONT ST</v>
          </cell>
          <cell r="B925" t="str">
            <v>Parking Lots and Garages</v>
          </cell>
          <cell r="C925" t="str">
            <v>201 CLAREMONT ST</v>
          </cell>
          <cell r="D925" t="str">
            <v>Toronto</v>
          </cell>
          <cell r="E925" t="str">
            <v>M6J 2N2</v>
          </cell>
          <cell r="F925">
            <v>43</v>
          </cell>
          <cell r="G925" t="str">
            <v>SqFt</v>
          </cell>
          <cell r="H925">
            <v>100</v>
          </cell>
          <cell r="J925">
            <v>6207.9725479999997</v>
          </cell>
          <cell r="K925" t="str">
            <v>kWh</v>
          </cell>
          <cell r="AF925" t="str">
            <v xml:space="preserve">  </v>
          </cell>
          <cell r="AG925" t="str">
            <v xml:space="preserve">  </v>
          </cell>
          <cell r="AH925" t="str">
            <v xml:space="preserve">  </v>
          </cell>
          <cell r="AI925" t="str">
            <v>201CLAR</v>
          </cell>
          <cell r="AJ925" t="str">
            <v>Parking Lots and Garages</v>
          </cell>
        </row>
        <row r="926">
          <cell r="A926" t="str">
            <v>2053 Dufferin St</v>
          </cell>
          <cell r="B926" t="str">
            <v>Parking Lots and Garages</v>
          </cell>
          <cell r="C926" t="str">
            <v>2053 Dufferin St</v>
          </cell>
          <cell r="D926" t="str">
            <v>Toronto</v>
          </cell>
          <cell r="E926" t="str">
            <v>M6E 4Z5</v>
          </cell>
          <cell r="F926">
            <v>23</v>
          </cell>
          <cell r="G926" t="str">
            <v>SqFt</v>
          </cell>
          <cell r="H926">
            <v>168</v>
          </cell>
          <cell r="J926">
            <v>2902.8086190000004</v>
          </cell>
          <cell r="K926" t="str">
            <v>kWh</v>
          </cell>
          <cell r="AF926" t="str">
            <v xml:space="preserve">  </v>
          </cell>
          <cell r="AG926" t="str">
            <v xml:space="preserve">  </v>
          </cell>
          <cell r="AH926" t="str">
            <v xml:space="preserve">  </v>
          </cell>
          <cell r="AI926" t="str">
            <v>2053DUFF</v>
          </cell>
          <cell r="AJ926" t="str">
            <v>Parking Lots and Garages</v>
          </cell>
        </row>
        <row r="927">
          <cell r="A927" t="str">
            <v>21 Bedford Park Ave</v>
          </cell>
          <cell r="B927" t="str">
            <v>Parking Lots and Garages</v>
          </cell>
          <cell r="C927" t="str">
            <v>21 Bedford Park Ave</v>
          </cell>
          <cell r="D927" t="str">
            <v>Toronto</v>
          </cell>
          <cell r="E927" t="str">
            <v>M5M 1J2</v>
          </cell>
          <cell r="F927">
            <v>42</v>
          </cell>
          <cell r="G927" t="str">
            <v>SqFt</v>
          </cell>
          <cell r="H927">
            <v>168</v>
          </cell>
          <cell r="J927">
            <v>4221.8282740000004</v>
          </cell>
          <cell r="K927" t="str">
            <v>kWh</v>
          </cell>
          <cell r="AF927" t="str">
            <v xml:space="preserve">  </v>
          </cell>
          <cell r="AG927" t="str">
            <v xml:space="preserve">  </v>
          </cell>
          <cell r="AH927" t="str">
            <v xml:space="preserve">  </v>
          </cell>
          <cell r="AI927" t="str">
            <v>21BEDF</v>
          </cell>
          <cell r="AJ927" t="str">
            <v>Parking Lots and Garages</v>
          </cell>
        </row>
        <row r="928">
          <cell r="A928" t="str">
            <v>2191 Dundas St W</v>
          </cell>
          <cell r="B928" t="str">
            <v>Parking Lots and Garages</v>
          </cell>
          <cell r="C928" t="str">
            <v>2191 Dundas St W</v>
          </cell>
          <cell r="D928" t="str">
            <v>Toronto</v>
          </cell>
          <cell r="E928" t="str">
            <v>M6R 1X5</v>
          </cell>
          <cell r="F928">
            <v>10</v>
          </cell>
          <cell r="G928" t="str">
            <v>SqFt</v>
          </cell>
          <cell r="H928">
            <v>168</v>
          </cell>
          <cell r="J928">
            <v>1212.3859669999999</v>
          </cell>
          <cell r="K928" t="str">
            <v>kWh</v>
          </cell>
          <cell r="AF928" t="str">
            <v xml:space="preserve">  </v>
          </cell>
          <cell r="AG928" t="str">
            <v xml:space="preserve">  </v>
          </cell>
          <cell r="AH928" t="str">
            <v xml:space="preserve">  </v>
          </cell>
          <cell r="AI928" t="str">
            <v>2191DUNW</v>
          </cell>
          <cell r="AJ928" t="str">
            <v>Parking Lots and Garages</v>
          </cell>
        </row>
        <row r="929">
          <cell r="A929" t="str">
            <v>22 Glendonwynne Rd</v>
          </cell>
          <cell r="B929" t="str">
            <v>Parking Lots and Garages</v>
          </cell>
          <cell r="C929" t="str">
            <v>22 Glendonwynne Rd</v>
          </cell>
          <cell r="D929" t="str">
            <v>Toronto</v>
          </cell>
          <cell r="E929" t="str">
            <v>M6P 3E5</v>
          </cell>
          <cell r="F929">
            <v>56</v>
          </cell>
          <cell r="G929" t="str">
            <v>SqFt</v>
          </cell>
          <cell r="H929">
            <v>168</v>
          </cell>
          <cell r="J929">
            <v>6575.749667</v>
          </cell>
          <cell r="K929" t="str">
            <v>kWh</v>
          </cell>
          <cell r="AF929" t="str">
            <v xml:space="preserve">  </v>
          </cell>
          <cell r="AG929" t="str">
            <v xml:space="preserve">  </v>
          </cell>
          <cell r="AH929" t="str">
            <v xml:space="preserve">  </v>
          </cell>
          <cell r="AI929" t="str">
            <v>22GLEN</v>
          </cell>
          <cell r="AJ929" t="str">
            <v>Parking Lots and Garages</v>
          </cell>
        </row>
        <row r="930">
          <cell r="A930" t="str">
            <v>23 Chester Ave</v>
          </cell>
          <cell r="B930" t="str">
            <v>Parking Lots and Garages</v>
          </cell>
          <cell r="C930" t="str">
            <v>23 Chester Ave</v>
          </cell>
          <cell r="D930" t="str">
            <v>Toronto</v>
          </cell>
          <cell r="E930" t="str">
            <v>M4K 2Z9</v>
          </cell>
          <cell r="F930">
            <v>83</v>
          </cell>
          <cell r="G930" t="str">
            <v>SqFt</v>
          </cell>
          <cell r="H930">
            <v>168</v>
          </cell>
          <cell r="J930">
            <v>3685.5383339999998</v>
          </cell>
          <cell r="K930" t="str">
            <v>kWh</v>
          </cell>
          <cell r="AF930" t="str">
            <v xml:space="preserve">  </v>
          </cell>
          <cell r="AG930" t="str">
            <v xml:space="preserve">  </v>
          </cell>
          <cell r="AH930" t="str">
            <v xml:space="preserve">  </v>
          </cell>
          <cell r="AI930" t="str">
            <v>23CHES</v>
          </cell>
          <cell r="AJ930" t="str">
            <v>Parking Lots and Garages</v>
          </cell>
        </row>
        <row r="931">
          <cell r="A931" t="str">
            <v>230 Medland St</v>
          </cell>
          <cell r="B931" t="str">
            <v>Parking Lots and Garages</v>
          </cell>
          <cell r="C931" t="str">
            <v>230 Medland St</v>
          </cell>
          <cell r="D931" t="str">
            <v>Toronto</v>
          </cell>
          <cell r="E931" t="str">
            <v>M6P 1P2</v>
          </cell>
          <cell r="F931">
            <v>71</v>
          </cell>
          <cell r="G931" t="str">
            <v>SqFt</v>
          </cell>
          <cell r="H931">
            <v>168</v>
          </cell>
          <cell r="J931">
            <v>8419.5305680000001</v>
          </cell>
          <cell r="K931" t="str">
            <v>kWh</v>
          </cell>
          <cell r="AF931" t="str">
            <v xml:space="preserve">  </v>
          </cell>
          <cell r="AG931" t="str">
            <v xml:space="preserve">  </v>
          </cell>
          <cell r="AH931" t="str">
            <v xml:space="preserve">  </v>
          </cell>
          <cell r="AI931" t="str">
            <v>230MED</v>
          </cell>
          <cell r="AJ931" t="str">
            <v>Parking Lots and Garages</v>
          </cell>
        </row>
        <row r="932">
          <cell r="A932" t="str">
            <v>242 Danforth Ave</v>
          </cell>
          <cell r="B932" t="str">
            <v>Parking Lots and Garages</v>
          </cell>
          <cell r="C932" t="str">
            <v>242 Danforth Ave</v>
          </cell>
          <cell r="D932" t="str">
            <v>Toronto</v>
          </cell>
          <cell r="E932" t="str">
            <v>M4K 1N6</v>
          </cell>
          <cell r="F932">
            <v>19</v>
          </cell>
          <cell r="G932" t="str">
            <v>SqFt</v>
          </cell>
          <cell r="H932">
            <v>168</v>
          </cell>
          <cell r="J932">
            <v>4309.3416369999995</v>
          </cell>
          <cell r="K932" t="str">
            <v>kWh</v>
          </cell>
          <cell r="AF932" t="str">
            <v xml:space="preserve">  </v>
          </cell>
          <cell r="AG932" t="str">
            <v xml:space="preserve">  </v>
          </cell>
          <cell r="AH932" t="str">
            <v xml:space="preserve">  </v>
          </cell>
          <cell r="AI932" t="str">
            <v>242DANFORTHAVE</v>
          </cell>
          <cell r="AJ932" t="str">
            <v>Parking Lots and Garages</v>
          </cell>
        </row>
        <row r="933">
          <cell r="A933" t="str">
            <v>2454 Bloor St W</v>
          </cell>
          <cell r="B933" t="str">
            <v>Parking Lots and Garages</v>
          </cell>
          <cell r="C933" t="str">
            <v>2454 Bloor St W</v>
          </cell>
          <cell r="D933" t="str">
            <v>Toronto</v>
          </cell>
          <cell r="E933" t="str">
            <v>M6S 1R1</v>
          </cell>
          <cell r="F933">
            <v>113</v>
          </cell>
          <cell r="G933" t="str">
            <v>SqFt</v>
          </cell>
          <cell r="H933">
            <v>168</v>
          </cell>
          <cell r="J933">
            <v>454.46091200000001</v>
          </cell>
          <cell r="K933" t="str">
            <v>kWh</v>
          </cell>
          <cell r="AF933" t="str">
            <v xml:space="preserve">  </v>
          </cell>
          <cell r="AG933" t="str">
            <v xml:space="preserve">  </v>
          </cell>
          <cell r="AH933" t="str">
            <v xml:space="preserve">  </v>
          </cell>
          <cell r="AI933" t="str">
            <v>2454BL</v>
          </cell>
          <cell r="AJ933" t="str">
            <v>Parking Lots and Garages</v>
          </cell>
        </row>
        <row r="934">
          <cell r="A934" t="str">
            <v>25 Dundas St E</v>
          </cell>
          <cell r="B934" t="str">
            <v>Parking Lots and Garages</v>
          </cell>
          <cell r="C934" t="str">
            <v>25 Dundas St E</v>
          </cell>
          <cell r="D934" t="str">
            <v>Toronto</v>
          </cell>
          <cell r="E934" t="str">
            <v>M5B 1C6</v>
          </cell>
          <cell r="F934">
            <v>265</v>
          </cell>
          <cell r="G934" t="str">
            <v>SqFt</v>
          </cell>
          <cell r="H934">
            <v>168</v>
          </cell>
          <cell r="J934">
            <v>586912.12128199998</v>
          </cell>
          <cell r="K934" t="str">
            <v>kWh</v>
          </cell>
          <cell r="AF934" t="str">
            <v xml:space="preserve">  </v>
          </cell>
          <cell r="AG934" t="str">
            <v xml:space="preserve">  </v>
          </cell>
          <cell r="AH934" t="str">
            <v xml:space="preserve">  </v>
          </cell>
          <cell r="AI934" t="str">
            <v>25DSE</v>
          </cell>
          <cell r="AJ934" t="str">
            <v>Parking Lots and Garages</v>
          </cell>
        </row>
        <row r="935">
          <cell r="A935" t="str">
            <v>25 Glenforest Rd</v>
          </cell>
          <cell r="B935" t="str">
            <v>Parking Lots and Garages</v>
          </cell>
          <cell r="C935" t="str">
            <v>25 Glenforest Rd</v>
          </cell>
          <cell r="D935" t="str">
            <v>Toronto</v>
          </cell>
          <cell r="E935" t="str">
            <v>M4N 2L6</v>
          </cell>
          <cell r="F935">
            <v>26</v>
          </cell>
          <cell r="G935" t="str">
            <v>SqFt</v>
          </cell>
          <cell r="H935">
            <v>168</v>
          </cell>
          <cell r="J935">
            <v>4949.141509</v>
          </cell>
          <cell r="K935" t="str">
            <v>kWh</v>
          </cell>
          <cell r="AF935" t="str">
            <v xml:space="preserve">  </v>
          </cell>
          <cell r="AG935" t="str">
            <v xml:space="preserve">  </v>
          </cell>
          <cell r="AH935" t="str">
            <v xml:space="preserve">  </v>
          </cell>
          <cell r="AI935" t="str">
            <v>25GLEN</v>
          </cell>
          <cell r="AJ935" t="str">
            <v>Parking Lots and Garages</v>
          </cell>
        </row>
        <row r="936">
          <cell r="A936" t="str">
            <v>253 Macpherson Ave</v>
          </cell>
          <cell r="B936" t="str">
            <v>Parking Lots and Garages</v>
          </cell>
          <cell r="C936" t="str">
            <v>253 Macpherson Ave</v>
          </cell>
          <cell r="D936" t="str">
            <v>Toronto</v>
          </cell>
          <cell r="E936" t="str">
            <v>M4V 1B9</v>
          </cell>
          <cell r="F936">
            <v>40</v>
          </cell>
          <cell r="G936" t="str">
            <v>SqFt</v>
          </cell>
          <cell r="H936">
            <v>168</v>
          </cell>
          <cell r="J936">
            <v>3352.3192849999996</v>
          </cell>
          <cell r="K936" t="str">
            <v>kWh</v>
          </cell>
          <cell r="AF936" t="str">
            <v xml:space="preserve">  </v>
          </cell>
          <cell r="AG936" t="str">
            <v xml:space="preserve">  </v>
          </cell>
          <cell r="AH936" t="str">
            <v xml:space="preserve">  </v>
          </cell>
          <cell r="AI936" t="str">
            <v>253MAC</v>
          </cell>
          <cell r="AJ936" t="str">
            <v>Parking Lots and Garages</v>
          </cell>
        </row>
        <row r="937">
          <cell r="A937" t="str">
            <v>26 Alvin Ave</v>
          </cell>
          <cell r="B937" t="str">
            <v>Parking Lots and Garages</v>
          </cell>
          <cell r="C937" t="str">
            <v>26 Alvin Ave</v>
          </cell>
          <cell r="D937" t="str">
            <v>Toronto</v>
          </cell>
          <cell r="E937" t="str">
            <v>M4T 1S2</v>
          </cell>
          <cell r="F937">
            <v>18</v>
          </cell>
          <cell r="G937" t="str">
            <v>SqFt</v>
          </cell>
          <cell r="H937">
            <v>168</v>
          </cell>
          <cell r="J937">
            <v>24302.875564000002</v>
          </cell>
          <cell r="K937" t="str">
            <v>kWh</v>
          </cell>
          <cell r="AF937" t="str">
            <v xml:space="preserve">  </v>
          </cell>
          <cell r="AG937" t="str">
            <v xml:space="preserve">  </v>
          </cell>
          <cell r="AH937" t="str">
            <v xml:space="preserve">  </v>
          </cell>
          <cell r="AI937" t="str">
            <v>26ALVI</v>
          </cell>
          <cell r="AJ937" t="str">
            <v>Parking Lots and Garages</v>
          </cell>
        </row>
        <row r="938">
          <cell r="A938" t="str">
            <v>2623 Eglinton Ave W</v>
          </cell>
          <cell r="B938" t="str">
            <v>Parking Lots and Garages</v>
          </cell>
          <cell r="C938" t="str">
            <v>2623 Eglinton Ave W</v>
          </cell>
          <cell r="D938" t="str">
            <v>Toronto</v>
          </cell>
          <cell r="E938" t="str">
            <v>M6M 1T6</v>
          </cell>
          <cell r="F938">
            <v>12</v>
          </cell>
          <cell r="G938" t="str">
            <v>SqFt</v>
          </cell>
          <cell r="H938">
            <v>168</v>
          </cell>
          <cell r="J938">
            <v>14896.876189999999</v>
          </cell>
          <cell r="K938" t="str">
            <v>kWh</v>
          </cell>
          <cell r="L938">
            <v>5233.6096969999999</v>
          </cell>
          <cell r="M938" t="str">
            <v>CUBICM</v>
          </cell>
          <cell r="AF938" t="str">
            <v xml:space="preserve">  </v>
          </cell>
          <cell r="AG938" t="str">
            <v xml:space="preserve">  </v>
          </cell>
          <cell r="AH938" t="str">
            <v xml:space="preserve">  </v>
          </cell>
          <cell r="AI938" t="str">
            <v>2623EGW</v>
          </cell>
          <cell r="AJ938" t="str">
            <v>Parking Lots and Garages</v>
          </cell>
        </row>
        <row r="939">
          <cell r="A939" t="str">
            <v>265 Armadale Ave</v>
          </cell>
          <cell r="B939" t="str">
            <v>Parking Lots and Garages</v>
          </cell>
          <cell r="C939" t="str">
            <v>265 Armadale Ave</v>
          </cell>
          <cell r="D939" t="str">
            <v>Toronto</v>
          </cell>
          <cell r="E939" t="str">
            <v>M6S 4T2</v>
          </cell>
          <cell r="F939">
            <v>148</v>
          </cell>
          <cell r="G939" t="str">
            <v>SqFt</v>
          </cell>
          <cell r="H939">
            <v>168</v>
          </cell>
          <cell r="J939">
            <v>8979.4980830000004</v>
          </cell>
          <cell r="K939" t="str">
            <v>kWh</v>
          </cell>
          <cell r="AF939" t="str">
            <v xml:space="preserve">  </v>
          </cell>
          <cell r="AG939" t="str">
            <v xml:space="preserve">  </v>
          </cell>
          <cell r="AH939" t="str">
            <v xml:space="preserve">  </v>
          </cell>
          <cell r="AI939" t="str">
            <v>265ARM</v>
          </cell>
          <cell r="AJ939" t="str">
            <v>Parking Lots and Garages</v>
          </cell>
        </row>
        <row r="940">
          <cell r="A940" t="str">
            <v>265 Durie St</v>
          </cell>
          <cell r="B940" t="str">
            <v>Parking Lots and Garages</v>
          </cell>
          <cell r="C940" t="str">
            <v>265 Durie St</v>
          </cell>
          <cell r="D940" t="str">
            <v>Toronto</v>
          </cell>
          <cell r="E940" t="str">
            <v>M6S 1N9</v>
          </cell>
          <cell r="F940">
            <v>155</v>
          </cell>
          <cell r="G940" t="str">
            <v>SqFt</v>
          </cell>
          <cell r="H940">
            <v>168</v>
          </cell>
          <cell r="J940">
            <v>6565.6581839999999</v>
          </cell>
          <cell r="K940" t="str">
            <v>kWh</v>
          </cell>
          <cell r="AF940" t="str">
            <v xml:space="preserve">  </v>
          </cell>
          <cell r="AG940" t="str">
            <v xml:space="preserve">  </v>
          </cell>
          <cell r="AH940" t="str">
            <v xml:space="preserve">  </v>
          </cell>
          <cell r="AI940" t="str">
            <v>265DUR</v>
          </cell>
          <cell r="AJ940" t="str">
            <v>Parking Lots and Garages</v>
          </cell>
        </row>
        <row r="941">
          <cell r="A941" t="str">
            <v>268 Rhodes Ave</v>
          </cell>
          <cell r="B941" t="str">
            <v>Parking Lots and Garages</v>
          </cell>
          <cell r="C941" t="str">
            <v>268 Rhodes Ave</v>
          </cell>
          <cell r="D941" t="str">
            <v>Toronto</v>
          </cell>
          <cell r="E941" t="str">
            <v>M4L 2A3</v>
          </cell>
          <cell r="F941">
            <v>41</v>
          </cell>
          <cell r="G941" t="str">
            <v>SqFt</v>
          </cell>
          <cell r="H941">
            <v>168</v>
          </cell>
          <cell r="J941">
            <v>2238.0771869999999</v>
          </cell>
          <cell r="K941" t="str">
            <v>kWh</v>
          </cell>
          <cell r="AF941" t="str">
            <v xml:space="preserve">  </v>
          </cell>
          <cell r="AG941" t="str">
            <v xml:space="preserve">  </v>
          </cell>
          <cell r="AH941" t="str">
            <v xml:space="preserve">  </v>
          </cell>
          <cell r="AI941" t="str">
            <v>268RHO</v>
          </cell>
          <cell r="AJ941" t="str">
            <v>Parking Lots and Garages</v>
          </cell>
        </row>
        <row r="942">
          <cell r="A942" t="str">
            <v>2696 Eglinton Ave W</v>
          </cell>
          <cell r="B942" t="str">
            <v>Parking Lots and Garages</v>
          </cell>
          <cell r="C942" t="str">
            <v>2696 Eglinton Ave W</v>
          </cell>
          <cell r="D942" t="str">
            <v>Toronto</v>
          </cell>
          <cell r="E942" t="str">
            <v>M6M 1T9</v>
          </cell>
          <cell r="F942">
            <v>14790</v>
          </cell>
          <cell r="G942" t="str">
            <v>SqFt</v>
          </cell>
          <cell r="H942">
            <v>168</v>
          </cell>
          <cell r="J942">
            <v>28954.740241</v>
          </cell>
          <cell r="K942" t="str">
            <v>kWh</v>
          </cell>
          <cell r="AF942" t="str">
            <v xml:space="preserve">  </v>
          </cell>
          <cell r="AG942" t="str">
            <v xml:space="preserve">  </v>
          </cell>
          <cell r="AH942" t="str">
            <v xml:space="preserve">  </v>
          </cell>
          <cell r="AI942" t="str">
            <v>2696EGL</v>
          </cell>
          <cell r="AJ942" t="str">
            <v>Parking Lots and Garages</v>
          </cell>
        </row>
        <row r="943">
          <cell r="A943" t="str">
            <v>284 Milner Ave</v>
          </cell>
          <cell r="B943" t="str">
            <v>Parking Lots and Garages</v>
          </cell>
          <cell r="C943" t="str">
            <v>284 Milner Ave</v>
          </cell>
          <cell r="D943" t="str">
            <v>Scarborough</v>
          </cell>
          <cell r="E943" t="str">
            <v>M1B 3G4</v>
          </cell>
          <cell r="F943">
            <v>98</v>
          </cell>
          <cell r="G943" t="str">
            <v>SqFt</v>
          </cell>
          <cell r="H943">
            <v>168</v>
          </cell>
          <cell r="J943">
            <v>9247.7752070000006</v>
          </cell>
          <cell r="K943" t="str">
            <v>kWh</v>
          </cell>
          <cell r="AF943" t="str">
            <v xml:space="preserve">  </v>
          </cell>
          <cell r="AG943" t="str">
            <v xml:space="preserve">  </v>
          </cell>
          <cell r="AH943" t="str">
            <v xml:space="preserve">  </v>
          </cell>
          <cell r="AI943" t="str">
            <v>284MILNERAVE</v>
          </cell>
          <cell r="AJ943" t="str">
            <v>Parking Lots and Garages</v>
          </cell>
        </row>
        <row r="944">
          <cell r="A944" t="str">
            <v>29 Erindale Ave</v>
          </cell>
          <cell r="B944" t="str">
            <v>Parking Lots and Garages</v>
          </cell>
          <cell r="C944" t="str">
            <v>29 Erindale Ave</v>
          </cell>
          <cell r="D944" t="str">
            <v>Toronto</v>
          </cell>
          <cell r="E944" t="str">
            <v>M4K 2T7</v>
          </cell>
          <cell r="F944">
            <v>93</v>
          </cell>
          <cell r="G944" t="str">
            <v>SqFt</v>
          </cell>
          <cell r="H944">
            <v>168</v>
          </cell>
          <cell r="J944">
            <v>8701.9850150000002</v>
          </cell>
          <cell r="K944" t="str">
            <v>kWh</v>
          </cell>
          <cell r="AF944" t="str">
            <v xml:space="preserve">  </v>
          </cell>
          <cell r="AG944" t="str">
            <v xml:space="preserve">  </v>
          </cell>
          <cell r="AH944" t="str">
            <v xml:space="preserve">  </v>
          </cell>
          <cell r="AI944" t="str">
            <v>29ERIN</v>
          </cell>
          <cell r="AJ944" t="str">
            <v>Parking Lots and Garages</v>
          </cell>
        </row>
        <row r="945">
          <cell r="A945" t="str">
            <v>3 Short St</v>
          </cell>
          <cell r="B945" t="str">
            <v>Parking Lots and Garages</v>
          </cell>
          <cell r="C945" t="str">
            <v>3 Shortt St</v>
          </cell>
          <cell r="D945" t="str">
            <v>Toronto</v>
          </cell>
          <cell r="E945" t="str">
            <v>M6E 2J6</v>
          </cell>
          <cell r="F945">
            <v>130</v>
          </cell>
          <cell r="G945" t="str">
            <v>SqFt</v>
          </cell>
          <cell r="H945">
            <v>168</v>
          </cell>
          <cell r="J945">
            <v>16142.912265000001</v>
          </cell>
          <cell r="K945" t="str">
            <v>kWh</v>
          </cell>
          <cell r="AF945" t="str">
            <v xml:space="preserve">  </v>
          </cell>
          <cell r="AG945" t="str">
            <v xml:space="preserve">  </v>
          </cell>
          <cell r="AH945" t="str">
            <v xml:space="preserve">  </v>
          </cell>
          <cell r="AI945" t="str">
            <v>3SHORTST</v>
          </cell>
          <cell r="AJ945" t="str">
            <v>Parking Lots and Garages</v>
          </cell>
        </row>
        <row r="946">
          <cell r="A946" t="str">
            <v>301 Scott Rd</v>
          </cell>
          <cell r="B946" t="str">
            <v>Parking Lots and Garages</v>
          </cell>
          <cell r="C946" t="str">
            <v>301 Scott Rd</v>
          </cell>
          <cell r="D946" t="str">
            <v>Toronto</v>
          </cell>
          <cell r="E946" t="str">
            <v>M6M 3V5</v>
          </cell>
          <cell r="F946">
            <v>14</v>
          </cell>
          <cell r="G946" t="str">
            <v>SqFt</v>
          </cell>
          <cell r="H946">
            <v>168</v>
          </cell>
          <cell r="J946">
            <v>101594.758271</v>
          </cell>
          <cell r="K946" t="str">
            <v>kWh</v>
          </cell>
          <cell r="AF946" t="str">
            <v xml:space="preserve">  </v>
          </cell>
          <cell r="AG946" t="str">
            <v xml:space="preserve">  </v>
          </cell>
          <cell r="AH946" t="str">
            <v xml:space="preserve">  </v>
          </cell>
          <cell r="AI946" t="str">
            <v>PLSC</v>
          </cell>
          <cell r="AJ946" t="str">
            <v>Parking Lots and Garages</v>
          </cell>
        </row>
        <row r="947">
          <cell r="A947" t="str">
            <v>31 Langford Ave</v>
          </cell>
          <cell r="B947" t="str">
            <v>Parking Lots and Garages</v>
          </cell>
          <cell r="C947" t="str">
            <v>31 Langford Ave</v>
          </cell>
          <cell r="D947" t="str">
            <v>Toronto</v>
          </cell>
          <cell r="E947" t="str">
            <v>M4J 1L6</v>
          </cell>
          <cell r="F947">
            <v>27</v>
          </cell>
          <cell r="G947" t="str">
            <v>SqFt</v>
          </cell>
          <cell r="H947">
            <v>168</v>
          </cell>
          <cell r="J947">
            <v>2434.3770789999999</v>
          </cell>
          <cell r="K947" t="str">
            <v>kWh</v>
          </cell>
          <cell r="AF947" t="str">
            <v xml:space="preserve">  </v>
          </cell>
          <cell r="AG947" t="str">
            <v xml:space="preserve">  </v>
          </cell>
          <cell r="AH947" t="str">
            <v xml:space="preserve">  </v>
          </cell>
          <cell r="AI947" t="str">
            <v>31LANG</v>
          </cell>
          <cell r="AJ947" t="str">
            <v>Parking Lots and Garages</v>
          </cell>
        </row>
        <row r="948">
          <cell r="A948" t="str">
            <v>33 Queen St E</v>
          </cell>
          <cell r="B948" t="str">
            <v>Parking Lots and Garages</v>
          </cell>
          <cell r="C948" t="str">
            <v>33 Queen St E</v>
          </cell>
          <cell r="D948" t="str">
            <v>Toronto</v>
          </cell>
          <cell r="E948" t="str">
            <v>M5C 3G5</v>
          </cell>
          <cell r="F948">
            <v>173030</v>
          </cell>
          <cell r="G948" t="str">
            <v>SqFt</v>
          </cell>
          <cell r="H948">
            <v>168</v>
          </cell>
          <cell r="J948">
            <v>480591.75180100003</v>
          </cell>
          <cell r="K948" t="str">
            <v>kWh</v>
          </cell>
          <cell r="AF948" t="str">
            <v xml:space="preserve">  </v>
          </cell>
          <cell r="AG948" t="str">
            <v xml:space="preserve">  </v>
          </cell>
          <cell r="AH948" t="str">
            <v xml:space="preserve">  </v>
          </cell>
          <cell r="AI948" t="str">
            <v>33QUEE</v>
          </cell>
          <cell r="AJ948" t="str">
            <v>Parking Lots and Garages</v>
          </cell>
        </row>
        <row r="949">
          <cell r="A949" t="str">
            <v>3354 Dundas St W</v>
          </cell>
          <cell r="B949" t="str">
            <v>Parking Lots and Garages</v>
          </cell>
          <cell r="C949" t="str">
            <v>3354 Dundas St W</v>
          </cell>
          <cell r="D949" t="str">
            <v>Toronto</v>
          </cell>
          <cell r="E949" t="str">
            <v>M6P 2A4</v>
          </cell>
          <cell r="F949">
            <v>13</v>
          </cell>
          <cell r="G949" t="str">
            <v>SqFt</v>
          </cell>
          <cell r="H949">
            <v>168</v>
          </cell>
          <cell r="J949">
            <v>6434.8682849999996</v>
          </cell>
          <cell r="K949" t="str">
            <v>kWh</v>
          </cell>
          <cell r="AF949" t="str">
            <v xml:space="preserve">  </v>
          </cell>
          <cell r="AG949" t="str">
            <v xml:space="preserve">  </v>
          </cell>
          <cell r="AH949" t="str">
            <v xml:space="preserve">  </v>
          </cell>
          <cell r="AI949" t="str">
            <v>3354DSW</v>
          </cell>
          <cell r="AJ949" t="str">
            <v>Parking Lots and Garages</v>
          </cell>
        </row>
        <row r="950">
          <cell r="A950" t="str">
            <v>34 Hanna Ave</v>
          </cell>
          <cell r="B950" t="str">
            <v>Parking Lots and Garages</v>
          </cell>
          <cell r="C950" t="str">
            <v>34 Hanna Ave</v>
          </cell>
          <cell r="D950" t="str">
            <v>Toronto</v>
          </cell>
          <cell r="E950" t="str">
            <v>M6K 1W8</v>
          </cell>
          <cell r="F950">
            <v>184</v>
          </cell>
          <cell r="G950" t="str">
            <v>SqFt</v>
          </cell>
          <cell r="H950">
            <v>168</v>
          </cell>
          <cell r="J950">
            <v>20835.402882000002</v>
          </cell>
          <cell r="K950" t="str">
            <v>kWh</v>
          </cell>
          <cell r="AF950" t="str">
            <v xml:space="preserve">  </v>
          </cell>
          <cell r="AG950" t="str">
            <v xml:space="preserve">  </v>
          </cell>
          <cell r="AH950" t="str">
            <v xml:space="preserve">  </v>
          </cell>
          <cell r="AI950" t="str">
            <v>34HAN</v>
          </cell>
          <cell r="AJ950" t="str">
            <v>Parking Lots and Garages</v>
          </cell>
        </row>
        <row r="951">
          <cell r="A951" t="str">
            <v>342 Prince Edward Dr</v>
          </cell>
          <cell r="B951" t="str">
            <v>Parking Lots and Garages</v>
          </cell>
          <cell r="C951" t="str">
            <v>342 Prince Edward Dr N</v>
          </cell>
          <cell r="D951" t="str">
            <v>Etobicoke</v>
          </cell>
          <cell r="E951" t="str">
            <v>M8X 1B2</v>
          </cell>
          <cell r="F951">
            <v>44</v>
          </cell>
          <cell r="G951" t="str">
            <v>SqFt</v>
          </cell>
          <cell r="H951">
            <v>168</v>
          </cell>
          <cell r="J951">
            <v>7985.0981850000007</v>
          </cell>
          <cell r="K951" t="str">
            <v>kWh</v>
          </cell>
          <cell r="AF951" t="str">
            <v xml:space="preserve">  </v>
          </cell>
          <cell r="AG951" t="str">
            <v xml:space="preserve">  </v>
          </cell>
          <cell r="AH951" t="str">
            <v xml:space="preserve">  </v>
          </cell>
          <cell r="AI951" t="str">
            <v>342PED</v>
          </cell>
          <cell r="AJ951" t="str">
            <v>Parking Lots and Garages</v>
          </cell>
        </row>
        <row r="952">
          <cell r="A952" t="str">
            <v>349 Keele St</v>
          </cell>
          <cell r="B952" t="str">
            <v>Parking Lots and Garages</v>
          </cell>
          <cell r="C952" t="str">
            <v>349 Keele St</v>
          </cell>
          <cell r="D952" t="str">
            <v>Toronto</v>
          </cell>
          <cell r="E952" t="str">
            <v>M6P 2K4</v>
          </cell>
          <cell r="F952">
            <v>77</v>
          </cell>
          <cell r="G952" t="str">
            <v>SqFt</v>
          </cell>
          <cell r="H952">
            <v>168</v>
          </cell>
          <cell r="J952">
            <v>4565.3571740000007</v>
          </cell>
          <cell r="K952" t="str">
            <v>kWh</v>
          </cell>
          <cell r="AF952" t="str">
            <v xml:space="preserve">  </v>
          </cell>
          <cell r="AG952" t="str">
            <v xml:space="preserve">  </v>
          </cell>
          <cell r="AH952" t="str">
            <v xml:space="preserve">  </v>
          </cell>
          <cell r="AI952" t="str">
            <v>349KEE</v>
          </cell>
          <cell r="AJ952" t="str">
            <v>Parking Lots and Garages</v>
          </cell>
        </row>
        <row r="953">
          <cell r="A953" t="str">
            <v>35 Bellevue Ave</v>
          </cell>
          <cell r="B953" t="str">
            <v>Parking Lots and Garages</v>
          </cell>
          <cell r="C953" t="str">
            <v>35 Bellevue Ave</v>
          </cell>
          <cell r="D953" t="str">
            <v>Toronto</v>
          </cell>
          <cell r="E953" t="str">
            <v>M5T 2N4</v>
          </cell>
          <cell r="F953">
            <v>91</v>
          </cell>
          <cell r="G953" t="str">
            <v>SqFt</v>
          </cell>
          <cell r="H953">
            <v>168</v>
          </cell>
          <cell r="J953">
            <v>18206.487799999999</v>
          </cell>
          <cell r="K953" t="str">
            <v>kWh</v>
          </cell>
          <cell r="AF953" t="str">
            <v xml:space="preserve">  </v>
          </cell>
          <cell r="AG953" t="str">
            <v xml:space="preserve">  </v>
          </cell>
          <cell r="AH953" t="str">
            <v xml:space="preserve">  </v>
          </cell>
          <cell r="AI953" t="str">
            <v>35BELL</v>
          </cell>
          <cell r="AJ953" t="str">
            <v>Parking Lots and Garages</v>
          </cell>
        </row>
        <row r="954">
          <cell r="A954" t="str">
            <v>351 Lippincott St</v>
          </cell>
          <cell r="B954" t="str">
            <v>Parking Lots and Garages</v>
          </cell>
          <cell r="C954" t="str">
            <v>351 Lippincott St</v>
          </cell>
          <cell r="D954" t="str">
            <v>Toronto</v>
          </cell>
          <cell r="E954" t="str">
            <v>M5S 1Y5</v>
          </cell>
          <cell r="F954">
            <v>144</v>
          </cell>
          <cell r="G954" t="str">
            <v>SqFt</v>
          </cell>
          <cell r="H954">
            <v>168</v>
          </cell>
          <cell r="J954">
            <v>17569.155889000001</v>
          </cell>
          <cell r="K954" t="str">
            <v>kWh</v>
          </cell>
          <cell r="AF954" t="str">
            <v xml:space="preserve">  </v>
          </cell>
          <cell r="AG954" t="str">
            <v xml:space="preserve">  </v>
          </cell>
          <cell r="AH954" t="str">
            <v xml:space="preserve">  </v>
          </cell>
          <cell r="AI954" t="str">
            <v>351LIP</v>
          </cell>
          <cell r="AJ954" t="str">
            <v>Parking Lots and Garages</v>
          </cell>
        </row>
        <row r="955">
          <cell r="A955" t="str">
            <v>363 Adelaide St W</v>
          </cell>
          <cell r="B955" t="str">
            <v>Parking Lots and Garages</v>
          </cell>
          <cell r="C955" t="str">
            <v>363 Adelaide St W</v>
          </cell>
          <cell r="D955" t="str">
            <v>Toronto</v>
          </cell>
          <cell r="E955" t="str">
            <v>M5V 1S2</v>
          </cell>
          <cell r="F955">
            <v>23</v>
          </cell>
          <cell r="G955" t="str">
            <v>SqFt</v>
          </cell>
          <cell r="H955">
            <v>168</v>
          </cell>
          <cell r="J955">
            <v>8454.7450680000002</v>
          </cell>
          <cell r="K955" t="str">
            <v>kWh</v>
          </cell>
          <cell r="AF955" t="str">
            <v xml:space="preserve">  </v>
          </cell>
          <cell r="AG955" t="str">
            <v xml:space="preserve">  </v>
          </cell>
          <cell r="AH955" t="str">
            <v xml:space="preserve">  </v>
          </cell>
          <cell r="AI955" t="str">
            <v>363ASW</v>
          </cell>
          <cell r="AJ955" t="str">
            <v>Parking Lots and Garages</v>
          </cell>
        </row>
        <row r="956">
          <cell r="A956" t="str">
            <v>37 Queen St E</v>
          </cell>
          <cell r="B956" t="str">
            <v>Parking Lots and Garages</v>
          </cell>
          <cell r="C956" t="str">
            <v>37 Queen St E</v>
          </cell>
          <cell r="D956" t="str">
            <v>Toronto</v>
          </cell>
          <cell r="E956" t="str">
            <v>M5C 3G5</v>
          </cell>
          <cell r="F956">
            <v>645</v>
          </cell>
          <cell r="G956" t="str">
            <v>SqFt</v>
          </cell>
          <cell r="H956">
            <v>168</v>
          </cell>
          <cell r="J956">
            <v>1129658.1742190002</v>
          </cell>
          <cell r="K956" t="str">
            <v>kWh</v>
          </cell>
          <cell r="AF956" t="str">
            <v xml:space="preserve">  </v>
          </cell>
          <cell r="AG956" t="str">
            <v xml:space="preserve">  </v>
          </cell>
          <cell r="AH956" t="str">
            <v xml:space="preserve">  </v>
          </cell>
          <cell r="AI956" t="str">
            <v>37QUEE</v>
          </cell>
          <cell r="AJ956" t="str">
            <v>Parking Lots and Garages</v>
          </cell>
        </row>
        <row r="957">
          <cell r="A957" t="str">
            <v>376 Clinton St</v>
          </cell>
          <cell r="B957" t="str">
            <v>Parking Lots and Garages</v>
          </cell>
          <cell r="C957" t="str">
            <v>376 Clinton St</v>
          </cell>
          <cell r="D957" t="str">
            <v>Toronto</v>
          </cell>
          <cell r="E957" t="str">
            <v>M6G 1P9</v>
          </cell>
          <cell r="F957">
            <v>33</v>
          </cell>
          <cell r="G957" t="str">
            <v>SqFt</v>
          </cell>
          <cell r="H957">
            <v>168</v>
          </cell>
          <cell r="J957">
            <v>2443.2440310000002</v>
          </cell>
          <cell r="K957" t="str">
            <v>kWh</v>
          </cell>
          <cell r="AF957" t="str">
            <v xml:space="preserve">  </v>
          </cell>
          <cell r="AG957" t="str">
            <v xml:space="preserve">  </v>
          </cell>
          <cell r="AH957" t="str">
            <v xml:space="preserve">  </v>
          </cell>
          <cell r="AI957" t="str">
            <v>376CLI</v>
          </cell>
          <cell r="AJ957" t="str">
            <v>Parking Lots and Garages</v>
          </cell>
        </row>
        <row r="958">
          <cell r="A958" t="str">
            <v>3885 Yonge St Lot</v>
          </cell>
          <cell r="B958" t="str">
            <v>Parking Lots and Garages</v>
          </cell>
          <cell r="C958" t="str">
            <v>3885 Yonge St</v>
          </cell>
          <cell r="D958" t="str">
            <v>Toronto</v>
          </cell>
          <cell r="E958" t="str">
            <v>M4N 2P2</v>
          </cell>
          <cell r="F958">
            <v>139</v>
          </cell>
          <cell r="G958" t="str">
            <v>SqFt</v>
          </cell>
          <cell r="H958">
            <v>168</v>
          </cell>
          <cell r="J958">
            <v>43907.551471999992</v>
          </cell>
          <cell r="K958" t="str">
            <v>kWh</v>
          </cell>
          <cell r="AF958" t="str">
            <v xml:space="preserve">  </v>
          </cell>
          <cell r="AG958" t="str">
            <v xml:space="preserve">  </v>
          </cell>
          <cell r="AH958" t="str">
            <v xml:space="preserve">  </v>
          </cell>
          <cell r="AI958" t="str">
            <v>3885YSL</v>
          </cell>
          <cell r="AJ958" t="str">
            <v>Parking Lots and Garages</v>
          </cell>
        </row>
        <row r="959">
          <cell r="A959" t="str">
            <v>40 Larch St</v>
          </cell>
          <cell r="B959" t="str">
            <v>Parking Lots and Garages</v>
          </cell>
          <cell r="C959" t="str">
            <v>40 Larch St</v>
          </cell>
          <cell r="D959" t="str">
            <v>Toronto</v>
          </cell>
          <cell r="E959" t="str">
            <v>M5T 1C9</v>
          </cell>
          <cell r="F959">
            <v>357</v>
          </cell>
          <cell r="G959" t="str">
            <v>SqFt</v>
          </cell>
          <cell r="H959">
            <v>168</v>
          </cell>
          <cell r="J959">
            <v>513100.24019400001</v>
          </cell>
          <cell r="K959" t="str">
            <v>kWh</v>
          </cell>
          <cell r="AF959" t="str">
            <v xml:space="preserve">  </v>
          </cell>
          <cell r="AG959" t="str">
            <v xml:space="preserve">  </v>
          </cell>
          <cell r="AH959" t="str">
            <v xml:space="preserve">  </v>
          </cell>
          <cell r="AI959" t="str">
            <v>40LARC</v>
          </cell>
          <cell r="AJ959" t="str">
            <v>Parking Lots and Garages</v>
          </cell>
        </row>
        <row r="960">
          <cell r="A960" t="str">
            <v>400 Keele St</v>
          </cell>
          <cell r="B960" t="str">
            <v>Parking Lots and Garages</v>
          </cell>
          <cell r="C960" t="str">
            <v>400 Keele St</v>
          </cell>
          <cell r="D960" t="str">
            <v>Toronto</v>
          </cell>
          <cell r="E960" t="str">
            <v>M6P 2K9</v>
          </cell>
          <cell r="F960">
            <v>54</v>
          </cell>
          <cell r="G960" t="str">
            <v>SqFt</v>
          </cell>
          <cell r="H960">
            <v>168</v>
          </cell>
          <cell r="J960">
            <v>4266.5929900000001</v>
          </cell>
          <cell r="K960" t="str">
            <v>kWh</v>
          </cell>
          <cell r="AF960" t="str">
            <v xml:space="preserve">  </v>
          </cell>
          <cell r="AG960" t="str">
            <v xml:space="preserve">  </v>
          </cell>
          <cell r="AH960" t="str">
            <v xml:space="preserve">  </v>
          </cell>
          <cell r="AI960" t="str">
            <v>400KEE</v>
          </cell>
          <cell r="AJ960" t="str">
            <v>Parking Lots and Garages</v>
          </cell>
        </row>
        <row r="961">
          <cell r="A961" t="str">
            <v>405 Sherbourne St</v>
          </cell>
          <cell r="B961" t="str">
            <v>Parking Lots and Garages</v>
          </cell>
          <cell r="C961" t="str">
            <v>405 Sherbourne St</v>
          </cell>
          <cell r="D961" t="str">
            <v>Toronto</v>
          </cell>
          <cell r="E961" t="str">
            <v>M4X 1K5</v>
          </cell>
          <cell r="F961">
            <v>110</v>
          </cell>
          <cell r="G961" t="str">
            <v>SqFt</v>
          </cell>
          <cell r="H961">
            <v>168</v>
          </cell>
          <cell r="J961">
            <v>9289.6193989999992</v>
          </cell>
          <cell r="K961" t="str">
            <v>kWh</v>
          </cell>
          <cell r="AF961" t="str">
            <v xml:space="preserve">  </v>
          </cell>
          <cell r="AG961" t="str">
            <v xml:space="preserve">  </v>
          </cell>
          <cell r="AH961" t="str">
            <v xml:space="preserve">  </v>
          </cell>
          <cell r="AI961" t="str">
            <v>405SHERBOURNEST</v>
          </cell>
          <cell r="AJ961" t="str">
            <v>Parking Lots and Garages</v>
          </cell>
        </row>
        <row r="962">
          <cell r="A962" t="str">
            <v>433 Rogers Rd</v>
          </cell>
          <cell r="B962" t="str">
            <v>Parking Lots and Garages</v>
          </cell>
          <cell r="C962" t="str">
            <v>433 Rogers Rd</v>
          </cell>
          <cell r="D962" t="str">
            <v>Toronto</v>
          </cell>
          <cell r="E962" t="str">
            <v>M6M 1A4</v>
          </cell>
          <cell r="F962">
            <v>24</v>
          </cell>
          <cell r="G962" t="str">
            <v>SqFt</v>
          </cell>
          <cell r="H962">
            <v>168</v>
          </cell>
          <cell r="J962">
            <v>2775.1555589999998</v>
          </cell>
          <cell r="K962" t="str">
            <v>kWh</v>
          </cell>
          <cell r="AF962" t="str">
            <v xml:space="preserve">  </v>
          </cell>
          <cell r="AG962" t="str">
            <v xml:space="preserve">  </v>
          </cell>
          <cell r="AH962" t="str">
            <v xml:space="preserve">  </v>
          </cell>
          <cell r="AI962" t="str">
            <v>433ROGERSRD</v>
          </cell>
          <cell r="AJ962" t="str">
            <v>Parking Lots and Garages</v>
          </cell>
        </row>
        <row r="963">
          <cell r="A963" t="str">
            <v>44 Richmond St E</v>
          </cell>
          <cell r="B963" t="str">
            <v>Parking Lots and Garages</v>
          </cell>
          <cell r="C963" t="str">
            <v>44 Richmond St E</v>
          </cell>
          <cell r="D963" t="str">
            <v>Toronto</v>
          </cell>
          <cell r="E963" t="str">
            <v>M5C 1M1</v>
          </cell>
          <cell r="F963">
            <v>1</v>
          </cell>
          <cell r="G963" t="str">
            <v>SqFt</v>
          </cell>
          <cell r="H963">
            <v>168</v>
          </cell>
          <cell r="J963">
            <v>54303.332368000003</v>
          </cell>
          <cell r="K963" t="str">
            <v>kWh</v>
          </cell>
          <cell r="AF963" t="str">
            <v xml:space="preserve">  </v>
          </cell>
          <cell r="AG963" t="str">
            <v xml:space="preserve">  </v>
          </cell>
          <cell r="AH963" t="str">
            <v xml:space="preserve">  </v>
          </cell>
          <cell r="AI963" t="str">
            <v>44RICH</v>
          </cell>
          <cell r="AJ963" t="str">
            <v>Parking Lots and Garages</v>
          </cell>
        </row>
        <row r="964">
          <cell r="A964" t="str">
            <v>45 Aberdeen Ave</v>
          </cell>
          <cell r="B964" t="str">
            <v>Parking Lots and Garages</v>
          </cell>
          <cell r="C964" t="str">
            <v>45 Aberdeen Ave</v>
          </cell>
          <cell r="D964" t="str">
            <v>Toronto</v>
          </cell>
          <cell r="E964" t="str">
            <v>M4X 1A1</v>
          </cell>
          <cell r="F964">
            <v>35</v>
          </cell>
          <cell r="G964" t="str">
            <v>SqFt</v>
          </cell>
          <cell r="H964">
            <v>168</v>
          </cell>
          <cell r="J964">
            <v>3632.8993939999996</v>
          </cell>
          <cell r="K964" t="str">
            <v>kWh</v>
          </cell>
          <cell r="AF964" t="str">
            <v xml:space="preserve">  </v>
          </cell>
          <cell r="AG964" t="str">
            <v xml:space="preserve">  </v>
          </cell>
          <cell r="AH964" t="str">
            <v xml:space="preserve">  </v>
          </cell>
          <cell r="AI964" t="str">
            <v>45ABER</v>
          </cell>
          <cell r="AJ964" t="str">
            <v>Parking Lots and Garages</v>
          </cell>
        </row>
        <row r="965">
          <cell r="A965" t="str">
            <v>453 Spadina Rd</v>
          </cell>
          <cell r="B965" t="str">
            <v>Parking Lots and Garages</v>
          </cell>
          <cell r="C965" t="str">
            <v>453 Spadina Rd</v>
          </cell>
          <cell r="D965" t="str">
            <v>Toronto</v>
          </cell>
          <cell r="E965" t="str">
            <v>M5P 2W4</v>
          </cell>
          <cell r="F965">
            <v>55</v>
          </cell>
          <cell r="G965" t="str">
            <v>SqFt</v>
          </cell>
          <cell r="H965">
            <v>168</v>
          </cell>
          <cell r="J965">
            <v>4291.6561550000006</v>
          </cell>
          <cell r="K965" t="str">
            <v>kWh</v>
          </cell>
          <cell r="AF965" t="str">
            <v xml:space="preserve">  </v>
          </cell>
          <cell r="AG965" t="str">
            <v xml:space="preserve">  </v>
          </cell>
          <cell r="AH965" t="str">
            <v xml:space="preserve">  </v>
          </cell>
          <cell r="AI965" t="str">
            <v>453SPA</v>
          </cell>
          <cell r="AJ965" t="str">
            <v>Parking Lots and Garages</v>
          </cell>
        </row>
        <row r="966">
          <cell r="A966" t="str">
            <v>470 Windermere Ave</v>
          </cell>
          <cell r="B966" t="str">
            <v>Parking Lots and Garages</v>
          </cell>
          <cell r="C966" t="str">
            <v>470 Windermere Ave</v>
          </cell>
          <cell r="D966" t="str">
            <v>Toronto</v>
          </cell>
          <cell r="E966" t="str">
            <v>M6S 3G3</v>
          </cell>
          <cell r="F966">
            <v>88</v>
          </cell>
          <cell r="G966" t="str">
            <v>SqFt</v>
          </cell>
          <cell r="H966">
            <v>168</v>
          </cell>
          <cell r="J966">
            <v>6707.0087780000003</v>
          </cell>
          <cell r="K966" t="str">
            <v>kWh</v>
          </cell>
          <cell r="AF966" t="str">
            <v xml:space="preserve">  </v>
          </cell>
          <cell r="AG966" t="str">
            <v xml:space="preserve">  </v>
          </cell>
          <cell r="AH966" t="str">
            <v xml:space="preserve">  </v>
          </cell>
          <cell r="AI966" t="str">
            <v>470WIN</v>
          </cell>
          <cell r="AJ966" t="str">
            <v>Parking Lots and Garages</v>
          </cell>
        </row>
        <row r="967">
          <cell r="A967" t="str">
            <v>55 York St</v>
          </cell>
          <cell r="B967" t="str">
            <v>Parking Lots and Garages</v>
          </cell>
          <cell r="C967" t="str">
            <v>55 York St</v>
          </cell>
          <cell r="D967" t="str">
            <v>Toronto</v>
          </cell>
          <cell r="E967" t="str">
            <v>M5J 1R7</v>
          </cell>
          <cell r="F967">
            <v>323</v>
          </cell>
          <cell r="G967" t="str">
            <v>SqFt</v>
          </cell>
          <cell r="H967">
            <v>168</v>
          </cell>
          <cell r="J967">
            <v>3635.7412709999999</v>
          </cell>
          <cell r="K967" t="str">
            <v>kWh</v>
          </cell>
          <cell r="AF967" t="str">
            <v xml:space="preserve">  </v>
          </cell>
          <cell r="AG967" t="str">
            <v xml:space="preserve">  </v>
          </cell>
          <cell r="AH967" t="str">
            <v xml:space="preserve">  </v>
          </cell>
          <cell r="AI967" t="str">
            <v>55YORK</v>
          </cell>
          <cell r="AJ967" t="str">
            <v>Parking Lots and Garages</v>
          </cell>
        </row>
        <row r="968">
          <cell r="A968" t="str">
            <v>550 Front St W</v>
          </cell>
          <cell r="B968" t="str">
            <v>Parking Lots and Garages</v>
          </cell>
          <cell r="C968" t="str">
            <v>550 Front St W</v>
          </cell>
          <cell r="D968" t="str">
            <v>Toronto</v>
          </cell>
          <cell r="E968" t="str">
            <v>M5V 3N5</v>
          </cell>
          <cell r="F968">
            <v>37</v>
          </cell>
          <cell r="G968" t="str">
            <v>SqFt</v>
          </cell>
          <cell r="H968">
            <v>168</v>
          </cell>
          <cell r="J968">
            <v>36096.921095999998</v>
          </cell>
          <cell r="K968" t="str">
            <v>kWh</v>
          </cell>
          <cell r="AF968" t="str">
            <v xml:space="preserve">  </v>
          </cell>
          <cell r="AG968" t="str">
            <v xml:space="preserve">  </v>
          </cell>
          <cell r="AH968" t="str">
            <v xml:space="preserve">  </v>
          </cell>
          <cell r="AI968" t="str">
            <v>550FRONTSTW</v>
          </cell>
          <cell r="AJ968" t="str">
            <v>Parking Lots and Garages</v>
          </cell>
        </row>
        <row r="969">
          <cell r="A969" t="str">
            <v>557 Palmerston Ave</v>
          </cell>
          <cell r="B969" t="str">
            <v>Parking Lots and Garages</v>
          </cell>
          <cell r="C969" t="str">
            <v>557 Palmerston Ave</v>
          </cell>
          <cell r="D969" t="str">
            <v>Toronto</v>
          </cell>
          <cell r="E969" t="str">
            <v>M6J 2J3</v>
          </cell>
          <cell r="F969">
            <v>58</v>
          </cell>
          <cell r="G969" t="str">
            <v>SqFt</v>
          </cell>
          <cell r="H969">
            <v>168</v>
          </cell>
          <cell r="J969">
            <v>4975.2869959999998</v>
          </cell>
          <cell r="K969" t="str">
            <v>kWh</v>
          </cell>
          <cell r="AF969" t="str">
            <v xml:space="preserve">  </v>
          </cell>
          <cell r="AG969" t="str">
            <v xml:space="preserve">  </v>
          </cell>
          <cell r="AH969" t="str">
            <v xml:space="preserve">  </v>
          </cell>
          <cell r="AI969" t="str">
            <v>557PAL</v>
          </cell>
          <cell r="AJ969" t="str">
            <v>Parking Lots and Garages</v>
          </cell>
        </row>
        <row r="970">
          <cell r="A970" t="str">
            <v>5667 Yonge St</v>
          </cell>
          <cell r="B970" t="str">
            <v>Parking Lots and Garages</v>
          </cell>
          <cell r="C970" t="str">
            <v>5667 Yonge St</v>
          </cell>
          <cell r="D970" t="str">
            <v>North York</v>
          </cell>
          <cell r="E970" t="str">
            <v>M2M 1M2</v>
          </cell>
          <cell r="F970">
            <v>23</v>
          </cell>
          <cell r="G970" t="str">
            <v>SqFt</v>
          </cell>
          <cell r="H970">
            <v>168</v>
          </cell>
          <cell r="J970">
            <v>6665.3946299999998</v>
          </cell>
          <cell r="K970" t="str">
            <v>kWh</v>
          </cell>
          <cell r="AF970" t="str">
            <v xml:space="preserve">  </v>
          </cell>
          <cell r="AG970" t="str">
            <v xml:space="preserve">  </v>
          </cell>
          <cell r="AH970" t="str">
            <v xml:space="preserve">  </v>
          </cell>
          <cell r="AI970" t="str">
            <v>5667YONGEST</v>
          </cell>
          <cell r="AJ970" t="str">
            <v>Parking Lots and Garages</v>
          </cell>
        </row>
        <row r="971">
          <cell r="A971" t="str">
            <v>573 Gerrard St E</v>
          </cell>
          <cell r="B971" t="str">
            <v>Parking Lots and Garages</v>
          </cell>
          <cell r="C971" t="str">
            <v>573 Gerrard St E</v>
          </cell>
          <cell r="D971" t="str">
            <v>Toronto</v>
          </cell>
          <cell r="E971" t="str">
            <v>M4M 1Y3</v>
          </cell>
          <cell r="F971">
            <v>37</v>
          </cell>
          <cell r="G971" t="str">
            <v>SqFt</v>
          </cell>
          <cell r="H971">
            <v>168</v>
          </cell>
          <cell r="J971">
            <v>8578.3444299999992</v>
          </cell>
          <cell r="K971" t="str">
            <v>kWh</v>
          </cell>
          <cell r="AF971" t="str">
            <v xml:space="preserve">  </v>
          </cell>
          <cell r="AG971" t="str">
            <v xml:space="preserve">  </v>
          </cell>
          <cell r="AH971" t="str">
            <v xml:space="preserve">  </v>
          </cell>
          <cell r="AI971" t="str">
            <v>573GER</v>
          </cell>
          <cell r="AJ971" t="str">
            <v>Parking Lots and Garages</v>
          </cell>
        </row>
        <row r="972">
          <cell r="A972" t="str">
            <v>646 St Clair Ave W</v>
          </cell>
          <cell r="B972" t="str">
            <v>Parking Lots and Garages</v>
          </cell>
          <cell r="C972" t="str">
            <v>646 St Clair Ave W</v>
          </cell>
          <cell r="D972" t="str">
            <v>Toronto</v>
          </cell>
          <cell r="E972" t="str">
            <v>M6C 1A9</v>
          </cell>
          <cell r="F972">
            <v>19</v>
          </cell>
          <cell r="G972" t="str">
            <v>SqFt</v>
          </cell>
          <cell r="H972">
            <v>168</v>
          </cell>
          <cell r="J972">
            <v>4738.9323750000003</v>
          </cell>
          <cell r="K972" t="str">
            <v>kWh</v>
          </cell>
          <cell r="AF972" t="str">
            <v xml:space="preserve">  </v>
          </cell>
          <cell r="AG972" t="str">
            <v xml:space="preserve">  </v>
          </cell>
          <cell r="AH972" t="str">
            <v xml:space="preserve">  </v>
          </cell>
          <cell r="AI972" t="str">
            <v>646STCW</v>
          </cell>
          <cell r="AJ972" t="str">
            <v>Parking Lots and Garages</v>
          </cell>
        </row>
        <row r="973">
          <cell r="A973" t="str">
            <v>653 Gerrard St E</v>
          </cell>
          <cell r="B973" t="str">
            <v>Parking Lots and Garages</v>
          </cell>
          <cell r="C973" t="str">
            <v>653 Gerrard St E Pole C 179</v>
          </cell>
          <cell r="D973" t="str">
            <v>Toronto</v>
          </cell>
          <cell r="E973" t="str">
            <v>M4M 1Y3</v>
          </cell>
          <cell r="F973">
            <v>25</v>
          </cell>
          <cell r="G973" t="str">
            <v>SqFt</v>
          </cell>
          <cell r="H973">
            <v>168</v>
          </cell>
          <cell r="J973">
            <v>3979.4551169999995</v>
          </cell>
          <cell r="K973" t="str">
            <v>kWh</v>
          </cell>
          <cell r="AF973" t="str">
            <v xml:space="preserve">  </v>
          </cell>
          <cell r="AG973" t="str">
            <v xml:space="preserve">  </v>
          </cell>
          <cell r="AH973" t="str">
            <v xml:space="preserve">  </v>
          </cell>
          <cell r="AI973" t="str">
            <v>653GER</v>
          </cell>
          <cell r="AJ973" t="str">
            <v>Parking Lots and Garages</v>
          </cell>
        </row>
        <row r="974">
          <cell r="A974" t="str">
            <v>670 Pape Ave</v>
          </cell>
          <cell r="B974" t="str">
            <v>Parking Lots and Garages</v>
          </cell>
          <cell r="C974" t="str">
            <v>670 Pape Ave</v>
          </cell>
          <cell r="D974" t="str">
            <v>Toronto</v>
          </cell>
          <cell r="E974" t="str">
            <v>M4K 3S5</v>
          </cell>
          <cell r="F974">
            <v>76</v>
          </cell>
          <cell r="G974" t="str">
            <v>SqFt</v>
          </cell>
          <cell r="H974">
            <v>168</v>
          </cell>
          <cell r="J974">
            <v>5844.4879380000002</v>
          </cell>
          <cell r="K974" t="str">
            <v>kWh</v>
          </cell>
          <cell r="AF974" t="str">
            <v xml:space="preserve">  </v>
          </cell>
          <cell r="AG974" t="str">
            <v xml:space="preserve">  </v>
          </cell>
          <cell r="AH974" t="str">
            <v xml:space="preserve">  </v>
          </cell>
          <cell r="AI974" t="str">
            <v>670PAP</v>
          </cell>
          <cell r="AJ974" t="str">
            <v>Parking Lots and Garages</v>
          </cell>
        </row>
        <row r="975">
          <cell r="A975" t="str">
            <v>675 Manning Ave</v>
          </cell>
          <cell r="B975" t="str">
            <v>Parking Lots and Garages</v>
          </cell>
          <cell r="C975" t="str">
            <v>675 Manning Ave</v>
          </cell>
          <cell r="D975" t="str">
            <v>Toronto</v>
          </cell>
          <cell r="E975" t="str">
            <v>M6G 1L2</v>
          </cell>
          <cell r="F975">
            <v>52</v>
          </cell>
          <cell r="G975" t="str">
            <v>SqFt</v>
          </cell>
          <cell r="H975">
            <v>168</v>
          </cell>
          <cell r="J975">
            <v>3274.2849499999998</v>
          </cell>
          <cell r="K975" t="str">
            <v>kWh</v>
          </cell>
          <cell r="AF975" t="str">
            <v xml:space="preserve">  </v>
          </cell>
          <cell r="AG975" t="str">
            <v xml:space="preserve">  </v>
          </cell>
          <cell r="AH975" t="str">
            <v xml:space="preserve">  </v>
          </cell>
          <cell r="AI975" t="str">
            <v>675MAN</v>
          </cell>
          <cell r="AJ975" t="str">
            <v>Parking Lots and Garages</v>
          </cell>
        </row>
        <row r="976">
          <cell r="A976" t="str">
            <v>68 Amroth Ave</v>
          </cell>
          <cell r="B976" t="str">
            <v>Parking Lots and Garages</v>
          </cell>
          <cell r="C976" t="str">
            <v>68 Amroth Ave</v>
          </cell>
          <cell r="D976" t="str">
            <v>Toronto</v>
          </cell>
          <cell r="E976" t="str">
            <v>M4C 1K1</v>
          </cell>
          <cell r="F976">
            <v>54</v>
          </cell>
          <cell r="G976" t="str">
            <v>SqFt</v>
          </cell>
          <cell r="H976">
            <v>168</v>
          </cell>
          <cell r="J976">
            <v>8668.5539930000014</v>
          </cell>
          <cell r="K976" t="str">
            <v>kWh</v>
          </cell>
          <cell r="AF976" t="str">
            <v xml:space="preserve">  </v>
          </cell>
          <cell r="AG976" t="str">
            <v xml:space="preserve">  </v>
          </cell>
          <cell r="AH976" t="str">
            <v xml:space="preserve">  </v>
          </cell>
          <cell r="AI976" t="str">
            <v>68AMRO</v>
          </cell>
          <cell r="AJ976" t="str">
            <v>Parking Lots and Garages</v>
          </cell>
        </row>
        <row r="977">
          <cell r="A977" t="str">
            <v>68 Sheppard Ave W</v>
          </cell>
          <cell r="B977" t="str">
            <v>Parking Lots and Garages</v>
          </cell>
          <cell r="C977" t="str">
            <v>68 Sheppard Ave W</v>
          </cell>
          <cell r="D977" t="str">
            <v>North York</v>
          </cell>
          <cell r="E977" t="str">
            <v>M2N 1M2</v>
          </cell>
          <cell r="F977">
            <v>34</v>
          </cell>
          <cell r="G977" t="str">
            <v>SqFt</v>
          </cell>
          <cell r="H977">
            <v>168</v>
          </cell>
          <cell r="J977">
            <v>4978.1977070000003</v>
          </cell>
          <cell r="K977" t="str">
            <v>kWh</v>
          </cell>
          <cell r="AF977" t="str">
            <v xml:space="preserve">  </v>
          </cell>
          <cell r="AG977" t="str">
            <v xml:space="preserve">  </v>
          </cell>
          <cell r="AH977" t="str">
            <v xml:space="preserve">  </v>
          </cell>
          <cell r="AI977" t="str">
            <v>68SHEPW</v>
          </cell>
          <cell r="AJ977" t="str">
            <v>Parking Lots and Garages</v>
          </cell>
        </row>
        <row r="978">
          <cell r="A978" t="str">
            <v>697 Lansdowne Ave</v>
          </cell>
          <cell r="B978" t="str">
            <v>Parking Lots and Garages</v>
          </cell>
          <cell r="C978" t="str">
            <v>697 Lansdowne Ave</v>
          </cell>
          <cell r="D978" t="str">
            <v>Toronto</v>
          </cell>
          <cell r="E978" t="str">
            <v>M6H 3Y2</v>
          </cell>
          <cell r="F978">
            <v>40</v>
          </cell>
          <cell r="G978" t="str">
            <v>SqFt</v>
          </cell>
          <cell r="H978">
            <v>168</v>
          </cell>
          <cell r="J978">
            <v>6306.6825500000004</v>
          </cell>
          <cell r="K978" t="str">
            <v>kWh</v>
          </cell>
          <cell r="AF978" t="str">
            <v xml:space="preserve">  </v>
          </cell>
          <cell r="AG978" t="str">
            <v xml:space="preserve">  </v>
          </cell>
          <cell r="AH978" t="str">
            <v xml:space="preserve">  </v>
          </cell>
          <cell r="AI978" t="str">
            <v>697LAN</v>
          </cell>
          <cell r="AJ978" t="str">
            <v>Parking Lots and Garages</v>
          </cell>
        </row>
        <row r="979">
          <cell r="A979" t="str">
            <v>7 Bartlett Ave</v>
          </cell>
          <cell r="B979" t="str">
            <v>Parking Lots and Garages</v>
          </cell>
          <cell r="C979" t="str">
            <v>7 Bartlett Ave</v>
          </cell>
          <cell r="D979" t="str">
            <v>Toronto</v>
          </cell>
          <cell r="E979" t="str">
            <v>M6H 1M3</v>
          </cell>
          <cell r="F979">
            <v>38</v>
          </cell>
          <cell r="G979" t="str">
            <v>SqFt</v>
          </cell>
          <cell r="H979">
            <v>168</v>
          </cell>
          <cell r="J979">
            <v>3422.6743689999998</v>
          </cell>
          <cell r="K979" t="str">
            <v>kWh</v>
          </cell>
          <cell r="AF979" t="str">
            <v xml:space="preserve">  </v>
          </cell>
          <cell r="AG979" t="str">
            <v xml:space="preserve">  </v>
          </cell>
          <cell r="AH979" t="str">
            <v xml:space="preserve">  </v>
          </cell>
          <cell r="AI979" t="str">
            <v>7BARTL</v>
          </cell>
          <cell r="AJ979" t="str">
            <v>Parking Lots and Garages</v>
          </cell>
        </row>
        <row r="980">
          <cell r="A980" t="str">
            <v>7 Jackson Ave</v>
          </cell>
          <cell r="B980" t="str">
            <v>Parking Lots and Garages</v>
          </cell>
          <cell r="C980" t="str">
            <v>7 Jackson Ave</v>
          </cell>
          <cell r="D980" t="str">
            <v>Etobicoke</v>
          </cell>
          <cell r="E980" t="str">
            <v>M8X 2J2</v>
          </cell>
          <cell r="F980">
            <v>40</v>
          </cell>
          <cell r="G980" t="str">
            <v>SqFt</v>
          </cell>
          <cell r="H980">
            <v>168</v>
          </cell>
          <cell r="J980">
            <v>7077.6844160000001</v>
          </cell>
          <cell r="K980" t="str">
            <v>kWh</v>
          </cell>
          <cell r="AF980" t="str">
            <v xml:space="preserve">  </v>
          </cell>
          <cell r="AG980" t="str">
            <v xml:space="preserve">  </v>
          </cell>
          <cell r="AH980" t="str">
            <v xml:space="preserve">  </v>
          </cell>
          <cell r="AI980" t="str">
            <v>7JACK</v>
          </cell>
          <cell r="AJ980" t="str">
            <v>Parking Lots and Garages</v>
          </cell>
        </row>
        <row r="981">
          <cell r="A981" t="str">
            <v>7 Monkton Ave</v>
          </cell>
          <cell r="B981" t="str">
            <v>Parking Lots and Garages</v>
          </cell>
          <cell r="C981" t="str">
            <v>7 Monkton Ave</v>
          </cell>
          <cell r="D981" t="str">
            <v>Etobicoke</v>
          </cell>
          <cell r="E981" t="str">
            <v>M8Z 4M9</v>
          </cell>
          <cell r="F981">
            <v>25</v>
          </cell>
          <cell r="G981" t="str">
            <v>SqFt</v>
          </cell>
          <cell r="H981">
            <v>168</v>
          </cell>
          <cell r="J981">
            <v>3157.5285639999997</v>
          </cell>
          <cell r="K981" t="str">
            <v>kWh</v>
          </cell>
          <cell r="AF981" t="str">
            <v xml:space="preserve">  </v>
          </cell>
          <cell r="AG981" t="str">
            <v xml:space="preserve">  </v>
          </cell>
          <cell r="AH981" t="str">
            <v xml:space="preserve">  </v>
          </cell>
          <cell r="AI981" t="str">
            <v>7MONK</v>
          </cell>
          <cell r="AJ981" t="str">
            <v>Parking Lots and Garages</v>
          </cell>
        </row>
        <row r="982">
          <cell r="A982" t="str">
            <v>70 Dunfield Ave</v>
          </cell>
          <cell r="B982" t="str">
            <v>Parking Lots and Garages</v>
          </cell>
          <cell r="C982" t="str">
            <v>70 Dunfield Ave</v>
          </cell>
          <cell r="D982" t="str">
            <v>Toronto</v>
          </cell>
          <cell r="E982" t="str">
            <v>M4S 1V8</v>
          </cell>
          <cell r="F982">
            <v>460</v>
          </cell>
          <cell r="G982" t="str">
            <v>SqFt</v>
          </cell>
          <cell r="H982">
            <v>168</v>
          </cell>
          <cell r="J982">
            <v>679676.49387100001</v>
          </cell>
          <cell r="K982" t="str">
            <v>kWh</v>
          </cell>
          <cell r="AF982" t="str">
            <v xml:space="preserve">  </v>
          </cell>
          <cell r="AG982" t="str">
            <v xml:space="preserve">  </v>
          </cell>
          <cell r="AH982" t="str">
            <v xml:space="preserve">  </v>
          </cell>
          <cell r="AI982" t="str">
            <v>70DUNF</v>
          </cell>
          <cell r="AJ982" t="str">
            <v>Parking Lots and Garages</v>
          </cell>
        </row>
        <row r="983">
          <cell r="A983" t="str">
            <v>700 St Clair Ave W</v>
          </cell>
          <cell r="B983" t="str">
            <v>Parking Lots and Garages</v>
          </cell>
          <cell r="C983" t="str">
            <v>700 St Clair Ave W</v>
          </cell>
          <cell r="D983" t="str">
            <v>Toronto</v>
          </cell>
          <cell r="E983" t="str">
            <v>M6C 1B3</v>
          </cell>
          <cell r="F983">
            <v>18</v>
          </cell>
          <cell r="G983" t="str">
            <v>SqFt</v>
          </cell>
          <cell r="H983">
            <v>168</v>
          </cell>
          <cell r="J983">
            <v>4406.6519689999996</v>
          </cell>
          <cell r="K983" t="str">
            <v>kWh</v>
          </cell>
          <cell r="AF983" t="str">
            <v xml:space="preserve">  </v>
          </cell>
          <cell r="AG983" t="str">
            <v xml:space="preserve">  </v>
          </cell>
          <cell r="AH983" t="str">
            <v xml:space="preserve">  </v>
          </cell>
          <cell r="AI983" t="str">
            <v>700STCLAIRAVEW</v>
          </cell>
          <cell r="AJ983" t="str">
            <v>Parking Lots and Garages</v>
          </cell>
        </row>
        <row r="984">
          <cell r="A984" t="str">
            <v>708 Millwood Rd</v>
          </cell>
          <cell r="B984" t="str">
            <v>Parking Lots and Garages</v>
          </cell>
          <cell r="C984" t="str">
            <v>708 Millwood Rd</v>
          </cell>
          <cell r="D984" t="str">
            <v>East York</v>
          </cell>
          <cell r="E984" t="str">
            <v>M4G 3B4</v>
          </cell>
          <cell r="F984">
            <v>20</v>
          </cell>
          <cell r="G984" t="str">
            <v>SqFt</v>
          </cell>
          <cell r="H984">
            <v>168</v>
          </cell>
          <cell r="J984">
            <v>1788.0554810000001</v>
          </cell>
          <cell r="K984" t="str">
            <v>kWh</v>
          </cell>
          <cell r="AF984" t="str">
            <v xml:space="preserve">  </v>
          </cell>
          <cell r="AG984" t="str">
            <v xml:space="preserve">  </v>
          </cell>
          <cell r="AH984" t="str">
            <v xml:space="preserve">  </v>
          </cell>
          <cell r="AI984" t="str">
            <v>708MIL</v>
          </cell>
          <cell r="AJ984" t="str">
            <v>Parking Lots and Garages</v>
          </cell>
        </row>
        <row r="985">
          <cell r="A985" t="str">
            <v>709 Millwood Rd</v>
          </cell>
          <cell r="B985" t="str">
            <v>Parking Lots and Garages</v>
          </cell>
          <cell r="C985" t="str">
            <v>709 Millwood Rd</v>
          </cell>
          <cell r="D985" t="str">
            <v>East York</v>
          </cell>
          <cell r="E985" t="str">
            <v>M4G 3B4</v>
          </cell>
          <cell r="F985">
            <v>1</v>
          </cell>
          <cell r="G985" t="str">
            <v>SqFt</v>
          </cell>
          <cell r="H985">
            <v>168</v>
          </cell>
          <cell r="J985">
            <v>45440.518908999999</v>
          </cell>
          <cell r="K985" t="str">
            <v>kWh</v>
          </cell>
          <cell r="AF985" t="str">
            <v xml:space="preserve">  </v>
          </cell>
          <cell r="AG985" t="str">
            <v xml:space="preserve">  </v>
          </cell>
          <cell r="AH985" t="str">
            <v xml:space="preserve">  </v>
          </cell>
          <cell r="AI985" t="str">
            <v>709MIL</v>
          </cell>
          <cell r="AJ985" t="str">
            <v>Parking Lots and Garages</v>
          </cell>
        </row>
        <row r="986">
          <cell r="A986" t="str">
            <v>72 Clinton St</v>
          </cell>
          <cell r="B986" t="str">
            <v>Parking Lots and Garages</v>
          </cell>
          <cell r="C986" t="str">
            <v>72 Clinton St</v>
          </cell>
          <cell r="D986" t="str">
            <v>Toronto</v>
          </cell>
          <cell r="E986" t="str">
            <v>M6G 2Y3</v>
          </cell>
          <cell r="F986">
            <v>79</v>
          </cell>
          <cell r="G986" t="str">
            <v>SqFt</v>
          </cell>
          <cell r="H986">
            <v>168</v>
          </cell>
          <cell r="J986">
            <v>216369.75738899998</v>
          </cell>
          <cell r="K986" t="str">
            <v>kWh</v>
          </cell>
          <cell r="AF986" t="str">
            <v xml:space="preserve">  </v>
          </cell>
          <cell r="AG986" t="str">
            <v xml:space="preserve">  </v>
          </cell>
          <cell r="AH986" t="str">
            <v xml:space="preserve">  </v>
          </cell>
          <cell r="AI986" t="str">
            <v>72CLIN</v>
          </cell>
          <cell r="AJ986" t="str">
            <v>Parking Lots and Garages</v>
          </cell>
        </row>
        <row r="987">
          <cell r="A987" t="str">
            <v>720 Pape Ave</v>
          </cell>
          <cell r="B987" t="str">
            <v>Parking Lots and Garages</v>
          </cell>
          <cell r="C987" t="str">
            <v>720 Pape Ave</v>
          </cell>
          <cell r="D987" t="str">
            <v>Toronto</v>
          </cell>
          <cell r="E987" t="str">
            <v>M4K 3S7</v>
          </cell>
          <cell r="F987">
            <v>85</v>
          </cell>
          <cell r="G987" t="str">
            <v>SqFt</v>
          </cell>
          <cell r="H987">
            <v>168</v>
          </cell>
          <cell r="J987">
            <v>9665.8757160000005</v>
          </cell>
          <cell r="K987" t="str">
            <v>kWh</v>
          </cell>
          <cell r="AF987" t="str">
            <v xml:space="preserve">  </v>
          </cell>
          <cell r="AG987" t="str">
            <v xml:space="preserve">  </v>
          </cell>
          <cell r="AH987" t="str">
            <v xml:space="preserve">  </v>
          </cell>
          <cell r="AI987" t="str">
            <v>720PAP</v>
          </cell>
          <cell r="AJ987" t="str">
            <v>Parking Lots and Garages</v>
          </cell>
        </row>
        <row r="988">
          <cell r="A988" t="str">
            <v>737 Rhodes Ave</v>
          </cell>
          <cell r="B988" t="str">
            <v>Parking Lots and Garages</v>
          </cell>
          <cell r="C988" t="str">
            <v>737 Rhodes Ave</v>
          </cell>
          <cell r="D988" t="str">
            <v>Toronto</v>
          </cell>
          <cell r="E988" t="str">
            <v>M4J 4X6</v>
          </cell>
          <cell r="F988">
            <v>24</v>
          </cell>
          <cell r="G988" t="str">
            <v>SqFt</v>
          </cell>
          <cell r="H988">
            <v>168</v>
          </cell>
          <cell r="J988">
            <v>2012.424714</v>
          </cell>
          <cell r="K988" t="str">
            <v>kWh</v>
          </cell>
          <cell r="AF988" t="str">
            <v xml:space="preserve">  </v>
          </cell>
          <cell r="AG988" t="str">
            <v xml:space="preserve">  </v>
          </cell>
          <cell r="AH988" t="str">
            <v xml:space="preserve">  </v>
          </cell>
          <cell r="AI988" t="str">
            <v>737RHO</v>
          </cell>
          <cell r="AJ988" t="str">
            <v>Parking Lots and Garages</v>
          </cell>
        </row>
        <row r="989">
          <cell r="A989" t="str">
            <v>77 Gough Ave</v>
          </cell>
          <cell r="B989" t="str">
            <v>Parking Lots and Garages</v>
          </cell>
          <cell r="C989" t="str">
            <v>77 Gough Ave</v>
          </cell>
          <cell r="D989" t="str">
            <v>Toronto</v>
          </cell>
          <cell r="E989" t="str">
            <v>M4K 3N9</v>
          </cell>
          <cell r="F989">
            <v>17</v>
          </cell>
          <cell r="G989" t="str">
            <v>SqFt</v>
          </cell>
          <cell r="H989">
            <v>168</v>
          </cell>
          <cell r="J989">
            <v>1700.5508830000001</v>
          </cell>
          <cell r="K989" t="str">
            <v>kWh</v>
          </cell>
          <cell r="AF989" t="str">
            <v xml:space="preserve">  </v>
          </cell>
          <cell r="AG989" t="str">
            <v xml:space="preserve">  </v>
          </cell>
          <cell r="AH989" t="str">
            <v xml:space="preserve">  </v>
          </cell>
          <cell r="AI989" t="str">
            <v>77GA</v>
          </cell>
          <cell r="AJ989" t="str">
            <v>Parking Lots and Garages</v>
          </cell>
        </row>
        <row r="990">
          <cell r="A990" t="str">
            <v>789 St Clair Ave W</v>
          </cell>
          <cell r="B990" t="str">
            <v>Parking Lots and Garages</v>
          </cell>
          <cell r="C990" t="str">
            <v>789 St. Clair Ave W</v>
          </cell>
          <cell r="D990" t="str">
            <v>Toronto</v>
          </cell>
          <cell r="E990" t="str">
            <v>M6C 1B7</v>
          </cell>
          <cell r="F990">
            <v>18</v>
          </cell>
          <cell r="G990" t="str">
            <v>SqFt</v>
          </cell>
          <cell r="H990">
            <v>168</v>
          </cell>
          <cell r="J990">
            <v>4059.7172930000002</v>
          </cell>
          <cell r="K990" t="str">
            <v>kWh</v>
          </cell>
          <cell r="AF990" t="str">
            <v xml:space="preserve">  </v>
          </cell>
          <cell r="AG990" t="str">
            <v xml:space="preserve">  </v>
          </cell>
          <cell r="AH990" t="str">
            <v xml:space="preserve">  </v>
          </cell>
          <cell r="AI990" t="str">
            <v>789STC</v>
          </cell>
          <cell r="AJ990" t="str">
            <v>Parking Lots and Garages</v>
          </cell>
        </row>
        <row r="991">
          <cell r="A991" t="str">
            <v>8 Carling Ave</v>
          </cell>
          <cell r="B991" t="str">
            <v>Parking Lots and Garages</v>
          </cell>
          <cell r="C991" t="str">
            <v>8 Carling Ave</v>
          </cell>
          <cell r="D991" t="str">
            <v>Toronto</v>
          </cell>
          <cell r="E991" t="str">
            <v>M6G 1M2</v>
          </cell>
          <cell r="F991">
            <v>45</v>
          </cell>
          <cell r="G991" t="str">
            <v>SqFt</v>
          </cell>
          <cell r="H991">
            <v>168</v>
          </cell>
          <cell r="J991">
            <v>8512.0849760000001</v>
          </cell>
          <cell r="K991" t="str">
            <v>kWh</v>
          </cell>
          <cell r="AF991" t="str">
            <v xml:space="preserve">  </v>
          </cell>
          <cell r="AG991" t="str">
            <v xml:space="preserve">  </v>
          </cell>
          <cell r="AH991" t="str">
            <v xml:space="preserve">  </v>
          </cell>
          <cell r="AI991" t="str">
            <v>8CARLI</v>
          </cell>
          <cell r="AJ991" t="str">
            <v>Parking Lots and Garages</v>
          </cell>
        </row>
        <row r="992">
          <cell r="A992" t="str">
            <v>800 Fleet St</v>
          </cell>
          <cell r="B992" t="str">
            <v>Parking Lots and Garages</v>
          </cell>
          <cell r="C992" t="str">
            <v>800 Fleet St</v>
          </cell>
          <cell r="D992" t="str">
            <v>Toronto</v>
          </cell>
          <cell r="E992" t="str">
            <v>M5V 1A9</v>
          </cell>
          <cell r="F992">
            <v>132</v>
          </cell>
          <cell r="G992" t="str">
            <v>SqFt</v>
          </cell>
          <cell r="H992">
            <v>168</v>
          </cell>
          <cell r="J992">
            <v>14928.810711</v>
          </cell>
          <cell r="K992" t="str">
            <v>kWh</v>
          </cell>
          <cell r="AF992" t="str">
            <v xml:space="preserve">  </v>
          </cell>
          <cell r="AG992" t="str">
            <v xml:space="preserve">  </v>
          </cell>
          <cell r="AH992" t="str">
            <v xml:space="preserve">  </v>
          </cell>
          <cell r="AI992" t="str">
            <v>800FLEET</v>
          </cell>
          <cell r="AJ992" t="str">
            <v>Parking Lots and Garages</v>
          </cell>
        </row>
        <row r="993">
          <cell r="A993" t="str">
            <v>803 Richmond St W</v>
          </cell>
          <cell r="B993" t="str">
            <v>Parking Lots and Garages</v>
          </cell>
          <cell r="C993" t="str">
            <v>803 Richmond St W</v>
          </cell>
          <cell r="D993" t="str">
            <v>Toronto</v>
          </cell>
          <cell r="E993" t="str">
            <v>M6J 3N5</v>
          </cell>
          <cell r="F993">
            <v>49</v>
          </cell>
          <cell r="G993" t="str">
            <v>SqFt</v>
          </cell>
          <cell r="H993">
            <v>168</v>
          </cell>
          <cell r="J993">
            <v>3782.1526140000001</v>
          </cell>
          <cell r="K993" t="str">
            <v>kWh</v>
          </cell>
          <cell r="AF993" t="str">
            <v xml:space="preserve">  </v>
          </cell>
          <cell r="AG993" t="str">
            <v xml:space="preserve">  </v>
          </cell>
          <cell r="AH993" t="str">
            <v xml:space="preserve">  </v>
          </cell>
          <cell r="AI993" t="str">
            <v>803RIC</v>
          </cell>
          <cell r="AJ993" t="str">
            <v>Parking Lots and Garages</v>
          </cell>
        </row>
        <row r="994">
          <cell r="A994" t="str">
            <v>804 Carlaw Ave</v>
          </cell>
          <cell r="B994" t="str">
            <v>Parking Lots and Garages</v>
          </cell>
          <cell r="C994" t="str">
            <v>804 Carlaw Ave</v>
          </cell>
          <cell r="D994" t="str">
            <v>Toronto</v>
          </cell>
          <cell r="E994" t="str">
            <v>M4K 1P7</v>
          </cell>
          <cell r="F994">
            <v>47</v>
          </cell>
          <cell r="G994" t="str">
            <v>SqFt</v>
          </cell>
          <cell r="H994">
            <v>168</v>
          </cell>
          <cell r="J994">
            <v>2571.106327</v>
          </cell>
          <cell r="K994" t="str">
            <v>kWh</v>
          </cell>
          <cell r="AF994" t="str">
            <v xml:space="preserve">  </v>
          </cell>
          <cell r="AG994" t="str">
            <v xml:space="preserve">  </v>
          </cell>
          <cell r="AH994" t="str">
            <v xml:space="preserve">  </v>
          </cell>
          <cell r="AI994" t="str">
            <v>804CAR</v>
          </cell>
          <cell r="AJ994" t="str">
            <v>Parking Lots and Garages</v>
          </cell>
        </row>
        <row r="995">
          <cell r="A995" t="str">
            <v>81 Lee Ave</v>
          </cell>
          <cell r="B995" t="str">
            <v>Parking Lots and Garages</v>
          </cell>
          <cell r="C995" t="str">
            <v>81 Lee Ave</v>
          </cell>
          <cell r="D995" t="str">
            <v>Toronto</v>
          </cell>
          <cell r="E995" t="str">
            <v>M4E 1E5</v>
          </cell>
          <cell r="F995">
            <v>68</v>
          </cell>
          <cell r="G995" t="str">
            <v>SqFt</v>
          </cell>
          <cell r="H995">
            <v>168</v>
          </cell>
          <cell r="J995">
            <v>6112.6064699999997</v>
          </cell>
          <cell r="K995" t="str">
            <v>kWh</v>
          </cell>
          <cell r="AF995" t="str">
            <v xml:space="preserve">  </v>
          </cell>
          <cell r="AG995" t="str">
            <v xml:space="preserve">  </v>
          </cell>
          <cell r="AH995" t="str">
            <v xml:space="preserve">  </v>
          </cell>
          <cell r="AI995" t="str">
            <v>81LEE</v>
          </cell>
          <cell r="AJ995" t="str">
            <v>Parking Lots and Garages</v>
          </cell>
        </row>
        <row r="996">
          <cell r="A996" t="str">
            <v>85 Bay St</v>
          </cell>
          <cell r="B996" t="str">
            <v>Parking Lots and Garages</v>
          </cell>
          <cell r="C996" t="str">
            <v>85 Bay St</v>
          </cell>
          <cell r="D996" t="str">
            <v>Toronto</v>
          </cell>
          <cell r="E996" t="str">
            <v>M5J 1J5</v>
          </cell>
          <cell r="F996">
            <v>350</v>
          </cell>
          <cell r="G996" t="str">
            <v>SqFt</v>
          </cell>
          <cell r="H996">
            <v>168</v>
          </cell>
          <cell r="J996">
            <v>29711.3128</v>
          </cell>
          <cell r="K996" t="str">
            <v>kWh</v>
          </cell>
          <cell r="AF996" t="str">
            <v xml:space="preserve">  </v>
          </cell>
          <cell r="AG996" t="str">
            <v xml:space="preserve">  </v>
          </cell>
          <cell r="AH996" t="str">
            <v xml:space="preserve">  </v>
          </cell>
          <cell r="AI996" t="str">
            <v>85BAY</v>
          </cell>
          <cell r="AJ996" t="str">
            <v>Parking Lots and Garages</v>
          </cell>
        </row>
        <row r="997">
          <cell r="A997" t="str">
            <v>87 Richmond St E</v>
          </cell>
          <cell r="B997" t="str">
            <v>Parking Lots and Garages</v>
          </cell>
          <cell r="C997" t="str">
            <v>87 Richmond St E</v>
          </cell>
          <cell r="D997" t="str">
            <v>Toronto</v>
          </cell>
          <cell r="E997" t="str">
            <v>M5C 1N9</v>
          </cell>
          <cell r="F997">
            <v>20</v>
          </cell>
          <cell r="G997" t="str">
            <v>SqFt</v>
          </cell>
          <cell r="H997">
            <v>168</v>
          </cell>
          <cell r="J997">
            <v>5884.5399990000005</v>
          </cell>
          <cell r="K997" t="str">
            <v>kWh</v>
          </cell>
          <cell r="AF997" t="str">
            <v xml:space="preserve">  </v>
          </cell>
          <cell r="AG997" t="str">
            <v xml:space="preserve">  </v>
          </cell>
          <cell r="AH997" t="str">
            <v xml:space="preserve">  </v>
          </cell>
          <cell r="AI997" t="str">
            <v>87RICH</v>
          </cell>
          <cell r="AJ997" t="str">
            <v>Parking Lots and Garages</v>
          </cell>
        </row>
        <row r="998">
          <cell r="A998" t="str">
            <v>9 Bonar Pl</v>
          </cell>
          <cell r="B998" t="str">
            <v>Parking Lots and Garages</v>
          </cell>
          <cell r="C998" t="str">
            <v>9 Bonar Pl</v>
          </cell>
          <cell r="D998" t="str">
            <v>Toronto</v>
          </cell>
          <cell r="E998" t="str">
            <v>M6H 1E4</v>
          </cell>
          <cell r="F998">
            <v>34</v>
          </cell>
          <cell r="G998" t="str">
            <v>SqFt</v>
          </cell>
          <cell r="H998">
            <v>168</v>
          </cell>
          <cell r="J998">
            <v>9471.4968590000008</v>
          </cell>
          <cell r="K998" t="str">
            <v>kWh</v>
          </cell>
          <cell r="AF998" t="str">
            <v xml:space="preserve">  </v>
          </cell>
          <cell r="AG998" t="str">
            <v xml:space="preserve">  </v>
          </cell>
          <cell r="AH998" t="str">
            <v xml:space="preserve">  </v>
          </cell>
          <cell r="AI998" t="str">
            <v>9BON</v>
          </cell>
          <cell r="AJ998" t="str">
            <v>Parking Lots and Garages</v>
          </cell>
        </row>
        <row r="999">
          <cell r="A999" t="str">
            <v>9 Emerson Ave</v>
          </cell>
          <cell r="B999" t="str">
            <v>Parking Lots and Garages</v>
          </cell>
          <cell r="C999" t="str">
            <v>9 Emerson Ave</v>
          </cell>
          <cell r="D999" t="str">
            <v>Toronto</v>
          </cell>
          <cell r="E999" t="str">
            <v>M6H 3S9</v>
          </cell>
          <cell r="F999">
            <v>40</v>
          </cell>
          <cell r="G999" t="str">
            <v>SqFt</v>
          </cell>
          <cell r="H999">
            <v>168</v>
          </cell>
          <cell r="J999">
            <v>4452.0908920000002</v>
          </cell>
          <cell r="K999" t="str">
            <v>kWh</v>
          </cell>
          <cell r="AF999" t="str">
            <v xml:space="preserve">  </v>
          </cell>
          <cell r="AG999" t="str">
            <v xml:space="preserve">  </v>
          </cell>
          <cell r="AH999" t="str">
            <v xml:space="preserve">  </v>
          </cell>
          <cell r="AI999" t="str">
            <v>9EMERS</v>
          </cell>
          <cell r="AJ999" t="str">
            <v>Parking Lots and Garages</v>
          </cell>
        </row>
        <row r="1000">
          <cell r="A1000" t="str">
            <v>9 Madison Ave</v>
          </cell>
          <cell r="B1000" t="str">
            <v>Parking Lots and Garages</v>
          </cell>
          <cell r="C1000" t="str">
            <v>9 Madison Ave</v>
          </cell>
          <cell r="D1000" t="str">
            <v>Toronto</v>
          </cell>
          <cell r="E1000" t="str">
            <v>M5R 2S2</v>
          </cell>
          <cell r="F1000">
            <v>38</v>
          </cell>
          <cell r="G1000" t="str">
            <v>SqFt</v>
          </cell>
          <cell r="H1000">
            <v>168</v>
          </cell>
          <cell r="J1000">
            <v>6831.7795079999996</v>
          </cell>
          <cell r="K1000" t="str">
            <v>kWh</v>
          </cell>
          <cell r="AF1000" t="str">
            <v xml:space="preserve">  </v>
          </cell>
          <cell r="AG1000" t="str">
            <v xml:space="preserve">  </v>
          </cell>
          <cell r="AH1000" t="str">
            <v xml:space="preserve">  </v>
          </cell>
          <cell r="AI1000" t="str">
            <v>9MAD</v>
          </cell>
          <cell r="AJ1000" t="str">
            <v>Parking Lots and Garages</v>
          </cell>
        </row>
        <row r="1001">
          <cell r="A1001" t="str">
            <v>9 Salem Ave</v>
          </cell>
          <cell r="B1001" t="str">
            <v>Parking Lots and Garages</v>
          </cell>
          <cell r="C1001" t="str">
            <v>9 Salem Ave</v>
          </cell>
          <cell r="D1001" t="str">
            <v>Toronto</v>
          </cell>
          <cell r="E1001" t="str">
            <v>M6H 3S9</v>
          </cell>
          <cell r="F1001">
            <v>35</v>
          </cell>
          <cell r="G1001" t="str">
            <v>SqFt</v>
          </cell>
          <cell r="H1001">
            <v>168</v>
          </cell>
          <cell r="J1001">
            <v>695.24059599999998</v>
          </cell>
          <cell r="K1001" t="str">
            <v>kWh</v>
          </cell>
          <cell r="AF1001" t="str">
            <v xml:space="preserve">  </v>
          </cell>
          <cell r="AG1001" t="str">
            <v xml:space="preserve">  </v>
          </cell>
          <cell r="AH1001" t="str">
            <v xml:space="preserve">  </v>
          </cell>
          <cell r="AI1001" t="str">
            <v>9SALEM</v>
          </cell>
          <cell r="AJ1001" t="str">
            <v>Parking Lots and Garages</v>
          </cell>
        </row>
        <row r="1002">
          <cell r="A1002" t="str">
            <v>90 Eaton Ave</v>
          </cell>
          <cell r="B1002" t="str">
            <v>Parking Lots and Garages</v>
          </cell>
          <cell r="C1002" t="str">
            <v>90 Eaton Ave</v>
          </cell>
          <cell r="D1002" t="str">
            <v>Toronto</v>
          </cell>
          <cell r="E1002" t="str">
            <v>M4J 1L2</v>
          </cell>
          <cell r="F1002">
            <v>30</v>
          </cell>
          <cell r="G1002" t="str">
            <v>SqFt</v>
          </cell>
          <cell r="H1002">
            <v>168</v>
          </cell>
          <cell r="J1002">
            <v>1860.2180080000001</v>
          </cell>
          <cell r="K1002" t="str">
            <v>kWh</v>
          </cell>
          <cell r="AF1002" t="str">
            <v xml:space="preserve">  </v>
          </cell>
          <cell r="AG1002" t="str">
            <v xml:space="preserve">  </v>
          </cell>
          <cell r="AH1002" t="str">
            <v xml:space="preserve">  </v>
          </cell>
          <cell r="AI1002" t="str">
            <v>90EATO</v>
          </cell>
          <cell r="AJ1002" t="str">
            <v>Parking Lots and Garages</v>
          </cell>
        </row>
        <row r="1003">
          <cell r="A1003" t="str">
            <v>91 Via Italia</v>
          </cell>
          <cell r="B1003" t="str">
            <v>Parking Lots and Garages</v>
          </cell>
          <cell r="C1003" t="str">
            <v>91 Via Italia</v>
          </cell>
          <cell r="D1003" t="str">
            <v>Toronto</v>
          </cell>
          <cell r="E1003" t="str">
            <v>M6H 3R9</v>
          </cell>
          <cell r="F1003">
            <v>169</v>
          </cell>
          <cell r="G1003" t="str">
            <v>SqFt</v>
          </cell>
          <cell r="H1003">
            <v>168</v>
          </cell>
          <cell r="J1003">
            <v>249270.26594399998</v>
          </cell>
          <cell r="K1003" t="str">
            <v>kWh</v>
          </cell>
          <cell r="AF1003" t="str">
            <v xml:space="preserve">  </v>
          </cell>
          <cell r="AG1003" t="str">
            <v xml:space="preserve">  </v>
          </cell>
          <cell r="AH1003" t="str">
            <v xml:space="preserve">  </v>
          </cell>
          <cell r="AI1003" t="str">
            <v>91VIA</v>
          </cell>
          <cell r="AJ1003" t="str">
            <v>Parking Lots and Garages</v>
          </cell>
        </row>
        <row r="1004">
          <cell r="A1004" t="str">
            <v>912 Eglinton Ave W</v>
          </cell>
          <cell r="B1004" t="str">
            <v>Parking Lots and Garages</v>
          </cell>
          <cell r="C1004" t="str">
            <v>912 Eglinton Ave W</v>
          </cell>
          <cell r="D1004" t="str">
            <v>Toronto</v>
          </cell>
          <cell r="E1004" t="str">
            <v>M6C 2C5</v>
          </cell>
          <cell r="F1004">
            <v>28</v>
          </cell>
          <cell r="G1004" t="str">
            <v>SqFt</v>
          </cell>
          <cell r="H1004">
            <v>168</v>
          </cell>
          <cell r="J1004">
            <v>2171.713761</v>
          </cell>
          <cell r="K1004" t="str">
            <v>kWh</v>
          </cell>
          <cell r="AF1004" t="str">
            <v xml:space="preserve">  </v>
          </cell>
          <cell r="AG1004" t="str">
            <v xml:space="preserve">  </v>
          </cell>
          <cell r="AH1004" t="str">
            <v xml:space="preserve">  </v>
          </cell>
          <cell r="AI1004" t="str">
            <v>912EGL</v>
          </cell>
          <cell r="AJ1004" t="str">
            <v>Parking Lots and Garages</v>
          </cell>
        </row>
        <row r="1005">
          <cell r="A1005" t="str">
            <v>94 Northcliffe Blvd</v>
          </cell>
          <cell r="B1005" t="str">
            <v>Parking Lots and Garages</v>
          </cell>
          <cell r="C1005" t="str">
            <v>94 Northcliffe Blvd</v>
          </cell>
          <cell r="D1005" t="str">
            <v>Toronto</v>
          </cell>
          <cell r="E1005" t="str">
            <v>M6H 3H2</v>
          </cell>
          <cell r="F1005">
            <v>13</v>
          </cell>
          <cell r="G1005" t="str">
            <v>SqFt</v>
          </cell>
          <cell r="H1005">
            <v>168</v>
          </cell>
          <cell r="J1005">
            <v>4339.1568120000002</v>
          </cell>
          <cell r="K1005" t="str">
            <v>kWh</v>
          </cell>
          <cell r="AF1005" t="str">
            <v xml:space="preserve">  </v>
          </cell>
          <cell r="AG1005" t="str">
            <v xml:space="preserve">  </v>
          </cell>
          <cell r="AH1005" t="str">
            <v xml:space="preserve">  </v>
          </cell>
          <cell r="AI1005" t="str">
            <v>94NCB</v>
          </cell>
          <cell r="AJ1005" t="str">
            <v>Parking Lots and Garages</v>
          </cell>
        </row>
        <row r="1006">
          <cell r="A1006" t="str">
            <v>99 Cedarvale Ave</v>
          </cell>
          <cell r="B1006" t="str">
            <v>Parking Lots and Garages</v>
          </cell>
          <cell r="C1006" t="str">
            <v>99 Cedarvale Ave</v>
          </cell>
          <cell r="D1006" t="str">
            <v>Toronto</v>
          </cell>
          <cell r="E1006" t="str">
            <v>M4C 1K3</v>
          </cell>
          <cell r="F1006">
            <v>37</v>
          </cell>
          <cell r="G1006" t="str">
            <v>SqFt</v>
          </cell>
          <cell r="H1006">
            <v>168</v>
          </cell>
          <cell r="J1006">
            <v>4170.0323049999997</v>
          </cell>
          <cell r="K1006" t="str">
            <v>kWh</v>
          </cell>
          <cell r="AF1006" t="str">
            <v xml:space="preserve">  </v>
          </cell>
          <cell r="AG1006" t="str">
            <v xml:space="preserve">  </v>
          </cell>
          <cell r="AH1006" t="str">
            <v xml:space="preserve">  </v>
          </cell>
          <cell r="AI1006" t="str">
            <v>99CEDA</v>
          </cell>
          <cell r="AJ1006" t="str">
            <v>Parking Lots and Garages</v>
          </cell>
        </row>
        <row r="1007">
          <cell r="A1007" t="str">
            <v>Beecroft Parking Lot</v>
          </cell>
          <cell r="B1007" t="str">
            <v>Parking Lots and Garages</v>
          </cell>
          <cell r="C1007" t="str">
            <v>95 Beecroft Rd</v>
          </cell>
          <cell r="D1007" t="str">
            <v>North York</v>
          </cell>
          <cell r="E1007" t="str">
            <v>M2N 6N6</v>
          </cell>
          <cell r="F1007">
            <v>120297</v>
          </cell>
          <cell r="G1007" t="str">
            <v>SqFt</v>
          </cell>
          <cell r="H1007">
            <v>168</v>
          </cell>
          <cell r="J1007">
            <v>731354.78249999997</v>
          </cell>
          <cell r="K1007" t="str">
            <v>kWh</v>
          </cell>
          <cell r="L1007">
            <v>5155.8312379999998</v>
          </cell>
          <cell r="M1007" t="str">
            <v>CUBICM</v>
          </cell>
          <cell r="AF1007" t="str">
            <v xml:space="preserve">  </v>
          </cell>
          <cell r="AG1007" t="str">
            <v xml:space="preserve">  </v>
          </cell>
          <cell r="AH1007" t="str">
            <v xml:space="preserve">  </v>
          </cell>
          <cell r="AI1007" t="str">
            <v>BCPL</v>
          </cell>
          <cell r="AJ1007" t="str">
            <v>Parking Lots and Garages</v>
          </cell>
        </row>
        <row r="1008">
          <cell r="A1008" t="str">
            <v>Car Park</v>
          </cell>
          <cell r="B1008" t="str">
            <v>Parking Lots and Garages</v>
          </cell>
          <cell r="C1008" t="str">
            <v>12 Harlandale Ave</v>
          </cell>
          <cell r="D1008" t="str">
            <v>North York</v>
          </cell>
          <cell r="E1008" t="str">
            <v>M2N 1N9</v>
          </cell>
          <cell r="F1008">
            <v>100</v>
          </cell>
          <cell r="G1008" t="str">
            <v>SqFt</v>
          </cell>
          <cell r="H1008">
            <v>168</v>
          </cell>
          <cell r="J1008">
            <v>8302.4619590000002</v>
          </cell>
          <cell r="K1008" t="str">
            <v>kWh</v>
          </cell>
          <cell r="AF1008" t="str">
            <v xml:space="preserve">  </v>
          </cell>
          <cell r="AG1008" t="str">
            <v xml:space="preserve">  </v>
          </cell>
          <cell r="AH1008" t="str">
            <v xml:space="preserve">  </v>
          </cell>
          <cell r="AI1008" t="str">
            <v>CARP</v>
          </cell>
          <cell r="AJ1008" t="str">
            <v>Parking Lots and Garages</v>
          </cell>
        </row>
        <row r="1009">
          <cell r="A1009" t="str">
            <v>Eglinton Ave W</v>
          </cell>
          <cell r="B1009" t="str">
            <v>Parking Lots and Garages</v>
          </cell>
          <cell r="C1009" t="str">
            <v>995 Eglinton Ave W</v>
          </cell>
          <cell r="D1009" t="str">
            <v>Toronto</v>
          </cell>
          <cell r="E1009" t="str">
            <v>M6C 3H1</v>
          </cell>
          <cell r="F1009">
            <v>33</v>
          </cell>
          <cell r="G1009" t="str">
            <v>SqFt</v>
          </cell>
          <cell r="H1009">
            <v>168</v>
          </cell>
          <cell r="J1009">
            <v>1910.6846909999999</v>
          </cell>
          <cell r="K1009" t="str">
            <v>kWh</v>
          </cell>
          <cell r="AF1009" t="str">
            <v xml:space="preserve">  </v>
          </cell>
          <cell r="AG1009" t="str">
            <v xml:space="preserve">  </v>
          </cell>
          <cell r="AH1009" t="str">
            <v xml:space="preserve">  </v>
          </cell>
          <cell r="AI1009" t="str">
            <v>EGLIPA</v>
          </cell>
          <cell r="AJ1009" t="str">
            <v>Parking Lots and Garages</v>
          </cell>
        </row>
        <row r="1010">
          <cell r="A1010" t="str">
            <v>Fairbank Memorial CC</v>
          </cell>
          <cell r="B1010" t="str">
            <v>Parking Lots and Garages</v>
          </cell>
          <cell r="C1010" t="str">
            <v>2213 Dufferin St</v>
          </cell>
          <cell r="D1010" t="str">
            <v>Toronto</v>
          </cell>
          <cell r="E1010" t="str">
            <v>M6E 3S2</v>
          </cell>
          <cell r="F1010">
            <v>40</v>
          </cell>
          <cell r="G1010" t="str">
            <v>SqFt</v>
          </cell>
          <cell r="H1010">
            <v>168</v>
          </cell>
          <cell r="J1010">
            <v>25895.887252</v>
          </cell>
          <cell r="K1010" t="str">
            <v>kWh</v>
          </cell>
          <cell r="AF1010" t="str">
            <v xml:space="preserve">  </v>
          </cell>
          <cell r="AG1010" t="str">
            <v xml:space="preserve">  </v>
          </cell>
          <cell r="AH1010" t="str">
            <v xml:space="preserve">  </v>
          </cell>
          <cell r="AI1010" t="str">
            <v>2213DU</v>
          </cell>
          <cell r="AJ1010" t="str">
            <v>Parking Lots and Garages</v>
          </cell>
        </row>
        <row r="1011">
          <cell r="A1011" t="str">
            <v>Kbs-Post S East  Parking Lot</v>
          </cell>
          <cell r="B1011" t="str">
            <v>Parking Lots and Garages</v>
          </cell>
          <cell r="C1011" t="str">
            <v>174 Beecroft Rd</v>
          </cell>
          <cell r="D1011" t="str">
            <v>North York</v>
          </cell>
          <cell r="E1011" t="str">
            <v>M2N 1W7</v>
          </cell>
          <cell r="F1011">
            <v>173</v>
          </cell>
          <cell r="G1011" t="str">
            <v>SqFt</v>
          </cell>
          <cell r="H1011">
            <v>168</v>
          </cell>
          <cell r="J1011">
            <v>39134.846866</v>
          </cell>
          <cell r="K1011" t="str">
            <v>kWh</v>
          </cell>
          <cell r="AF1011" t="str">
            <v xml:space="preserve">  </v>
          </cell>
          <cell r="AG1011" t="str">
            <v xml:space="preserve">  </v>
          </cell>
          <cell r="AH1011" t="str">
            <v xml:space="preserve">  </v>
          </cell>
          <cell r="AI1011" t="str">
            <v>BR174</v>
          </cell>
          <cell r="AJ1011" t="str">
            <v>Parking Lots and Garages</v>
          </cell>
        </row>
        <row r="1012">
          <cell r="A1012" t="str">
            <v>McCaul Parking Garage</v>
          </cell>
          <cell r="B1012" t="str">
            <v>Parking Lots and Garages</v>
          </cell>
          <cell r="C1012" t="str">
            <v>207 McCaul</v>
          </cell>
          <cell r="D1012" t="str">
            <v>Toronto</v>
          </cell>
          <cell r="E1012" t="str">
            <v>M5T 1W6</v>
          </cell>
          <cell r="F1012">
            <v>53335</v>
          </cell>
          <cell r="G1012" t="str">
            <v>SqFt</v>
          </cell>
          <cell r="H1012">
            <v>168</v>
          </cell>
          <cell r="J1012">
            <v>33968.486886999999</v>
          </cell>
          <cell r="K1012" t="str">
            <v>kWh</v>
          </cell>
          <cell r="L1012">
            <v>6755.0246499999994</v>
          </cell>
          <cell r="M1012" t="str">
            <v>CUBICM</v>
          </cell>
          <cell r="AF1012" t="str">
            <v xml:space="preserve">  </v>
          </cell>
          <cell r="AG1012" t="str">
            <v xml:space="preserve">  </v>
          </cell>
          <cell r="AH1012" t="str">
            <v xml:space="preserve">  </v>
          </cell>
          <cell r="AI1012" t="str">
            <v>MCCAUL</v>
          </cell>
          <cell r="AJ1012" t="str">
            <v>Parking Lots and Garages</v>
          </cell>
        </row>
        <row r="1013">
          <cell r="A1013" t="str">
            <v>Riverview Gdns Park</v>
          </cell>
          <cell r="B1013" t="str">
            <v>Parking Lots and Garages</v>
          </cell>
          <cell r="C1013" t="str">
            <v>15 Riverview Gdns Lot</v>
          </cell>
          <cell r="D1013" t="str">
            <v>Toronto</v>
          </cell>
          <cell r="E1013" t="str">
            <v>M6S 1P8</v>
          </cell>
          <cell r="F1013">
            <v>100</v>
          </cell>
          <cell r="G1013" t="str">
            <v>SqFt</v>
          </cell>
          <cell r="H1013">
            <v>168</v>
          </cell>
          <cell r="J1013">
            <v>23488.254607999999</v>
          </cell>
          <cell r="K1013" t="str">
            <v>kWh</v>
          </cell>
          <cell r="AF1013" t="str">
            <v xml:space="preserve">  </v>
          </cell>
          <cell r="AG1013" t="str">
            <v xml:space="preserve">  </v>
          </cell>
          <cell r="AH1013" t="str">
            <v xml:space="preserve">  </v>
          </cell>
          <cell r="AI1013" t="str">
            <v>RVGP</v>
          </cell>
          <cell r="AJ1013" t="str">
            <v>Parking Lots and Garages</v>
          </cell>
        </row>
        <row r="1014">
          <cell r="A1014" t="str">
            <v>RT Commuter Lot</v>
          </cell>
          <cell r="B1014" t="str">
            <v>Parking Lots and Garages</v>
          </cell>
          <cell r="C1014" t="str">
            <v>101 Grangeway</v>
          </cell>
          <cell r="D1014" t="str">
            <v>Scarborough</v>
          </cell>
          <cell r="E1014" t="str">
            <v>M1H 3E9</v>
          </cell>
          <cell r="F1014">
            <v>97</v>
          </cell>
          <cell r="G1014" t="str">
            <v>SqFt</v>
          </cell>
          <cell r="H1014">
            <v>168</v>
          </cell>
          <cell r="J1014">
            <v>50160.546136999998</v>
          </cell>
          <cell r="K1014" t="str">
            <v>kWh</v>
          </cell>
          <cell r="AF1014" t="str">
            <v xml:space="preserve">  </v>
          </cell>
          <cell r="AG1014" t="str">
            <v xml:space="preserve">  </v>
          </cell>
          <cell r="AH1014" t="str">
            <v xml:space="preserve">  </v>
          </cell>
          <cell r="AI1014" t="str">
            <v>RTCL</v>
          </cell>
          <cell r="AJ1014" t="str">
            <v>Parking Lots and Garages</v>
          </cell>
        </row>
        <row r="1015">
          <cell r="A1015" t="str">
            <v>Sony Centre</v>
          </cell>
          <cell r="B1015" t="str">
            <v>Performing Arts Facilities</v>
          </cell>
          <cell r="C1015" t="str">
            <v>1 Front St. E.</v>
          </cell>
          <cell r="D1015" t="str">
            <v>Toronto</v>
          </cell>
          <cell r="E1015" t="str">
            <v>M5E 1B2</v>
          </cell>
          <cell r="F1015">
            <v>173084</v>
          </cell>
          <cell r="G1015" t="str">
            <v>SqFt</v>
          </cell>
          <cell r="H1015">
            <v>100</v>
          </cell>
          <cell r="J1015">
            <v>2478110.0477419998</v>
          </cell>
          <cell r="K1015" t="str">
            <v>kWh</v>
          </cell>
          <cell r="X1015">
            <v>6873.1243342050902</v>
          </cell>
          <cell r="Y1015" t="str">
            <v>Giga Joules</v>
          </cell>
          <cell r="Z1015" t="str">
            <v>No</v>
          </cell>
          <cell r="AF1015" t="str">
            <v xml:space="preserve">  </v>
          </cell>
          <cell r="AG1015" t="str">
            <v xml:space="preserve">  </v>
          </cell>
          <cell r="AH1015" t="str">
            <v xml:space="preserve">  </v>
          </cell>
          <cell r="AI1015" t="str">
            <v>HBC</v>
          </cell>
          <cell r="AJ1015" t="str">
            <v>Performing Arts Facilities</v>
          </cell>
        </row>
        <row r="1016">
          <cell r="A1016" t="str">
            <v>St Lawrence Centre</v>
          </cell>
          <cell r="B1016" t="str">
            <v>Performing Arts Facilities</v>
          </cell>
          <cell r="C1016" t="str">
            <v>27 Front St. E.</v>
          </cell>
          <cell r="D1016" t="str">
            <v>Toronto</v>
          </cell>
          <cell r="E1016" t="str">
            <v>M5E 1B4</v>
          </cell>
          <cell r="F1016">
            <v>80729</v>
          </cell>
          <cell r="G1016" t="str">
            <v>SqFt</v>
          </cell>
          <cell r="H1016">
            <v>100</v>
          </cell>
          <cell r="J1016">
            <v>1737897.3942100001</v>
          </cell>
          <cell r="K1016" t="str">
            <v>kWh</v>
          </cell>
          <cell r="X1016">
            <v>5447.3061316936855</v>
          </cell>
          <cell r="Y1016" t="str">
            <v>Giga Joules</v>
          </cell>
          <cell r="Z1016" t="str">
            <v>No</v>
          </cell>
          <cell r="AF1016" t="str">
            <v xml:space="preserve">  </v>
          </cell>
          <cell r="AG1016" t="str">
            <v xml:space="preserve">  </v>
          </cell>
          <cell r="AH1016" t="str">
            <v xml:space="preserve">  </v>
          </cell>
          <cell r="AI1016" t="str">
            <v>STLC</v>
          </cell>
          <cell r="AJ1016" t="str">
            <v>Performing Arts Facilities</v>
          </cell>
        </row>
        <row r="1017">
          <cell r="A1017" t="str">
            <v>Toronto Centre for the Arts</v>
          </cell>
          <cell r="B1017" t="str">
            <v>Performing Arts Facilities</v>
          </cell>
          <cell r="C1017" t="str">
            <v>5040 Yonge St</v>
          </cell>
          <cell r="D1017" t="str">
            <v>North York</v>
          </cell>
          <cell r="E1017" t="str">
            <v>M2N 6R8</v>
          </cell>
          <cell r="F1017">
            <v>177992</v>
          </cell>
          <cell r="G1017" t="str">
            <v>SqFt</v>
          </cell>
          <cell r="H1017">
            <v>100</v>
          </cell>
          <cell r="J1017">
            <v>1755588.853968</v>
          </cell>
          <cell r="K1017" t="str">
            <v>kWh</v>
          </cell>
          <cell r="L1017">
            <v>64504.582581000002</v>
          </cell>
          <cell r="M1017" t="str">
            <v>CUBICM</v>
          </cell>
          <cell r="AF1017" t="str">
            <v xml:space="preserve">  </v>
          </cell>
          <cell r="AG1017" t="str">
            <v xml:space="preserve">  </v>
          </cell>
          <cell r="AH1017" t="str">
            <v xml:space="preserve">  </v>
          </cell>
          <cell r="AI1017" t="str">
            <v>TOCTR</v>
          </cell>
          <cell r="AJ1017" t="str">
            <v>Performing Arts Facilities</v>
          </cell>
        </row>
        <row r="1018">
          <cell r="A1018" t="str">
            <v>#11 Police Division - NEW</v>
          </cell>
          <cell r="B1018" t="str">
            <v>Police Stations</v>
          </cell>
          <cell r="C1018" t="str">
            <v>2054 Davenport Rd</v>
          </cell>
          <cell r="D1018" t="str">
            <v>Toronto</v>
          </cell>
          <cell r="E1018" t="str">
            <v>M6N 1C8</v>
          </cell>
          <cell r="F1018">
            <v>62000</v>
          </cell>
          <cell r="G1018" t="str">
            <v>SqFt</v>
          </cell>
          <cell r="H1018">
            <v>168</v>
          </cell>
          <cell r="J1018">
            <v>1123908.182613</v>
          </cell>
          <cell r="K1018" t="str">
            <v>kWh</v>
          </cell>
          <cell r="L1018">
            <v>35006.923864000004</v>
          </cell>
          <cell r="M1018" t="str">
            <v>CUBICM</v>
          </cell>
          <cell r="AF1018" t="str">
            <v xml:space="preserve">  </v>
          </cell>
          <cell r="AG1018" t="str">
            <v xml:space="preserve">  </v>
          </cell>
          <cell r="AH1018" t="str">
            <v xml:space="preserve">  </v>
          </cell>
          <cell r="AI1018" t="str">
            <v>2054DA</v>
          </cell>
          <cell r="AJ1018" t="str">
            <v>Police Stations</v>
          </cell>
        </row>
        <row r="1019">
          <cell r="A1019" t="str">
            <v>#12 Police Division</v>
          </cell>
          <cell r="B1019" t="str">
            <v>Police Stations</v>
          </cell>
          <cell r="C1019" t="str">
            <v>200 Trethewey Dr</v>
          </cell>
          <cell r="D1019" t="str">
            <v>Toronto</v>
          </cell>
          <cell r="E1019" t="str">
            <v>M6M 4C2</v>
          </cell>
          <cell r="F1019">
            <v>25780</v>
          </cell>
          <cell r="G1019" t="str">
            <v>SqFt</v>
          </cell>
          <cell r="H1019">
            <v>168</v>
          </cell>
          <cell r="J1019">
            <v>630253.53425399994</v>
          </cell>
          <cell r="K1019" t="str">
            <v>kWh</v>
          </cell>
          <cell r="L1019">
            <v>11738.178396000001</v>
          </cell>
          <cell r="M1019" t="str">
            <v>CUBICM</v>
          </cell>
          <cell r="AF1019" t="str">
            <v xml:space="preserve">  </v>
          </cell>
          <cell r="AG1019" t="str">
            <v xml:space="preserve">  </v>
          </cell>
          <cell r="AH1019" t="str">
            <v xml:space="preserve">  </v>
          </cell>
          <cell r="AI1019" t="str">
            <v>12PD</v>
          </cell>
          <cell r="AJ1019" t="str">
            <v>Police Stations</v>
          </cell>
        </row>
        <row r="1020">
          <cell r="A1020" t="str">
            <v>#13 Police Division</v>
          </cell>
          <cell r="B1020" t="str">
            <v>Police Stations</v>
          </cell>
          <cell r="C1020" t="str">
            <v>1435 Eglinton Ave.W.</v>
          </cell>
          <cell r="D1020" t="str">
            <v>Toronto</v>
          </cell>
          <cell r="E1020" t="str">
            <v>M6C 3M8</v>
          </cell>
          <cell r="F1020">
            <v>20344</v>
          </cell>
          <cell r="G1020" t="str">
            <v>SqFt</v>
          </cell>
          <cell r="H1020">
            <v>168</v>
          </cell>
          <cell r="J1020">
            <v>496593.322667</v>
          </cell>
          <cell r="K1020" t="str">
            <v>kWh</v>
          </cell>
          <cell r="L1020">
            <v>51604.952873000002</v>
          </cell>
          <cell r="M1020" t="str">
            <v>CUBICM</v>
          </cell>
          <cell r="AF1020" t="str">
            <v xml:space="preserve">  </v>
          </cell>
          <cell r="AG1020" t="str">
            <v xml:space="preserve">  </v>
          </cell>
          <cell r="AH1020" t="str">
            <v xml:space="preserve">  </v>
          </cell>
          <cell r="AI1020" t="str">
            <v>13PD</v>
          </cell>
          <cell r="AJ1020" t="str">
            <v>Police Stations</v>
          </cell>
        </row>
        <row r="1021">
          <cell r="A1021" t="str">
            <v>#14 Police Division - NEW</v>
          </cell>
          <cell r="B1021" t="str">
            <v>Police Stations</v>
          </cell>
          <cell r="C1021" t="str">
            <v>11 St. Annes Rd.</v>
          </cell>
          <cell r="D1021" t="str">
            <v>Toronto</v>
          </cell>
          <cell r="E1021" t="str">
            <v>M6J 2C1</v>
          </cell>
          <cell r="F1021">
            <v>64200</v>
          </cell>
          <cell r="G1021" t="str">
            <v>SqFt</v>
          </cell>
          <cell r="H1021">
            <v>168</v>
          </cell>
          <cell r="J1021">
            <v>1405543.819193</v>
          </cell>
          <cell r="K1021" t="str">
            <v>kWh</v>
          </cell>
          <cell r="L1021">
            <v>32283.119918999997</v>
          </cell>
          <cell r="M1021" t="str">
            <v>CUBICM</v>
          </cell>
          <cell r="AF1021" t="str">
            <v xml:space="preserve">  </v>
          </cell>
          <cell r="AG1021" t="str">
            <v xml:space="preserve">  </v>
          </cell>
          <cell r="AH1021" t="str">
            <v xml:space="preserve">  </v>
          </cell>
          <cell r="AI1021" t="str">
            <v>11SA</v>
          </cell>
          <cell r="AJ1021" t="str">
            <v>Police Stations</v>
          </cell>
        </row>
        <row r="1022">
          <cell r="A1022" t="str">
            <v>#21 Police Division</v>
          </cell>
          <cell r="B1022" t="str">
            <v>Police Stations</v>
          </cell>
          <cell r="C1022" t="str">
            <v>791 Islington Ave</v>
          </cell>
          <cell r="D1022" t="str">
            <v>Etobicoke</v>
          </cell>
          <cell r="E1022" t="str">
            <v>M8Z 4C9</v>
          </cell>
          <cell r="F1022">
            <v>7492</v>
          </cell>
          <cell r="G1022" t="str">
            <v>SqFt</v>
          </cell>
          <cell r="H1022">
            <v>168</v>
          </cell>
          <cell r="J1022">
            <v>178125.63035399999</v>
          </cell>
          <cell r="K1022" t="str">
            <v>kWh</v>
          </cell>
          <cell r="L1022">
            <v>16871.520801999999</v>
          </cell>
          <cell r="M1022" t="str">
            <v>CUBICM</v>
          </cell>
          <cell r="AF1022" t="str">
            <v xml:space="preserve">  </v>
          </cell>
          <cell r="AG1022" t="str">
            <v xml:space="preserve">  </v>
          </cell>
          <cell r="AH1022" t="str">
            <v xml:space="preserve">  </v>
          </cell>
          <cell r="AI1022" t="str">
            <v>21PD</v>
          </cell>
          <cell r="AJ1022" t="str">
            <v>Police Stations</v>
          </cell>
        </row>
        <row r="1023">
          <cell r="A1023" t="str">
            <v>#22 Police Division</v>
          </cell>
          <cell r="B1023" t="str">
            <v>Police Stations</v>
          </cell>
          <cell r="C1023" t="str">
            <v>3699 Bloor St.W.</v>
          </cell>
          <cell r="D1023" t="str">
            <v>Etobicoke</v>
          </cell>
          <cell r="E1023" t="str">
            <v>M9A 1A2</v>
          </cell>
          <cell r="F1023">
            <v>32270</v>
          </cell>
          <cell r="G1023" t="str">
            <v>SqFt</v>
          </cell>
          <cell r="H1023">
            <v>168</v>
          </cell>
          <cell r="J1023">
            <v>456720.07757600001</v>
          </cell>
          <cell r="K1023" t="str">
            <v>kWh</v>
          </cell>
          <cell r="L1023">
            <v>73215.583930000008</v>
          </cell>
          <cell r="M1023" t="str">
            <v>CUBICM</v>
          </cell>
          <cell r="AF1023" t="str">
            <v xml:space="preserve">  </v>
          </cell>
          <cell r="AG1023" t="str">
            <v xml:space="preserve">  </v>
          </cell>
          <cell r="AH1023" t="str">
            <v xml:space="preserve">  </v>
          </cell>
          <cell r="AI1023" t="str">
            <v>22PD</v>
          </cell>
          <cell r="AJ1023" t="str">
            <v>Police Stations</v>
          </cell>
        </row>
        <row r="1024">
          <cell r="A1024" t="str">
            <v>#23 Police Division New</v>
          </cell>
          <cell r="B1024" t="str">
            <v>Police Stations</v>
          </cell>
          <cell r="C1024" t="str">
            <v>5230 Finch Ave W.</v>
          </cell>
          <cell r="D1024" t="str">
            <v>Etobicoke</v>
          </cell>
          <cell r="E1024" t="str">
            <v>M9V 0A1</v>
          </cell>
          <cell r="F1024">
            <v>57264</v>
          </cell>
          <cell r="G1024" t="str">
            <v>SqFt</v>
          </cell>
          <cell r="H1024">
            <v>168</v>
          </cell>
          <cell r="J1024">
            <v>875559.34506399999</v>
          </cell>
          <cell r="K1024" t="str">
            <v>kWh</v>
          </cell>
          <cell r="L1024">
            <v>58691.404457999997</v>
          </cell>
          <cell r="M1024" t="str">
            <v>CUBICM</v>
          </cell>
          <cell r="AF1024" t="str">
            <v xml:space="preserve">  </v>
          </cell>
          <cell r="AG1024" t="str">
            <v xml:space="preserve">  </v>
          </cell>
          <cell r="AH1024" t="str">
            <v xml:space="preserve">  </v>
          </cell>
          <cell r="AI1024" t="str">
            <v>23PDN</v>
          </cell>
          <cell r="AJ1024" t="str">
            <v>Police Stations</v>
          </cell>
        </row>
        <row r="1025">
          <cell r="A1025" t="str">
            <v>#31 Police Division</v>
          </cell>
          <cell r="B1025" t="str">
            <v>Police Stations</v>
          </cell>
          <cell r="C1025" t="str">
            <v>40 Norfinch Dr</v>
          </cell>
          <cell r="D1025" t="str">
            <v>North York</v>
          </cell>
          <cell r="E1025" t="str">
            <v>M3N 1W8</v>
          </cell>
          <cell r="F1025">
            <v>35489</v>
          </cell>
          <cell r="G1025" t="str">
            <v>SqFt</v>
          </cell>
          <cell r="H1025">
            <v>168</v>
          </cell>
          <cell r="J1025">
            <v>603706.96058800002</v>
          </cell>
          <cell r="K1025" t="str">
            <v>kWh</v>
          </cell>
          <cell r="L1025">
            <v>54500.869886</v>
          </cell>
          <cell r="M1025" t="str">
            <v>CUBICM</v>
          </cell>
          <cell r="AF1025" t="str">
            <v xml:space="preserve">  </v>
          </cell>
          <cell r="AG1025" t="str">
            <v xml:space="preserve">  </v>
          </cell>
          <cell r="AH1025" t="str">
            <v xml:space="preserve">  </v>
          </cell>
          <cell r="AI1025" t="str">
            <v>31PD</v>
          </cell>
          <cell r="AJ1025" t="str">
            <v>Police Stations</v>
          </cell>
        </row>
        <row r="1026">
          <cell r="A1026" t="str">
            <v>#32 Police Division</v>
          </cell>
          <cell r="B1026" t="str">
            <v>Police Stations</v>
          </cell>
          <cell r="C1026" t="str">
            <v>30 Ellerslie Ave</v>
          </cell>
          <cell r="D1026" t="str">
            <v>North York</v>
          </cell>
          <cell r="E1026" t="str">
            <v>M2N 1X8</v>
          </cell>
          <cell r="F1026">
            <v>47652</v>
          </cell>
          <cell r="G1026" t="str">
            <v>SqFt</v>
          </cell>
          <cell r="H1026">
            <v>168</v>
          </cell>
          <cell r="J1026">
            <v>648699.15225799999</v>
          </cell>
          <cell r="K1026" t="str">
            <v>kWh</v>
          </cell>
          <cell r="L1026">
            <v>61797.091726999999</v>
          </cell>
          <cell r="M1026" t="str">
            <v>CUBICM</v>
          </cell>
          <cell r="AF1026" t="str">
            <v xml:space="preserve">  </v>
          </cell>
          <cell r="AG1026" t="str">
            <v xml:space="preserve">  </v>
          </cell>
          <cell r="AH1026" t="str">
            <v xml:space="preserve">  </v>
          </cell>
          <cell r="AI1026" t="str">
            <v>32PD</v>
          </cell>
          <cell r="AJ1026" t="str">
            <v>Police Stations</v>
          </cell>
        </row>
        <row r="1027">
          <cell r="A1027" t="str">
            <v>#33 Police Division</v>
          </cell>
          <cell r="B1027" t="str">
            <v>Police Stations</v>
          </cell>
          <cell r="C1027" t="str">
            <v>50 Upjohn Rd</v>
          </cell>
          <cell r="D1027" t="str">
            <v>North York</v>
          </cell>
          <cell r="E1027" t="str">
            <v>M3B 2W1</v>
          </cell>
          <cell r="F1027">
            <v>27889</v>
          </cell>
          <cell r="G1027" t="str">
            <v>SqFt</v>
          </cell>
          <cell r="H1027">
            <v>168</v>
          </cell>
          <cell r="J1027">
            <v>397048.37403300003</v>
          </cell>
          <cell r="K1027" t="str">
            <v>kWh</v>
          </cell>
          <cell r="L1027">
            <v>33165.946520999998</v>
          </cell>
          <cell r="M1027" t="str">
            <v>CUBICM</v>
          </cell>
          <cell r="AF1027" t="str">
            <v xml:space="preserve">  </v>
          </cell>
          <cell r="AG1027" t="str">
            <v xml:space="preserve">  </v>
          </cell>
          <cell r="AH1027" t="str">
            <v xml:space="preserve">  </v>
          </cell>
          <cell r="AI1027" t="str">
            <v>33PD</v>
          </cell>
          <cell r="AJ1027" t="str">
            <v>Police Stations</v>
          </cell>
        </row>
        <row r="1028">
          <cell r="A1028" t="str">
            <v>#41 Police Division</v>
          </cell>
          <cell r="B1028" t="str">
            <v>Police Stations</v>
          </cell>
          <cell r="C1028" t="str">
            <v>2222 Eglinton Ave.E.</v>
          </cell>
          <cell r="D1028" t="str">
            <v>Scarborough</v>
          </cell>
          <cell r="E1028" t="str">
            <v>M1K 2M2</v>
          </cell>
          <cell r="F1028">
            <v>51080</v>
          </cell>
          <cell r="G1028" t="str">
            <v>SqFt</v>
          </cell>
          <cell r="H1028">
            <v>168</v>
          </cell>
          <cell r="J1028">
            <v>663170.83863600006</v>
          </cell>
          <cell r="K1028" t="str">
            <v>kWh</v>
          </cell>
          <cell r="L1028">
            <v>92172.567737000005</v>
          </cell>
          <cell r="M1028" t="str">
            <v>CUBICM</v>
          </cell>
          <cell r="AF1028" t="str">
            <v xml:space="preserve">  </v>
          </cell>
          <cell r="AG1028" t="str">
            <v xml:space="preserve">  </v>
          </cell>
          <cell r="AH1028" t="str">
            <v xml:space="preserve">  </v>
          </cell>
          <cell r="AI1028" t="str">
            <v>41PD</v>
          </cell>
          <cell r="AJ1028" t="str">
            <v>Police Stations</v>
          </cell>
        </row>
        <row r="1029">
          <cell r="A1029" t="str">
            <v>#42 Police Division</v>
          </cell>
          <cell r="B1029" t="str">
            <v>Police Stations</v>
          </cell>
          <cell r="C1029" t="str">
            <v>242 Milner Ave.</v>
          </cell>
          <cell r="D1029" t="str">
            <v>Scarborough</v>
          </cell>
          <cell r="E1029" t="str">
            <v>M1B 3G4</v>
          </cell>
          <cell r="F1029">
            <v>36620</v>
          </cell>
          <cell r="G1029" t="str">
            <v>SqFt</v>
          </cell>
          <cell r="H1029">
            <v>168</v>
          </cell>
          <cell r="J1029">
            <v>589568.89764700003</v>
          </cell>
          <cell r="K1029" t="str">
            <v>kWh</v>
          </cell>
          <cell r="L1029">
            <v>30694.525484000002</v>
          </cell>
          <cell r="M1029" t="str">
            <v>CUBICM</v>
          </cell>
          <cell r="AF1029" t="str">
            <v xml:space="preserve">  </v>
          </cell>
          <cell r="AG1029" t="str">
            <v xml:space="preserve">  </v>
          </cell>
          <cell r="AH1029" t="str">
            <v xml:space="preserve">  </v>
          </cell>
          <cell r="AI1029" t="str">
            <v>42PD</v>
          </cell>
          <cell r="AJ1029" t="str">
            <v>Police Stations</v>
          </cell>
        </row>
        <row r="1030">
          <cell r="A1030" t="str">
            <v>#43 Police Division</v>
          </cell>
          <cell r="B1030" t="str">
            <v>Police Stations</v>
          </cell>
          <cell r="C1030" t="str">
            <v>4331 Lawrence Ave E</v>
          </cell>
          <cell r="D1030" t="str">
            <v>Scarborough</v>
          </cell>
          <cell r="E1030" t="str">
            <v>M1E 2T4</v>
          </cell>
          <cell r="F1030">
            <v>55450</v>
          </cell>
          <cell r="G1030" t="str">
            <v>SqFt</v>
          </cell>
          <cell r="H1030">
            <v>168</v>
          </cell>
          <cell r="J1030">
            <v>816537.98640699999</v>
          </cell>
          <cell r="K1030" t="str">
            <v>kWh</v>
          </cell>
          <cell r="L1030">
            <v>75692.670146000004</v>
          </cell>
          <cell r="M1030" t="str">
            <v>CUBICM</v>
          </cell>
          <cell r="AF1030" t="str">
            <v xml:space="preserve">  </v>
          </cell>
          <cell r="AG1030" t="str">
            <v xml:space="preserve">  </v>
          </cell>
          <cell r="AH1030" t="str">
            <v xml:space="preserve">  </v>
          </cell>
          <cell r="AI1030" t="str">
            <v>43PD</v>
          </cell>
          <cell r="AJ1030" t="str">
            <v>Police Stations</v>
          </cell>
        </row>
        <row r="1031">
          <cell r="A1031" t="str">
            <v>#51 Police Division New</v>
          </cell>
          <cell r="B1031" t="str">
            <v>Police Stations</v>
          </cell>
          <cell r="C1031" t="str">
            <v>51 Parliament St</v>
          </cell>
          <cell r="D1031" t="str">
            <v>Toronto</v>
          </cell>
          <cell r="E1031" t="str">
            <v>M5A 2Y5</v>
          </cell>
          <cell r="F1031">
            <v>56000</v>
          </cell>
          <cell r="G1031" t="str">
            <v>SqFt</v>
          </cell>
          <cell r="H1031">
            <v>168</v>
          </cell>
          <cell r="J1031">
            <v>1339355.719631</v>
          </cell>
          <cell r="K1031" t="str">
            <v>kWh</v>
          </cell>
          <cell r="L1031">
            <v>132983.983068</v>
          </cell>
          <cell r="M1031" t="str">
            <v>CUBICM</v>
          </cell>
          <cell r="AF1031" t="str">
            <v xml:space="preserve">  </v>
          </cell>
          <cell r="AG1031" t="str">
            <v xml:space="preserve">  </v>
          </cell>
          <cell r="AH1031" t="str">
            <v xml:space="preserve">  </v>
          </cell>
          <cell r="AI1031" t="str">
            <v>51PDN</v>
          </cell>
          <cell r="AJ1031" t="str">
            <v>Police Stations</v>
          </cell>
        </row>
        <row r="1032">
          <cell r="A1032" t="str">
            <v>#52 Police Division</v>
          </cell>
          <cell r="B1032" t="str">
            <v>Police Stations</v>
          </cell>
          <cell r="C1032" t="str">
            <v>255 Dundas St.W.</v>
          </cell>
          <cell r="D1032" t="str">
            <v>Toronto</v>
          </cell>
          <cell r="E1032" t="str">
            <v>M5T 2W5</v>
          </cell>
          <cell r="F1032">
            <v>71677</v>
          </cell>
          <cell r="G1032" t="str">
            <v>SqFt</v>
          </cell>
          <cell r="H1032">
            <v>168</v>
          </cell>
          <cell r="J1032">
            <v>1091780.1955490001</v>
          </cell>
          <cell r="K1032" t="str">
            <v>kWh</v>
          </cell>
          <cell r="L1032">
            <v>86172.721512000004</v>
          </cell>
          <cell r="M1032" t="str">
            <v>CUBICM</v>
          </cell>
          <cell r="AF1032" t="str">
            <v xml:space="preserve">  </v>
          </cell>
          <cell r="AG1032" t="str">
            <v xml:space="preserve">  </v>
          </cell>
          <cell r="AH1032" t="str">
            <v xml:space="preserve">  </v>
          </cell>
          <cell r="AI1032" t="str">
            <v>52PD</v>
          </cell>
          <cell r="AJ1032" t="str">
            <v>Police Stations</v>
          </cell>
        </row>
        <row r="1033">
          <cell r="A1033" t="str">
            <v>#53 Police Division</v>
          </cell>
          <cell r="B1033" t="str">
            <v>Police Stations</v>
          </cell>
          <cell r="C1033" t="str">
            <v>75 Eglinton Ave.W.</v>
          </cell>
          <cell r="D1033" t="str">
            <v>Toronto</v>
          </cell>
          <cell r="E1033" t="str">
            <v>M4R 1A3</v>
          </cell>
          <cell r="F1033">
            <v>52183</v>
          </cell>
          <cell r="G1033" t="str">
            <v>SqFt</v>
          </cell>
          <cell r="H1033">
            <v>168</v>
          </cell>
          <cell r="J1033">
            <v>693403.06538699998</v>
          </cell>
          <cell r="K1033" t="str">
            <v>kWh</v>
          </cell>
          <cell r="L1033">
            <v>56133.935750000004</v>
          </cell>
          <cell r="M1033" t="str">
            <v>CUBICM</v>
          </cell>
          <cell r="AF1033" t="str">
            <v xml:space="preserve">  </v>
          </cell>
          <cell r="AG1033" t="str">
            <v xml:space="preserve">  </v>
          </cell>
          <cell r="AH1033" t="str">
            <v xml:space="preserve">  </v>
          </cell>
          <cell r="AI1033" t="str">
            <v>53PD</v>
          </cell>
          <cell r="AJ1033" t="str">
            <v>Police Stations</v>
          </cell>
        </row>
        <row r="1034">
          <cell r="A1034" t="str">
            <v>#54 Police Division</v>
          </cell>
          <cell r="B1034" t="str">
            <v>Police Stations</v>
          </cell>
          <cell r="C1034" t="str">
            <v>41 Cranfield Rd</v>
          </cell>
          <cell r="D1034" t="str">
            <v>East York</v>
          </cell>
          <cell r="E1034" t="str">
            <v>M4B 3H3</v>
          </cell>
          <cell r="F1034">
            <v>23358</v>
          </cell>
          <cell r="G1034" t="str">
            <v>SqFt</v>
          </cell>
          <cell r="H1034">
            <v>168</v>
          </cell>
          <cell r="J1034">
            <v>425516.59649600001</v>
          </cell>
          <cell r="K1034" t="str">
            <v>kWh</v>
          </cell>
          <cell r="L1034">
            <v>50796.120447000001</v>
          </cell>
          <cell r="M1034" t="str">
            <v>CUBICM</v>
          </cell>
          <cell r="AF1034" t="str">
            <v xml:space="preserve">  </v>
          </cell>
          <cell r="AG1034" t="str">
            <v xml:space="preserve">  </v>
          </cell>
          <cell r="AH1034" t="str">
            <v xml:space="preserve">  </v>
          </cell>
          <cell r="AI1034" t="str">
            <v>54PD</v>
          </cell>
          <cell r="AJ1034" t="str">
            <v>Police Stations</v>
          </cell>
        </row>
        <row r="1035">
          <cell r="A1035" t="str">
            <v>#55 Police Division</v>
          </cell>
          <cell r="B1035" t="str">
            <v>Police Stations</v>
          </cell>
          <cell r="C1035" t="str">
            <v>101 Coxwell Ave</v>
          </cell>
          <cell r="D1035" t="str">
            <v>Toronto</v>
          </cell>
          <cell r="E1035" t="str">
            <v>M4L 3B3</v>
          </cell>
          <cell r="F1035">
            <v>23519</v>
          </cell>
          <cell r="G1035" t="str">
            <v>SqFt</v>
          </cell>
          <cell r="H1035">
            <v>168</v>
          </cell>
          <cell r="J1035">
            <v>553936.11774999998</v>
          </cell>
          <cell r="K1035" t="str">
            <v>kWh</v>
          </cell>
          <cell r="L1035">
            <v>13229.038676</v>
          </cell>
          <cell r="M1035" t="str">
            <v>CUBICM</v>
          </cell>
          <cell r="AF1035" t="str">
            <v xml:space="preserve">  </v>
          </cell>
          <cell r="AG1035" t="str">
            <v xml:space="preserve">  </v>
          </cell>
          <cell r="AH1035" t="str">
            <v xml:space="preserve">  </v>
          </cell>
          <cell r="AI1035" t="str">
            <v>55PD</v>
          </cell>
          <cell r="AJ1035" t="str">
            <v>Police Stations</v>
          </cell>
        </row>
        <row r="1036">
          <cell r="A1036" t="str">
            <v>Centre Island Police Division</v>
          </cell>
          <cell r="B1036" t="str">
            <v>Police Stations</v>
          </cell>
          <cell r="C1036" t="str">
            <v>0 Centre Isl Unit Pl Stn</v>
          </cell>
          <cell r="D1036" t="str">
            <v>Toronto</v>
          </cell>
          <cell r="E1036" t="str">
            <v>M5J 2V3</v>
          </cell>
          <cell r="F1036">
            <v>1001</v>
          </cell>
          <cell r="G1036" t="str">
            <v>SqFt</v>
          </cell>
          <cell r="H1036">
            <v>168</v>
          </cell>
          <cell r="J1036">
            <v>20571.989975</v>
          </cell>
          <cell r="K1036" t="str">
            <v>kWh</v>
          </cell>
          <cell r="AF1036" t="str">
            <v xml:space="preserve">  </v>
          </cell>
          <cell r="AG1036" t="str">
            <v xml:space="preserve">  </v>
          </cell>
          <cell r="AH1036" t="str">
            <v xml:space="preserve">  </v>
          </cell>
          <cell r="AI1036" t="str">
            <v>CIPD</v>
          </cell>
          <cell r="AJ1036" t="str">
            <v>Police Stations</v>
          </cell>
        </row>
        <row r="1037">
          <cell r="A1037" t="str">
            <v>Cherry Beach Life Stn</v>
          </cell>
          <cell r="B1037" t="str">
            <v>Police Stations</v>
          </cell>
          <cell r="C1037" t="str">
            <v>0 Cherry St</v>
          </cell>
          <cell r="D1037" t="str">
            <v>Toronto</v>
          </cell>
          <cell r="E1037" t="str">
            <v>M5A 3L2</v>
          </cell>
          <cell r="F1037">
            <v>680</v>
          </cell>
          <cell r="G1037" t="str">
            <v>SqFt</v>
          </cell>
          <cell r="H1037">
            <v>168</v>
          </cell>
          <cell r="J1037">
            <v>17904.990170000001</v>
          </cell>
          <cell r="K1037" t="str">
            <v>kWh</v>
          </cell>
          <cell r="AF1037" t="str">
            <v xml:space="preserve">  </v>
          </cell>
          <cell r="AG1037" t="str">
            <v xml:space="preserve">  </v>
          </cell>
          <cell r="AH1037" t="str">
            <v xml:space="preserve">  </v>
          </cell>
          <cell r="AI1037" t="str">
            <v>CBLS</v>
          </cell>
          <cell r="AJ1037" t="str">
            <v>Police Stations</v>
          </cell>
        </row>
        <row r="1038">
          <cell r="A1038" t="str">
            <v>Detective Services Building</v>
          </cell>
          <cell r="B1038" t="str">
            <v>Police Stations</v>
          </cell>
          <cell r="C1038" t="str">
            <v>160-180 Duncan Mill Rd</v>
          </cell>
          <cell r="D1038" t="str">
            <v>North York</v>
          </cell>
          <cell r="E1038" t="str">
            <v>M3B 1Z3</v>
          </cell>
          <cell r="F1038">
            <v>24000</v>
          </cell>
          <cell r="G1038" t="str">
            <v>SqFt</v>
          </cell>
          <cell r="H1038">
            <v>168</v>
          </cell>
          <cell r="J1038">
            <v>370843.05145199999</v>
          </cell>
          <cell r="K1038" t="str">
            <v>kWh</v>
          </cell>
          <cell r="L1038">
            <v>17692.124948000001</v>
          </cell>
          <cell r="M1038" t="str">
            <v>CUBICM</v>
          </cell>
          <cell r="AF1038" t="str">
            <v xml:space="preserve">  </v>
          </cell>
          <cell r="AG1038" t="str">
            <v xml:space="preserve">  </v>
          </cell>
          <cell r="AH1038" t="str">
            <v xml:space="preserve">  </v>
          </cell>
          <cell r="AI1038" t="str">
            <v>DCM160</v>
          </cell>
          <cell r="AJ1038" t="str">
            <v>Police Stations</v>
          </cell>
        </row>
        <row r="1039">
          <cell r="A1039" t="str">
            <v>Emergency Task Force</v>
          </cell>
          <cell r="B1039" t="str">
            <v>Police Stations</v>
          </cell>
          <cell r="C1039" t="str">
            <v>300 Lesmill Rd.</v>
          </cell>
          <cell r="D1039" t="str">
            <v>North York</v>
          </cell>
          <cell r="E1039" t="str">
            <v>M3B 2T5</v>
          </cell>
          <cell r="F1039">
            <v>35995</v>
          </cell>
          <cell r="G1039" t="str">
            <v>SqFt</v>
          </cell>
          <cell r="H1039">
            <v>168</v>
          </cell>
          <cell r="J1039">
            <v>478372.53091899998</v>
          </cell>
          <cell r="K1039" t="str">
            <v>kWh</v>
          </cell>
          <cell r="L1039">
            <v>66303.884848000002</v>
          </cell>
          <cell r="M1039" t="str">
            <v>CUBICM</v>
          </cell>
          <cell r="AF1039" t="str">
            <v xml:space="preserve">  </v>
          </cell>
          <cell r="AG1039" t="str">
            <v xml:space="preserve">  </v>
          </cell>
          <cell r="AH1039" t="str">
            <v xml:space="preserve">  </v>
          </cell>
          <cell r="AI1039" t="str">
            <v>ETF</v>
          </cell>
          <cell r="AJ1039" t="str">
            <v>Police Stations</v>
          </cell>
        </row>
        <row r="1040">
          <cell r="A1040" t="str">
            <v>Forensic Service, Store &amp; Garage</v>
          </cell>
          <cell r="B1040" t="str">
            <v>Police Stations</v>
          </cell>
          <cell r="C1040" t="str">
            <v>2050 Jane St</v>
          </cell>
          <cell r="D1040" t="str">
            <v>North York</v>
          </cell>
          <cell r="E1040" t="str">
            <v>M3M 1A2</v>
          </cell>
          <cell r="F1040">
            <v>62484</v>
          </cell>
          <cell r="G1040" t="str">
            <v>SqFt</v>
          </cell>
          <cell r="H1040">
            <v>168</v>
          </cell>
          <cell r="J1040">
            <v>1522000.5082350001</v>
          </cell>
          <cell r="K1040" t="str">
            <v>kWh</v>
          </cell>
          <cell r="L1040">
            <v>174358.284881</v>
          </cell>
          <cell r="M1040" t="str">
            <v>CUBICM</v>
          </cell>
          <cell r="AF1040" t="str">
            <v xml:space="preserve">  </v>
          </cell>
          <cell r="AG1040" t="str">
            <v xml:space="preserve">  </v>
          </cell>
          <cell r="AH1040" t="str">
            <v xml:space="preserve">  </v>
          </cell>
          <cell r="AI1040" t="str">
            <v>FSSG</v>
          </cell>
          <cell r="AJ1040" t="str">
            <v>Police Stations</v>
          </cell>
        </row>
        <row r="1041">
          <cell r="A1041" t="str">
            <v>Humber Bay Life Stn</v>
          </cell>
          <cell r="B1041" t="str">
            <v>Police Stations</v>
          </cell>
          <cell r="C1041" t="str">
            <v>2233 Lakeshore Blvd</v>
          </cell>
          <cell r="D1041" t="str">
            <v>Etobicoke</v>
          </cell>
          <cell r="E1041" t="str">
            <v>M8V 1A1</v>
          </cell>
          <cell r="F1041">
            <v>1830</v>
          </cell>
          <cell r="G1041" t="str">
            <v>SqFt</v>
          </cell>
          <cell r="H1041">
            <v>168</v>
          </cell>
          <cell r="J1041">
            <v>46364.180744000005</v>
          </cell>
          <cell r="K1041" t="str">
            <v>kWh</v>
          </cell>
          <cell r="AF1041" t="str">
            <v xml:space="preserve">  </v>
          </cell>
          <cell r="AG1041" t="str">
            <v xml:space="preserve">  </v>
          </cell>
          <cell r="AH1041" t="str">
            <v xml:space="preserve">  </v>
          </cell>
          <cell r="AI1041" t="str">
            <v>HBLS</v>
          </cell>
          <cell r="AJ1041" t="str">
            <v>Police Stations</v>
          </cell>
        </row>
        <row r="1042">
          <cell r="A1042" t="str">
            <v>Intelligence Bureau</v>
          </cell>
          <cell r="B1042" t="str">
            <v>Police Stations</v>
          </cell>
          <cell r="C1042" t="str">
            <v>30 Upjohn St</v>
          </cell>
          <cell r="D1042" t="str">
            <v>North York</v>
          </cell>
          <cell r="E1042" t="str">
            <v>M3B 1Y2</v>
          </cell>
          <cell r="F1042">
            <v>70547</v>
          </cell>
          <cell r="G1042" t="str">
            <v>SqFt</v>
          </cell>
          <cell r="H1042">
            <v>168</v>
          </cell>
          <cell r="J1042">
            <v>1465744.9159670002</v>
          </cell>
          <cell r="K1042" t="str">
            <v>kWh</v>
          </cell>
          <cell r="L1042">
            <v>81630.051475</v>
          </cell>
          <cell r="M1042" t="str">
            <v>CUBICM</v>
          </cell>
          <cell r="AF1042" t="str">
            <v xml:space="preserve">  </v>
          </cell>
          <cell r="AG1042" t="str">
            <v xml:space="preserve">  </v>
          </cell>
          <cell r="AH1042" t="str">
            <v xml:space="preserve">  </v>
          </cell>
          <cell r="AI1042" t="str">
            <v>IB</v>
          </cell>
          <cell r="AJ1042" t="str">
            <v>Police Stations</v>
          </cell>
        </row>
        <row r="1043">
          <cell r="A1043" t="str">
            <v>Leuty Beach</v>
          </cell>
          <cell r="B1043" t="str">
            <v>Police Stations</v>
          </cell>
          <cell r="C1043" t="str">
            <v>0 Leuty Ave</v>
          </cell>
          <cell r="D1043" t="str">
            <v>Toronto</v>
          </cell>
          <cell r="E1043" t="str">
            <v>M4E 2R2</v>
          </cell>
          <cell r="F1043">
            <v>1000</v>
          </cell>
          <cell r="G1043" t="str">
            <v>SqFt</v>
          </cell>
          <cell r="H1043">
            <v>168</v>
          </cell>
          <cell r="J1043">
            <v>9249.8013489999994</v>
          </cell>
          <cell r="K1043" t="str">
            <v>kWh</v>
          </cell>
          <cell r="AF1043" t="str">
            <v xml:space="preserve">  </v>
          </cell>
          <cell r="AG1043" t="str">
            <v xml:space="preserve">  </v>
          </cell>
          <cell r="AH1043" t="str">
            <v xml:space="preserve">  </v>
          </cell>
          <cell r="AI1043" t="str">
            <v>LBLS</v>
          </cell>
          <cell r="AJ1043" t="str">
            <v>Police Stations</v>
          </cell>
        </row>
        <row r="1044">
          <cell r="A1044" t="str">
            <v>Police Academy</v>
          </cell>
          <cell r="B1044" t="str">
            <v>Police Stations</v>
          </cell>
          <cell r="C1044" t="str">
            <v>70 Birmingham Street</v>
          </cell>
          <cell r="D1044" t="str">
            <v>Etobicoke</v>
          </cell>
          <cell r="E1044" t="str">
            <v>M8V 2Z5</v>
          </cell>
          <cell r="F1044">
            <v>302735</v>
          </cell>
          <cell r="G1044" t="str">
            <v>SqFt</v>
          </cell>
          <cell r="H1044">
            <v>168</v>
          </cell>
          <cell r="J1044">
            <v>5429771.7920639999</v>
          </cell>
          <cell r="K1044" t="str">
            <v>kWh</v>
          </cell>
          <cell r="L1044">
            <v>630453.33210200001</v>
          </cell>
          <cell r="M1044" t="str">
            <v>CUBICM</v>
          </cell>
          <cell r="AF1044" t="str">
            <v xml:space="preserve">  </v>
          </cell>
          <cell r="AG1044" t="str">
            <v xml:space="preserve">  </v>
          </cell>
          <cell r="AH1044" t="str">
            <v xml:space="preserve">  </v>
          </cell>
          <cell r="AI1044" t="str">
            <v>PACAD</v>
          </cell>
          <cell r="AJ1044" t="str">
            <v>Police Stations</v>
          </cell>
        </row>
        <row r="1045">
          <cell r="A1045" t="str">
            <v>Police Dog Service</v>
          </cell>
          <cell r="B1045" t="str">
            <v>Police Stations</v>
          </cell>
          <cell r="C1045" t="str">
            <v>44 Beechwood Dr</v>
          </cell>
          <cell r="D1045" t="str">
            <v>Toronto</v>
          </cell>
          <cell r="E1045" t="str">
            <v>M4K 2K9</v>
          </cell>
          <cell r="F1045">
            <v>9440</v>
          </cell>
          <cell r="G1045" t="str">
            <v>SqFt</v>
          </cell>
          <cell r="H1045">
            <v>168</v>
          </cell>
          <cell r="J1045">
            <v>146972.00206100001</v>
          </cell>
          <cell r="K1045" t="str">
            <v>kWh</v>
          </cell>
          <cell r="L1045">
            <v>6057.77981</v>
          </cell>
          <cell r="M1045" t="str">
            <v>CUBICM</v>
          </cell>
          <cell r="AF1045" t="str">
            <v xml:space="preserve">  </v>
          </cell>
          <cell r="AG1045" t="str">
            <v xml:space="preserve">  </v>
          </cell>
          <cell r="AH1045" t="str">
            <v xml:space="preserve">  </v>
          </cell>
          <cell r="AI1045" t="str">
            <v>PDS</v>
          </cell>
          <cell r="AJ1045" t="str">
            <v>Police Stations</v>
          </cell>
        </row>
        <row r="1046">
          <cell r="A1046" t="str">
            <v>Police Garage</v>
          </cell>
          <cell r="B1046" t="str">
            <v>Police Stations</v>
          </cell>
          <cell r="C1046" t="str">
            <v>18 Cranfield Rd</v>
          </cell>
          <cell r="D1046" t="str">
            <v>East York</v>
          </cell>
          <cell r="E1046" t="str">
            <v>M4B 1Y2</v>
          </cell>
          <cell r="F1046">
            <v>33024</v>
          </cell>
          <cell r="G1046" t="str">
            <v>SqFt</v>
          </cell>
          <cell r="H1046">
            <v>168</v>
          </cell>
          <cell r="J1046">
            <v>388050.245</v>
          </cell>
          <cell r="K1046" t="str">
            <v>kWh</v>
          </cell>
          <cell r="L1046">
            <v>62953.396364</v>
          </cell>
          <cell r="M1046" t="str">
            <v>CUBICM</v>
          </cell>
          <cell r="AF1046" t="str">
            <v xml:space="preserve">  </v>
          </cell>
          <cell r="AG1046" t="str">
            <v xml:space="preserve">  </v>
          </cell>
          <cell r="AH1046" t="str">
            <v xml:space="preserve">  </v>
          </cell>
          <cell r="AI1046" t="str">
            <v>PGAR</v>
          </cell>
          <cell r="AJ1046" t="str">
            <v>Police Stations</v>
          </cell>
        </row>
        <row r="1047">
          <cell r="A1047" t="str">
            <v>Police Headquarters</v>
          </cell>
          <cell r="B1047" t="str">
            <v>Police Stations</v>
          </cell>
          <cell r="C1047" t="str">
            <v>40 College St.</v>
          </cell>
          <cell r="D1047" t="str">
            <v>Toronto</v>
          </cell>
          <cell r="E1047" t="str">
            <v>M5G 2J3</v>
          </cell>
          <cell r="F1047">
            <v>425000</v>
          </cell>
          <cell r="G1047" t="str">
            <v>SqFt</v>
          </cell>
          <cell r="H1047">
            <v>168</v>
          </cell>
          <cell r="J1047">
            <v>10091337.604774</v>
          </cell>
          <cell r="K1047" t="str">
            <v>kWh</v>
          </cell>
          <cell r="L1047">
            <v>467349.73266699997</v>
          </cell>
          <cell r="M1047" t="str">
            <v>CUBICM</v>
          </cell>
          <cell r="AB1047">
            <v>24813.2741488088</v>
          </cell>
          <cell r="AC1047" t="str">
            <v>Giga Joules</v>
          </cell>
          <cell r="AD1047" t="str">
            <v>Yes</v>
          </cell>
          <cell r="AE1047">
            <v>3.2620568510000001</v>
          </cell>
          <cell r="AF1047" t="str">
            <v xml:space="preserve">  </v>
          </cell>
          <cell r="AG1047" t="str">
            <v xml:space="preserve">  </v>
          </cell>
          <cell r="AH1047" t="str">
            <v xml:space="preserve">  </v>
          </cell>
          <cell r="AI1047" t="str">
            <v>PHQ</v>
          </cell>
          <cell r="AJ1047" t="str">
            <v>Police Stations</v>
          </cell>
        </row>
        <row r="1048">
          <cell r="A1048" t="str">
            <v>Police Marine Hq</v>
          </cell>
          <cell r="B1048" t="str">
            <v>Police Stations</v>
          </cell>
          <cell r="C1048" t="str">
            <v>259 Queens Quay W.</v>
          </cell>
          <cell r="D1048" t="str">
            <v>Toronto</v>
          </cell>
          <cell r="E1048" t="str">
            <v>M5V 1A2</v>
          </cell>
          <cell r="F1048">
            <v>23035</v>
          </cell>
          <cell r="G1048" t="str">
            <v>SqFt</v>
          </cell>
          <cell r="H1048">
            <v>168</v>
          </cell>
          <cell r="J1048">
            <v>351780.72057099995</v>
          </cell>
          <cell r="K1048" t="str">
            <v>kWh</v>
          </cell>
          <cell r="L1048">
            <v>52486.614318000007</v>
          </cell>
          <cell r="M1048" t="str">
            <v>CUBICM</v>
          </cell>
          <cell r="AF1048" t="str">
            <v xml:space="preserve">  </v>
          </cell>
          <cell r="AG1048" t="str">
            <v xml:space="preserve">  </v>
          </cell>
          <cell r="AH1048" t="str">
            <v xml:space="preserve">  </v>
          </cell>
          <cell r="AI1048" t="str">
            <v>PMH</v>
          </cell>
          <cell r="AJ1048" t="str">
            <v>Police Stations</v>
          </cell>
        </row>
        <row r="1049">
          <cell r="A1049" t="str">
            <v>Property Bureau</v>
          </cell>
          <cell r="B1049" t="str">
            <v>Police Stations</v>
          </cell>
          <cell r="C1049" t="str">
            <v>799 Islington Ave.</v>
          </cell>
          <cell r="D1049" t="str">
            <v>Etobicoke</v>
          </cell>
          <cell r="E1049" t="str">
            <v>M8Z 5W8</v>
          </cell>
          <cell r="F1049">
            <v>43992</v>
          </cell>
          <cell r="G1049" t="str">
            <v>SqFt</v>
          </cell>
          <cell r="H1049">
            <v>168</v>
          </cell>
          <cell r="J1049">
            <v>414020.18225599994</v>
          </cell>
          <cell r="K1049" t="str">
            <v>kWh</v>
          </cell>
          <cell r="L1049">
            <v>30408.032256999999</v>
          </cell>
          <cell r="M1049" t="str">
            <v>CUBICM</v>
          </cell>
          <cell r="AF1049" t="str">
            <v xml:space="preserve">  </v>
          </cell>
          <cell r="AG1049" t="str">
            <v xml:space="preserve">  </v>
          </cell>
          <cell r="AH1049" t="str">
            <v xml:space="preserve">  </v>
          </cell>
          <cell r="AI1049" t="str">
            <v>PROPB</v>
          </cell>
          <cell r="AJ1049" t="str">
            <v>Police Stations</v>
          </cell>
        </row>
        <row r="1050">
          <cell r="A1050" t="str">
            <v>Property Evidence Unit</v>
          </cell>
          <cell r="B1050" t="str">
            <v>Police Stations</v>
          </cell>
          <cell r="C1050" t="str">
            <v>330 Progress Ave</v>
          </cell>
          <cell r="D1050" t="str">
            <v>Scarborough</v>
          </cell>
          <cell r="E1050" t="str">
            <v>M1R 5C4</v>
          </cell>
          <cell r="F1050">
            <v>287752</v>
          </cell>
          <cell r="G1050" t="str">
            <v>SqFt</v>
          </cell>
          <cell r="H1050">
            <v>168</v>
          </cell>
          <cell r="J1050">
            <v>3132760.7652579998</v>
          </cell>
          <cell r="K1050" t="str">
            <v>kWh</v>
          </cell>
          <cell r="L1050">
            <v>155245.67741900001</v>
          </cell>
          <cell r="M1050" t="str">
            <v>CUBICM</v>
          </cell>
          <cell r="AF1050" t="str">
            <v xml:space="preserve">  </v>
          </cell>
          <cell r="AG1050" t="str">
            <v xml:space="preserve">  </v>
          </cell>
          <cell r="AH1050" t="str">
            <v xml:space="preserve">  </v>
          </cell>
          <cell r="AI1050" t="str">
            <v>PROPEU</v>
          </cell>
          <cell r="AJ1050" t="str">
            <v>Police Stations</v>
          </cell>
        </row>
        <row r="1051">
          <cell r="A1051" t="str">
            <v>Public Order</v>
          </cell>
          <cell r="B1051" t="str">
            <v>Police Stations</v>
          </cell>
          <cell r="C1051" t="str">
            <v>4610 Finch Ave.E.</v>
          </cell>
          <cell r="D1051" t="str">
            <v>Scarborough</v>
          </cell>
          <cell r="E1051" t="str">
            <v>M1S 4G2</v>
          </cell>
          <cell r="F1051">
            <v>8342</v>
          </cell>
          <cell r="G1051" t="str">
            <v>SqFt</v>
          </cell>
          <cell r="H1051">
            <v>168</v>
          </cell>
          <cell r="J1051">
            <v>49866.360250000005</v>
          </cell>
          <cell r="K1051" t="str">
            <v>kWh</v>
          </cell>
          <cell r="L1051">
            <v>19671.605162</v>
          </cell>
          <cell r="M1051" t="str">
            <v>CUBICM</v>
          </cell>
          <cell r="AF1051" t="str">
            <v xml:space="preserve">  </v>
          </cell>
          <cell r="AG1051" t="str">
            <v xml:space="preserve">  </v>
          </cell>
          <cell r="AH1051" t="str">
            <v xml:space="preserve">  </v>
          </cell>
          <cell r="AI1051" t="str">
            <v>PORD</v>
          </cell>
          <cell r="AJ1051" t="str">
            <v>Police Stations</v>
          </cell>
        </row>
        <row r="1052">
          <cell r="A1052" t="str">
            <v>Radio, Electronics and Telecom</v>
          </cell>
          <cell r="B1052" t="str">
            <v>Police Stations</v>
          </cell>
          <cell r="C1052" t="str">
            <v>951 Wilson Ave</v>
          </cell>
          <cell r="D1052" t="str">
            <v>North York</v>
          </cell>
          <cell r="E1052" t="str">
            <v>M3K 2A7</v>
          </cell>
          <cell r="F1052">
            <v>18000</v>
          </cell>
          <cell r="G1052" t="str">
            <v>SqFt</v>
          </cell>
          <cell r="H1052">
            <v>168</v>
          </cell>
          <cell r="J1052">
            <v>125327.582237</v>
          </cell>
          <cell r="K1052" t="str">
            <v>kWh</v>
          </cell>
          <cell r="L1052">
            <v>517.80745999999999</v>
          </cell>
          <cell r="M1052" t="str">
            <v>CUBICM</v>
          </cell>
          <cell r="AF1052" t="str">
            <v xml:space="preserve">  </v>
          </cell>
          <cell r="AG1052" t="str">
            <v xml:space="preserve">  </v>
          </cell>
          <cell r="AH1052" t="str">
            <v xml:space="preserve">  </v>
          </cell>
          <cell r="AI1052" t="str">
            <v>PCB</v>
          </cell>
          <cell r="AJ1052" t="str">
            <v>Police Stations</v>
          </cell>
        </row>
        <row r="1053">
          <cell r="A1053" t="str">
            <v>TAVIS - OSSG</v>
          </cell>
          <cell r="B1053" t="str">
            <v>Police Stations</v>
          </cell>
          <cell r="C1053" t="str">
            <v>2126 Kipling Ave</v>
          </cell>
          <cell r="D1053" t="str">
            <v>Etobicoke</v>
          </cell>
          <cell r="E1053" t="str">
            <v>M9W 2H3</v>
          </cell>
          <cell r="F1053">
            <v>16952</v>
          </cell>
          <cell r="G1053" t="str">
            <v>SqFt</v>
          </cell>
          <cell r="H1053">
            <v>168</v>
          </cell>
          <cell r="J1053">
            <v>198617.45149900002</v>
          </cell>
          <cell r="K1053" t="str">
            <v>kWh</v>
          </cell>
          <cell r="L1053">
            <v>23344.161804999996</v>
          </cell>
          <cell r="M1053" t="str">
            <v>CUBICM</v>
          </cell>
          <cell r="AF1053" t="str">
            <v xml:space="preserve">  </v>
          </cell>
          <cell r="AG1053" t="str">
            <v xml:space="preserve">  </v>
          </cell>
          <cell r="AH1053" t="str">
            <v xml:space="preserve">  </v>
          </cell>
          <cell r="AI1053" t="str">
            <v>TAVIS</v>
          </cell>
          <cell r="AJ1053" t="str">
            <v>Police Stations</v>
          </cell>
        </row>
        <row r="1054">
          <cell r="A1054" t="str">
            <v>Traffic Services and Garage</v>
          </cell>
          <cell r="B1054" t="str">
            <v>Police Stations</v>
          </cell>
          <cell r="C1054" t="str">
            <v>9 Hanna Ave</v>
          </cell>
          <cell r="D1054" t="str">
            <v>Toronto</v>
          </cell>
          <cell r="E1054" t="str">
            <v>M6K 3E7</v>
          </cell>
          <cell r="F1054">
            <v>297988</v>
          </cell>
          <cell r="G1054" t="str">
            <v>SqFt</v>
          </cell>
          <cell r="H1054">
            <v>168</v>
          </cell>
          <cell r="J1054">
            <v>2715692.7988059996</v>
          </cell>
          <cell r="K1054" t="str">
            <v>kWh</v>
          </cell>
          <cell r="L1054">
            <v>337923.16983000003</v>
          </cell>
          <cell r="M1054" t="str">
            <v>CUBICM</v>
          </cell>
          <cell r="AF1054" t="str">
            <v xml:space="preserve">  </v>
          </cell>
          <cell r="AG1054" t="str">
            <v xml:space="preserve">  </v>
          </cell>
          <cell r="AH1054" t="str">
            <v xml:space="preserve">  </v>
          </cell>
          <cell r="AI1054" t="str">
            <v>TSGAR</v>
          </cell>
          <cell r="AJ1054" t="str">
            <v>Police Stations</v>
          </cell>
        </row>
        <row r="1055">
          <cell r="A1055" t="str">
            <v>Agincourt District</v>
          </cell>
          <cell r="B1055" t="str">
            <v>Public Libraries</v>
          </cell>
          <cell r="C1055" t="str">
            <v>155 Bonis Ave</v>
          </cell>
          <cell r="D1055" t="str">
            <v>Scarborough</v>
          </cell>
          <cell r="E1055" t="str">
            <v>M1T 3W6</v>
          </cell>
          <cell r="F1055">
            <v>26996</v>
          </cell>
          <cell r="G1055" t="str">
            <v>SqFt</v>
          </cell>
          <cell r="H1055">
            <v>70</v>
          </cell>
          <cell r="J1055">
            <v>706581.18588200002</v>
          </cell>
          <cell r="K1055" t="str">
            <v>kWh</v>
          </cell>
          <cell r="L1055">
            <v>4663.3511589999998</v>
          </cell>
          <cell r="M1055" t="str">
            <v>CUBICM</v>
          </cell>
          <cell r="AF1055" t="str">
            <v xml:space="preserve">  </v>
          </cell>
          <cell r="AG1055" t="str">
            <v xml:space="preserve">  </v>
          </cell>
          <cell r="AH1055" t="str">
            <v xml:space="preserve">  </v>
          </cell>
          <cell r="AI1055" t="str">
            <v>ADL</v>
          </cell>
          <cell r="AJ1055" t="str">
            <v>Public Libraries</v>
          </cell>
        </row>
        <row r="1056">
          <cell r="A1056" t="str">
            <v>Albert Campbell District</v>
          </cell>
          <cell r="B1056" t="str">
            <v>Public Libraries</v>
          </cell>
          <cell r="C1056" t="str">
            <v>496 Birchmount Rd</v>
          </cell>
          <cell r="D1056" t="str">
            <v>Scarborough</v>
          </cell>
          <cell r="E1056" t="str">
            <v>M1K 1N8</v>
          </cell>
          <cell r="F1056">
            <v>26102</v>
          </cell>
          <cell r="G1056" t="str">
            <v>SqFt</v>
          </cell>
          <cell r="H1056">
            <v>70</v>
          </cell>
          <cell r="J1056">
            <v>510268.72288500005</v>
          </cell>
          <cell r="K1056" t="str">
            <v>kWh</v>
          </cell>
          <cell r="L1056">
            <v>7671.2999269999991</v>
          </cell>
          <cell r="M1056" t="str">
            <v>CUBICM</v>
          </cell>
          <cell r="AF1056" t="str">
            <v xml:space="preserve">  </v>
          </cell>
          <cell r="AG1056" t="str">
            <v xml:space="preserve">  </v>
          </cell>
          <cell r="AH1056" t="str">
            <v xml:space="preserve">  </v>
          </cell>
          <cell r="AI1056" t="str">
            <v>ACD</v>
          </cell>
          <cell r="AJ1056" t="str">
            <v>Public Libraries</v>
          </cell>
        </row>
        <row r="1057">
          <cell r="A1057" t="str">
            <v>Albion</v>
          </cell>
          <cell r="B1057" t="str">
            <v>Public Libraries</v>
          </cell>
          <cell r="C1057" t="str">
            <v>1515 Albion Rd</v>
          </cell>
          <cell r="D1057" t="str">
            <v>Etobicoke</v>
          </cell>
          <cell r="E1057" t="str">
            <v>M9V 1B2</v>
          </cell>
          <cell r="F1057">
            <v>32281</v>
          </cell>
          <cell r="G1057" t="str">
            <v>SqFt</v>
          </cell>
          <cell r="H1057">
            <v>70</v>
          </cell>
          <cell r="J1057">
            <v>457471.51323299995</v>
          </cell>
          <cell r="K1057" t="str">
            <v>kWh</v>
          </cell>
          <cell r="L1057">
            <v>25064.911154999998</v>
          </cell>
          <cell r="M1057" t="str">
            <v>CUBICM</v>
          </cell>
          <cell r="AF1057" t="str">
            <v xml:space="preserve">  </v>
          </cell>
          <cell r="AG1057" t="str">
            <v xml:space="preserve">  </v>
          </cell>
          <cell r="AH1057" t="str">
            <v xml:space="preserve">  </v>
          </cell>
          <cell r="AI1057" t="str">
            <v>AB</v>
          </cell>
          <cell r="AJ1057" t="str">
            <v>Public Libraries</v>
          </cell>
        </row>
        <row r="1058">
          <cell r="A1058" t="str">
            <v>Amesbury Park Library</v>
          </cell>
          <cell r="B1058" t="str">
            <v>Public Libraries</v>
          </cell>
          <cell r="C1058" t="str">
            <v>1565 Lawrence Ave W</v>
          </cell>
          <cell r="D1058" t="str">
            <v>North York</v>
          </cell>
          <cell r="E1058" t="str">
            <v>M6L 1B6</v>
          </cell>
          <cell r="F1058">
            <v>6318</v>
          </cell>
          <cell r="G1058" t="str">
            <v>SqFt</v>
          </cell>
          <cell r="H1058">
            <v>70</v>
          </cell>
          <cell r="J1058">
            <v>91479.470490000007</v>
          </cell>
          <cell r="K1058" t="str">
            <v>kWh</v>
          </cell>
          <cell r="L1058">
            <v>7998.7829090000005</v>
          </cell>
          <cell r="M1058" t="str">
            <v>CUBICM</v>
          </cell>
          <cell r="AF1058" t="str">
            <v xml:space="preserve">  </v>
          </cell>
          <cell r="AG1058" t="str">
            <v xml:space="preserve">  </v>
          </cell>
          <cell r="AH1058" t="str">
            <v xml:space="preserve">  </v>
          </cell>
          <cell r="AI1058" t="str">
            <v>AP</v>
          </cell>
          <cell r="AJ1058" t="str">
            <v>Public Libraries</v>
          </cell>
        </row>
        <row r="1059">
          <cell r="A1059" t="str">
            <v>Annette Street</v>
          </cell>
          <cell r="B1059" t="str">
            <v>Public Libraries</v>
          </cell>
          <cell r="C1059" t="str">
            <v>145 Annette St.</v>
          </cell>
          <cell r="D1059" t="str">
            <v>Toronto</v>
          </cell>
          <cell r="E1059" t="str">
            <v>M6P 1P3</v>
          </cell>
          <cell r="F1059">
            <v>7804</v>
          </cell>
          <cell r="G1059" t="str">
            <v>SqFt</v>
          </cell>
          <cell r="H1059">
            <v>70</v>
          </cell>
          <cell r="J1059">
            <v>169948.24458500001</v>
          </cell>
          <cell r="K1059" t="str">
            <v>kWh</v>
          </cell>
          <cell r="L1059">
            <v>7814.2983880000002</v>
          </cell>
          <cell r="M1059" t="str">
            <v>CUBICM</v>
          </cell>
          <cell r="AF1059" t="str">
            <v xml:space="preserve">  </v>
          </cell>
          <cell r="AG1059" t="str">
            <v xml:space="preserve">  </v>
          </cell>
          <cell r="AH1059" t="str">
            <v xml:space="preserve">  </v>
          </cell>
          <cell r="AI1059" t="str">
            <v>AN</v>
          </cell>
          <cell r="AJ1059" t="str">
            <v>Public Libraries</v>
          </cell>
        </row>
        <row r="1060">
          <cell r="A1060" t="str">
            <v>Barbara Frum</v>
          </cell>
          <cell r="B1060" t="str">
            <v>Public Libraries</v>
          </cell>
          <cell r="C1060" t="str">
            <v>20 Covington Rd</v>
          </cell>
          <cell r="D1060" t="str">
            <v>North York</v>
          </cell>
          <cell r="E1060" t="str">
            <v>M6A 3C1</v>
          </cell>
          <cell r="F1060">
            <v>44319</v>
          </cell>
          <cell r="G1060" t="str">
            <v>SqFt</v>
          </cell>
          <cell r="H1060">
            <v>70</v>
          </cell>
          <cell r="J1060">
            <v>885688.13027099997</v>
          </cell>
          <cell r="K1060" t="str">
            <v>kWh</v>
          </cell>
          <cell r="L1060">
            <v>32255.929004000001</v>
          </cell>
          <cell r="M1060" t="str">
            <v>CUBICM</v>
          </cell>
          <cell r="AF1060" t="str">
            <v xml:space="preserve">  </v>
          </cell>
          <cell r="AG1060" t="str">
            <v xml:space="preserve">  </v>
          </cell>
          <cell r="AH1060" t="str">
            <v xml:space="preserve">  </v>
          </cell>
          <cell r="AI1060" t="str">
            <v>BF</v>
          </cell>
          <cell r="AJ1060" t="str">
            <v>Public Libraries</v>
          </cell>
        </row>
        <row r="1061">
          <cell r="A1061" t="str">
            <v>Bayview</v>
          </cell>
          <cell r="B1061" t="str">
            <v>Public Libraries</v>
          </cell>
          <cell r="C1061" t="str">
            <v>2901 Bayview Ave</v>
          </cell>
          <cell r="D1061" t="str">
            <v>North York</v>
          </cell>
          <cell r="E1061" t="str">
            <v>M2N 5Z7</v>
          </cell>
          <cell r="F1061">
            <v>6340</v>
          </cell>
          <cell r="G1061" t="str">
            <v>SqFt</v>
          </cell>
          <cell r="H1061">
            <v>70</v>
          </cell>
          <cell r="J1061">
            <v>132774.64754899999</v>
          </cell>
          <cell r="K1061" t="str">
            <v>kWh</v>
          </cell>
          <cell r="AF1061" t="str">
            <v xml:space="preserve">  </v>
          </cell>
          <cell r="AG1061" t="str">
            <v xml:space="preserve">  </v>
          </cell>
          <cell r="AH1061" t="str">
            <v xml:space="preserve">  </v>
          </cell>
          <cell r="AI1061" t="str">
            <v>BY</v>
          </cell>
          <cell r="AJ1061" t="str">
            <v>Public Libraries</v>
          </cell>
        </row>
        <row r="1062">
          <cell r="A1062" t="str">
            <v>Beaches</v>
          </cell>
          <cell r="B1062" t="str">
            <v>Public Libraries</v>
          </cell>
          <cell r="C1062" t="str">
            <v>2161 Queen St. E.</v>
          </cell>
          <cell r="D1062" t="str">
            <v>Toronto</v>
          </cell>
          <cell r="E1062" t="str">
            <v>M4L 1J1</v>
          </cell>
          <cell r="F1062">
            <v>7804</v>
          </cell>
          <cell r="G1062" t="str">
            <v>SqFt</v>
          </cell>
          <cell r="H1062">
            <v>70</v>
          </cell>
          <cell r="J1062">
            <v>113923.956437</v>
          </cell>
          <cell r="K1062" t="str">
            <v>kWh</v>
          </cell>
          <cell r="L1062">
            <v>10548.916136</v>
          </cell>
          <cell r="M1062" t="str">
            <v>CUBICM</v>
          </cell>
          <cell r="AF1062" t="str">
            <v xml:space="preserve">  </v>
          </cell>
          <cell r="AG1062" t="str">
            <v xml:space="preserve">  </v>
          </cell>
          <cell r="AH1062" t="str">
            <v xml:space="preserve">  </v>
          </cell>
          <cell r="AI1062" t="str">
            <v>BE</v>
          </cell>
          <cell r="AJ1062" t="str">
            <v>Public Libraries</v>
          </cell>
        </row>
        <row r="1063">
          <cell r="A1063" t="str">
            <v>Bendale</v>
          </cell>
          <cell r="B1063" t="str">
            <v>Public Libraries</v>
          </cell>
          <cell r="C1063" t="str">
            <v>1515 Danforth Rd</v>
          </cell>
          <cell r="D1063" t="str">
            <v>Scarborough</v>
          </cell>
          <cell r="E1063" t="str">
            <v>M1J 1H5</v>
          </cell>
          <cell r="F1063">
            <v>8503</v>
          </cell>
          <cell r="G1063" t="str">
            <v>SqFt</v>
          </cell>
          <cell r="H1063">
            <v>70</v>
          </cell>
          <cell r="J1063">
            <v>103642.03581700001</v>
          </cell>
          <cell r="K1063" t="str">
            <v>kWh</v>
          </cell>
          <cell r="L1063">
            <v>9596.8678789999994</v>
          </cell>
          <cell r="M1063" t="str">
            <v>CUBICM</v>
          </cell>
          <cell r="AF1063" t="str">
            <v xml:space="preserve">  </v>
          </cell>
          <cell r="AG1063" t="str">
            <v xml:space="preserve">  </v>
          </cell>
          <cell r="AH1063" t="str">
            <v xml:space="preserve">  </v>
          </cell>
          <cell r="AI1063" t="str">
            <v>BEN</v>
          </cell>
          <cell r="AJ1063" t="str">
            <v>Public Libraries</v>
          </cell>
        </row>
        <row r="1064">
          <cell r="A1064" t="str">
            <v>Black Creek</v>
          </cell>
          <cell r="B1064" t="str">
            <v>Public Libraries</v>
          </cell>
          <cell r="C1064" t="str">
            <v>1700 Wilson Ave</v>
          </cell>
          <cell r="D1064" t="str">
            <v>North York</v>
          </cell>
          <cell r="E1064" t="str">
            <v>M3L 1B2</v>
          </cell>
          <cell r="F1064">
            <v>7093</v>
          </cell>
          <cell r="G1064" t="str">
            <v>SqFt</v>
          </cell>
          <cell r="H1064">
            <v>70</v>
          </cell>
          <cell r="J1064">
            <v>74422.220663</v>
          </cell>
          <cell r="K1064" t="str">
            <v>kWh</v>
          </cell>
          <cell r="L1064">
            <v>1742.7931030000002</v>
          </cell>
          <cell r="M1064" t="str">
            <v>CUBICM</v>
          </cell>
          <cell r="AF1064" t="str">
            <v xml:space="preserve">  </v>
          </cell>
          <cell r="AG1064" t="str">
            <v xml:space="preserve">  </v>
          </cell>
          <cell r="AH1064" t="str">
            <v xml:space="preserve">  </v>
          </cell>
          <cell r="AI1064" t="str">
            <v>BC</v>
          </cell>
          <cell r="AJ1064" t="str">
            <v>Public Libraries</v>
          </cell>
        </row>
        <row r="1065">
          <cell r="A1065" t="str">
            <v>Bloor Gladstone</v>
          </cell>
          <cell r="B1065" t="str">
            <v>Public Libraries</v>
          </cell>
          <cell r="C1065" t="str">
            <v>1101 Bloor St. W.</v>
          </cell>
          <cell r="D1065" t="str">
            <v>Toronto</v>
          </cell>
          <cell r="E1065" t="str">
            <v>M6H 1M6</v>
          </cell>
          <cell r="F1065">
            <v>20627</v>
          </cell>
          <cell r="G1065" t="str">
            <v>SqFt</v>
          </cell>
          <cell r="H1065">
            <v>70</v>
          </cell>
          <cell r="J1065">
            <v>349665.35125800001</v>
          </cell>
          <cell r="K1065" t="str">
            <v>kWh</v>
          </cell>
          <cell r="L1065">
            <v>37936.219994999999</v>
          </cell>
          <cell r="M1065" t="str">
            <v>CUBICM</v>
          </cell>
          <cell r="AF1065" t="str">
            <v xml:space="preserve">  </v>
          </cell>
          <cell r="AG1065" t="str">
            <v xml:space="preserve">  </v>
          </cell>
          <cell r="AH1065" t="str">
            <v xml:space="preserve">  </v>
          </cell>
          <cell r="AI1065" t="str">
            <v>BL</v>
          </cell>
          <cell r="AJ1065" t="str">
            <v>Public Libraries</v>
          </cell>
        </row>
        <row r="1066">
          <cell r="A1066" t="str">
            <v>Brentwood</v>
          </cell>
          <cell r="B1066" t="str">
            <v>Public Libraries</v>
          </cell>
          <cell r="C1066" t="str">
            <v>36 Brentwood Rd N</v>
          </cell>
          <cell r="D1066" t="str">
            <v>Etobicoke</v>
          </cell>
          <cell r="E1066" t="str">
            <v>M8X 2B5</v>
          </cell>
          <cell r="F1066">
            <v>13616</v>
          </cell>
          <cell r="G1066" t="str">
            <v>SqFt</v>
          </cell>
          <cell r="H1066">
            <v>70</v>
          </cell>
          <cell r="J1066">
            <v>254907.73103200001</v>
          </cell>
          <cell r="K1066" t="str">
            <v>kWh</v>
          </cell>
          <cell r="L1066">
            <v>18232.274791</v>
          </cell>
          <cell r="M1066" t="str">
            <v>CUBICM</v>
          </cell>
          <cell r="AF1066" t="str">
            <v xml:space="preserve">  </v>
          </cell>
          <cell r="AG1066" t="str">
            <v xml:space="preserve">  </v>
          </cell>
          <cell r="AH1066" t="str">
            <v xml:space="preserve">  </v>
          </cell>
          <cell r="AI1066" t="str">
            <v>BR</v>
          </cell>
          <cell r="AJ1066" t="str">
            <v>Public Libraries</v>
          </cell>
        </row>
        <row r="1067">
          <cell r="A1067" t="str">
            <v>Brookbanks</v>
          </cell>
          <cell r="B1067" t="str">
            <v>Public Libraries</v>
          </cell>
          <cell r="C1067" t="str">
            <v>210 Brookbanks Dr</v>
          </cell>
          <cell r="D1067" t="str">
            <v>North York</v>
          </cell>
          <cell r="E1067" t="str">
            <v>M3A 1Z5</v>
          </cell>
          <cell r="F1067">
            <v>7933</v>
          </cell>
          <cell r="G1067" t="str">
            <v>SqFt</v>
          </cell>
          <cell r="H1067">
            <v>70</v>
          </cell>
          <cell r="J1067">
            <v>97349.550252999994</v>
          </cell>
          <cell r="K1067" t="str">
            <v>kWh</v>
          </cell>
          <cell r="L1067">
            <v>9152.2062499999993</v>
          </cell>
          <cell r="M1067" t="str">
            <v>CUBICM</v>
          </cell>
          <cell r="AF1067" t="str">
            <v xml:space="preserve">  </v>
          </cell>
          <cell r="AG1067" t="str">
            <v xml:space="preserve">  </v>
          </cell>
          <cell r="AH1067" t="str">
            <v xml:space="preserve">  </v>
          </cell>
          <cell r="AI1067" t="str">
            <v>BB</v>
          </cell>
          <cell r="AJ1067" t="str">
            <v>Public Libraries</v>
          </cell>
        </row>
        <row r="1068">
          <cell r="A1068" t="str">
            <v>Cedarbrae</v>
          </cell>
          <cell r="B1068" t="str">
            <v>Public Libraries</v>
          </cell>
          <cell r="C1068" t="str">
            <v>545 Markham Rd</v>
          </cell>
          <cell r="D1068" t="str">
            <v>Scarborough</v>
          </cell>
          <cell r="E1068" t="str">
            <v>M1H 2A2</v>
          </cell>
          <cell r="F1068">
            <v>31506</v>
          </cell>
          <cell r="G1068" t="str">
            <v>SqFt</v>
          </cell>
          <cell r="H1068">
            <v>70</v>
          </cell>
          <cell r="J1068">
            <v>500942.96819399996</v>
          </cell>
          <cell r="K1068" t="str">
            <v>kWh</v>
          </cell>
          <cell r="L1068">
            <v>25772.117576000001</v>
          </cell>
          <cell r="M1068" t="str">
            <v>CUBICM</v>
          </cell>
          <cell r="AF1068" t="str">
            <v xml:space="preserve">  </v>
          </cell>
          <cell r="AG1068" t="str">
            <v xml:space="preserve">  </v>
          </cell>
          <cell r="AH1068" t="str">
            <v xml:space="preserve">  </v>
          </cell>
          <cell r="AI1068" t="str">
            <v>CED</v>
          </cell>
          <cell r="AJ1068" t="str">
            <v>Public Libraries</v>
          </cell>
        </row>
        <row r="1069">
          <cell r="A1069" t="str">
            <v>Centennial</v>
          </cell>
          <cell r="B1069" t="str">
            <v>Public Libraries</v>
          </cell>
          <cell r="C1069" t="str">
            <v>578 Finch Ave W</v>
          </cell>
          <cell r="D1069" t="str">
            <v>North York</v>
          </cell>
          <cell r="E1069" t="str">
            <v>M2R 1N7</v>
          </cell>
          <cell r="F1069">
            <v>6867</v>
          </cell>
          <cell r="G1069" t="str">
            <v>SqFt</v>
          </cell>
          <cell r="H1069">
            <v>70</v>
          </cell>
          <cell r="J1069">
            <v>113502.39906500001</v>
          </cell>
          <cell r="K1069" t="str">
            <v>kWh</v>
          </cell>
          <cell r="L1069">
            <v>7190.1154040000001</v>
          </cell>
          <cell r="M1069" t="str">
            <v>CUBICM</v>
          </cell>
          <cell r="AF1069" t="str">
            <v xml:space="preserve">  </v>
          </cell>
          <cell r="AG1069" t="str">
            <v xml:space="preserve">  </v>
          </cell>
          <cell r="AH1069" t="str">
            <v xml:space="preserve">  </v>
          </cell>
          <cell r="AI1069" t="str">
            <v>CT</v>
          </cell>
          <cell r="AJ1069" t="str">
            <v>Public Libraries</v>
          </cell>
        </row>
        <row r="1070">
          <cell r="A1070" t="str">
            <v>Cliffcrest</v>
          </cell>
          <cell r="B1070" t="str">
            <v>Public Libraries</v>
          </cell>
          <cell r="C1070" t="str">
            <v>3017 Kingston Rd</v>
          </cell>
          <cell r="D1070" t="str">
            <v>Scarborough</v>
          </cell>
          <cell r="E1070" t="str">
            <v>M1M 1P1</v>
          </cell>
          <cell r="F1070">
            <v>4898</v>
          </cell>
          <cell r="G1070" t="str">
            <v>SqFt</v>
          </cell>
          <cell r="H1070">
            <v>70</v>
          </cell>
          <cell r="J1070">
            <v>60860.538010999997</v>
          </cell>
          <cell r="K1070" t="str">
            <v>kWh</v>
          </cell>
          <cell r="L1070">
            <v>7852.063889</v>
          </cell>
          <cell r="M1070" t="str">
            <v>CUBICM</v>
          </cell>
          <cell r="AF1070" t="str">
            <v xml:space="preserve">  </v>
          </cell>
          <cell r="AG1070" t="str">
            <v xml:space="preserve">  </v>
          </cell>
          <cell r="AH1070" t="str">
            <v xml:space="preserve">  </v>
          </cell>
          <cell r="AI1070" t="str">
            <v>CC</v>
          </cell>
          <cell r="AJ1070" t="str">
            <v>Public Libraries</v>
          </cell>
        </row>
        <row r="1071">
          <cell r="A1071" t="str">
            <v>College Shaw</v>
          </cell>
          <cell r="B1071" t="str">
            <v>Public Libraries</v>
          </cell>
          <cell r="C1071" t="str">
            <v>766 College St.</v>
          </cell>
          <cell r="D1071" t="str">
            <v>Toronto</v>
          </cell>
          <cell r="E1071" t="str">
            <v>M6G 1C2</v>
          </cell>
          <cell r="F1071">
            <v>7685</v>
          </cell>
          <cell r="G1071" t="str">
            <v>SqFt</v>
          </cell>
          <cell r="H1071">
            <v>70</v>
          </cell>
          <cell r="J1071">
            <v>77421.411763000011</v>
          </cell>
          <cell r="K1071" t="str">
            <v>kWh</v>
          </cell>
          <cell r="L1071">
            <v>8784.4386009999998</v>
          </cell>
          <cell r="M1071" t="str">
            <v>CUBICM</v>
          </cell>
          <cell r="AF1071" t="str">
            <v xml:space="preserve">  </v>
          </cell>
          <cell r="AG1071" t="str">
            <v xml:space="preserve">  </v>
          </cell>
          <cell r="AH1071" t="str">
            <v xml:space="preserve">  </v>
          </cell>
          <cell r="AI1071" t="str">
            <v>CS</v>
          </cell>
          <cell r="AJ1071" t="str">
            <v>Public Libraries</v>
          </cell>
        </row>
        <row r="1072">
          <cell r="A1072" t="str">
            <v>Danforth Coxwell</v>
          </cell>
          <cell r="B1072" t="str">
            <v>Public Libraries</v>
          </cell>
          <cell r="C1072" t="str">
            <v>1675 Danforth Ave.</v>
          </cell>
          <cell r="D1072" t="str">
            <v>Toronto</v>
          </cell>
          <cell r="E1072" t="str">
            <v>M4C 5P2</v>
          </cell>
          <cell r="F1072">
            <v>9612</v>
          </cell>
          <cell r="G1072" t="str">
            <v>SqFt</v>
          </cell>
          <cell r="H1072">
            <v>70</v>
          </cell>
          <cell r="J1072">
            <v>106006.32259400001</v>
          </cell>
          <cell r="K1072" t="str">
            <v>kWh</v>
          </cell>
          <cell r="L1072">
            <v>9829.5666669999991</v>
          </cell>
          <cell r="M1072" t="str">
            <v>CUBICM</v>
          </cell>
          <cell r="AF1072" t="str">
            <v xml:space="preserve">  </v>
          </cell>
          <cell r="AG1072" t="str">
            <v xml:space="preserve">  </v>
          </cell>
          <cell r="AH1072" t="str">
            <v xml:space="preserve">  </v>
          </cell>
          <cell r="AI1072" t="str">
            <v>DA</v>
          </cell>
          <cell r="AJ1072" t="str">
            <v>Public Libraries</v>
          </cell>
        </row>
        <row r="1073">
          <cell r="A1073" t="str">
            <v>Davenport</v>
          </cell>
          <cell r="B1073" t="str">
            <v>Public Libraries</v>
          </cell>
          <cell r="C1073" t="str">
            <v>1246 Shaw St.</v>
          </cell>
          <cell r="D1073" t="str">
            <v>Toronto</v>
          </cell>
          <cell r="E1073" t="str">
            <v>M6G 3P1</v>
          </cell>
          <cell r="F1073">
            <v>3606</v>
          </cell>
          <cell r="G1073" t="str">
            <v>SqFt</v>
          </cell>
          <cell r="H1073">
            <v>100</v>
          </cell>
          <cell r="J1073">
            <v>81104.791062999997</v>
          </cell>
          <cell r="K1073" t="str">
            <v>kWh</v>
          </cell>
          <cell r="AF1073" t="str">
            <v xml:space="preserve">  </v>
          </cell>
          <cell r="AG1073" t="str">
            <v xml:space="preserve">  </v>
          </cell>
          <cell r="AH1073" t="str">
            <v xml:space="preserve">  </v>
          </cell>
          <cell r="AI1073" t="str">
            <v>DT</v>
          </cell>
          <cell r="AJ1073" t="str">
            <v>Public Libraries</v>
          </cell>
        </row>
        <row r="1074">
          <cell r="A1074" t="str">
            <v>Dawes Road</v>
          </cell>
          <cell r="B1074" t="str">
            <v>Public Libraries</v>
          </cell>
          <cell r="C1074" t="str">
            <v>416 Dawes Rd</v>
          </cell>
          <cell r="D1074" t="str">
            <v>Toronto</v>
          </cell>
          <cell r="E1074" t="str">
            <v>M4B 2EB</v>
          </cell>
          <cell r="F1074">
            <v>6501</v>
          </cell>
          <cell r="G1074" t="str">
            <v>SqFt</v>
          </cell>
          <cell r="H1074">
            <v>70</v>
          </cell>
          <cell r="J1074">
            <v>150839.56600299999</v>
          </cell>
          <cell r="K1074" t="str">
            <v>kWh</v>
          </cell>
          <cell r="AF1074" t="str">
            <v xml:space="preserve">  </v>
          </cell>
          <cell r="AG1074" t="str">
            <v xml:space="preserve">  </v>
          </cell>
          <cell r="AH1074" t="str">
            <v xml:space="preserve">  </v>
          </cell>
          <cell r="AI1074" t="str">
            <v>DR</v>
          </cell>
          <cell r="AJ1074" t="str">
            <v>Public Libraries</v>
          </cell>
        </row>
        <row r="1075">
          <cell r="A1075" t="str">
            <v>Deer Park</v>
          </cell>
          <cell r="B1075" t="str">
            <v>Public Libraries</v>
          </cell>
          <cell r="C1075" t="str">
            <v>40 St. Clair Ave. E.</v>
          </cell>
          <cell r="D1075" t="str">
            <v>Toronto</v>
          </cell>
          <cell r="E1075" t="str">
            <v>M4T 1M9</v>
          </cell>
          <cell r="F1075">
            <v>16576</v>
          </cell>
          <cell r="G1075" t="str">
            <v>SqFt</v>
          </cell>
          <cell r="H1075">
            <v>70</v>
          </cell>
          <cell r="J1075">
            <v>356160.54321199999</v>
          </cell>
          <cell r="K1075" t="str">
            <v>kWh</v>
          </cell>
          <cell r="L1075">
            <v>27183.790413000002</v>
          </cell>
          <cell r="M1075" t="str">
            <v>CUBICM</v>
          </cell>
          <cell r="AF1075" t="str">
            <v xml:space="preserve">  </v>
          </cell>
          <cell r="AG1075" t="str">
            <v xml:space="preserve">  </v>
          </cell>
          <cell r="AH1075" t="str">
            <v xml:space="preserve">  </v>
          </cell>
          <cell r="AI1075" t="str">
            <v>DP</v>
          </cell>
          <cell r="AJ1075" t="str">
            <v>Public Libraries</v>
          </cell>
        </row>
        <row r="1076">
          <cell r="A1076" t="str">
            <v>Don Mills</v>
          </cell>
          <cell r="B1076" t="str">
            <v>Public Libraries</v>
          </cell>
          <cell r="C1076" t="str">
            <v>888 Lawrence Ave E</v>
          </cell>
          <cell r="D1076" t="str">
            <v>North York</v>
          </cell>
          <cell r="E1076" t="str">
            <v>M3C 3L2</v>
          </cell>
          <cell r="F1076">
            <v>21560</v>
          </cell>
          <cell r="G1076" t="str">
            <v>SqFt</v>
          </cell>
          <cell r="H1076">
            <v>70</v>
          </cell>
          <cell r="J1076">
            <v>359803.38026299997</v>
          </cell>
          <cell r="K1076" t="str">
            <v>kWh</v>
          </cell>
          <cell r="L1076">
            <v>21633.964895000001</v>
          </cell>
          <cell r="M1076" t="str">
            <v>CUBICM</v>
          </cell>
          <cell r="AF1076" t="str">
            <v xml:space="preserve">  </v>
          </cell>
          <cell r="AG1076" t="str">
            <v xml:space="preserve">  </v>
          </cell>
          <cell r="AH1076" t="str">
            <v xml:space="preserve">  </v>
          </cell>
          <cell r="AI1076" t="str">
            <v>DM</v>
          </cell>
          <cell r="AJ1076" t="str">
            <v>Public Libraries</v>
          </cell>
        </row>
        <row r="1077">
          <cell r="A1077" t="str">
            <v>Downsview</v>
          </cell>
          <cell r="B1077" t="str">
            <v>Public Libraries</v>
          </cell>
          <cell r="C1077" t="str">
            <v>2793 Keele St</v>
          </cell>
          <cell r="D1077" t="str">
            <v>North York</v>
          </cell>
          <cell r="E1077" t="str">
            <v>M3M 2G3</v>
          </cell>
          <cell r="F1077">
            <v>20021</v>
          </cell>
          <cell r="G1077" t="str">
            <v>SqFt</v>
          </cell>
          <cell r="H1077">
            <v>70</v>
          </cell>
          <cell r="J1077">
            <v>183954.0288</v>
          </cell>
          <cell r="K1077" t="str">
            <v>kWh</v>
          </cell>
          <cell r="L1077">
            <v>17328.564644999999</v>
          </cell>
          <cell r="M1077" t="str">
            <v>CUBICM</v>
          </cell>
          <cell r="AF1077" t="str">
            <v xml:space="preserve">  </v>
          </cell>
          <cell r="AG1077" t="str">
            <v xml:space="preserve">  </v>
          </cell>
          <cell r="AH1077" t="str">
            <v xml:space="preserve">  </v>
          </cell>
          <cell r="AI1077" t="str">
            <v>DO</v>
          </cell>
          <cell r="AJ1077" t="str">
            <v>Public Libraries</v>
          </cell>
        </row>
        <row r="1078">
          <cell r="A1078" t="str">
            <v>Dufferin St Clair</v>
          </cell>
          <cell r="B1078" t="str">
            <v>Public Libraries</v>
          </cell>
          <cell r="C1078" t="str">
            <v>1625 Dufferin St.</v>
          </cell>
          <cell r="D1078" t="str">
            <v>Toronto</v>
          </cell>
          <cell r="E1078" t="str">
            <v>M6H 3L9</v>
          </cell>
          <cell r="F1078">
            <v>11208</v>
          </cell>
          <cell r="G1078" t="str">
            <v>SqFt</v>
          </cell>
          <cell r="H1078">
            <v>70</v>
          </cell>
          <cell r="J1078">
            <v>108205.928751</v>
          </cell>
          <cell r="K1078" t="str">
            <v>kWh</v>
          </cell>
          <cell r="L1078">
            <v>17816.588709</v>
          </cell>
          <cell r="M1078" t="str">
            <v>CUBICM</v>
          </cell>
          <cell r="AF1078" t="str">
            <v xml:space="preserve">  </v>
          </cell>
          <cell r="AG1078" t="str">
            <v xml:space="preserve">  </v>
          </cell>
          <cell r="AH1078" t="str">
            <v xml:space="preserve">  </v>
          </cell>
          <cell r="AI1078" t="str">
            <v>DU</v>
          </cell>
          <cell r="AJ1078" t="str">
            <v>Public Libraries</v>
          </cell>
        </row>
        <row r="1079">
          <cell r="A1079" t="str">
            <v>East Service Building</v>
          </cell>
          <cell r="B1079" t="str">
            <v>Public Libraries</v>
          </cell>
          <cell r="C1079" t="str">
            <v>1076 Ellesmere Rd</v>
          </cell>
          <cell r="D1079" t="str">
            <v>Scarborough</v>
          </cell>
          <cell r="E1079" t="str">
            <v>M1P 2X7</v>
          </cell>
          <cell r="F1079">
            <v>60040</v>
          </cell>
          <cell r="G1079" t="str">
            <v>SqFt</v>
          </cell>
          <cell r="H1079">
            <v>70</v>
          </cell>
          <cell r="J1079">
            <v>597942.59328999999</v>
          </cell>
          <cell r="K1079" t="str">
            <v>kWh</v>
          </cell>
          <cell r="L1079">
            <v>70508.799165000004</v>
          </cell>
          <cell r="M1079" t="str">
            <v>CUBICM</v>
          </cell>
          <cell r="AF1079" t="str">
            <v xml:space="preserve">  </v>
          </cell>
          <cell r="AG1079" t="str">
            <v xml:space="preserve">  </v>
          </cell>
          <cell r="AH1079" t="str">
            <v xml:space="preserve">  </v>
          </cell>
          <cell r="AI1079" t="str">
            <v>EASTSB</v>
          </cell>
          <cell r="AJ1079" t="str">
            <v>Public Libraries</v>
          </cell>
        </row>
        <row r="1080">
          <cell r="A1080" t="str">
            <v>Eatonville</v>
          </cell>
          <cell r="B1080" t="str">
            <v>Public Libraries</v>
          </cell>
          <cell r="C1080" t="str">
            <v>430 Burnhamthorpe Rd</v>
          </cell>
          <cell r="D1080" t="str">
            <v>Etobicoke</v>
          </cell>
          <cell r="E1080" t="str">
            <v>M9B 2B1</v>
          </cell>
          <cell r="F1080">
            <v>12217</v>
          </cell>
          <cell r="G1080" t="str">
            <v>SqFt</v>
          </cell>
          <cell r="H1080">
            <v>70</v>
          </cell>
          <cell r="J1080">
            <v>165504.30821799999</v>
          </cell>
          <cell r="K1080" t="str">
            <v>kWh</v>
          </cell>
          <cell r="L1080">
            <v>16160.356243</v>
          </cell>
          <cell r="M1080" t="str">
            <v>CUBICM</v>
          </cell>
          <cell r="AF1080" t="str">
            <v xml:space="preserve">  </v>
          </cell>
          <cell r="AG1080" t="str">
            <v xml:space="preserve">  </v>
          </cell>
          <cell r="AH1080" t="str">
            <v xml:space="preserve">  </v>
          </cell>
          <cell r="AI1080" t="str">
            <v>EA</v>
          </cell>
          <cell r="AJ1080" t="str">
            <v>Public Libraries</v>
          </cell>
        </row>
        <row r="1081">
          <cell r="A1081" t="str">
            <v>Eglinton Square</v>
          </cell>
          <cell r="B1081" t="str">
            <v>Public Libraries</v>
          </cell>
          <cell r="C1081" t="str">
            <v>1 Eglinton Square</v>
          </cell>
          <cell r="D1081" t="str">
            <v>Scarborough</v>
          </cell>
          <cell r="E1081" t="str">
            <v>M1L 2K1</v>
          </cell>
          <cell r="F1081">
            <v>4715</v>
          </cell>
          <cell r="G1081" t="str">
            <v>SqFt</v>
          </cell>
          <cell r="H1081">
            <v>70</v>
          </cell>
          <cell r="J1081">
            <v>16634.326455000002</v>
          </cell>
          <cell r="K1081" t="str">
            <v>kWh</v>
          </cell>
          <cell r="AF1081" t="str">
            <v xml:space="preserve">  </v>
          </cell>
          <cell r="AG1081" t="str">
            <v xml:space="preserve">  </v>
          </cell>
          <cell r="AH1081" t="str">
            <v xml:space="preserve">  </v>
          </cell>
          <cell r="AI1081" t="str">
            <v>ES</v>
          </cell>
          <cell r="AJ1081" t="str">
            <v>Public Libraries</v>
          </cell>
        </row>
        <row r="1082">
          <cell r="A1082" t="str">
            <v>Elmbrook Park</v>
          </cell>
          <cell r="B1082" t="str">
            <v>Public Libraries</v>
          </cell>
          <cell r="C1082" t="str">
            <v>2 Elmbrook Crescent</v>
          </cell>
          <cell r="D1082" t="str">
            <v>Etobicoke</v>
          </cell>
          <cell r="E1082" t="str">
            <v>M9C 5B4</v>
          </cell>
          <cell r="F1082">
            <v>3595</v>
          </cell>
          <cell r="G1082" t="str">
            <v>SqFt</v>
          </cell>
          <cell r="H1082">
            <v>70</v>
          </cell>
          <cell r="J1082">
            <v>58804.638217</v>
          </cell>
          <cell r="K1082" t="str">
            <v>kWh</v>
          </cell>
          <cell r="L1082">
            <v>2256.3927269999999</v>
          </cell>
          <cell r="M1082" t="str">
            <v>CUBICM</v>
          </cell>
          <cell r="AF1082" t="str">
            <v xml:space="preserve">  </v>
          </cell>
          <cell r="AG1082" t="str">
            <v xml:space="preserve">  </v>
          </cell>
          <cell r="AH1082" t="str">
            <v xml:space="preserve">  </v>
          </cell>
          <cell r="AI1082" t="str">
            <v>EB</v>
          </cell>
          <cell r="AJ1082" t="str">
            <v>Public Libraries</v>
          </cell>
        </row>
        <row r="1083">
          <cell r="A1083" t="str">
            <v>Evelyn Gregory</v>
          </cell>
          <cell r="B1083" t="str">
            <v>Public Libraries</v>
          </cell>
          <cell r="C1083" t="str">
            <v>120 Trowell Ave</v>
          </cell>
          <cell r="D1083" t="str">
            <v>Toronto</v>
          </cell>
          <cell r="E1083" t="str">
            <v>M6M 1L7</v>
          </cell>
          <cell r="F1083">
            <v>6200</v>
          </cell>
          <cell r="G1083" t="str">
            <v>SqFt</v>
          </cell>
          <cell r="H1083">
            <v>70</v>
          </cell>
          <cell r="J1083">
            <v>80490.468504000004</v>
          </cell>
          <cell r="K1083" t="str">
            <v>kWh</v>
          </cell>
          <cell r="L1083">
            <v>13247.891030999999</v>
          </cell>
          <cell r="M1083" t="str">
            <v>CUBICM</v>
          </cell>
          <cell r="AF1083" t="str">
            <v xml:space="preserve">  </v>
          </cell>
          <cell r="AG1083" t="str">
            <v xml:space="preserve">  </v>
          </cell>
          <cell r="AH1083" t="str">
            <v xml:space="preserve">  </v>
          </cell>
          <cell r="AI1083" t="str">
            <v>EG</v>
          </cell>
          <cell r="AJ1083" t="str">
            <v>Public Libraries</v>
          </cell>
        </row>
        <row r="1084">
          <cell r="A1084" t="str">
            <v>Fairview Mall</v>
          </cell>
          <cell r="B1084" t="str">
            <v>Public Libraries</v>
          </cell>
          <cell r="C1084" t="str">
            <v>35 Fairview Mall Dr</v>
          </cell>
          <cell r="D1084" t="str">
            <v>North York</v>
          </cell>
          <cell r="E1084" t="str">
            <v>M3M 2G3</v>
          </cell>
          <cell r="F1084">
            <v>64670</v>
          </cell>
          <cell r="G1084" t="str">
            <v>SqFt</v>
          </cell>
          <cell r="H1084">
            <v>70</v>
          </cell>
          <cell r="J1084">
            <v>1359297.504</v>
          </cell>
          <cell r="K1084" t="str">
            <v>kWh</v>
          </cell>
          <cell r="L1084">
            <v>56696.664216999998</v>
          </cell>
          <cell r="M1084" t="str">
            <v>CUBICM</v>
          </cell>
          <cell r="AF1084" t="str">
            <v xml:space="preserve">  </v>
          </cell>
          <cell r="AG1084" t="str">
            <v xml:space="preserve">  </v>
          </cell>
          <cell r="AH1084" t="str">
            <v xml:space="preserve">  </v>
          </cell>
          <cell r="AI1084" t="str">
            <v>FV</v>
          </cell>
          <cell r="AJ1084" t="str">
            <v>Public Libraries</v>
          </cell>
        </row>
        <row r="1085">
          <cell r="A1085" t="str">
            <v>Fort York</v>
          </cell>
          <cell r="B1085" t="str">
            <v>Public Libraries</v>
          </cell>
          <cell r="C1085" t="str">
            <v>170 Fort York</v>
          </cell>
          <cell r="D1085" t="str">
            <v>Toronto</v>
          </cell>
          <cell r="E1085" t="str">
            <v>M5V 0E6</v>
          </cell>
          <cell r="F1085">
            <v>13000</v>
          </cell>
          <cell r="G1085" t="str">
            <v>SqFt</v>
          </cell>
          <cell r="H1085">
            <v>70</v>
          </cell>
          <cell r="J1085">
            <v>283946.08116100001</v>
          </cell>
          <cell r="K1085" t="str">
            <v>kWh</v>
          </cell>
          <cell r="AF1085" t="str">
            <v xml:space="preserve">  </v>
          </cell>
          <cell r="AG1085" t="str">
            <v xml:space="preserve">  </v>
          </cell>
          <cell r="AH1085" t="str">
            <v xml:space="preserve">  </v>
          </cell>
          <cell r="AI1085" t="str">
            <v>FY</v>
          </cell>
          <cell r="AJ1085" t="str">
            <v>Public Libraries</v>
          </cell>
        </row>
        <row r="1086">
          <cell r="A1086" t="str">
            <v>Gerrard Ashdale</v>
          </cell>
          <cell r="B1086" t="str">
            <v>Public Libraries</v>
          </cell>
          <cell r="C1086" t="str">
            <v>1432 Gerrard St. E.</v>
          </cell>
          <cell r="D1086" t="str">
            <v>Toronto</v>
          </cell>
          <cell r="E1086" t="str">
            <v>M4L 1Z6</v>
          </cell>
          <cell r="F1086">
            <v>6501</v>
          </cell>
          <cell r="G1086" t="str">
            <v>SqFt</v>
          </cell>
          <cell r="H1086">
            <v>70</v>
          </cell>
          <cell r="J1086">
            <v>59796.012643000002</v>
          </cell>
          <cell r="K1086" t="str">
            <v>kWh</v>
          </cell>
          <cell r="L1086">
            <v>6422.2583340000001</v>
          </cell>
          <cell r="M1086" t="str">
            <v>CUBICM</v>
          </cell>
          <cell r="AF1086" t="str">
            <v xml:space="preserve">  </v>
          </cell>
          <cell r="AG1086" t="str">
            <v xml:space="preserve">  </v>
          </cell>
          <cell r="AH1086" t="str">
            <v xml:space="preserve">  </v>
          </cell>
          <cell r="AI1086" t="str">
            <v>GA</v>
          </cell>
          <cell r="AJ1086" t="str">
            <v>Public Libraries</v>
          </cell>
        </row>
        <row r="1087">
          <cell r="A1087" t="str">
            <v>Goldhawk Park</v>
          </cell>
          <cell r="B1087" t="str">
            <v>Public Libraries</v>
          </cell>
          <cell r="C1087" t="str">
            <v>295 Alton Towers Cir</v>
          </cell>
          <cell r="D1087" t="str">
            <v>Scarborough</v>
          </cell>
          <cell r="E1087" t="str">
            <v>M1V 5E3</v>
          </cell>
          <cell r="F1087">
            <v>7998</v>
          </cell>
          <cell r="G1087" t="str">
            <v>SqFt</v>
          </cell>
          <cell r="H1087">
            <v>70</v>
          </cell>
          <cell r="J1087">
            <v>306848.83593199996</v>
          </cell>
          <cell r="K1087" t="str">
            <v>kWh</v>
          </cell>
          <cell r="L1087">
            <v>32651.386332999999</v>
          </cell>
          <cell r="M1087" t="str">
            <v>CUBICM</v>
          </cell>
          <cell r="AF1087" t="str">
            <v xml:space="preserve">  </v>
          </cell>
          <cell r="AG1087" t="str">
            <v xml:space="preserve">  </v>
          </cell>
          <cell r="AH1087" t="str">
            <v xml:space="preserve">  </v>
          </cell>
          <cell r="AI1087" t="str">
            <v>GHP</v>
          </cell>
          <cell r="AJ1087" t="str">
            <v>Public Libraries</v>
          </cell>
        </row>
        <row r="1088">
          <cell r="A1088" t="str">
            <v>Guildwood</v>
          </cell>
          <cell r="B1088" t="str">
            <v>Public Libraries</v>
          </cell>
          <cell r="C1088" t="str">
            <v>123 Guildwood Pkwy</v>
          </cell>
          <cell r="D1088" t="str">
            <v>Scarborough</v>
          </cell>
          <cell r="E1088" t="str">
            <v>M1E 4V2</v>
          </cell>
          <cell r="F1088">
            <v>3014</v>
          </cell>
          <cell r="G1088" t="str">
            <v>SqFt</v>
          </cell>
          <cell r="H1088">
            <v>70</v>
          </cell>
          <cell r="J1088">
            <v>32214.041427000004</v>
          </cell>
          <cell r="K1088" t="str">
            <v>kWh</v>
          </cell>
          <cell r="L1088">
            <v>2151.75</v>
          </cell>
          <cell r="M1088" t="str">
            <v>CUBICM</v>
          </cell>
          <cell r="AF1088" t="str">
            <v xml:space="preserve">  </v>
          </cell>
          <cell r="AG1088" t="str">
            <v xml:space="preserve">  </v>
          </cell>
          <cell r="AH1088" t="str">
            <v xml:space="preserve">  </v>
          </cell>
          <cell r="AI1088" t="str">
            <v>GW</v>
          </cell>
          <cell r="AJ1088" t="str">
            <v>Public Libraries</v>
          </cell>
        </row>
        <row r="1089">
          <cell r="A1089" t="str">
            <v>High Park Library</v>
          </cell>
          <cell r="B1089" t="str">
            <v>Public Libraries</v>
          </cell>
          <cell r="C1089" t="str">
            <v>228 Roncesvalles Ave.</v>
          </cell>
          <cell r="D1089" t="str">
            <v>Toronto</v>
          </cell>
          <cell r="E1089" t="str">
            <v>M6R 2L7</v>
          </cell>
          <cell r="F1089">
            <v>9494</v>
          </cell>
          <cell r="G1089" t="str">
            <v>SqFt</v>
          </cell>
          <cell r="H1089">
            <v>70</v>
          </cell>
          <cell r="J1089">
            <v>161982.201126</v>
          </cell>
          <cell r="K1089" t="str">
            <v>kWh</v>
          </cell>
          <cell r="L1089">
            <v>17193.642043</v>
          </cell>
          <cell r="M1089" t="str">
            <v>CUBICM</v>
          </cell>
          <cell r="AF1089" t="str">
            <v xml:space="preserve">  </v>
          </cell>
          <cell r="AG1089" t="str">
            <v xml:space="preserve">  </v>
          </cell>
          <cell r="AH1089" t="str">
            <v xml:space="preserve">  </v>
          </cell>
          <cell r="AI1089" t="str">
            <v>HP</v>
          </cell>
          <cell r="AJ1089" t="str">
            <v>Public Libraries</v>
          </cell>
        </row>
        <row r="1090">
          <cell r="A1090" t="str">
            <v>Highland Creek</v>
          </cell>
          <cell r="B1090" t="str">
            <v>Public Libraries</v>
          </cell>
          <cell r="C1090" t="str">
            <v>3550 Ellesmere Rd</v>
          </cell>
          <cell r="D1090" t="str">
            <v>Scarborough</v>
          </cell>
          <cell r="E1090" t="str">
            <v>M1C 4Y6</v>
          </cell>
          <cell r="F1090">
            <v>6997</v>
          </cell>
          <cell r="G1090" t="str">
            <v>SqFt</v>
          </cell>
          <cell r="H1090">
            <v>70</v>
          </cell>
          <cell r="J1090">
            <v>108307.28455499999</v>
          </cell>
          <cell r="K1090" t="str">
            <v>kWh</v>
          </cell>
          <cell r="L1090">
            <v>9977.3764589999992</v>
          </cell>
          <cell r="M1090" t="str">
            <v>CUBICM</v>
          </cell>
          <cell r="AF1090" t="str">
            <v xml:space="preserve">  </v>
          </cell>
          <cell r="AG1090" t="str">
            <v xml:space="preserve">  </v>
          </cell>
          <cell r="AH1090" t="str">
            <v xml:space="preserve">  </v>
          </cell>
          <cell r="AI1090" t="str">
            <v>HLC</v>
          </cell>
          <cell r="AJ1090" t="str">
            <v>Public Libraries</v>
          </cell>
        </row>
        <row r="1091">
          <cell r="A1091" t="str">
            <v>Hillcrest</v>
          </cell>
          <cell r="B1091" t="str">
            <v>Public Libraries</v>
          </cell>
          <cell r="C1091" t="str">
            <v>5801 Leslie St</v>
          </cell>
          <cell r="D1091" t="str">
            <v>North York</v>
          </cell>
          <cell r="E1091" t="str">
            <v>M2H 1J8</v>
          </cell>
          <cell r="F1091">
            <v>7470</v>
          </cell>
          <cell r="G1091" t="str">
            <v>SqFt</v>
          </cell>
          <cell r="H1091">
            <v>70</v>
          </cell>
          <cell r="J1091">
            <v>128535.080864</v>
          </cell>
          <cell r="K1091" t="str">
            <v>kWh</v>
          </cell>
          <cell r="L1091">
            <v>19272.599258999999</v>
          </cell>
          <cell r="M1091" t="str">
            <v>CUBICM</v>
          </cell>
          <cell r="AF1091" t="str">
            <v xml:space="preserve">  </v>
          </cell>
          <cell r="AG1091" t="str">
            <v xml:space="preserve">  </v>
          </cell>
          <cell r="AH1091" t="str">
            <v xml:space="preserve">  </v>
          </cell>
          <cell r="AI1091" t="str">
            <v>HC</v>
          </cell>
          <cell r="AJ1091" t="str">
            <v>Public Libraries</v>
          </cell>
        </row>
        <row r="1092">
          <cell r="A1092" t="str">
            <v>Humber Bay</v>
          </cell>
          <cell r="B1092" t="str">
            <v>Public Libraries</v>
          </cell>
          <cell r="C1092" t="str">
            <v>200 Parklawn Rd</v>
          </cell>
          <cell r="D1092" t="str">
            <v>Etobicoke</v>
          </cell>
          <cell r="E1092" t="str">
            <v>M8Y 3J3</v>
          </cell>
          <cell r="F1092">
            <v>2400</v>
          </cell>
          <cell r="G1092" t="str">
            <v>SqFt</v>
          </cell>
          <cell r="H1092">
            <v>70</v>
          </cell>
          <cell r="J1092">
            <v>44271.915570999998</v>
          </cell>
          <cell r="K1092" t="str">
            <v>kWh</v>
          </cell>
          <cell r="L1092">
            <v>3092.5563830000001</v>
          </cell>
          <cell r="M1092" t="str">
            <v>CUBICM</v>
          </cell>
          <cell r="AF1092" t="str">
            <v xml:space="preserve">  </v>
          </cell>
          <cell r="AG1092" t="str">
            <v xml:space="preserve">  </v>
          </cell>
          <cell r="AH1092" t="str">
            <v xml:space="preserve">  </v>
          </cell>
          <cell r="AI1092" t="str">
            <v>HB</v>
          </cell>
          <cell r="AJ1092" t="str">
            <v>Public Libraries</v>
          </cell>
        </row>
        <row r="1093">
          <cell r="A1093" t="str">
            <v>Humber Summit</v>
          </cell>
          <cell r="B1093" t="str">
            <v>Public Libraries</v>
          </cell>
          <cell r="C1093" t="str">
            <v>2990 Islington Ave</v>
          </cell>
          <cell r="D1093" t="str">
            <v>North York</v>
          </cell>
          <cell r="E1093" t="str">
            <v>M9L 2K9</v>
          </cell>
          <cell r="F1093">
            <v>9042</v>
          </cell>
          <cell r="G1093" t="str">
            <v>SqFt</v>
          </cell>
          <cell r="H1093">
            <v>70</v>
          </cell>
          <cell r="J1093">
            <v>113674.60975</v>
          </cell>
          <cell r="K1093" t="str">
            <v>kWh</v>
          </cell>
          <cell r="L1093">
            <v>7251.17335</v>
          </cell>
          <cell r="M1093" t="str">
            <v>CUBICM</v>
          </cell>
          <cell r="AF1093" t="str">
            <v xml:space="preserve">  </v>
          </cell>
          <cell r="AG1093" t="str">
            <v xml:space="preserve">  </v>
          </cell>
          <cell r="AH1093" t="str">
            <v xml:space="preserve">  </v>
          </cell>
          <cell r="AI1093" t="str">
            <v>HS</v>
          </cell>
          <cell r="AJ1093" t="str">
            <v>Public Libraries</v>
          </cell>
        </row>
        <row r="1094">
          <cell r="A1094" t="str">
            <v>Jane &amp; Dundas</v>
          </cell>
          <cell r="B1094" t="str">
            <v>Public Libraries</v>
          </cell>
          <cell r="C1094" t="str">
            <v>620 Jane St</v>
          </cell>
          <cell r="D1094" t="str">
            <v>Toronto</v>
          </cell>
          <cell r="E1094" t="str">
            <v>M6S 4A6</v>
          </cell>
          <cell r="F1094">
            <v>11603</v>
          </cell>
          <cell r="G1094" t="str">
            <v>SqFt</v>
          </cell>
          <cell r="H1094">
            <v>70</v>
          </cell>
          <cell r="J1094">
            <v>154552.69450300001</v>
          </cell>
          <cell r="K1094" t="str">
            <v>kWh</v>
          </cell>
          <cell r="L1094">
            <v>14783.104839000001</v>
          </cell>
          <cell r="M1094" t="str">
            <v>CUBICM</v>
          </cell>
          <cell r="AF1094" t="str">
            <v xml:space="preserve">  </v>
          </cell>
          <cell r="AG1094" t="str">
            <v xml:space="preserve">  </v>
          </cell>
          <cell r="AH1094" t="str">
            <v xml:space="preserve">  </v>
          </cell>
          <cell r="AI1094" t="str">
            <v>JD</v>
          </cell>
          <cell r="AJ1094" t="str">
            <v>Public Libraries</v>
          </cell>
        </row>
        <row r="1095">
          <cell r="A1095" t="str">
            <v>Jane Sheppard</v>
          </cell>
          <cell r="B1095" t="str">
            <v>Public Libraries</v>
          </cell>
          <cell r="C1095" t="str">
            <v>1906 Sheppard Ave W</v>
          </cell>
          <cell r="D1095" t="str">
            <v>North York</v>
          </cell>
          <cell r="E1095" t="str">
            <v>M3L 1Y7</v>
          </cell>
          <cell r="F1095">
            <v>6997</v>
          </cell>
          <cell r="G1095" t="str">
            <v>SqFt</v>
          </cell>
          <cell r="H1095">
            <v>70</v>
          </cell>
          <cell r="J1095">
            <v>152055.34248700002</v>
          </cell>
          <cell r="K1095" t="str">
            <v>kWh</v>
          </cell>
          <cell r="L1095">
            <v>7383.7742790000002</v>
          </cell>
          <cell r="M1095" t="str">
            <v>CUBICM</v>
          </cell>
          <cell r="AF1095" t="str">
            <v xml:space="preserve">  </v>
          </cell>
          <cell r="AG1095" t="str">
            <v xml:space="preserve">  </v>
          </cell>
          <cell r="AH1095" t="str">
            <v xml:space="preserve">  </v>
          </cell>
          <cell r="AI1095" t="str">
            <v>JS</v>
          </cell>
          <cell r="AJ1095" t="str">
            <v>Public Libraries</v>
          </cell>
        </row>
        <row r="1096">
          <cell r="A1096" t="str">
            <v>Jones</v>
          </cell>
          <cell r="B1096" t="str">
            <v>Public Libraries</v>
          </cell>
          <cell r="C1096" t="str">
            <v>118 Jones Ave.</v>
          </cell>
          <cell r="D1096" t="str">
            <v>Toronto</v>
          </cell>
          <cell r="E1096" t="str">
            <v>M4M 2Z9</v>
          </cell>
          <cell r="F1096">
            <v>3638</v>
          </cell>
          <cell r="G1096" t="str">
            <v>SqFt</v>
          </cell>
          <cell r="H1096">
            <v>70</v>
          </cell>
          <cell r="J1096">
            <v>55839.723645999999</v>
          </cell>
          <cell r="K1096" t="str">
            <v>kWh</v>
          </cell>
          <cell r="L1096">
            <v>12680.018824000001</v>
          </cell>
          <cell r="M1096" t="str">
            <v>CUBICM</v>
          </cell>
          <cell r="AF1096" t="str">
            <v xml:space="preserve">  </v>
          </cell>
          <cell r="AG1096" t="str">
            <v xml:space="preserve">  </v>
          </cell>
          <cell r="AH1096" t="str">
            <v xml:space="preserve">  </v>
          </cell>
          <cell r="AI1096" t="str">
            <v>JO</v>
          </cell>
          <cell r="AJ1096" t="str">
            <v>Public Libraries</v>
          </cell>
        </row>
        <row r="1097">
          <cell r="A1097" t="str">
            <v>Kennedy Eglinton</v>
          </cell>
          <cell r="B1097" t="str">
            <v>Public Libraries</v>
          </cell>
          <cell r="C1097" t="str">
            <v>2380 Eglinton Ave E</v>
          </cell>
          <cell r="D1097" t="str">
            <v>Scarborough</v>
          </cell>
          <cell r="E1097" t="str">
            <v>M1K 2P3</v>
          </cell>
          <cell r="F1097">
            <v>7653</v>
          </cell>
          <cell r="G1097" t="str">
            <v>SqFt</v>
          </cell>
          <cell r="H1097">
            <v>70</v>
          </cell>
          <cell r="J1097">
            <v>99440.133958000006</v>
          </cell>
          <cell r="K1097" t="str">
            <v>kWh</v>
          </cell>
          <cell r="L1097">
            <v>33.695</v>
          </cell>
          <cell r="M1097" t="str">
            <v>CUBICM</v>
          </cell>
          <cell r="AF1097" t="str">
            <v xml:space="preserve">  </v>
          </cell>
          <cell r="AG1097" t="str">
            <v xml:space="preserve">  </v>
          </cell>
          <cell r="AH1097" t="str">
            <v xml:space="preserve">  </v>
          </cell>
          <cell r="AI1097" t="str">
            <v>KE</v>
          </cell>
          <cell r="AJ1097" t="str">
            <v>Public Libraries</v>
          </cell>
        </row>
        <row r="1098">
          <cell r="A1098" t="str">
            <v>Leaside</v>
          </cell>
          <cell r="B1098" t="str">
            <v>Public Libraries</v>
          </cell>
          <cell r="C1098" t="str">
            <v>165 McRae Dr.</v>
          </cell>
          <cell r="D1098" t="str">
            <v>East York</v>
          </cell>
          <cell r="E1098" t="str">
            <v>M4G 1S8</v>
          </cell>
          <cell r="F1098">
            <v>11991</v>
          </cell>
          <cell r="G1098" t="str">
            <v>SqFt</v>
          </cell>
          <cell r="H1098">
            <v>70</v>
          </cell>
          <cell r="J1098">
            <v>172499.672636</v>
          </cell>
          <cell r="K1098" t="str">
            <v>kWh</v>
          </cell>
          <cell r="L1098">
            <v>20801.467552000002</v>
          </cell>
          <cell r="M1098" t="str">
            <v>CUBICM</v>
          </cell>
          <cell r="AF1098" t="str">
            <v xml:space="preserve">  </v>
          </cell>
          <cell r="AG1098" t="str">
            <v xml:space="preserve">  </v>
          </cell>
          <cell r="AH1098" t="str">
            <v xml:space="preserve">  </v>
          </cell>
          <cell r="AI1098" t="str">
            <v>LEA</v>
          </cell>
          <cell r="AJ1098" t="str">
            <v>Public Libraries</v>
          </cell>
        </row>
        <row r="1099">
          <cell r="A1099" t="str">
            <v>Lillian H Smith</v>
          </cell>
          <cell r="B1099" t="str">
            <v>Public Libraries</v>
          </cell>
          <cell r="C1099" t="str">
            <v>239 College St.</v>
          </cell>
          <cell r="D1099" t="str">
            <v>Toronto</v>
          </cell>
          <cell r="E1099" t="str">
            <v>M5T 1R4</v>
          </cell>
          <cell r="F1099">
            <v>38933</v>
          </cell>
          <cell r="G1099" t="str">
            <v>SqFt</v>
          </cell>
          <cell r="H1099">
            <v>70</v>
          </cell>
          <cell r="J1099">
            <v>1013854.830775</v>
          </cell>
          <cell r="K1099" t="str">
            <v>kWh</v>
          </cell>
          <cell r="L1099">
            <v>121360.179451</v>
          </cell>
          <cell r="M1099" t="str">
            <v>CUBICM</v>
          </cell>
          <cell r="AF1099" t="str">
            <v xml:space="preserve">  </v>
          </cell>
          <cell r="AG1099" t="str">
            <v xml:space="preserve">  </v>
          </cell>
          <cell r="AH1099" t="str">
            <v xml:space="preserve">  </v>
          </cell>
          <cell r="AI1099" t="str">
            <v>LS</v>
          </cell>
          <cell r="AJ1099" t="str">
            <v>Public Libraries</v>
          </cell>
        </row>
        <row r="1100">
          <cell r="A1100" t="str">
            <v>Locke</v>
          </cell>
          <cell r="B1100" t="str">
            <v>Public Libraries</v>
          </cell>
          <cell r="C1100" t="str">
            <v>3083 Yonge St.</v>
          </cell>
          <cell r="D1100" t="str">
            <v>Toronto</v>
          </cell>
          <cell r="E1100" t="str">
            <v>M4N 2K7</v>
          </cell>
          <cell r="F1100">
            <v>11647</v>
          </cell>
          <cell r="G1100" t="str">
            <v>SqFt</v>
          </cell>
          <cell r="H1100">
            <v>70</v>
          </cell>
          <cell r="J1100">
            <v>183567.398709</v>
          </cell>
          <cell r="K1100" t="str">
            <v>kWh</v>
          </cell>
          <cell r="L1100">
            <v>62938.446677</v>
          </cell>
          <cell r="M1100" t="str">
            <v>CUBICM</v>
          </cell>
          <cell r="AF1100" t="str">
            <v xml:space="preserve">  </v>
          </cell>
          <cell r="AG1100" t="str">
            <v xml:space="preserve">  </v>
          </cell>
          <cell r="AH1100" t="str">
            <v xml:space="preserve">  </v>
          </cell>
          <cell r="AI1100" t="str">
            <v>LO</v>
          </cell>
          <cell r="AJ1100" t="str">
            <v>Public Libraries</v>
          </cell>
        </row>
        <row r="1101">
          <cell r="A1101" t="str">
            <v>Long Branch</v>
          </cell>
          <cell r="B1101" t="str">
            <v>Public Libraries</v>
          </cell>
          <cell r="C1101" t="str">
            <v>3500 Lakeshore Blvd W</v>
          </cell>
          <cell r="D1101" t="str">
            <v>Etobicoke</v>
          </cell>
          <cell r="E1101" t="str">
            <v>M8W 1N6</v>
          </cell>
          <cell r="F1101">
            <v>6415</v>
          </cell>
          <cell r="G1101" t="str">
            <v>SqFt</v>
          </cell>
          <cell r="H1101">
            <v>70</v>
          </cell>
          <cell r="J1101">
            <v>70256.846606999999</v>
          </cell>
          <cell r="K1101" t="str">
            <v>kWh</v>
          </cell>
          <cell r="L1101">
            <v>9062.4116919999997</v>
          </cell>
          <cell r="M1101" t="str">
            <v>CUBICM</v>
          </cell>
          <cell r="AF1101" t="str">
            <v xml:space="preserve">  </v>
          </cell>
          <cell r="AG1101" t="str">
            <v xml:space="preserve">  </v>
          </cell>
          <cell r="AH1101" t="str">
            <v xml:space="preserve">  </v>
          </cell>
          <cell r="AI1101" t="str">
            <v>LB</v>
          </cell>
          <cell r="AJ1101" t="str">
            <v>Public Libraries</v>
          </cell>
        </row>
        <row r="1102">
          <cell r="A1102" t="str">
            <v>Main Street</v>
          </cell>
          <cell r="B1102" t="str">
            <v>Public Libraries</v>
          </cell>
          <cell r="C1102" t="str">
            <v>137 Main St.</v>
          </cell>
          <cell r="D1102" t="str">
            <v>Toronto</v>
          </cell>
          <cell r="E1102" t="str">
            <v>M4E 1Z5</v>
          </cell>
          <cell r="F1102">
            <v>8665</v>
          </cell>
          <cell r="G1102" t="str">
            <v>SqFt</v>
          </cell>
          <cell r="H1102">
            <v>70</v>
          </cell>
          <cell r="J1102">
            <v>75263.559336999999</v>
          </cell>
          <cell r="K1102" t="str">
            <v>kWh</v>
          </cell>
          <cell r="L1102">
            <v>9885.7600810000004</v>
          </cell>
          <cell r="M1102" t="str">
            <v>CUBICM</v>
          </cell>
          <cell r="AF1102" t="str">
            <v xml:space="preserve">  </v>
          </cell>
          <cell r="AG1102" t="str">
            <v xml:space="preserve">  </v>
          </cell>
          <cell r="AH1102" t="str">
            <v xml:space="preserve">  </v>
          </cell>
          <cell r="AI1102" t="str">
            <v>MA</v>
          </cell>
          <cell r="AJ1102" t="str">
            <v>Public Libraries</v>
          </cell>
        </row>
        <row r="1103">
          <cell r="A1103" t="str">
            <v>Maria A Shchuka</v>
          </cell>
          <cell r="B1103" t="str">
            <v>Public Libraries</v>
          </cell>
          <cell r="C1103" t="str">
            <v>1745 Eglinton Ave W</v>
          </cell>
          <cell r="D1103" t="str">
            <v>Toronto</v>
          </cell>
          <cell r="E1103" t="str">
            <v>M6E 2H4</v>
          </cell>
          <cell r="F1103">
            <v>25475</v>
          </cell>
          <cell r="G1103" t="str">
            <v>SqFt</v>
          </cell>
          <cell r="H1103">
            <v>70</v>
          </cell>
          <cell r="J1103">
            <v>256028.00345199998</v>
          </cell>
          <cell r="K1103" t="str">
            <v>kWh</v>
          </cell>
          <cell r="L1103">
            <v>20604.475283</v>
          </cell>
          <cell r="M1103" t="str">
            <v>CUBICM</v>
          </cell>
          <cell r="AF1103" t="str">
            <v xml:space="preserve">  </v>
          </cell>
          <cell r="AG1103" t="str">
            <v xml:space="preserve">  </v>
          </cell>
          <cell r="AH1103" t="str">
            <v xml:space="preserve">  </v>
          </cell>
          <cell r="AI1103" t="str">
            <v>MAS</v>
          </cell>
          <cell r="AJ1103" t="str">
            <v>Public Libraries</v>
          </cell>
        </row>
        <row r="1104">
          <cell r="A1104" t="str">
            <v>Maryvale</v>
          </cell>
          <cell r="B1104" t="str">
            <v>Public Libraries</v>
          </cell>
          <cell r="C1104" t="str">
            <v>85 Ellesmere Rd</v>
          </cell>
          <cell r="D1104" t="str">
            <v>Scarborough</v>
          </cell>
          <cell r="E1104" t="str">
            <v>M1R 4B9</v>
          </cell>
          <cell r="F1104">
            <v>4424</v>
          </cell>
          <cell r="G1104" t="str">
            <v>SqFt</v>
          </cell>
          <cell r="H1104">
            <v>70</v>
          </cell>
          <cell r="J1104">
            <v>59759.752608000003</v>
          </cell>
          <cell r="K1104" t="str">
            <v>kWh</v>
          </cell>
          <cell r="L1104">
            <v>4289.1746880000001</v>
          </cell>
          <cell r="M1104" t="str">
            <v>CUBICM</v>
          </cell>
          <cell r="AF1104" t="str">
            <v xml:space="preserve">  </v>
          </cell>
          <cell r="AG1104" t="str">
            <v xml:space="preserve">  </v>
          </cell>
          <cell r="AH1104" t="str">
            <v xml:space="preserve">  </v>
          </cell>
          <cell r="AI1104" t="str">
            <v>MRV</v>
          </cell>
          <cell r="AJ1104" t="str">
            <v>Public Libraries</v>
          </cell>
        </row>
        <row r="1105">
          <cell r="A1105" t="str">
            <v>Mimico</v>
          </cell>
          <cell r="B1105" t="str">
            <v>Public Libraries</v>
          </cell>
          <cell r="C1105" t="str">
            <v>47 Station Rd</v>
          </cell>
          <cell r="D1105" t="str">
            <v>Toronto</v>
          </cell>
          <cell r="E1105" t="str">
            <v>M6E 2H4</v>
          </cell>
          <cell r="F1105">
            <v>17470</v>
          </cell>
          <cell r="G1105" t="str">
            <v>SqFt</v>
          </cell>
          <cell r="H1105">
            <v>70</v>
          </cell>
          <cell r="J1105">
            <v>102264.57216700001</v>
          </cell>
          <cell r="K1105" t="str">
            <v>kWh</v>
          </cell>
          <cell r="L1105">
            <v>23868.464667000004</v>
          </cell>
          <cell r="M1105" t="str">
            <v>CUBICM</v>
          </cell>
          <cell r="AF1105" t="str">
            <v xml:space="preserve">  </v>
          </cell>
          <cell r="AG1105" t="str">
            <v xml:space="preserve">  </v>
          </cell>
          <cell r="AH1105" t="str">
            <v xml:space="preserve">  </v>
          </cell>
          <cell r="AI1105" t="str">
            <v>MI</v>
          </cell>
          <cell r="AJ1105" t="str">
            <v>Public Libraries</v>
          </cell>
        </row>
        <row r="1106">
          <cell r="A1106" t="str">
            <v>Morningside</v>
          </cell>
          <cell r="B1106" t="str">
            <v>Public Libraries</v>
          </cell>
          <cell r="C1106" t="str">
            <v>4279 Lawrence Ave E</v>
          </cell>
          <cell r="D1106" t="str">
            <v>Scarborough</v>
          </cell>
          <cell r="E1106" t="str">
            <v>M1E 2S8</v>
          </cell>
          <cell r="F1106">
            <v>6997</v>
          </cell>
          <cell r="G1106" t="str">
            <v>SqFt</v>
          </cell>
          <cell r="H1106">
            <v>70</v>
          </cell>
          <cell r="J1106">
            <v>124857.129396</v>
          </cell>
          <cell r="K1106" t="str">
            <v>kWh</v>
          </cell>
          <cell r="L1106">
            <v>7594.099545</v>
          </cell>
          <cell r="M1106" t="str">
            <v>CUBICM</v>
          </cell>
          <cell r="AF1106" t="str">
            <v xml:space="preserve">  </v>
          </cell>
          <cell r="AG1106" t="str">
            <v xml:space="preserve">  </v>
          </cell>
          <cell r="AH1106" t="str">
            <v xml:space="preserve">  </v>
          </cell>
          <cell r="AI1106" t="str">
            <v>MS</v>
          </cell>
          <cell r="AJ1106" t="str">
            <v>Public Libraries</v>
          </cell>
        </row>
        <row r="1107">
          <cell r="A1107" t="str">
            <v>Mount Dennis</v>
          </cell>
          <cell r="B1107" t="str">
            <v>Public Libraries</v>
          </cell>
          <cell r="C1107" t="str">
            <v>1123 Weston Rd</v>
          </cell>
          <cell r="D1107" t="str">
            <v>Toronto</v>
          </cell>
          <cell r="E1107" t="str">
            <v>M6N 3S3</v>
          </cell>
          <cell r="F1107">
            <v>11345</v>
          </cell>
          <cell r="G1107" t="str">
            <v>SqFt</v>
          </cell>
          <cell r="H1107">
            <v>70</v>
          </cell>
          <cell r="J1107">
            <v>136646.588406</v>
          </cell>
          <cell r="K1107" t="str">
            <v>kWh</v>
          </cell>
          <cell r="L1107">
            <v>7406.1151419999997</v>
          </cell>
          <cell r="M1107" t="str">
            <v>CUBICM</v>
          </cell>
          <cell r="AF1107" t="str">
            <v xml:space="preserve">  </v>
          </cell>
          <cell r="AG1107" t="str">
            <v xml:space="preserve">  </v>
          </cell>
          <cell r="AH1107" t="str">
            <v xml:space="preserve">  </v>
          </cell>
          <cell r="AI1107" t="str">
            <v>MD</v>
          </cell>
          <cell r="AJ1107" t="str">
            <v>Public Libraries</v>
          </cell>
        </row>
        <row r="1108">
          <cell r="A1108" t="str">
            <v>Mount Pleasant</v>
          </cell>
          <cell r="B1108" t="str">
            <v>Public Libraries</v>
          </cell>
          <cell r="C1108" t="str">
            <v>599 Mt. Pleasant Rd.</v>
          </cell>
          <cell r="D1108" t="str">
            <v>Toronto</v>
          </cell>
          <cell r="E1108" t="str">
            <v>M4S 2M5</v>
          </cell>
          <cell r="F1108">
            <v>5834</v>
          </cell>
          <cell r="G1108" t="str">
            <v>SqFt</v>
          </cell>
          <cell r="H1108">
            <v>70</v>
          </cell>
          <cell r="J1108">
            <v>70572.886136999994</v>
          </cell>
          <cell r="K1108" t="str">
            <v>kWh</v>
          </cell>
          <cell r="L1108">
            <v>7519.9328130000004</v>
          </cell>
          <cell r="M1108" t="str">
            <v>CUBICM</v>
          </cell>
          <cell r="AF1108" t="str">
            <v xml:space="preserve">  </v>
          </cell>
          <cell r="AG1108" t="str">
            <v xml:space="preserve">  </v>
          </cell>
          <cell r="AH1108" t="str">
            <v xml:space="preserve">  </v>
          </cell>
          <cell r="AI1108" t="str">
            <v>MP</v>
          </cell>
          <cell r="AJ1108" t="str">
            <v>Public Libraries</v>
          </cell>
        </row>
        <row r="1109">
          <cell r="A1109" t="str">
            <v>New Toronto</v>
          </cell>
          <cell r="B1109" t="str">
            <v>Public Libraries</v>
          </cell>
          <cell r="C1109" t="str">
            <v>110 Eleventh St</v>
          </cell>
          <cell r="D1109" t="str">
            <v>Etobicoke</v>
          </cell>
          <cell r="E1109" t="str">
            <v>M8V 3G5</v>
          </cell>
          <cell r="F1109">
            <v>9924</v>
          </cell>
          <cell r="G1109" t="str">
            <v>SqFt</v>
          </cell>
          <cell r="H1109">
            <v>70</v>
          </cell>
          <cell r="J1109">
            <v>121497.58687499999</v>
          </cell>
          <cell r="K1109" t="str">
            <v>kWh</v>
          </cell>
          <cell r="L1109">
            <v>9463.2580030000008</v>
          </cell>
          <cell r="M1109" t="str">
            <v>CUBICM</v>
          </cell>
          <cell r="AF1109" t="str">
            <v xml:space="preserve">  </v>
          </cell>
          <cell r="AG1109" t="str">
            <v xml:space="preserve">  </v>
          </cell>
          <cell r="AH1109" t="str">
            <v xml:space="preserve">  </v>
          </cell>
          <cell r="AI1109" t="str">
            <v>NT</v>
          </cell>
          <cell r="AJ1109" t="str">
            <v>Public Libraries</v>
          </cell>
        </row>
        <row r="1110">
          <cell r="A1110" t="str">
            <v>North York</v>
          </cell>
          <cell r="B1110" t="str">
            <v>Public Libraries</v>
          </cell>
          <cell r="C1110" t="str">
            <v>120 Martin Ross Ave</v>
          </cell>
          <cell r="D1110" t="str">
            <v>North York</v>
          </cell>
          <cell r="E1110" t="str">
            <v>M3J 2M1</v>
          </cell>
          <cell r="F1110">
            <v>27997</v>
          </cell>
          <cell r="G1110" t="str">
            <v>SqFt</v>
          </cell>
          <cell r="H1110">
            <v>70</v>
          </cell>
          <cell r="J1110">
            <v>1531666.7265920001</v>
          </cell>
          <cell r="K1110" t="str">
            <v>kWh</v>
          </cell>
          <cell r="L1110">
            <v>27198.300726000001</v>
          </cell>
          <cell r="M1110" t="str">
            <v>CUBICM</v>
          </cell>
          <cell r="AF1110" t="str">
            <v xml:space="preserve">  </v>
          </cell>
          <cell r="AG1110" t="str">
            <v xml:space="preserve">  </v>
          </cell>
          <cell r="AH1110" t="str">
            <v xml:space="preserve">  </v>
          </cell>
          <cell r="AI1110" t="str">
            <v>MRSB</v>
          </cell>
          <cell r="AJ1110" t="str">
            <v>Public Libraries</v>
          </cell>
        </row>
        <row r="1111">
          <cell r="A1111" t="str">
            <v>North York Central</v>
          </cell>
          <cell r="B1111" t="str">
            <v>Public Libraries</v>
          </cell>
          <cell r="C1111" t="str">
            <v>5120 Yonge St</v>
          </cell>
          <cell r="D1111" t="str">
            <v>North York</v>
          </cell>
          <cell r="E1111" t="str">
            <v>M2N 6L4</v>
          </cell>
          <cell r="F1111">
            <v>168014</v>
          </cell>
          <cell r="G1111" t="str">
            <v>SqFt</v>
          </cell>
          <cell r="H1111">
            <v>70</v>
          </cell>
          <cell r="J1111">
            <v>1881333.8138710002</v>
          </cell>
          <cell r="K1111" t="str">
            <v>kWh</v>
          </cell>
          <cell r="L1111">
            <v>130595.380985</v>
          </cell>
          <cell r="M1111" t="str">
            <v>CUBICM</v>
          </cell>
          <cell r="AF1111" t="str">
            <v xml:space="preserve">  </v>
          </cell>
          <cell r="AG1111" t="str">
            <v xml:space="preserve">  </v>
          </cell>
          <cell r="AH1111" t="str">
            <v xml:space="preserve">  </v>
          </cell>
          <cell r="AI1111" t="str">
            <v>CL</v>
          </cell>
          <cell r="AJ1111" t="str">
            <v>Public Libraries</v>
          </cell>
        </row>
        <row r="1112">
          <cell r="A1112" t="str">
            <v>Northern District</v>
          </cell>
          <cell r="B1112" t="str">
            <v>Public Libraries</v>
          </cell>
          <cell r="C1112" t="str">
            <v>40 Orchard View Blvd.</v>
          </cell>
          <cell r="D1112" t="str">
            <v>Toronto</v>
          </cell>
          <cell r="E1112" t="str">
            <v>M4R 1B9</v>
          </cell>
          <cell r="F1112">
            <v>114179</v>
          </cell>
          <cell r="G1112" t="str">
            <v>SqFt</v>
          </cell>
          <cell r="H1112">
            <v>70</v>
          </cell>
          <cell r="J1112">
            <v>2686147.1333550001</v>
          </cell>
          <cell r="K1112" t="str">
            <v>kWh</v>
          </cell>
          <cell r="L1112">
            <v>131065.557138</v>
          </cell>
          <cell r="M1112" t="str">
            <v>CUBICM</v>
          </cell>
          <cell r="AF1112" t="str">
            <v xml:space="preserve">  </v>
          </cell>
          <cell r="AG1112" t="str">
            <v xml:space="preserve">  </v>
          </cell>
          <cell r="AH1112" t="str">
            <v xml:space="preserve">  </v>
          </cell>
          <cell r="AI1112" t="str">
            <v>ND</v>
          </cell>
          <cell r="AJ1112" t="str">
            <v>Public Libraries</v>
          </cell>
        </row>
        <row r="1113">
          <cell r="A1113" t="str">
            <v>Northern Elms</v>
          </cell>
          <cell r="B1113" t="str">
            <v>Public Libraries</v>
          </cell>
          <cell r="C1113" t="str">
            <v>123B Rexdale Blvd</v>
          </cell>
          <cell r="D1113" t="str">
            <v>Etobicoke</v>
          </cell>
          <cell r="E1113" t="str">
            <v>M9W 1P1</v>
          </cell>
          <cell r="F1113">
            <v>3035</v>
          </cell>
          <cell r="G1113" t="str">
            <v>SqFt</v>
          </cell>
          <cell r="H1113">
            <v>70</v>
          </cell>
          <cell r="J1113">
            <v>55983.218848000004</v>
          </cell>
          <cell r="K1113" t="str">
            <v>kWh</v>
          </cell>
          <cell r="L1113">
            <v>2206.208556</v>
          </cell>
          <cell r="M1113" t="str">
            <v>CUBICM</v>
          </cell>
          <cell r="AF1113" t="str">
            <v xml:space="preserve">  </v>
          </cell>
          <cell r="AG1113" t="str">
            <v xml:space="preserve">  </v>
          </cell>
          <cell r="AH1113" t="str">
            <v xml:space="preserve">  </v>
          </cell>
          <cell r="AI1113" t="str">
            <v>NE</v>
          </cell>
          <cell r="AJ1113" t="str">
            <v>Public Libraries</v>
          </cell>
        </row>
        <row r="1114">
          <cell r="A1114" t="str">
            <v>Oakwood Village</v>
          </cell>
          <cell r="B1114" t="str">
            <v>Public Libraries</v>
          </cell>
          <cell r="C1114" t="str">
            <v>341 Oakwood Ave.</v>
          </cell>
          <cell r="D1114" t="str">
            <v>Toronto</v>
          </cell>
          <cell r="E1114" t="str">
            <v>M6E 2W1</v>
          </cell>
          <cell r="F1114">
            <v>17287</v>
          </cell>
          <cell r="G1114" t="str">
            <v>SqFt</v>
          </cell>
          <cell r="H1114">
            <v>70</v>
          </cell>
          <cell r="J1114">
            <v>153880.2304</v>
          </cell>
          <cell r="K1114" t="str">
            <v>kWh</v>
          </cell>
          <cell r="L1114">
            <v>11805.533333000001</v>
          </cell>
          <cell r="M1114" t="str">
            <v>CUBICM</v>
          </cell>
          <cell r="AF1114" t="str">
            <v xml:space="preserve">  </v>
          </cell>
          <cell r="AG1114" t="str">
            <v xml:space="preserve">  </v>
          </cell>
          <cell r="AH1114" t="str">
            <v xml:space="preserve">  </v>
          </cell>
          <cell r="AI1114" t="str">
            <v>OV</v>
          </cell>
          <cell r="AJ1114" t="str">
            <v>Public Libraries</v>
          </cell>
        </row>
        <row r="1115">
          <cell r="A1115" t="str">
            <v>Palmerston</v>
          </cell>
          <cell r="B1115" t="str">
            <v>Public Libraries</v>
          </cell>
          <cell r="C1115" t="str">
            <v>560 Palmerston Ave.</v>
          </cell>
          <cell r="D1115" t="str">
            <v>Toronto</v>
          </cell>
          <cell r="E1115" t="str">
            <v>M6G 2P7</v>
          </cell>
          <cell r="F1115">
            <v>8493</v>
          </cell>
          <cell r="G1115" t="str">
            <v>SqFt</v>
          </cell>
          <cell r="H1115">
            <v>70</v>
          </cell>
          <cell r="J1115">
            <v>175675.458957</v>
          </cell>
          <cell r="K1115" t="str">
            <v>kWh</v>
          </cell>
          <cell r="AF1115" t="str">
            <v xml:space="preserve">  </v>
          </cell>
          <cell r="AG1115" t="str">
            <v xml:space="preserve">  </v>
          </cell>
          <cell r="AH1115" t="str">
            <v xml:space="preserve">  </v>
          </cell>
          <cell r="AI1115" t="str">
            <v>PM</v>
          </cell>
          <cell r="AJ1115" t="str">
            <v>Public Libraries</v>
          </cell>
        </row>
        <row r="1116">
          <cell r="A1116" t="str">
            <v>Pape Danforth</v>
          </cell>
          <cell r="B1116" t="str">
            <v>Public Libraries</v>
          </cell>
          <cell r="C1116" t="str">
            <v>701 Pape Ave.</v>
          </cell>
          <cell r="D1116" t="str">
            <v>Toronto</v>
          </cell>
          <cell r="E1116" t="str">
            <v>M4K 3S6</v>
          </cell>
          <cell r="F1116">
            <v>8181</v>
          </cell>
          <cell r="G1116" t="str">
            <v>SqFt</v>
          </cell>
          <cell r="H1116">
            <v>70</v>
          </cell>
          <cell r="J1116">
            <v>146080.985693</v>
          </cell>
          <cell r="K1116" t="str">
            <v>kWh</v>
          </cell>
          <cell r="L1116">
            <v>11026.868333</v>
          </cell>
          <cell r="M1116" t="str">
            <v>CUBICM</v>
          </cell>
          <cell r="AF1116" t="str">
            <v xml:space="preserve">  </v>
          </cell>
          <cell r="AG1116" t="str">
            <v xml:space="preserve">  </v>
          </cell>
          <cell r="AH1116" t="str">
            <v xml:space="preserve">  </v>
          </cell>
          <cell r="AI1116" t="str">
            <v>PA</v>
          </cell>
          <cell r="AJ1116" t="str">
            <v>Public Libraries</v>
          </cell>
        </row>
        <row r="1117">
          <cell r="A1117" t="str">
            <v>Parkdale</v>
          </cell>
          <cell r="B1117" t="str">
            <v>Public Libraries</v>
          </cell>
          <cell r="C1117" t="str">
            <v>1305 Queen St. W.</v>
          </cell>
          <cell r="D1117" t="str">
            <v>Toronto</v>
          </cell>
          <cell r="E1117" t="str">
            <v>M6K 1L4</v>
          </cell>
          <cell r="F1117">
            <v>24079</v>
          </cell>
          <cell r="G1117" t="str">
            <v>SqFt</v>
          </cell>
          <cell r="H1117">
            <v>70</v>
          </cell>
          <cell r="J1117">
            <v>280499.53595499997</v>
          </cell>
          <cell r="K1117" t="str">
            <v>kWh</v>
          </cell>
          <cell r="L1117">
            <v>15237.667232</v>
          </cell>
          <cell r="M1117" t="str">
            <v>CUBICM</v>
          </cell>
          <cell r="AF1117" t="str">
            <v xml:space="preserve">  </v>
          </cell>
          <cell r="AG1117" t="str">
            <v xml:space="preserve">  </v>
          </cell>
          <cell r="AH1117" t="str">
            <v xml:space="preserve">  </v>
          </cell>
          <cell r="AI1117" t="str">
            <v>PK</v>
          </cell>
          <cell r="AJ1117" t="str">
            <v>Public Libraries</v>
          </cell>
        </row>
        <row r="1118">
          <cell r="A1118" t="str">
            <v>Parliament</v>
          </cell>
          <cell r="B1118" t="str">
            <v>Public Libraries</v>
          </cell>
          <cell r="C1118" t="str">
            <v>269 Gerrard St. E.</v>
          </cell>
          <cell r="D1118" t="str">
            <v>Toronto</v>
          </cell>
          <cell r="E1118" t="str">
            <v>M5A 2G1</v>
          </cell>
          <cell r="F1118">
            <v>14639</v>
          </cell>
          <cell r="G1118" t="str">
            <v>SqFt</v>
          </cell>
          <cell r="H1118">
            <v>70</v>
          </cell>
          <cell r="J1118">
            <v>198495.14662500002</v>
          </cell>
          <cell r="K1118" t="str">
            <v>kWh</v>
          </cell>
          <cell r="L1118">
            <v>15613.851293</v>
          </cell>
          <cell r="M1118" t="str">
            <v>CUBICM</v>
          </cell>
          <cell r="AF1118" t="str">
            <v xml:space="preserve">  </v>
          </cell>
          <cell r="AG1118" t="str">
            <v xml:space="preserve">  </v>
          </cell>
          <cell r="AH1118" t="str">
            <v xml:space="preserve">  </v>
          </cell>
          <cell r="AI1118" t="str">
            <v>PL</v>
          </cell>
          <cell r="AJ1118" t="str">
            <v>Public Libraries</v>
          </cell>
        </row>
        <row r="1119">
          <cell r="A1119" t="str">
            <v>Perth Dupont</v>
          </cell>
          <cell r="B1119" t="str">
            <v>Public Libraries</v>
          </cell>
          <cell r="C1119" t="str">
            <v>1589 Dupont St.</v>
          </cell>
          <cell r="D1119" t="str">
            <v>Toronto</v>
          </cell>
          <cell r="E1119" t="str">
            <v>M6P 3S5</v>
          </cell>
          <cell r="F1119">
            <v>3627</v>
          </cell>
          <cell r="G1119" t="str">
            <v>SqFt</v>
          </cell>
          <cell r="H1119">
            <v>70</v>
          </cell>
          <cell r="J1119">
            <v>23266.683667000001</v>
          </cell>
          <cell r="K1119" t="str">
            <v>kWh</v>
          </cell>
          <cell r="L1119">
            <v>4915.1876840000004</v>
          </cell>
          <cell r="M1119" t="str">
            <v>CUBICM</v>
          </cell>
          <cell r="AF1119" t="str">
            <v xml:space="preserve">  </v>
          </cell>
          <cell r="AG1119" t="str">
            <v xml:space="preserve">  </v>
          </cell>
          <cell r="AH1119" t="str">
            <v xml:space="preserve">  </v>
          </cell>
          <cell r="AI1119" t="str">
            <v>PE</v>
          </cell>
          <cell r="AJ1119" t="str">
            <v>Public Libraries</v>
          </cell>
        </row>
        <row r="1120">
          <cell r="A1120" t="str">
            <v>Pleasant View</v>
          </cell>
          <cell r="B1120" t="str">
            <v>Public Libraries</v>
          </cell>
          <cell r="C1120" t="str">
            <v>575 Van Horne Ave</v>
          </cell>
          <cell r="D1120" t="str">
            <v>North York</v>
          </cell>
          <cell r="E1120" t="str">
            <v>M2J 4S8</v>
          </cell>
          <cell r="F1120">
            <v>6997</v>
          </cell>
          <cell r="G1120" t="str">
            <v>SqFt</v>
          </cell>
          <cell r="H1120">
            <v>70</v>
          </cell>
          <cell r="J1120">
            <v>88243.995886000004</v>
          </cell>
          <cell r="K1120" t="str">
            <v>kWh</v>
          </cell>
          <cell r="L1120">
            <v>11528.571429000001</v>
          </cell>
          <cell r="M1120" t="str">
            <v>CUBICM</v>
          </cell>
          <cell r="AF1120" t="str">
            <v xml:space="preserve">  </v>
          </cell>
          <cell r="AG1120" t="str">
            <v xml:space="preserve">  </v>
          </cell>
          <cell r="AH1120" t="str">
            <v xml:space="preserve">  </v>
          </cell>
          <cell r="AI1120" t="str">
            <v>PV</v>
          </cell>
          <cell r="AJ1120" t="str">
            <v>Public Libraries</v>
          </cell>
        </row>
        <row r="1121">
          <cell r="A1121" t="str">
            <v>Rexdale</v>
          </cell>
          <cell r="B1121" t="str">
            <v>Public Libraries</v>
          </cell>
          <cell r="C1121" t="str">
            <v>2243 Kipling Ave</v>
          </cell>
          <cell r="D1121" t="str">
            <v>Etobicoke</v>
          </cell>
          <cell r="E1121" t="str">
            <v>M9W 4L5</v>
          </cell>
          <cell r="F1121">
            <v>5091</v>
          </cell>
          <cell r="G1121" t="str">
            <v>SqFt</v>
          </cell>
          <cell r="H1121">
            <v>70</v>
          </cell>
          <cell r="J1121">
            <v>55691.774018000004</v>
          </cell>
          <cell r="K1121" t="str">
            <v>kWh</v>
          </cell>
          <cell r="L1121">
            <v>5211.460446</v>
          </cell>
          <cell r="M1121" t="str">
            <v>CUBICM</v>
          </cell>
          <cell r="AF1121" t="str">
            <v xml:space="preserve">  </v>
          </cell>
          <cell r="AG1121" t="str">
            <v xml:space="preserve">  </v>
          </cell>
          <cell r="AH1121" t="str">
            <v xml:space="preserve">  </v>
          </cell>
          <cell r="AI1121" t="str">
            <v>RX</v>
          </cell>
          <cell r="AJ1121" t="str">
            <v>Public Libraries</v>
          </cell>
        </row>
        <row r="1122">
          <cell r="A1122" t="str">
            <v>Richview</v>
          </cell>
          <cell r="B1122" t="str">
            <v>Public Libraries</v>
          </cell>
          <cell r="C1122" t="str">
            <v>1806 Islington Ave</v>
          </cell>
          <cell r="D1122" t="str">
            <v>Etobicoke</v>
          </cell>
          <cell r="E1122" t="str">
            <v>M9P 1L4</v>
          </cell>
          <cell r="F1122">
            <v>47254</v>
          </cell>
          <cell r="G1122" t="str">
            <v>SqFt</v>
          </cell>
          <cell r="H1122">
            <v>70</v>
          </cell>
          <cell r="J1122">
            <v>584022.17191899999</v>
          </cell>
          <cell r="K1122" t="str">
            <v>kWh</v>
          </cell>
          <cell r="L1122">
            <v>31243.985295000002</v>
          </cell>
          <cell r="M1122" t="str">
            <v>CUBICM</v>
          </cell>
          <cell r="AF1122" t="str">
            <v xml:space="preserve">  </v>
          </cell>
          <cell r="AG1122" t="str">
            <v xml:space="preserve">  </v>
          </cell>
          <cell r="AH1122" t="str">
            <v xml:space="preserve">  </v>
          </cell>
          <cell r="AI1122" t="str">
            <v>RV</v>
          </cell>
          <cell r="AJ1122" t="str">
            <v>Public Libraries</v>
          </cell>
        </row>
        <row r="1123">
          <cell r="A1123" t="str">
            <v>Riverdale</v>
          </cell>
          <cell r="B1123" t="str">
            <v>Public Libraries</v>
          </cell>
          <cell r="C1123" t="str">
            <v>370 Broadview Ave.</v>
          </cell>
          <cell r="D1123" t="str">
            <v>Toronto</v>
          </cell>
          <cell r="E1123" t="str">
            <v>M4K 2M8</v>
          </cell>
          <cell r="F1123">
            <v>9655</v>
          </cell>
          <cell r="G1123" t="str">
            <v>SqFt</v>
          </cell>
          <cell r="H1123">
            <v>70</v>
          </cell>
          <cell r="J1123">
            <v>154109.29698799999</v>
          </cell>
          <cell r="K1123" t="str">
            <v>kWh</v>
          </cell>
          <cell r="L1123">
            <v>16903.850209</v>
          </cell>
          <cell r="M1123" t="str">
            <v>CUBICM</v>
          </cell>
          <cell r="AF1123" t="str">
            <v xml:space="preserve">  </v>
          </cell>
          <cell r="AG1123" t="str">
            <v xml:space="preserve">  </v>
          </cell>
          <cell r="AH1123" t="str">
            <v xml:space="preserve">  </v>
          </cell>
          <cell r="AI1123" t="str">
            <v>RD</v>
          </cell>
          <cell r="AJ1123" t="str">
            <v>Public Libraries</v>
          </cell>
        </row>
        <row r="1124">
          <cell r="A1124" t="str">
            <v>Runnymede</v>
          </cell>
          <cell r="B1124" t="str">
            <v>Public Libraries</v>
          </cell>
          <cell r="C1124" t="str">
            <v>2178 Bloor St. W.</v>
          </cell>
          <cell r="D1124" t="str">
            <v>Toronto</v>
          </cell>
          <cell r="E1124" t="str">
            <v>M6S 1M8</v>
          </cell>
          <cell r="F1124">
            <v>12034</v>
          </cell>
          <cell r="G1124" t="str">
            <v>SqFt</v>
          </cell>
          <cell r="H1124">
            <v>70</v>
          </cell>
          <cell r="J1124">
            <v>135495.80951600001</v>
          </cell>
          <cell r="K1124" t="str">
            <v>kWh</v>
          </cell>
          <cell r="L1124">
            <v>20324.063145</v>
          </cell>
          <cell r="M1124" t="str">
            <v>CUBICM</v>
          </cell>
          <cell r="AF1124" t="str">
            <v xml:space="preserve">  </v>
          </cell>
          <cell r="AG1124" t="str">
            <v xml:space="preserve">  </v>
          </cell>
          <cell r="AH1124" t="str">
            <v xml:space="preserve">  </v>
          </cell>
          <cell r="AI1124" t="str">
            <v>RN</v>
          </cell>
          <cell r="AJ1124" t="str">
            <v>Public Libraries</v>
          </cell>
        </row>
        <row r="1125">
          <cell r="A1125" t="str">
            <v>S Walter Stewart</v>
          </cell>
          <cell r="B1125" t="str">
            <v>Public Libraries</v>
          </cell>
          <cell r="C1125" t="str">
            <v>170 Memorial Park Dr</v>
          </cell>
          <cell r="D1125" t="str">
            <v>Toronto</v>
          </cell>
          <cell r="E1125" t="str">
            <v>M4J 2K5</v>
          </cell>
          <cell r="F1125">
            <v>25847</v>
          </cell>
          <cell r="G1125" t="str">
            <v>SqFt</v>
          </cell>
          <cell r="H1125">
            <v>70</v>
          </cell>
          <cell r="J1125">
            <v>379442.27538800001</v>
          </cell>
          <cell r="K1125" t="str">
            <v>kWh</v>
          </cell>
          <cell r="L1125">
            <v>20820.195209999998</v>
          </cell>
          <cell r="M1125" t="str">
            <v>CUBICM</v>
          </cell>
          <cell r="AF1125" t="str">
            <v xml:space="preserve">  </v>
          </cell>
          <cell r="AG1125" t="str">
            <v xml:space="preserve">  </v>
          </cell>
          <cell r="AH1125" t="str">
            <v xml:space="preserve">  </v>
          </cell>
          <cell r="AI1125" t="str">
            <v>SWS</v>
          </cell>
          <cell r="AJ1125" t="str">
            <v>Public Libraries</v>
          </cell>
        </row>
        <row r="1126">
          <cell r="A1126" t="str">
            <v>Sanderson</v>
          </cell>
          <cell r="B1126" t="str">
            <v>Public Libraries</v>
          </cell>
          <cell r="C1126" t="str">
            <v>327 Bathurst St</v>
          </cell>
          <cell r="D1126" t="str">
            <v>Toronto</v>
          </cell>
          <cell r="E1126" t="str">
            <v>M5T 1J1</v>
          </cell>
          <cell r="F1126">
            <v>12701</v>
          </cell>
          <cell r="G1126" t="str">
            <v>SqFt</v>
          </cell>
          <cell r="H1126">
            <v>70</v>
          </cell>
          <cell r="J1126">
            <v>181921.81429200002</v>
          </cell>
          <cell r="K1126" t="str">
            <v>kWh</v>
          </cell>
          <cell r="L1126">
            <v>24541.485306000002</v>
          </cell>
          <cell r="M1126" t="str">
            <v>CUBICM</v>
          </cell>
          <cell r="AF1126" t="str">
            <v xml:space="preserve">  </v>
          </cell>
          <cell r="AG1126" t="str">
            <v xml:space="preserve">  </v>
          </cell>
          <cell r="AH1126" t="str">
            <v xml:space="preserve">  </v>
          </cell>
          <cell r="AI1126" t="str">
            <v>SA</v>
          </cell>
          <cell r="AJ1126" t="str">
            <v>Public Libraries</v>
          </cell>
        </row>
        <row r="1127">
          <cell r="A1127" t="str">
            <v>Scarborough Civic Centre Library</v>
          </cell>
          <cell r="B1127" t="str">
            <v>Public Libraries</v>
          </cell>
          <cell r="C1127" t="str">
            <v>156 Borough Dr</v>
          </cell>
          <cell r="D1127" t="str">
            <v>Scarborough</v>
          </cell>
          <cell r="E1127" t="str">
            <v>M1P 4N7</v>
          </cell>
          <cell r="F1127">
            <v>14500</v>
          </cell>
          <cell r="G1127" t="str">
            <v>SqFt</v>
          </cell>
          <cell r="H1127">
            <v>100</v>
          </cell>
          <cell r="J1127">
            <v>213966.56464600001</v>
          </cell>
          <cell r="K1127" t="str">
            <v>kWh</v>
          </cell>
          <cell r="L1127">
            <v>56117.035713999998</v>
          </cell>
          <cell r="M1127" t="str">
            <v>CUBICM</v>
          </cell>
          <cell r="AF1127" t="str">
            <v xml:space="preserve">  </v>
          </cell>
          <cell r="AG1127" t="str">
            <v xml:space="preserve">  </v>
          </cell>
          <cell r="AH1127" t="str">
            <v xml:space="preserve">  </v>
          </cell>
          <cell r="AI1127" t="str">
            <v>SCCLIB</v>
          </cell>
          <cell r="AJ1127" t="str">
            <v>Public Libraries</v>
          </cell>
        </row>
        <row r="1128">
          <cell r="A1128" t="str">
            <v>Spadina Road</v>
          </cell>
          <cell r="B1128" t="str">
            <v>Public Libraries</v>
          </cell>
          <cell r="C1128" t="str">
            <v>10 Spadina Rd.</v>
          </cell>
          <cell r="D1128" t="str">
            <v>Toronto</v>
          </cell>
          <cell r="E1128" t="str">
            <v>M5R 2S7</v>
          </cell>
          <cell r="F1128">
            <v>3950</v>
          </cell>
          <cell r="G1128" t="str">
            <v>SqFt</v>
          </cell>
          <cell r="H1128">
            <v>70</v>
          </cell>
          <cell r="J1128">
            <v>68558.816875999997</v>
          </cell>
          <cell r="K1128" t="str">
            <v>kWh</v>
          </cell>
          <cell r="L1128">
            <v>6533.5073199999997</v>
          </cell>
          <cell r="M1128" t="str">
            <v>CUBICM</v>
          </cell>
          <cell r="AF1128" t="str">
            <v xml:space="preserve">  </v>
          </cell>
          <cell r="AG1128" t="str">
            <v xml:space="preserve">  </v>
          </cell>
          <cell r="AH1128" t="str">
            <v xml:space="preserve">  </v>
          </cell>
          <cell r="AI1128" t="str">
            <v>SP</v>
          </cell>
          <cell r="AJ1128" t="str">
            <v>Public Libraries</v>
          </cell>
        </row>
        <row r="1129">
          <cell r="A1129" t="str">
            <v>St Clair Silverthorn</v>
          </cell>
          <cell r="B1129" t="str">
            <v>Public Libraries</v>
          </cell>
          <cell r="C1129" t="str">
            <v>1748 St. Clair Ave. W.</v>
          </cell>
          <cell r="D1129" t="str">
            <v>Toronto</v>
          </cell>
          <cell r="E1129" t="str">
            <v>M6N 1J4</v>
          </cell>
          <cell r="F1129">
            <v>4585</v>
          </cell>
          <cell r="G1129" t="str">
            <v>SqFt</v>
          </cell>
          <cell r="H1129">
            <v>70</v>
          </cell>
          <cell r="J1129">
            <v>25841.129919999999</v>
          </cell>
          <cell r="K1129" t="str">
            <v>kWh</v>
          </cell>
          <cell r="L1129">
            <v>1863.8738990000002</v>
          </cell>
          <cell r="M1129" t="str">
            <v>CUBICM</v>
          </cell>
          <cell r="AF1129" t="str">
            <v xml:space="preserve">  </v>
          </cell>
          <cell r="AG1129" t="str">
            <v xml:space="preserve">  </v>
          </cell>
          <cell r="AH1129" t="str">
            <v xml:space="preserve">  </v>
          </cell>
          <cell r="AI1129" t="str">
            <v>STCS</v>
          </cell>
          <cell r="AJ1129" t="str">
            <v>Public Libraries</v>
          </cell>
        </row>
        <row r="1130">
          <cell r="A1130" t="str">
            <v>St Lawrence</v>
          </cell>
          <cell r="B1130" t="str">
            <v>Public Libraries</v>
          </cell>
          <cell r="C1130" t="str">
            <v>171 Front St. E.</v>
          </cell>
          <cell r="D1130" t="str">
            <v>Toronto</v>
          </cell>
          <cell r="E1130" t="str">
            <v>M5A 4H3</v>
          </cell>
          <cell r="F1130">
            <v>4833</v>
          </cell>
          <cell r="G1130" t="str">
            <v>SqFt</v>
          </cell>
          <cell r="H1130">
            <v>70</v>
          </cell>
          <cell r="J1130">
            <v>48401.374448999995</v>
          </cell>
          <cell r="K1130" t="str">
            <v>kWh</v>
          </cell>
          <cell r="AF1130" t="str">
            <v xml:space="preserve">  </v>
          </cell>
          <cell r="AG1130" t="str">
            <v xml:space="preserve">  </v>
          </cell>
          <cell r="AH1130" t="str">
            <v xml:space="preserve">  </v>
          </cell>
          <cell r="AI1130" t="str">
            <v>SL</v>
          </cell>
          <cell r="AJ1130" t="str">
            <v>Public Libraries</v>
          </cell>
        </row>
        <row r="1131">
          <cell r="A1131" t="str">
            <v>Steeles</v>
          </cell>
          <cell r="B1131" t="str">
            <v>Public Libraries</v>
          </cell>
          <cell r="C1131" t="str">
            <v>375 Bamburgh Cir</v>
          </cell>
          <cell r="D1131" t="str">
            <v>Scarborough</v>
          </cell>
          <cell r="E1131" t="str">
            <v>M1W 3Y1</v>
          </cell>
          <cell r="F1131">
            <v>5005</v>
          </cell>
          <cell r="G1131" t="str">
            <v>SqFt</v>
          </cell>
          <cell r="H1131">
            <v>70</v>
          </cell>
          <cell r="J1131">
            <v>83029.912687999997</v>
          </cell>
          <cell r="K1131" t="str">
            <v>kWh</v>
          </cell>
          <cell r="L1131">
            <v>3663.106773</v>
          </cell>
          <cell r="M1131" t="str">
            <v>CUBICM</v>
          </cell>
          <cell r="AF1131" t="str">
            <v xml:space="preserve">  </v>
          </cell>
          <cell r="AG1131" t="str">
            <v xml:space="preserve">  </v>
          </cell>
          <cell r="AH1131" t="str">
            <v xml:space="preserve">  </v>
          </cell>
          <cell r="AI1131" t="str">
            <v>ST</v>
          </cell>
          <cell r="AJ1131" t="str">
            <v>Public Libraries</v>
          </cell>
        </row>
        <row r="1132">
          <cell r="A1132" t="str">
            <v>Taylor Memorial</v>
          </cell>
          <cell r="B1132" t="str">
            <v>Public Libraries</v>
          </cell>
          <cell r="C1132" t="str">
            <v>1440 Kingston Rd</v>
          </cell>
          <cell r="D1132" t="str">
            <v>Scarborough</v>
          </cell>
          <cell r="E1132" t="str">
            <v>M1N 1R1</v>
          </cell>
          <cell r="F1132">
            <v>5005</v>
          </cell>
          <cell r="G1132" t="str">
            <v>SqFt</v>
          </cell>
          <cell r="H1132">
            <v>70</v>
          </cell>
          <cell r="J1132">
            <v>46295.592812999996</v>
          </cell>
          <cell r="K1132" t="str">
            <v>kWh</v>
          </cell>
          <cell r="L1132">
            <v>12680.216349</v>
          </cell>
          <cell r="M1132" t="str">
            <v>CUBICM</v>
          </cell>
          <cell r="AF1132" t="str">
            <v xml:space="preserve">  </v>
          </cell>
          <cell r="AG1132" t="str">
            <v xml:space="preserve">  </v>
          </cell>
          <cell r="AH1132" t="str">
            <v xml:space="preserve">  </v>
          </cell>
          <cell r="AI1132" t="str">
            <v>TAY</v>
          </cell>
          <cell r="AJ1132" t="str">
            <v>Public Libraries</v>
          </cell>
        </row>
        <row r="1133">
          <cell r="A1133" t="str">
            <v>Thorncliffe</v>
          </cell>
          <cell r="B1133" t="str">
            <v>Public Libraries</v>
          </cell>
          <cell r="C1133" t="str">
            <v>48 Thorncliffe Park Dr</v>
          </cell>
          <cell r="D1133" t="str">
            <v>East York</v>
          </cell>
          <cell r="E1133" t="str">
            <v>M4H 1J7</v>
          </cell>
          <cell r="F1133">
            <v>11034</v>
          </cell>
          <cell r="G1133" t="str">
            <v>SqFt</v>
          </cell>
          <cell r="H1133">
            <v>70</v>
          </cell>
          <cell r="J1133">
            <v>197805.47072799999</v>
          </cell>
          <cell r="K1133" t="str">
            <v>kWh</v>
          </cell>
          <cell r="L1133">
            <v>4054.1034490000002</v>
          </cell>
          <cell r="M1133" t="str">
            <v>CUBICM</v>
          </cell>
          <cell r="AF1133" t="str">
            <v xml:space="preserve">  </v>
          </cell>
          <cell r="AG1133" t="str">
            <v xml:space="preserve">  </v>
          </cell>
          <cell r="AH1133" t="str">
            <v xml:space="preserve">  </v>
          </cell>
          <cell r="AI1133" t="str">
            <v>TH</v>
          </cell>
          <cell r="AJ1133" t="str">
            <v>Public Libraries</v>
          </cell>
        </row>
        <row r="1134">
          <cell r="A1134" t="str">
            <v>Toronto Reference Library</v>
          </cell>
          <cell r="B1134" t="str">
            <v>Public Libraries</v>
          </cell>
          <cell r="C1134" t="str">
            <v>789 Yonge St</v>
          </cell>
          <cell r="D1134" t="str">
            <v>Toronto</v>
          </cell>
          <cell r="E1134" t="str">
            <v>M4W 2G8</v>
          </cell>
          <cell r="F1134">
            <v>416025</v>
          </cell>
          <cell r="G1134" t="str">
            <v>SqFt</v>
          </cell>
          <cell r="H1134">
            <v>70</v>
          </cell>
          <cell r="J1134">
            <v>7946049.4918710003</v>
          </cell>
          <cell r="K1134" t="str">
            <v>kWh</v>
          </cell>
          <cell r="L1134">
            <v>427687.85049999994</v>
          </cell>
          <cell r="M1134" t="str">
            <v>CUBICM</v>
          </cell>
          <cell r="AF1134" t="str">
            <v xml:space="preserve">  </v>
          </cell>
          <cell r="AG1134" t="str">
            <v xml:space="preserve">  </v>
          </cell>
          <cell r="AH1134" t="str">
            <v xml:space="preserve">  </v>
          </cell>
          <cell r="AI1134" t="str">
            <v>TRL</v>
          </cell>
          <cell r="AJ1134" t="str">
            <v>Public Libraries</v>
          </cell>
        </row>
        <row r="1135">
          <cell r="A1135" t="str">
            <v>Victoria Village</v>
          </cell>
          <cell r="B1135" t="str">
            <v>Public Libraries</v>
          </cell>
          <cell r="C1135" t="str">
            <v>184 Sloane Ave</v>
          </cell>
          <cell r="D1135" t="str">
            <v>North York</v>
          </cell>
          <cell r="E1135" t="str">
            <v>M4A 2C4</v>
          </cell>
          <cell r="F1135">
            <v>5382</v>
          </cell>
          <cell r="G1135" t="str">
            <v>SqFt</v>
          </cell>
          <cell r="H1135">
            <v>70</v>
          </cell>
          <cell r="J1135">
            <v>63841.881896999999</v>
          </cell>
          <cell r="K1135" t="str">
            <v>kWh</v>
          </cell>
          <cell r="L1135">
            <v>10529.83266</v>
          </cell>
          <cell r="M1135" t="str">
            <v>CUBICM</v>
          </cell>
          <cell r="AF1135" t="str">
            <v xml:space="preserve">  </v>
          </cell>
          <cell r="AG1135" t="str">
            <v xml:space="preserve">  </v>
          </cell>
          <cell r="AH1135" t="str">
            <v xml:space="preserve">  </v>
          </cell>
          <cell r="AI1135" t="str">
            <v>VV</v>
          </cell>
          <cell r="AJ1135" t="str">
            <v>Public Libraries</v>
          </cell>
        </row>
        <row r="1136">
          <cell r="A1136" t="str">
            <v>Weston</v>
          </cell>
          <cell r="B1136" t="str">
            <v>Public Libraries</v>
          </cell>
          <cell r="C1136" t="str">
            <v>2 King St</v>
          </cell>
          <cell r="D1136" t="str">
            <v>Toronto</v>
          </cell>
          <cell r="E1136" t="str">
            <v>M9N 1K9</v>
          </cell>
          <cell r="F1136">
            <v>11948</v>
          </cell>
          <cell r="G1136" t="str">
            <v>SqFt</v>
          </cell>
          <cell r="H1136">
            <v>70</v>
          </cell>
          <cell r="J1136">
            <v>150449.44761499998</v>
          </cell>
          <cell r="K1136" t="str">
            <v>kWh</v>
          </cell>
          <cell r="L1136">
            <v>13198.182142</v>
          </cell>
          <cell r="M1136" t="str">
            <v>CUBICM</v>
          </cell>
          <cell r="AF1136" t="str">
            <v xml:space="preserve">  </v>
          </cell>
          <cell r="AG1136" t="str">
            <v xml:space="preserve">  </v>
          </cell>
          <cell r="AH1136" t="str">
            <v xml:space="preserve">  </v>
          </cell>
          <cell r="AI1136" t="str">
            <v>WT</v>
          </cell>
          <cell r="AJ1136" t="str">
            <v>Public Libraries</v>
          </cell>
        </row>
        <row r="1137">
          <cell r="A1137" t="str">
            <v>Woodside Square</v>
          </cell>
          <cell r="B1137" t="str">
            <v>Public Libraries</v>
          </cell>
          <cell r="C1137" t="str">
            <v>1571 Sandhurst Circle</v>
          </cell>
          <cell r="D1137" t="str">
            <v>Scarborough</v>
          </cell>
          <cell r="E1137" t="str">
            <v>M1V 1V2</v>
          </cell>
          <cell r="F1137">
            <v>9795</v>
          </cell>
          <cell r="G1137" t="str">
            <v>SqFt</v>
          </cell>
          <cell r="H1137">
            <v>70</v>
          </cell>
          <cell r="J1137">
            <v>138166.81599999999</v>
          </cell>
          <cell r="K1137" t="str">
            <v>kWh</v>
          </cell>
          <cell r="L1137">
            <v>17117.197480999999</v>
          </cell>
          <cell r="M1137" t="str">
            <v>CUBICM</v>
          </cell>
          <cell r="AF1137" t="str">
            <v xml:space="preserve">  </v>
          </cell>
          <cell r="AG1137" t="str">
            <v xml:space="preserve">  </v>
          </cell>
          <cell r="AH1137" t="str">
            <v xml:space="preserve">  </v>
          </cell>
          <cell r="AI1137" t="str">
            <v>WS</v>
          </cell>
          <cell r="AJ1137" t="str">
            <v>Public Libraries</v>
          </cell>
        </row>
        <row r="1138">
          <cell r="A1138" t="str">
            <v>Woodview Park</v>
          </cell>
          <cell r="B1138" t="str">
            <v>Public Libraries</v>
          </cell>
          <cell r="C1138" t="str">
            <v>16-18 Bradstock Rd</v>
          </cell>
          <cell r="D1138" t="str">
            <v>North York</v>
          </cell>
          <cell r="E1138" t="str">
            <v>M9M 1M8</v>
          </cell>
          <cell r="F1138">
            <v>5360</v>
          </cell>
          <cell r="G1138" t="str">
            <v>SqFt</v>
          </cell>
          <cell r="H1138">
            <v>70</v>
          </cell>
          <cell r="J1138">
            <v>49701.145733000005</v>
          </cell>
          <cell r="K1138" t="str">
            <v>kWh</v>
          </cell>
          <cell r="L1138">
            <v>3862.9628759999996</v>
          </cell>
          <cell r="M1138" t="str">
            <v>CUBICM</v>
          </cell>
          <cell r="AF1138" t="str">
            <v xml:space="preserve">  </v>
          </cell>
          <cell r="AG1138" t="str">
            <v xml:space="preserve">  </v>
          </cell>
          <cell r="AH1138" t="str">
            <v xml:space="preserve">  </v>
          </cell>
          <cell r="AI1138" t="str">
            <v>WP</v>
          </cell>
          <cell r="AJ1138" t="str">
            <v>Public Libraries</v>
          </cell>
        </row>
        <row r="1139">
          <cell r="A1139" t="str">
            <v>Wychwood</v>
          </cell>
          <cell r="B1139" t="str">
            <v>Public Libraries</v>
          </cell>
          <cell r="C1139" t="str">
            <v>1431 Bathurst St.</v>
          </cell>
          <cell r="D1139" t="str">
            <v>Toronto</v>
          </cell>
          <cell r="E1139" t="str">
            <v>M5R 3J2</v>
          </cell>
          <cell r="F1139">
            <v>6383</v>
          </cell>
          <cell r="G1139" t="str">
            <v>SqFt</v>
          </cell>
          <cell r="H1139">
            <v>70</v>
          </cell>
          <cell r="J1139">
            <v>166384.71827299998</v>
          </cell>
          <cell r="K1139" t="str">
            <v>kWh</v>
          </cell>
          <cell r="L1139">
            <v>7768.1612910000003</v>
          </cell>
          <cell r="M1139" t="str">
            <v>CUBICM</v>
          </cell>
          <cell r="AF1139" t="str">
            <v xml:space="preserve">  </v>
          </cell>
          <cell r="AG1139" t="str">
            <v xml:space="preserve">  </v>
          </cell>
          <cell r="AH1139" t="str">
            <v xml:space="preserve">  </v>
          </cell>
          <cell r="AI1139" t="str">
            <v>WY</v>
          </cell>
          <cell r="AJ1139" t="str">
            <v>Public Libraries</v>
          </cell>
        </row>
        <row r="1140">
          <cell r="A1140" t="str">
            <v>York Woods</v>
          </cell>
          <cell r="B1140" t="str">
            <v>Public Libraries</v>
          </cell>
          <cell r="C1140" t="str">
            <v>1785 Finch Ave W</v>
          </cell>
          <cell r="D1140" t="str">
            <v>North York</v>
          </cell>
          <cell r="E1140" t="str">
            <v>M3N 1M6</v>
          </cell>
          <cell r="F1140">
            <v>42173</v>
          </cell>
          <cell r="G1140" t="str">
            <v>SqFt</v>
          </cell>
          <cell r="H1140">
            <v>70</v>
          </cell>
          <cell r="J1140">
            <v>751952.91908500006</v>
          </cell>
          <cell r="K1140" t="str">
            <v>kWh</v>
          </cell>
          <cell r="L1140">
            <v>62609.672745000003</v>
          </cell>
          <cell r="M1140" t="str">
            <v>CUBICM</v>
          </cell>
          <cell r="AF1140" t="str">
            <v xml:space="preserve">  </v>
          </cell>
          <cell r="AG1140" t="str">
            <v xml:space="preserve">  </v>
          </cell>
          <cell r="AH1140" t="str">
            <v xml:space="preserve">  </v>
          </cell>
          <cell r="AI1140" t="str">
            <v>YW</v>
          </cell>
          <cell r="AJ1140" t="str">
            <v>Public Libraries</v>
          </cell>
        </row>
        <row r="1141">
          <cell r="A1141" t="str">
            <v>Yorkville</v>
          </cell>
          <cell r="B1141" t="str">
            <v>Public Libraries</v>
          </cell>
          <cell r="C1141" t="str">
            <v>22 Yorkville Ave.</v>
          </cell>
          <cell r="D1141" t="str">
            <v>Toronto</v>
          </cell>
          <cell r="E1141" t="str">
            <v>M4W 1L4</v>
          </cell>
          <cell r="F1141">
            <v>9052</v>
          </cell>
          <cell r="G1141" t="str">
            <v>SqFt</v>
          </cell>
          <cell r="H1141">
            <v>70</v>
          </cell>
          <cell r="J1141">
            <v>181956.274932</v>
          </cell>
          <cell r="K1141" t="str">
            <v>kWh</v>
          </cell>
          <cell r="L1141">
            <v>19866.724632000001</v>
          </cell>
          <cell r="M1141" t="str">
            <v>CUBICM</v>
          </cell>
          <cell r="AF1141" t="str">
            <v xml:space="preserve">  </v>
          </cell>
          <cell r="AG1141" t="str">
            <v xml:space="preserve">  </v>
          </cell>
          <cell r="AH1141" t="str">
            <v xml:space="preserve">  </v>
          </cell>
          <cell r="AI1141" t="str">
            <v>YO</v>
          </cell>
          <cell r="AJ1141" t="str">
            <v>Public Libraries</v>
          </cell>
        </row>
        <row r="1142">
          <cell r="A1142" t="str">
            <v>Algonguin Island Sewage Pumping Station</v>
          </cell>
          <cell r="B1142" t="str">
            <v>Sewage Pumping Facilities</v>
          </cell>
          <cell r="C1142" t="str">
            <v>16 Wyandot Ave</v>
          </cell>
          <cell r="D1142" t="str">
            <v>Toronto</v>
          </cell>
          <cell r="E1142" t="str">
            <v>M5J 2M9</v>
          </cell>
          <cell r="F1142">
            <v>75</v>
          </cell>
          <cell r="G1142" t="str">
            <v>SqFt</v>
          </cell>
          <cell r="H1142">
            <v>168</v>
          </cell>
          <cell r="I1142">
            <v>56.04</v>
          </cell>
          <cell r="J1142">
            <v>12841.653503000001</v>
          </cell>
          <cell r="K1142" t="str">
            <v>kWh</v>
          </cell>
          <cell r="AF1142" t="str">
            <v xml:space="preserve">  </v>
          </cell>
          <cell r="AG1142" t="str">
            <v xml:space="preserve">  </v>
          </cell>
          <cell r="AH1142" t="str">
            <v xml:space="preserve">  </v>
          </cell>
          <cell r="AI1142" t="str">
            <v>AGI</v>
          </cell>
          <cell r="AJ1142" t="str">
            <v>Sewage Pumping Facilities</v>
          </cell>
        </row>
        <row r="1143">
          <cell r="A1143" t="str">
            <v>Baby Point Sewage Pumping Station</v>
          </cell>
          <cell r="B1143" t="str">
            <v>Sewage Pumping Facilities</v>
          </cell>
          <cell r="C1143" t="str">
            <v>61 Humberview Rd</v>
          </cell>
          <cell r="D1143" t="str">
            <v>Toronto</v>
          </cell>
          <cell r="E1143" t="str">
            <v>M6S 1W7</v>
          </cell>
          <cell r="F1143">
            <v>1</v>
          </cell>
          <cell r="G1143" t="str">
            <v>SqFt</v>
          </cell>
          <cell r="H1143">
            <v>168</v>
          </cell>
          <cell r="I1143">
            <v>253.78</v>
          </cell>
          <cell r="J1143">
            <v>58624.026054999995</v>
          </cell>
          <cell r="K1143" t="str">
            <v>kWh</v>
          </cell>
          <cell r="AF1143" t="str">
            <v xml:space="preserve">  </v>
          </cell>
          <cell r="AG1143" t="str">
            <v xml:space="preserve">  </v>
          </cell>
          <cell r="AH1143" t="str">
            <v xml:space="preserve">  </v>
          </cell>
          <cell r="AI1143" t="str">
            <v>HBPS</v>
          </cell>
          <cell r="AJ1143" t="str">
            <v>Sewage Pumping Facilities</v>
          </cell>
        </row>
        <row r="1144">
          <cell r="A1144" t="str">
            <v>Berry Rd Sewage Pumping Station</v>
          </cell>
          <cell r="B1144" t="str">
            <v>Sewage Pumping Facilities</v>
          </cell>
          <cell r="C1144" t="str">
            <v>132 Berry Rd</v>
          </cell>
          <cell r="D1144" t="str">
            <v>Etobicoke</v>
          </cell>
          <cell r="E1144" t="str">
            <v>M8Y 1W2</v>
          </cell>
          <cell r="F1144">
            <v>7244</v>
          </cell>
          <cell r="G1144" t="str">
            <v>SqFt</v>
          </cell>
          <cell r="H1144">
            <v>168</v>
          </cell>
          <cell r="I1144">
            <v>32.64</v>
          </cell>
          <cell r="J1144">
            <v>11878.584483000001</v>
          </cell>
          <cell r="K1144" t="str">
            <v>kWh</v>
          </cell>
          <cell r="AF1144" t="str">
            <v xml:space="preserve">  </v>
          </cell>
          <cell r="AG1144" t="str">
            <v xml:space="preserve">  </v>
          </cell>
          <cell r="AH1144" t="str">
            <v xml:space="preserve">  </v>
          </cell>
          <cell r="AI1144" t="str">
            <v>132BER</v>
          </cell>
          <cell r="AJ1144" t="str">
            <v>Sewage Pumping Facilities</v>
          </cell>
        </row>
        <row r="1145">
          <cell r="A1145" t="str">
            <v>Brule Gardens Sewage Pumping Station</v>
          </cell>
          <cell r="B1145" t="str">
            <v>Sewage Pumping Facilities</v>
          </cell>
          <cell r="C1145" t="str">
            <v>0 Brule Gd</v>
          </cell>
          <cell r="D1145" t="str">
            <v>Toronto</v>
          </cell>
          <cell r="E1145" t="str">
            <v>M6S 4J4</v>
          </cell>
          <cell r="F1145">
            <v>151</v>
          </cell>
          <cell r="G1145" t="str">
            <v>SqFt</v>
          </cell>
          <cell r="H1145">
            <v>168</v>
          </cell>
          <cell r="I1145">
            <v>50.56</v>
          </cell>
          <cell r="J1145">
            <v>10469.563663000001</v>
          </cell>
          <cell r="K1145" t="str">
            <v>kWh</v>
          </cell>
          <cell r="AF1145" t="str">
            <v xml:space="preserve">  </v>
          </cell>
          <cell r="AG1145" t="str">
            <v xml:space="preserve">  </v>
          </cell>
          <cell r="AH1145" t="str">
            <v xml:space="preserve">  </v>
          </cell>
          <cell r="AI1145" t="str">
            <v>BGPS</v>
          </cell>
          <cell r="AJ1145" t="str">
            <v>Sewage Pumping Facilities</v>
          </cell>
        </row>
        <row r="1146">
          <cell r="A1146" t="str">
            <v>Copeland Sewage PS</v>
          </cell>
          <cell r="B1146" t="str">
            <v>Sewage Pumping Facilities</v>
          </cell>
          <cell r="C1146" t="str">
            <v>1 Copeland St</v>
          </cell>
          <cell r="D1146" t="str">
            <v>East York</v>
          </cell>
          <cell r="E1146" t="str">
            <v>M4G 3E7</v>
          </cell>
          <cell r="F1146">
            <v>0</v>
          </cell>
          <cell r="G1146" t="str">
            <v>SqFt</v>
          </cell>
          <cell r="H1146">
            <v>168</v>
          </cell>
          <cell r="I1146">
            <v>294.44</v>
          </cell>
          <cell r="J1146">
            <v>39855.092000000004</v>
          </cell>
          <cell r="K1146" t="str">
            <v>kWh</v>
          </cell>
          <cell r="AF1146" t="str">
            <v xml:space="preserve">  </v>
          </cell>
          <cell r="AG1146" t="str">
            <v xml:space="preserve">  </v>
          </cell>
          <cell r="AH1146" t="str">
            <v xml:space="preserve">  </v>
          </cell>
          <cell r="AI1146" t="str">
            <v>1COPEL</v>
          </cell>
          <cell r="AJ1146" t="str">
            <v>Sewage Pumping Facilities</v>
          </cell>
        </row>
        <row r="1147">
          <cell r="A1147" t="str">
            <v>Cumber Sewage Pumping Station</v>
          </cell>
          <cell r="B1147" t="str">
            <v>Sewage Pumping Facilities</v>
          </cell>
          <cell r="C1147" t="str">
            <v>5316 Lawrence Ave E</v>
          </cell>
          <cell r="D1147" t="str">
            <v>Scarborough</v>
          </cell>
          <cell r="E1147" t="str">
            <v>M1C 1R5</v>
          </cell>
          <cell r="F1147">
            <v>635</v>
          </cell>
          <cell r="G1147" t="str">
            <v>SqFt</v>
          </cell>
          <cell r="H1147">
            <v>168</v>
          </cell>
          <cell r="I1147">
            <v>2188.48</v>
          </cell>
          <cell r="J1147">
            <v>346574.13877400005</v>
          </cell>
          <cell r="K1147" t="str">
            <v>kWh</v>
          </cell>
          <cell r="AF1147" t="str">
            <v xml:space="preserve">  </v>
          </cell>
          <cell r="AG1147" t="str">
            <v xml:space="preserve">  </v>
          </cell>
          <cell r="AH1147" t="str">
            <v xml:space="preserve">  </v>
          </cell>
          <cell r="AI1147" t="str">
            <v>CPS</v>
          </cell>
          <cell r="AJ1147" t="str">
            <v>Sewage Pumping Facilities</v>
          </cell>
        </row>
        <row r="1148">
          <cell r="A1148" t="str">
            <v>Ellis Ave Sewage Pumping Station</v>
          </cell>
          <cell r="B1148" t="str">
            <v>Sewage Pumping Facilities</v>
          </cell>
          <cell r="C1148" t="str">
            <v>1 Ellis Ave</v>
          </cell>
          <cell r="D1148" t="str">
            <v>Toronto</v>
          </cell>
          <cell r="E1148" t="str">
            <v>M9N 1G2</v>
          </cell>
          <cell r="F1148">
            <v>1</v>
          </cell>
          <cell r="G1148" t="str">
            <v>SqFt</v>
          </cell>
          <cell r="H1148">
            <v>168</v>
          </cell>
          <cell r="I1148">
            <v>285.85000000000002</v>
          </cell>
          <cell r="J1148">
            <v>4084.8452590000002</v>
          </cell>
          <cell r="K1148" t="str">
            <v>kWh</v>
          </cell>
          <cell r="AF1148" t="str">
            <v xml:space="preserve">  </v>
          </cell>
          <cell r="AG1148" t="str">
            <v xml:space="preserve">  </v>
          </cell>
          <cell r="AH1148" t="str">
            <v xml:space="preserve">  </v>
          </cell>
          <cell r="AI1148" t="str">
            <v>1ELLIS</v>
          </cell>
          <cell r="AJ1148" t="str">
            <v>Sewage Pumping Facilities</v>
          </cell>
        </row>
        <row r="1149">
          <cell r="A1149" t="str">
            <v>Fallingbrook Sewage Pumping Station</v>
          </cell>
          <cell r="B1149" t="str">
            <v>Sewage Pumping Facilities</v>
          </cell>
          <cell r="C1149" t="str">
            <v>7 Fallingbrook Dr</v>
          </cell>
          <cell r="D1149" t="str">
            <v>Scarborough</v>
          </cell>
          <cell r="E1149" t="str">
            <v>M1N 1B3</v>
          </cell>
          <cell r="F1149">
            <v>1</v>
          </cell>
          <cell r="G1149" t="str">
            <v>SqFt</v>
          </cell>
          <cell r="H1149">
            <v>168</v>
          </cell>
          <cell r="I1149">
            <v>49</v>
          </cell>
          <cell r="J1149">
            <v>20135.447436999999</v>
          </cell>
          <cell r="K1149" t="str">
            <v>kWh</v>
          </cell>
          <cell r="AF1149" t="str">
            <v xml:space="preserve">  </v>
          </cell>
          <cell r="AG1149" t="str">
            <v xml:space="preserve">  </v>
          </cell>
          <cell r="AH1149" t="str">
            <v xml:space="preserve">  </v>
          </cell>
          <cell r="AI1149" t="str">
            <v>7FALLI</v>
          </cell>
          <cell r="AJ1149" t="str">
            <v>Sewage Pumping Facilities</v>
          </cell>
        </row>
        <row r="1150">
          <cell r="A1150" t="str">
            <v>Grand River Sewage Pumping Station</v>
          </cell>
          <cell r="B1150" t="str">
            <v>Sewage Pumping Facilities</v>
          </cell>
          <cell r="C1150" t="str">
            <v>125 Grand River Blvd</v>
          </cell>
          <cell r="D1150" t="str">
            <v>Scarborough</v>
          </cell>
          <cell r="E1150" t="str">
            <v>M1B 1G4</v>
          </cell>
          <cell r="F1150">
            <v>1</v>
          </cell>
          <cell r="G1150" t="str">
            <v>SqFt</v>
          </cell>
          <cell r="H1150">
            <v>168</v>
          </cell>
          <cell r="I1150">
            <v>28.58</v>
          </cell>
          <cell r="J1150">
            <v>5001.0803639999995</v>
          </cell>
          <cell r="K1150" t="str">
            <v>kWh</v>
          </cell>
          <cell r="AF1150" t="str">
            <v xml:space="preserve">  </v>
          </cell>
          <cell r="AG1150" t="str">
            <v xml:space="preserve">  </v>
          </cell>
          <cell r="AH1150" t="str">
            <v xml:space="preserve">  </v>
          </cell>
          <cell r="AI1150" t="str">
            <v>GRANDR</v>
          </cell>
          <cell r="AJ1150" t="str">
            <v>Sewage Pumping Facilities</v>
          </cell>
        </row>
        <row r="1151">
          <cell r="A1151" t="str">
            <v>Greyabbey Trail Sewage Pumping Station</v>
          </cell>
          <cell r="B1151" t="str">
            <v>Sewage Pumping Facilities</v>
          </cell>
          <cell r="C1151" t="str">
            <v>144 Greyabbey Trail</v>
          </cell>
          <cell r="D1151" t="str">
            <v>Scarborough</v>
          </cell>
          <cell r="E1151" t="str">
            <v>M1E 1V9</v>
          </cell>
          <cell r="F1151">
            <v>1001</v>
          </cell>
          <cell r="G1151" t="str">
            <v>SqFt</v>
          </cell>
          <cell r="H1151">
            <v>168</v>
          </cell>
          <cell r="I1151">
            <v>41.53</v>
          </cell>
          <cell r="J1151">
            <v>44206.044497999996</v>
          </cell>
          <cell r="K1151" t="str">
            <v>kWh</v>
          </cell>
          <cell r="AF1151" t="str">
            <v xml:space="preserve">  </v>
          </cell>
          <cell r="AG1151" t="str">
            <v xml:space="preserve">  </v>
          </cell>
          <cell r="AH1151" t="str">
            <v xml:space="preserve">  </v>
          </cell>
          <cell r="AI1151" t="str">
            <v>144GRE</v>
          </cell>
          <cell r="AJ1151" t="str">
            <v>Sewage Pumping Facilities</v>
          </cell>
        </row>
        <row r="1152">
          <cell r="A1152" t="str">
            <v>Highfield Sewage Pumping Station</v>
          </cell>
          <cell r="B1152" t="str">
            <v>Sewage Pumping Facilities</v>
          </cell>
          <cell r="C1152" t="str">
            <v>1 Highfield Rd</v>
          </cell>
          <cell r="D1152" t="str">
            <v>Toronto</v>
          </cell>
          <cell r="E1152" t="str">
            <v>M4L 2T7</v>
          </cell>
          <cell r="F1152">
            <v>1</v>
          </cell>
          <cell r="G1152" t="str">
            <v>SqFt</v>
          </cell>
          <cell r="H1152">
            <v>168</v>
          </cell>
          <cell r="I1152">
            <v>0</v>
          </cell>
          <cell r="J1152">
            <v>1042.7599580000001</v>
          </cell>
          <cell r="K1152" t="str">
            <v>kWh</v>
          </cell>
          <cell r="AF1152" t="str">
            <v xml:space="preserve">  </v>
          </cell>
          <cell r="AG1152" t="str">
            <v xml:space="preserve">  </v>
          </cell>
          <cell r="AH1152" t="str">
            <v xml:space="preserve">  </v>
          </cell>
          <cell r="AI1152" t="str">
            <v>0HIGHF</v>
          </cell>
          <cell r="AJ1152" t="str">
            <v>Sewage Pumping Facilities</v>
          </cell>
        </row>
        <row r="1153">
          <cell r="A1153" t="str">
            <v>Humber Sewage Pumping Station</v>
          </cell>
          <cell r="B1153" t="str">
            <v>Sewage Pumping Facilities</v>
          </cell>
          <cell r="C1153" t="str">
            <v>490 Riverside Dr</v>
          </cell>
          <cell r="D1153" t="str">
            <v>Toronto</v>
          </cell>
          <cell r="E1153" t="str">
            <v>M6S 4B5</v>
          </cell>
          <cell r="F1153">
            <v>1</v>
          </cell>
          <cell r="G1153" t="str">
            <v>SqFt</v>
          </cell>
          <cell r="H1153">
            <v>168</v>
          </cell>
          <cell r="I1153">
            <v>9.2200000000000006</v>
          </cell>
          <cell r="J1153">
            <v>12893.485908999999</v>
          </cell>
          <cell r="K1153" t="str">
            <v>kWh</v>
          </cell>
          <cell r="AF1153" t="str">
            <v xml:space="preserve">  </v>
          </cell>
          <cell r="AG1153" t="str">
            <v xml:space="preserve">  </v>
          </cell>
          <cell r="AH1153" t="str">
            <v xml:space="preserve">  </v>
          </cell>
          <cell r="AI1153" t="str">
            <v>RVS</v>
          </cell>
          <cell r="AJ1153" t="str">
            <v>Sewage Pumping Facilities</v>
          </cell>
        </row>
        <row r="1154">
          <cell r="A1154" t="str">
            <v>Island Rd Sewage Pumping Station</v>
          </cell>
          <cell r="B1154" t="str">
            <v>Sewage Pumping Facilities</v>
          </cell>
          <cell r="C1154" t="str">
            <v>246 Island Rd</v>
          </cell>
          <cell r="D1154" t="str">
            <v>Scarborough</v>
          </cell>
          <cell r="E1154" t="str">
            <v>M1C 2R2</v>
          </cell>
          <cell r="F1154">
            <v>1</v>
          </cell>
          <cell r="G1154" t="str">
            <v>SqFt</v>
          </cell>
          <cell r="H1154">
            <v>168</v>
          </cell>
          <cell r="I1154">
            <v>41.62</v>
          </cell>
          <cell r="J1154">
            <v>18280.081867000001</v>
          </cell>
          <cell r="K1154" t="str">
            <v>kWh</v>
          </cell>
          <cell r="AF1154" t="str">
            <v xml:space="preserve">  </v>
          </cell>
          <cell r="AG1154" t="str">
            <v xml:space="preserve">  </v>
          </cell>
          <cell r="AH1154" t="str">
            <v xml:space="preserve">  </v>
          </cell>
          <cell r="AI1154" t="str">
            <v>246ISL</v>
          </cell>
          <cell r="AJ1154" t="str">
            <v>Sewage Pumping Facilities</v>
          </cell>
        </row>
        <row r="1155">
          <cell r="A1155" t="str">
            <v>Kennedy Park Sewage Pumping Station</v>
          </cell>
          <cell r="B1155" t="str">
            <v>Sewage Pumping Facilities</v>
          </cell>
          <cell r="C1155" t="str">
            <v>15 Birchview Cr</v>
          </cell>
          <cell r="D1155" t="str">
            <v>Toronto</v>
          </cell>
          <cell r="E1155" t="str">
            <v>M6P 3H9</v>
          </cell>
          <cell r="F1155">
            <v>151</v>
          </cell>
          <cell r="G1155" t="str">
            <v>SqFt</v>
          </cell>
          <cell r="H1155">
            <v>168</v>
          </cell>
          <cell r="I1155">
            <v>124.19</v>
          </cell>
          <cell r="J1155">
            <v>16744.237847</v>
          </cell>
          <cell r="K1155" t="str">
            <v>kWh</v>
          </cell>
          <cell r="AF1155" t="str">
            <v xml:space="preserve">  </v>
          </cell>
          <cell r="AG1155" t="str">
            <v xml:space="preserve">  </v>
          </cell>
          <cell r="AH1155" t="str">
            <v xml:space="preserve">  </v>
          </cell>
          <cell r="AI1155" t="str">
            <v>BVPS</v>
          </cell>
          <cell r="AJ1155" t="str">
            <v>Sewage Pumping Facilities</v>
          </cell>
        </row>
        <row r="1156">
          <cell r="A1156" t="str">
            <v>Kingston Rd Sewage Pumping Station</v>
          </cell>
          <cell r="B1156" t="str">
            <v>Sewage Pumping Facilities</v>
          </cell>
          <cell r="C1156" t="str">
            <v>3241 Kingston Rd</v>
          </cell>
          <cell r="D1156" t="str">
            <v>Scarborough</v>
          </cell>
          <cell r="E1156" t="str">
            <v>M1M 1P7</v>
          </cell>
          <cell r="F1156">
            <v>1</v>
          </cell>
          <cell r="G1156" t="str">
            <v>SqFt</v>
          </cell>
          <cell r="H1156">
            <v>168</v>
          </cell>
          <cell r="I1156">
            <v>93.08</v>
          </cell>
          <cell r="J1156">
            <v>132637.62323</v>
          </cell>
          <cell r="K1156" t="str">
            <v>kWh</v>
          </cell>
          <cell r="AF1156" t="str">
            <v xml:space="preserve">  </v>
          </cell>
          <cell r="AG1156" t="str">
            <v xml:space="preserve">  </v>
          </cell>
          <cell r="AH1156" t="str">
            <v xml:space="preserve">  </v>
          </cell>
          <cell r="AI1156" t="str">
            <v>3241KI</v>
          </cell>
          <cell r="AJ1156" t="str">
            <v>Sewage Pumping Facilities</v>
          </cell>
        </row>
        <row r="1157">
          <cell r="A1157" t="str">
            <v>Livingston Rd Sewage Pumping Station</v>
          </cell>
          <cell r="B1157" t="str">
            <v>Sewage Pumping Facilities</v>
          </cell>
          <cell r="C1157" t="str">
            <v>42 Livingston Rd</v>
          </cell>
          <cell r="D1157" t="str">
            <v>Scarborough</v>
          </cell>
          <cell r="E1157" t="str">
            <v>M1E 1K7</v>
          </cell>
          <cell r="F1157">
            <v>1</v>
          </cell>
          <cell r="G1157" t="str">
            <v>SqFt</v>
          </cell>
          <cell r="H1157">
            <v>168</v>
          </cell>
          <cell r="I1157">
            <v>319.93</v>
          </cell>
          <cell r="J1157">
            <v>111764.30145</v>
          </cell>
          <cell r="K1157" t="str">
            <v>kWh</v>
          </cell>
          <cell r="AF1157" t="str">
            <v xml:space="preserve">  </v>
          </cell>
          <cell r="AG1157" t="str">
            <v xml:space="preserve">  </v>
          </cell>
          <cell r="AH1157" t="str">
            <v xml:space="preserve">  </v>
          </cell>
          <cell r="AI1157" t="str">
            <v>LIVING</v>
          </cell>
          <cell r="AJ1157" t="str">
            <v>Sewage Pumping Facilities</v>
          </cell>
        </row>
        <row r="1158">
          <cell r="A1158" t="str">
            <v>Long Branch Sewage Pumping Station</v>
          </cell>
          <cell r="B1158" t="str">
            <v>Sewage Pumping Facilities</v>
          </cell>
          <cell r="C1158" t="str">
            <v>426 Lake Promenade</v>
          </cell>
          <cell r="D1158" t="str">
            <v>Etobicoke</v>
          </cell>
          <cell r="E1158" t="str">
            <v>M8W 3P2</v>
          </cell>
          <cell r="F1158">
            <v>3068</v>
          </cell>
          <cell r="G1158" t="str">
            <v>SqFt</v>
          </cell>
          <cell r="H1158">
            <v>168</v>
          </cell>
          <cell r="I1158">
            <v>730.8</v>
          </cell>
          <cell r="J1158">
            <v>206052.76069600001</v>
          </cell>
          <cell r="K1158" t="str">
            <v>kWh</v>
          </cell>
          <cell r="AF1158" t="str">
            <v xml:space="preserve">  </v>
          </cell>
          <cell r="AG1158" t="str">
            <v xml:space="preserve">  </v>
          </cell>
          <cell r="AH1158" t="str">
            <v xml:space="preserve">  </v>
          </cell>
          <cell r="AI1158" t="str">
            <v>LBPS</v>
          </cell>
          <cell r="AJ1158" t="str">
            <v>Sewage Pumping Facilities</v>
          </cell>
        </row>
        <row r="1159">
          <cell r="A1159" t="str">
            <v>Lower Simcoe Pumping Station</v>
          </cell>
          <cell r="B1159" t="str">
            <v>Sewage Pumping Facilities</v>
          </cell>
          <cell r="C1159" t="str">
            <v>5 Lower Simcoe</v>
          </cell>
          <cell r="D1159" t="str">
            <v>Toronto</v>
          </cell>
          <cell r="E1159" t="str">
            <v>M5V 3L9</v>
          </cell>
          <cell r="F1159">
            <v>1</v>
          </cell>
          <cell r="G1159" t="str">
            <v>SqFt</v>
          </cell>
          <cell r="H1159">
            <v>168</v>
          </cell>
          <cell r="I1159">
            <v>1288.57</v>
          </cell>
          <cell r="J1159">
            <v>83475.525202999997</v>
          </cell>
          <cell r="K1159" t="str">
            <v>kWh</v>
          </cell>
          <cell r="AF1159" t="str">
            <v xml:space="preserve">  </v>
          </cell>
          <cell r="AG1159" t="str">
            <v xml:space="preserve">  </v>
          </cell>
          <cell r="AH1159" t="str">
            <v xml:space="preserve">  </v>
          </cell>
          <cell r="AI1159" t="str">
            <v>0LOWER</v>
          </cell>
          <cell r="AJ1159" t="str">
            <v>Sewage Pumping Facilities</v>
          </cell>
        </row>
        <row r="1160">
          <cell r="A1160" t="str">
            <v>Martin Grove Sewage Pumping Station</v>
          </cell>
          <cell r="B1160" t="str">
            <v>Sewage Pumping Facilities</v>
          </cell>
          <cell r="C1160" t="str">
            <v>1200 Martin Grove Rd</v>
          </cell>
          <cell r="D1160" t="str">
            <v>Etobicoke</v>
          </cell>
          <cell r="E1160" t="str">
            <v>M9W 4X2</v>
          </cell>
          <cell r="F1160">
            <v>1</v>
          </cell>
          <cell r="G1160" t="str">
            <v>SqFt</v>
          </cell>
          <cell r="H1160">
            <v>168</v>
          </cell>
          <cell r="I1160">
            <v>8.67</v>
          </cell>
          <cell r="J1160">
            <v>27320.925440999999</v>
          </cell>
          <cell r="K1160" t="str">
            <v>kWh</v>
          </cell>
          <cell r="AF1160" t="str">
            <v xml:space="preserve">  </v>
          </cell>
          <cell r="AG1160" t="str">
            <v xml:space="preserve">  </v>
          </cell>
          <cell r="AH1160" t="str">
            <v xml:space="preserve">  </v>
          </cell>
          <cell r="AI1160" t="str">
            <v>1200MA</v>
          </cell>
          <cell r="AJ1160" t="str">
            <v>Sewage Pumping Facilities</v>
          </cell>
        </row>
        <row r="1161">
          <cell r="A1161" t="str">
            <v>Midland Sewage Pumping Station</v>
          </cell>
          <cell r="B1161" t="str">
            <v>Sewage Pumping Facilities</v>
          </cell>
          <cell r="C1161" t="str">
            <v>21 Midland Ave</v>
          </cell>
          <cell r="D1161" t="str">
            <v>Scarborough</v>
          </cell>
          <cell r="E1161" t="str">
            <v>M1N 3Z5</v>
          </cell>
          <cell r="F1161">
            <v>1</v>
          </cell>
          <cell r="G1161" t="str">
            <v>SqFt</v>
          </cell>
          <cell r="H1161">
            <v>168</v>
          </cell>
          <cell r="I1161">
            <v>1927.35</v>
          </cell>
          <cell r="J1161">
            <v>103903.455091</v>
          </cell>
          <cell r="K1161" t="str">
            <v>kWh</v>
          </cell>
          <cell r="AF1161" t="str">
            <v xml:space="preserve">  </v>
          </cell>
          <cell r="AG1161" t="str">
            <v xml:space="preserve">  </v>
          </cell>
          <cell r="AH1161" t="str">
            <v xml:space="preserve">  </v>
          </cell>
          <cell r="AI1161" t="str">
            <v>21MIDL</v>
          </cell>
          <cell r="AJ1161" t="str">
            <v>Sewage Pumping Facilities</v>
          </cell>
        </row>
        <row r="1162">
          <cell r="A1162" t="str">
            <v>Military Trail Sewage Pumping Station</v>
          </cell>
          <cell r="B1162" t="str">
            <v>Sewage Pumping Facilities</v>
          </cell>
          <cell r="C1162" t="str">
            <v>1A Skyridge Rd</v>
          </cell>
          <cell r="D1162" t="str">
            <v>Scarborough</v>
          </cell>
          <cell r="E1162" t="str">
            <v>M1E 4N8</v>
          </cell>
          <cell r="F1162">
            <v>1</v>
          </cell>
          <cell r="G1162" t="str">
            <v>SqFt</v>
          </cell>
          <cell r="H1162">
            <v>168</v>
          </cell>
          <cell r="I1162">
            <v>16.190000000000001</v>
          </cell>
          <cell r="J1162">
            <v>4204.0889900000002</v>
          </cell>
          <cell r="K1162" t="str">
            <v>kWh</v>
          </cell>
          <cell r="AF1162" t="str">
            <v xml:space="preserve">  </v>
          </cell>
          <cell r="AG1162" t="str">
            <v xml:space="preserve">  </v>
          </cell>
          <cell r="AH1162" t="str">
            <v xml:space="preserve">  </v>
          </cell>
          <cell r="AI1162" t="str">
            <v>SKYRID</v>
          </cell>
          <cell r="AJ1162" t="str">
            <v>Sewage Pumping Facilities</v>
          </cell>
        </row>
        <row r="1163">
          <cell r="A1163" t="str">
            <v>Mimico Sewage Pumping Station</v>
          </cell>
          <cell r="B1163" t="str">
            <v>Sewage Pumping Facilities</v>
          </cell>
          <cell r="C1163" t="str">
            <v>9 Superior Ave.</v>
          </cell>
          <cell r="D1163" t="str">
            <v>Etobicoke</v>
          </cell>
          <cell r="E1163" t="str">
            <v>M8V 2M5</v>
          </cell>
          <cell r="F1163">
            <v>4435</v>
          </cell>
          <cell r="G1163" t="str">
            <v>SqFt</v>
          </cell>
          <cell r="H1163">
            <v>168</v>
          </cell>
          <cell r="I1163">
            <v>6845.08</v>
          </cell>
          <cell r="J1163">
            <v>856177.470677</v>
          </cell>
          <cell r="K1163" t="str">
            <v>kWh</v>
          </cell>
          <cell r="AF1163" t="str">
            <v xml:space="preserve">  </v>
          </cell>
          <cell r="AG1163" t="str">
            <v xml:space="preserve">  </v>
          </cell>
          <cell r="AH1163" t="str">
            <v xml:space="preserve">  </v>
          </cell>
          <cell r="AI1163" t="str">
            <v>MPS</v>
          </cell>
          <cell r="AJ1163" t="str">
            <v>Sewage Pumping Facilities</v>
          </cell>
        </row>
        <row r="1164">
          <cell r="A1164" t="str">
            <v>New Toronto Pumping Station</v>
          </cell>
          <cell r="B1164" t="str">
            <v>Sewage Pumping Facilities</v>
          </cell>
          <cell r="C1164" t="str">
            <v>31 Lakeshore Blvd</v>
          </cell>
          <cell r="D1164" t="str">
            <v>Toronto</v>
          </cell>
          <cell r="E1164" t="str">
            <v>M4L 2A2</v>
          </cell>
          <cell r="F1164">
            <v>2067</v>
          </cell>
          <cell r="G1164" t="str">
            <v>SqFt</v>
          </cell>
          <cell r="H1164">
            <v>168</v>
          </cell>
          <cell r="I1164">
            <v>181.39</v>
          </cell>
          <cell r="J1164">
            <v>280363.90641900001</v>
          </cell>
          <cell r="K1164" t="str">
            <v>kWh</v>
          </cell>
          <cell r="AF1164" t="str">
            <v xml:space="preserve">  </v>
          </cell>
          <cell r="AG1164" t="str">
            <v xml:space="preserve">  </v>
          </cell>
          <cell r="AH1164" t="str">
            <v xml:space="preserve">  </v>
          </cell>
          <cell r="AI1164" t="str">
            <v>NTPS</v>
          </cell>
          <cell r="AJ1164" t="str">
            <v>Sewage Pumping Facilities</v>
          </cell>
        </row>
        <row r="1165">
          <cell r="A1165" t="str">
            <v>Port Union Sewage Pumping Station</v>
          </cell>
          <cell r="B1165" t="str">
            <v>Sewage Pumping Facilities</v>
          </cell>
          <cell r="C1165" t="str">
            <v>11 Lakeridge Dr</v>
          </cell>
          <cell r="D1165" t="str">
            <v>Scarborough</v>
          </cell>
          <cell r="E1165" t="str">
            <v>M1C 5E3</v>
          </cell>
          <cell r="F1165">
            <v>1</v>
          </cell>
          <cell r="G1165" t="str">
            <v>SqFt</v>
          </cell>
          <cell r="H1165">
            <v>168</v>
          </cell>
          <cell r="I1165">
            <v>576.22</v>
          </cell>
          <cell r="J1165">
            <v>55321.428875000005</v>
          </cell>
          <cell r="K1165" t="str">
            <v>kWh</v>
          </cell>
          <cell r="AF1165" t="str">
            <v xml:space="preserve">  </v>
          </cell>
          <cell r="AG1165" t="str">
            <v xml:space="preserve">  </v>
          </cell>
          <cell r="AH1165" t="str">
            <v xml:space="preserve">  </v>
          </cell>
          <cell r="AI1165" t="str">
            <v>11LAKE</v>
          </cell>
          <cell r="AJ1165" t="str">
            <v>Sewage Pumping Facilities</v>
          </cell>
        </row>
        <row r="1166">
          <cell r="A1166" t="str">
            <v>Redlands Sewage Pumping Station</v>
          </cell>
          <cell r="B1166" t="str">
            <v>Sewage Pumping Facilities</v>
          </cell>
          <cell r="C1166" t="str">
            <v>10 Redland Cres E</v>
          </cell>
          <cell r="D1166" t="str">
            <v>Scarborough</v>
          </cell>
          <cell r="E1166" t="str">
            <v>M1M 1B6</v>
          </cell>
          <cell r="F1166">
            <v>1</v>
          </cell>
          <cell r="G1166" t="str">
            <v>SqFt</v>
          </cell>
          <cell r="H1166">
            <v>168</v>
          </cell>
          <cell r="I1166">
            <v>671.26</v>
          </cell>
          <cell r="J1166">
            <v>149757.71677500001</v>
          </cell>
          <cell r="K1166" t="str">
            <v>kWh</v>
          </cell>
          <cell r="AF1166" t="str">
            <v xml:space="preserve">  </v>
          </cell>
          <cell r="AG1166" t="str">
            <v xml:space="preserve">  </v>
          </cell>
          <cell r="AH1166" t="str">
            <v xml:space="preserve">  </v>
          </cell>
          <cell r="AI1166" t="str">
            <v>10REDL</v>
          </cell>
          <cell r="AJ1166" t="str">
            <v>Sewage Pumping Facilities</v>
          </cell>
        </row>
        <row r="1167">
          <cell r="A1167" t="str">
            <v>Ridgevalley Sewage PS</v>
          </cell>
          <cell r="B1167" t="str">
            <v>Sewage Pumping Facilities</v>
          </cell>
          <cell r="C1167" t="str">
            <v>21 RIDGEVALLEY CRES</v>
          </cell>
          <cell r="D1167" t="str">
            <v>Etobicoke</v>
          </cell>
          <cell r="E1167" t="str">
            <v>M9A 3J7</v>
          </cell>
          <cell r="F1167">
            <v>0</v>
          </cell>
          <cell r="G1167" t="str">
            <v>SqFt</v>
          </cell>
          <cell r="H1167">
            <v>168</v>
          </cell>
          <cell r="I1167">
            <v>229.52</v>
          </cell>
          <cell r="J1167">
            <v>5532.7865679999995</v>
          </cell>
          <cell r="K1167" t="str">
            <v>kWh</v>
          </cell>
          <cell r="AF1167" t="str">
            <v xml:space="preserve">  </v>
          </cell>
          <cell r="AG1167" t="str">
            <v xml:space="preserve">  </v>
          </cell>
          <cell r="AH1167" t="str">
            <v xml:space="preserve">  </v>
          </cell>
          <cell r="AI1167" t="str">
            <v>21RIDGEVALLEY</v>
          </cell>
          <cell r="AJ1167" t="str">
            <v>Sewage Pumping Facilities</v>
          </cell>
        </row>
        <row r="1168">
          <cell r="A1168" t="str">
            <v>Riverside Sewage Pumping Station</v>
          </cell>
          <cell r="B1168" t="str">
            <v>Sewage Pumping Facilities</v>
          </cell>
          <cell r="C1168" t="str">
            <v>20 Riverside Cr</v>
          </cell>
          <cell r="D1168" t="str">
            <v>Toronto</v>
          </cell>
          <cell r="E1168" t="str">
            <v>M6S 1B6</v>
          </cell>
          <cell r="F1168">
            <v>1</v>
          </cell>
          <cell r="G1168" t="str">
            <v>SqFt</v>
          </cell>
          <cell r="H1168">
            <v>168</v>
          </cell>
          <cell r="I1168">
            <v>39.869999999999997</v>
          </cell>
          <cell r="J1168">
            <v>2124.2532550000001</v>
          </cell>
          <cell r="K1168" t="str">
            <v>kWh</v>
          </cell>
          <cell r="AF1168" t="str">
            <v xml:space="preserve">  </v>
          </cell>
          <cell r="AG1168" t="str">
            <v xml:space="preserve">  </v>
          </cell>
          <cell r="AH1168" t="str">
            <v xml:space="preserve">  </v>
          </cell>
          <cell r="AI1168" t="str">
            <v>LMMP</v>
          </cell>
          <cell r="AJ1168" t="str">
            <v>Sewage Pumping Facilities</v>
          </cell>
        </row>
        <row r="1169">
          <cell r="A1169" t="str">
            <v>Scott Sewage Pumping Station</v>
          </cell>
          <cell r="B1169" t="str">
            <v>Sewage Pumping Facilities</v>
          </cell>
          <cell r="C1169" t="str">
            <v>6 Scott St</v>
          </cell>
          <cell r="D1169" t="str">
            <v>Toronto</v>
          </cell>
          <cell r="E1169" t="str">
            <v>M5E 1A1</v>
          </cell>
          <cell r="F1169">
            <v>0</v>
          </cell>
          <cell r="G1169" t="str">
            <v>SqFt</v>
          </cell>
          <cell r="H1169">
            <v>168</v>
          </cell>
          <cell r="I1169">
            <v>1987.45</v>
          </cell>
          <cell r="J1169">
            <v>292587.71254799998</v>
          </cell>
          <cell r="K1169" t="str">
            <v>kWh</v>
          </cell>
          <cell r="AF1169" t="str">
            <v xml:space="preserve">  </v>
          </cell>
          <cell r="AG1169" t="str">
            <v xml:space="preserve">  </v>
          </cell>
          <cell r="AH1169" t="str">
            <v xml:space="preserve">  </v>
          </cell>
          <cell r="AI1169" t="str">
            <v>SCOTT</v>
          </cell>
          <cell r="AJ1169" t="str">
            <v>Sewage Pumping Facilities</v>
          </cell>
        </row>
        <row r="1170">
          <cell r="A1170" t="str">
            <v>Sewells Rd Sewage Pumping Station</v>
          </cell>
          <cell r="B1170" t="str">
            <v>Sewage Pumping Facilities</v>
          </cell>
          <cell r="C1170" t="str">
            <v>579 Sewells Rd</v>
          </cell>
          <cell r="D1170" t="str">
            <v>Scarborough</v>
          </cell>
          <cell r="E1170" t="str">
            <v>M1B 5E4</v>
          </cell>
          <cell r="F1170">
            <v>1</v>
          </cell>
          <cell r="G1170" t="str">
            <v>SqFt</v>
          </cell>
          <cell r="H1170">
            <v>168</v>
          </cell>
          <cell r="I1170">
            <v>78.22</v>
          </cell>
          <cell r="J1170">
            <v>58939.062243</v>
          </cell>
          <cell r="K1170" t="str">
            <v>kWh</v>
          </cell>
          <cell r="AF1170" t="str">
            <v xml:space="preserve">  </v>
          </cell>
          <cell r="AG1170" t="str">
            <v xml:space="preserve">  </v>
          </cell>
          <cell r="AH1170" t="str">
            <v xml:space="preserve">  </v>
          </cell>
          <cell r="AI1170" t="str">
            <v>579SEW</v>
          </cell>
          <cell r="AJ1170" t="str">
            <v>Sewage Pumping Facilities</v>
          </cell>
        </row>
        <row r="1171">
          <cell r="A1171" t="str">
            <v>Silver Birch Ave Sewage Pumping Station</v>
          </cell>
          <cell r="B1171" t="str">
            <v>Sewage Pumping Facilities</v>
          </cell>
          <cell r="C1171" t="str">
            <v>3 Silver Birch Av</v>
          </cell>
          <cell r="D1171" t="str">
            <v>Toronto</v>
          </cell>
          <cell r="E1171" t="str">
            <v>M4E 3K8</v>
          </cell>
          <cell r="F1171">
            <v>1</v>
          </cell>
          <cell r="G1171" t="str">
            <v>SqFt</v>
          </cell>
          <cell r="H1171">
            <v>168</v>
          </cell>
          <cell r="I1171">
            <v>4.6500000000000004</v>
          </cell>
          <cell r="J1171">
            <v>337.74293899999998</v>
          </cell>
          <cell r="K1171" t="str">
            <v>kWh</v>
          </cell>
          <cell r="AF1171" t="str">
            <v xml:space="preserve">  </v>
          </cell>
          <cell r="AG1171" t="str">
            <v xml:space="preserve">  </v>
          </cell>
          <cell r="AH1171" t="str">
            <v xml:space="preserve">  </v>
          </cell>
          <cell r="AI1171" t="str">
            <v>3SILVB</v>
          </cell>
          <cell r="AJ1171" t="str">
            <v>Sewage Pumping Facilities</v>
          </cell>
        </row>
        <row r="1172">
          <cell r="A1172" t="str">
            <v>Strachan Sewage Pumping Station</v>
          </cell>
          <cell r="B1172" t="str">
            <v>Sewage Pumping Facilities</v>
          </cell>
          <cell r="C1172" t="str">
            <v>1 Strachan Ave</v>
          </cell>
          <cell r="D1172" t="str">
            <v>Toronto</v>
          </cell>
          <cell r="E1172" t="str">
            <v>M6K 3C3</v>
          </cell>
          <cell r="F1172">
            <v>1</v>
          </cell>
          <cell r="G1172" t="str">
            <v>SqFt</v>
          </cell>
          <cell r="H1172">
            <v>168</v>
          </cell>
          <cell r="I1172">
            <v>984.93</v>
          </cell>
          <cell r="J1172">
            <v>266885.49339200003</v>
          </cell>
          <cell r="K1172" t="str">
            <v>kWh</v>
          </cell>
          <cell r="L1172">
            <v>5861.8611760000003</v>
          </cell>
          <cell r="M1172" t="str">
            <v>CUBICM</v>
          </cell>
          <cell r="AF1172" t="str">
            <v xml:space="preserve">  </v>
          </cell>
          <cell r="AG1172" t="str">
            <v xml:space="preserve">  </v>
          </cell>
          <cell r="AH1172" t="str">
            <v xml:space="preserve">  </v>
          </cell>
          <cell r="AI1172" t="str">
            <v>SASP</v>
          </cell>
          <cell r="AJ1172" t="str">
            <v>Sewage Pumping Facilities</v>
          </cell>
        </row>
        <row r="1173">
          <cell r="A1173" t="str">
            <v>Swansea Sewage Pumping Station</v>
          </cell>
          <cell r="B1173" t="str">
            <v>Sewage Pumping Facilities</v>
          </cell>
          <cell r="C1173" t="str">
            <v>110 The Queensway</v>
          </cell>
          <cell r="D1173" t="str">
            <v>Toronto</v>
          </cell>
          <cell r="E1173" t="str">
            <v>M6S 1A5</v>
          </cell>
          <cell r="F1173">
            <v>527</v>
          </cell>
          <cell r="G1173" t="str">
            <v>SqFt</v>
          </cell>
          <cell r="H1173">
            <v>168</v>
          </cell>
          <cell r="I1173">
            <v>394.37</v>
          </cell>
          <cell r="J1173">
            <v>174149.19682000001</v>
          </cell>
          <cell r="K1173" t="str">
            <v>kWh</v>
          </cell>
          <cell r="AF1173" t="str">
            <v xml:space="preserve">  </v>
          </cell>
          <cell r="AG1173" t="str">
            <v xml:space="preserve">  </v>
          </cell>
          <cell r="AH1173" t="str">
            <v xml:space="preserve">  </v>
          </cell>
          <cell r="AI1173" t="str">
            <v>SSPS</v>
          </cell>
          <cell r="AJ1173" t="str">
            <v>Sewage Pumping Facilities</v>
          </cell>
        </row>
        <row r="1174">
          <cell r="A1174" t="str">
            <v>Valleymede Sewage Pumping Stn</v>
          </cell>
          <cell r="B1174" t="str">
            <v>Sewage Pumping Facilities</v>
          </cell>
          <cell r="C1174" t="str">
            <v>66 Ellis Park Rd</v>
          </cell>
          <cell r="D1174" t="str">
            <v>Toronto</v>
          </cell>
          <cell r="E1174" t="str">
            <v>M6S 1G8</v>
          </cell>
          <cell r="F1174">
            <v>1</v>
          </cell>
          <cell r="G1174" t="str">
            <v>SqFt</v>
          </cell>
          <cell r="H1174">
            <v>168</v>
          </cell>
          <cell r="I1174">
            <v>101.06</v>
          </cell>
          <cell r="J1174">
            <v>73896.308036999995</v>
          </cell>
          <cell r="K1174" t="str">
            <v>kWh</v>
          </cell>
          <cell r="AF1174" t="str">
            <v xml:space="preserve">  </v>
          </cell>
          <cell r="AG1174" t="str">
            <v xml:space="preserve">  </v>
          </cell>
          <cell r="AH1174" t="str">
            <v xml:space="preserve">  </v>
          </cell>
          <cell r="AI1174" t="str">
            <v>0ELLIVAL</v>
          </cell>
          <cell r="AJ1174" t="str">
            <v>Sewage Pumping Facilities</v>
          </cell>
        </row>
        <row r="1175">
          <cell r="A1175" t="str">
            <v>Ward's Island Sewage Pumping Station</v>
          </cell>
          <cell r="B1175" t="str">
            <v>Sewage Pumping Facilities</v>
          </cell>
          <cell r="C1175" t="str">
            <v>235 Cibola Ave</v>
          </cell>
          <cell r="D1175" t="str">
            <v>Toronto</v>
          </cell>
          <cell r="E1175" t="str">
            <v>M5J 2W6</v>
          </cell>
          <cell r="F1175">
            <v>1</v>
          </cell>
          <cell r="G1175" t="str">
            <v>SqFt</v>
          </cell>
          <cell r="H1175">
            <v>168</v>
          </cell>
          <cell r="I1175">
            <v>20.65</v>
          </cell>
          <cell r="J1175">
            <v>2703.3237160000003</v>
          </cell>
          <cell r="K1175" t="str">
            <v>kWh</v>
          </cell>
          <cell r="AF1175" t="str">
            <v xml:space="preserve">  </v>
          </cell>
          <cell r="AG1175" t="str">
            <v xml:space="preserve">  </v>
          </cell>
          <cell r="AH1175" t="str">
            <v xml:space="preserve">  </v>
          </cell>
          <cell r="AI1175" t="str">
            <v>WIPS</v>
          </cell>
          <cell r="AJ1175" t="str">
            <v>Sewage Pumping Facilities</v>
          </cell>
        </row>
        <row r="1176">
          <cell r="A1176" t="str">
            <v>Warren Park Sewage Pumping Station</v>
          </cell>
          <cell r="B1176" t="str">
            <v>Sewage Pumping Facilities</v>
          </cell>
          <cell r="C1176" t="str">
            <v>6 Pasadena Gardens</v>
          </cell>
          <cell r="D1176" t="str">
            <v>Toronto</v>
          </cell>
          <cell r="E1176" t="str">
            <v>M6S 4R3</v>
          </cell>
          <cell r="F1176">
            <v>1</v>
          </cell>
          <cell r="G1176" t="str">
            <v>SqFt</v>
          </cell>
          <cell r="H1176">
            <v>168</v>
          </cell>
          <cell r="I1176">
            <v>165.52</v>
          </cell>
          <cell r="J1176">
            <v>85521.244796999992</v>
          </cell>
          <cell r="K1176" t="str">
            <v>kWh</v>
          </cell>
          <cell r="AF1176" t="str">
            <v xml:space="preserve">  </v>
          </cell>
          <cell r="AG1176" t="str">
            <v xml:space="preserve">  </v>
          </cell>
          <cell r="AH1176" t="str">
            <v xml:space="preserve">  </v>
          </cell>
          <cell r="AI1176" t="str">
            <v>SMPS</v>
          </cell>
          <cell r="AJ1176" t="str">
            <v>Sewage Pumping Facilities</v>
          </cell>
        </row>
        <row r="1177">
          <cell r="A1177" t="str">
            <v>West Rouge Sewage Pumping Station</v>
          </cell>
          <cell r="B1177" t="str">
            <v>Sewage Pumping Facilities</v>
          </cell>
          <cell r="C1177" t="str">
            <v>6570 Lawrence Ave.E.</v>
          </cell>
          <cell r="D1177" t="str">
            <v>Scarborough</v>
          </cell>
          <cell r="E1177" t="str">
            <v>M1C 4A7</v>
          </cell>
          <cell r="F1177">
            <v>3229</v>
          </cell>
          <cell r="G1177" t="str">
            <v>SqFt</v>
          </cell>
          <cell r="H1177">
            <v>168</v>
          </cell>
          <cell r="I1177">
            <v>834.16</v>
          </cell>
          <cell r="J1177">
            <v>310709.33122599998</v>
          </cell>
          <cell r="K1177" t="str">
            <v>kWh</v>
          </cell>
          <cell r="AF1177" t="str">
            <v xml:space="preserve">  </v>
          </cell>
          <cell r="AG1177" t="str">
            <v xml:space="preserve">  </v>
          </cell>
          <cell r="AH1177" t="str">
            <v xml:space="preserve">  </v>
          </cell>
          <cell r="AI1177" t="str">
            <v>WRPS</v>
          </cell>
          <cell r="AJ1177" t="str">
            <v>Sewage Pumping Facilities</v>
          </cell>
        </row>
        <row r="1178">
          <cell r="A1178" t="str">
            <v>Western Beaches Tunnel Storm Pumping Station</v>
          </cell>
          <cell r="B1178" t="str">
            <v>Sewage Pumping Facilities</v>
          </cell>
          <cell r="C1178" t="str">
            <v>775 Lake Shore Blvd W</v>
          </cell>
          <cell r="D1178" t="str">
            <v>Toronto</v>
          </cell>
          <cell r="E1178" t="str">
            <v>M5V 3T7</v>
          </cell>
          <cell r="F1178">
            <v>1</v>
          </cell>
          <cell r="G1178" t="str">
            <v>SqFt</v>
          </cell>
          <cell r="H1178">
            <v>168</v>
          </cell>
          <cell r="I1178">
            <v>439.07</v>
          </cell>
          <cell r="J1178">
            <v>376707.47370999999</v>
          </cell>
          <cell r="K1178" t="str">
            <v>kWh</v>
          </cell>
          <cell r="AF1178" t="str">
            <v xml:space="preserve">  </v>
          </cell>
          <cell r="AG1178" t="str">
            <v xml:space="preserve">  </v>
          </cell>
          <cell r="AH1178" t="str">
            <v xml:space="preserve">  </v>
          </cell>
          <cell r="AI1178" t="str">
            <v>775LAK</v>
          </cell>
          <cell r="AJ1178" t="str">
            <v>Sewage Pumping Facilities</v>
          </cell>
        </row>
        <row r="1179">
          <cell r="A1179" t="str">
            <v>Wirral Crt Sewage Pumping Station</v>
          </cell>
          <cell r="B1179" t="str">
            <v>Sewage Pumping Facilities</v>
          </cell>
          <cell r="C1179" t="str">
            <v>1 Wirral Crt</v>
          </cell>
          <cell r="D1179" t="str">
            <v>Scarborough</v>
          </cell>
          <cell r="E1179" t="str">
            <v>M1M 1S4</v>
          </cell>
          <cell r="F1179">
            <v>1</v>
          </cell>
          <cell r="G1179" t="str">
            <v>SqFt</v>
          </cell>
          <cell r="H1179">
            <v>168</v>
          </cell>
          <cell r="I1179">
            <v>143.72999999999999</v>
          </cell>
          <cell r="J1179">
            <v>79760.575192999997</v>
          </cell>
          <cell r="K1179" t="str">
            <v>kWh</v>
          </cell>
          <cell r="AF1179" t="str">
            <v xml:space="preserve">  </v>
          </cell>
          <cell r="AG1179" t="str">
            <v xml:space="preserve">  </v>
          </cell>
          <cell r="AH1179" t="str">
            <v xml:space="preserve">  </v>
          </cell>
          <cell r="AI1179" t="str">
            <v>WIRCRT</v>
          </cell>
          <cell r="AJ1179" t="str">
            <v>Sewage Pumping Facilities</v>
          </cell>
        </row>
        <row r="1180">
          <cell r="A1180" t="str">
            <v>Highland Creek Treatment Plant</v>
          </cell>
          <cell r="B1180" t="str">
            <v>Sewage Treatment Facilities</v>
          </cell>
          <cell r="C1180" t="str">
            <v>51 Beechgrove Dr</v>
          </cell>
          <cell r="D1180" t="str">
            <v>Scarborough</v>
          </cell>
          <cell r="E1180" t="str">
            <v>M1E 3Z3</v>
          </cell>
          <cell r="F1180">
            <v>255395</v>
          </cell>
          <cell r="G1180" t="str">
            <v>SqFt</v>
          </cell>
          <cell r="H1180">
            <v>168</v>
          </cell>
          <cell r="I1180">
            <v>62388</v>
          </cell>
          <cell r="J1180">
            <v>33914086.207773998</v>
          </cell>
          <cell r="K1180" t="str">
            <v>kWh</v>
          </cell>
          <cell r="L1180">
            <v>6940806.2747599995</v>
          </cell>
          <cell r="M1180" t="str">
            <v>CUBICM</v>
          </cell>
          <cell r="AF1180" t="str">
            <v xml:space="preserve">  </v>
          </cell>
          <cell r="AG1180" t="str">
            <v xml:space="preserve">  </v>
          </cell>
          <cell r="AH1180" t="str">
            <v xml:space="preserve">  </v>
          </cell>
          <cell r="AI1180" t="str">
            <v>HCTP</v>
          </cell>
          <cell r="AJ1180" t="str">
            <v>Sewage Treatment Facilities</v>
          </cell>
        </row>
        <row r="1181">
          <cell r="A1181" t="str">
            <v>Humber Treatment Plant</v>
          </cell>
          <cell r="B1181" t="str">
            <v>Sewage Treatment Facilities</v>
          </cell>
          <cell r="C1181" t="str">
            <v>130 The Queensway</v>
          </cell>
          <cell r="D1181" t="str">
            <v>Etobicoke</v>
          </cell>
          <cell r="E1181" t="str">
            <v>M8Y 1H9</v>
          </cell>
          <cell r="F1181">
            <v>224869</v>
          </cell>
          <cell r="G1181" t="str">
            <v>SqFt</v>
          </cell>
          <cell r="H1181">
            <v>168</v>
          </cell>
          <cell r="I1181">
            <v>121062</v>
          </cell>
          <cell r="J1181">
            <v>49923547.538805999</v>
          </cell>
          <cell r="K1181" t="str">
            <v>kWh</v>
          </cell>
          <cell r="L1181">
            <v>2201367.07143</v>
          </cell>
          <cell r="M1181" t="str">
            <v>CUBICM</v>
          </cell>
          <cell r="AF1181" t="str">
            <v xml:space="preserve">  </v>
          </cell>
          <cell r="AG1181" t="str">
            <v xml:space="preserve">  </v>
          </cell>
          <cell r="AH1181" t="str">
            <v xml:space="preserve">  </v>
          </cell>
          <cell r="AI1181" t="str">
            <v>HTP</v>
          </cell>
          <cell r="AJ1181" t="str">
            <v>Sewage Treatment Facilities</v>
          </cell>
        </row>
        <row r="1182">
          <cell r="A1182" t="str">
            <v>Main Treatment Plant</v>
          </cell>
          <cell r="B1182" t="str">
            <v>Sewage Treatment Facilities</v>
          </cell>
          <cell r="C1182" t="str">
            <v>1091 Eastern Ave</v>
          </cell>
          <cell r="D1182" t="str">
            <v>Toronto</v>
          </cell>
          <cell r="E1182" t="str">
            <v>M4L 1A8</v>
          </cell>
          <cell r="F1182">
            <v>378438</v>
          </cell>
          <cell r="G1182" t="str">
            <v>SqFt</v>
          </cell>
          <cell r="H1182">
            <v>168</v>
          </cell>
          <cell r="I1182">
            <v>240817</v>
          </cell>
          <cell r="J1182">
            <v>131780414.05238701</v>
          </cell>
          <cell r="K1182" t="str">
            <v>kWh</v>
          </cell>
          <cell r="L1182">
            <v>6802374.3402769994</v>
          </cell>
          <cell r="M1182" t="str">
            <v>CUBICM</v>
          </cell>
          <cell r="AF1182" t="str">
            <v xml:space="preserve">  </v>
          </cell>
          <cell r="AG1182" t="str">
            <v xml:space="preserve">  </v>
          </cell>
          <cell r="AH1182" t="str">
            <v xml:space="preserve">  </v>
          </cell>
          <cell r="AI1182" t="str">
            <v>MTP</v>
          </cell>
          <cell r="AJ1182" t="str">
            <v>Sewage Treatment Facilities</v>
          </cell>
        </row>
        <row r="1183">
          <cell r="A1183" t="str">
            <v>North Toronto Treatment Plant</v>
          </cell>
          <cell r="B1183" t="str">
            <v>Sewage Treatment Facilities</v>
          </cell>
          <cell r="C1183" t="str">
            <v>1101 Millwood Rd</v>
          </cell>
          <cell r="D1183" t="str">
            <v>East York</v>
          </cell>
          <cell r="E1183" t="str">
            <v>M4H 1P6</v>
          </cell>
          <cell r="F1183">
            <v>21786</v>
          </cell>
          <cell r="G1183" t="str">
            <v>SqFt</v>
          </cell>
          <cell r="H1183">
            <v>168</v>
          </cell>
          <cell r="I1183">
            <v>5731</v>
          </cell>
          <cell r="J1183">
            <v>2622228.8417099998</v>
          </cell>
          <cell r="K1183" t="str">
            <v>kWh</v>
          </cell>
          <cell r="AF1183" t="str">
            <v xml:space="preserve">  </v>
          </cell>
          <cell r="AG1183" t="str">
            <v xml:space="preserve">  </v>
          </cell>
          <cell r="AH1183" t="str">
            <v xml:space="preserve">  </v>
          </cell>
          <cell r="AI1183" t="str">
            <v>NTTP</v>
          </cell>
          <cell r="AJ1183" t="str">
            <v>Sewage Treatment Facilities</v>
          </cell>
        </row>
        <row r="1184">
          <cell r="A1184" t="str">
            <v>Adelaide Street Office</v>
          </cell>
          <cell r="B1184" t="str">
            <v>Shelters &amp; Housing</v>
          </cell>
          <cell r="C1184" t="str">
            <v>67 Adelaide St. E.</v>
          </cell>
          <cell r="D1184" t="str">
            <v>Toronto</v>
          </cell>
          <cell r="E1184" t="str">
            <v>M5C 1K6</v>
          </cell>
          <cell r="F1184">
            <v>15888</v>
          </cell>
          <cell r="G1184" t="str">
            <v>SqFt</v>
          </cell>
          <cell r="H1184">
            <v>168</v>
          </cell>
          <cell r="J1184">
            <v>182245.37700800001</v>
          </cell>
          <cell r="K1184" t="str">
            <v>kWh</v>
          </cell>
          <cell r="L1184">
            <v>39629.048869999999</v>
          </cell>
          <cell r="M1184" t="str">
            <v>CUBICM</v>
          </cell>
          <cell r="AF1184" t="str">
            <v xml:space="preserve">  </v>
          </cell>
          <cell r="AG1184" t="str">
            <v xml:space="preserve">  </v>
          </cell>
          <cell r="AH1184" t="str">
            <v xml:space="preserve">  </v>
          </cell>
          <cell r="AI1184" t="str">
            <v>ASO</v>
          </cell>
          <cell r="AJ1184" t="str">
            <v>Shelters &amp; Housing</v>
          </cell>
        </row>
        <row r="1185">
          <cell r="A1185" t="str">
            <v>Asquith Green Social Housing</v>
          </cell>
          <cell r="B1185" t="str">
            <v>Shelters &amp; Housing</v>
          </cell>
          <cell r="C1185" t="str">
            <v>21 Park Rd</v>
          </cell>
          <cell r="D1185" t="str">
            <v>Toronto</v>
          </cell>
          <cell r="E1185" t="str">
            <v>M4W 2N1</v>
          </cell>
          <cell r="F1185">
            <v>6329</v>
          </cell>
          <cell r="G1185" t="str">
            <v>SqFt</v>
          </cell>
          <cell r="H1185">
            <v>168</v>
          </cell>
          <cell r="J1185">
            <v>93287.379542999988</v>
          </cell>
          <cell r="K1185" t="str">
            <v>kWh</v>
          </cell>
          <cell r="L1185">
            <v>8186.505682</v>
          </cell>
          <cell r="M1185" t="str">
            <v>CUBICM</v>
          </cell>
          <cell r="AF1185" t="str">
            <v xml:space="preserve">  </v>
          </cell>
          <cell r="AG1185" t="str">
            <v xml:space="preserve">  </v>
          </cell>
          <cell r="AH1185" t="str">
            <v xml:space="preserve">  </v>
          </cell>
          <cell r="AI1185" t="str">
            <v>LLTC</v>
          </cell>
          <cell r="AJ1185" t="str">
            <v>Shelters &amp; Housing</v>
          </cell>
        </row>
        <row r="1186">
          <cell r="A1186" t="str">
            <v>Assessment &amp; Referral Ctr (129 Peter)</v>
          </cell>
          <cell r="B1186" t="str">
            <v>Shelters &amp; Housing</v>
          </cell>
          <cell r="C1186" t="str">
            <v>342 RICHMOND ST W</v>
          </cell>
          <cell r="D1186" t="str">
            <v>Toronto</v>
          </cell>
          <cell r="E1186" t="str">
            <v>M5V 1X2</v>
          </cell>
          <cell r="F1186">
            <v>11780</v>
          </cell>
          <cell r="G1186" t="str">
            <v>SqFt</v>
          </cell>
          <cell r="H1186">
            <v>168</v>
          </cell>
          <cell r="J1186">
            <v>246948.8</v>
          </cell>
          <cell r="K1186" t="str">
            <v>kWh</v>
          </cell>
          <cell r="L1186">
            <v>22655.86968</v>
          </cell>
          <cell r="M1186" t="str">
            <v>CUBICM</v>
          </cell>
          <cell r="AF1186" t="str">
            <v xml:space="preserve">  </v>
          </cell>
          <cell r="AG1186" t="str">
            <v xml:space="preserve">  </v>
          </cell>
          <cell r="AH1186" t="str">
            <v xml:space="preserve">  </v>
          </cell>
          <cell r="AI1186" t="str">
            <v>129PET</v>
          </cell>
          <cell r="AJ1186" t="str">
            <v>Shelters &amp; Housing</v>
          </cell>
        </row>
        <row r="1187">
          <cell r="A1187" t="str">
            <v>Birchmount Residence</v>
          </cell>
          <cell r="B1187" t="str">
            <v>Shelters &amp; Housing</v>
          </cell>
          <cell r="C1187" t="str">
            <v>1673 Kingston Rd</v>
          </cell>
          <cell r="D1187" t="str">
            <v>Scarborough</v>
          </cell>
          <cell r="E1187" t="str">
            <v>M1N 1S6</v>
          </cell>
          <cell r="F1187">
            <v>5199</v>
          </cell>
          <cell r="G1187" t="str">
            <v>SqFt</v>
          </cell>
          <cell r="H1187">
            <v>168</v>
          </cell>
          <cell r="J1187">
            <v>259878.05585400001</v>
          </cell>
          <cell r="K1187" t="str">
            <v>kWh</v>
          </cell>
          <cell r="L1187">
            <v>40212.871109</v>
          </cell>
          <cell r="M1187" t="str">
            <v>CUBICM</v>
          </cell>
          <cell r="AF1187" t="str">
            <v xml:space="preserve">  </v>
          </cell>
          <cell r="AG1187" t="str">
            <v xml:space="preserve">  </v>
          </cell>
          <cell r="AH1187" t="str">
            <v xml:space="preserve">  </v>
          </cell>
          <cell r="AI1187" t="str">
            <v>BMR</v>
          </cell>
          <cell r="AJ1187" t="str">
            <v>Shelters &amp; Housing</v>
          </cell>
        </row>
        <row r="1188">
          <cell r="A1188" t="str">
            <v>Downsview Dell</v>
          </cell>
          <cell r="B1188" t="str">
            <v>Shelters &amp; Housing</v>
          </cell>
          <cell r="C1188" t="str">
            <v>1651 Sheppard Ave W</v>
          </cell>
          <cell r="D1188" t="str">
            <v>North York</v>
          </cell>
          <cell r="E1188" t="str">
            <v>M3M 2X4</v>
          </cell>
          <cell r="F1188">
            <v>5199</v>
          </cell>
          <cell r="G1188" t="str">
            <v>SqFt</v>
          </cell>
          <cell r="H1188">
            <v>168</v>
          </cell>
          <cell r="J1188">
            <v>131903.92473600002</v>
          </cell>
          <cell r="K1188" t="str">
            <v>kWh</v>
          </cell>
          <cell r="AF1188" t="str">
            <v xml:space="preserve">  </v>
          </cell>
          <cell r="AG1188" t="str">
            <v xml:space="preserve">  </v>
          </cell>
          <cell r="AH1188" t="str">
            <v xml:space="preserve">  </v>
          </cell>
          <cell r="AI1188" t="str">
            <v>DVD</v>
          </cell>
          <cell r="AJ1188" t="str">
            <v>Shelters &amp; Housing</v>
          </cell>
        </row>
        <row r="1189">
          <cell r="A1189" t="str">
            <v>Family Residence</v>
          </cell>
          <cell r="B1189" t="str">
            <v>Shelters &amp; Housing</v>
          </cell>
          <cell r="C1189" t="str">
            <v>4222 Kingston Rd</v>
          </cell>
          <cell r="D1189" t="str">
            <v>Scarborough</v>
          </cell>
          <cell r="E1189" t="str">
            <v>M1E 2M6</v>
          </cell>
          <cell r="F1189">
            <v>39999</v>
          </cell>
          <cell r="G1189" t="str">
            <v>SqFt</v>
          </cell>
          <cell r="H1189">
            <v>168</v>
          </cell>
          <cell r="J1189">
            <v>384172.00489799998</v>
          </cell>
          <cell r="K1189" t="str">
            <v>kWh</v>
          </cell>
          <cell r="L1189">
            <v>50610.756397000005</v>
          </cell>
          <cell r="M1189" t="str">
            <v>CUBICM</v>
          </cell>
          <cell r="AF1189" t="str">
            <v xml:space="preserve">  </v>
          </cell>
          <cell r="AG1189" t="str">
            <v xml:space="preserve">  </v>
          </cell>
          <cell r="AH1189" t="str">
            <v xml:space="preserve">  </v>
          </cell>
          <cell r="AI1189" t="str">
            <v>FR</v>
          </cell>
          <cell r="AJ1189" t="str">
            <v>Shelters &amp; Housing</v>
          </cell>
        </row>
        <row r="1190">
          <cell r="A1190" t="str">
            <v>Fort York Residence</v>
          </cell>
          <cell r="B1190" t="str">
            <v>Shelters &amp; Housing</v>
          </cell>
          <cell r="C1190" t="str">
            <v>38 Bathurst St</v>
          </cell>
          <cell r="D1190" t="str">
            <v>Toronto</v>
          </cell>
          <cell r="E1190" t="str">
            <v>M5V 3W3</v>
          </cell>
          <cell r="F1190">
            <v>25995</v>
          </cell>
          <cell r="G1190" t="str">
            <v>SqFt</v>
          </cell>
          <cell r="H1190">
            <v>168</v>
          </cell>
          <cell r="J1190">
            <v>378915.21657599998</v>
          </cell>
          <cell r="K1190" t="str">
            <v>kWh</v>
          </cell>
          <cell r="L1190">
            <v>78857.208965999991</v>
          </cell>
          <cell r="M1190" t="str">
            <v>CUBICM</v>
          </cell>
          <cell r="AF1190" t="str">
            <v xml:space="preserve">  </v>
          </cell>
          <cell r="AG1190" t="str">
            <v xml:space="preserve">  </v>
          </cell>
          <cell r="AH1190" t="str">
            <v xml:space="preserve">  </v>
          </cell>
          <cell r="AI1190" t="str">
            <v>FYR</v>
          </cell>
          <cell r="AJ1190" t="str">
            <v>Shelters &amp; Housing</v>
          </cell>
        </row>
        <row r="1191">
          <cell r="A1191" t="str">
            <v>Greenfield Family Centre</v>
          </cell>
          <cell r="B1191" t="str">
            <v>Shelters &amp; Housing</v>
          </cell>
          <cell r="C1191" t="str">
            <v>305 Greenfield Ave</v>
          </cell>
          <cell r="D1191" t="str">
            <v>North York</v>
          </cell>
          <cell r="E1191" t="str">
            <v>M2N 3E7</v>
          </cell>
          <cell r="F1191">
            <v>7384</v>
          </cell>
          <cell r="G1191" t="str">
            <v>SqFt</v>
          </cell>
          <cell r="H1191">
            <v>168</v>
          </cell>
          <cell r="J1191">
            <v>66023.596625999999</v>
          </cell>
          <cell r="K1191" t="str">
            <v>kWh</v>
          </cell>
          <cell r="L1191">
            <v>5925.2514069999997</v>
          </cell>
          <cell r="M1191" t="str">
            <v>CUBICM</v>
          </cell>
          <cell r="AF1191" t="str">
            <v xml:space="preserve">  </v>
          </cell>
          <cell r="AG1191" t="str">
            <v xml:space="preserve">  </v>
          </cell>
          <cell r="AH1191" t="str">
            <v xml:space="preserve">  </v>
          </cell>
          <cell r="AI1191" t="str">
            <v>GFC</v>
          </cell>
          <cell r="AJ1191" t="str">
            <v>Shelters &amp; Housing</v>
          </cell>
        </row>
        <row r="1192">
          <cell r="A1192" t="str">
            <v>Robertson House</v>
          </cell>
          <cell r="B1192" t="str">
            <v>Shelters &amp; Housing</v>
          </cell>
          <cell r="C1192" t="str">
            <v>291 Sherbourne St</v>
          </cell>
          <cell r="D1192" t="str">
            <v>Toronto</v>
          </cell>
          <cell r="E1192" t="str">
            <v>M5A 2R9</v>
          </cell>
          <cell r="F1192">
            <v>19795</v>
          </cell>
          <cell r="G1192" t="str">
            <v>SqFt</v>
          </cell>
          <cell r="H1192">
            <v>168</v>
          </cell>
          <cell r="J1192">
            <v>485855.83706699999</v>
          </cell>
          <cell r="K1192" t="str">
            <v>kWh</v>
          </cell>
          <cell r="L1192">
            <v>87017.443270999996</v>
          </cell>
          <cell r="M1192" t="str">
            <v>CUBICM</v>
          </cell>
          <cell r="AF1192" t="str">
            <v xml:space="preserve">  </v>
          </cell>
          <cell r="AG1192" t="str">
            <v xml:space="preserve">  </v>
          </cell>
          <cell r="AH1192" t="str">
            <v xml:space="preserve">  </v>
          </cell>
          <cell r="AI1192" t="str">
            <v>RH</v>
          </cell>
          <cell r="AJ1192" t="str">
            <v>Shelters &amp; Housing</v>
          </cell>
        </row>
        <row r="1193">
          <cell r="A1193" t="str">
            <v>Seaton House</v>
          </cell>
          <cell r="B1193" t="str">
            <v>Shelters &amp; Housing</v>
          </cell>
          <cell r="C1193" t="str">
            <v>339 George St</v>
          </cell>
          <cell r="D1193" t="str">
            <v>Toronto</v>
          </cell>
          <cell r="E1193" t="str">
            <v>M5A 2N2</v>
          </cell>
          <cell r="F1193">
            <v>97995</v>
          </cell>
          <cell r="G1193" t="str">
            <v>SqFt</v>
          </cell>
          <cell r="H1193">
            <v>168</v>
          </cell>
          <cell r="J1193">
            <v>1372373.3582649999</v>
          </cell>
          <cell r="K1193" t="str">
            <v>kWh</v>
          </cell>
          <cell r="L1193">
            <v>457986.90640600002</v>
          </cell>
          <cell r="M1193" t="str">
            <v>CUBICM</v>
          </cell>
          <cell r="AF1193" t="str">
            <v xml:space="preserve">  </v>
          </cell>
          <cell r="AG1193" t="str">
            <v xml:space="preserve">  </v>
          </cell>
          <cell r="AH1193" t="str">
            <v xml:space="preserve">  </v>
          </cell>
          <cell r="AI1193" t="str">
            <v>SH</v>
          </cell>
          <cell r="AJ1193" t="str">
            <v>Shelters &amp; Housing</v>
          </cell>
        </row>
        <row r="1194">
          <cell r="A1194" t="str">
            <v>Women's Residence</v>
          </cell>
          <cell r="B1194" t="str">
            <v>Shelters &amp; Housing</v>
          </cell>
          <cell r="C1194" t="str">
            <v>674 Dundas St. W</v>
          </cell>
          <cell r="D1194" t="str">
            <v>Toronto</v>
          </cell>
          <cell r="E1194" t="str">
            <v>M5T 1H9</v>
          </cell>
          <cell r="F1194">
            <v>28255</v>
          </cell>
          <cell r="G1194" t="str">
            <v>SqFt</v>
          </cell>
          <cell r="H1194">
            <v>168</v>
          </cell>
          <cell r="J1194">
            <v>490219.42307999998</v>
          </cell>
          <cell r="K1194" t="str">
            <v>kWh</v>
          </cell>
          <cell r="L1194">
            <v>67060.582880999995</v>
          </cell>
          <cell r="M1194" t="str">
            <v>CUBICM</v>
          </cell>
          <cell r="AF1194" t="str">
            <v xml:space="preserve">  </v>
          </cell>
          <cell r="AG1194" t="str">
            <v xml:space="preserve">  </v>
          </cell>
          <cell r="AH1194" t="str">
            <v xml:space="preserve">  </v>
          </cell>
          <cell r="AI1194" t="str">
            <v>WR</v>
          </cell>
          <cell r="AJ1194" t="str">
            <v>Shelters &amp; Housing</v>
          </cell>
        </row>
        <row r="1195">
          <cell r="A1195" t="str">
            <v>1627 Danforth Ave</v>
          </cell>
          <cell r="B1195" t="str">
            <v>Storage Facilities</v>
          </cell>
          <cell r="C1195" t="str">
            <v>1627 Danforth Ave</v>
          </cell>
          <cell r="D1195" t="str">
            <v>Toronto</v>
          </cell>
          <cell r="E1195" t="str">
            <v>M4C 1H7</v>
          </cell>
          <cell r="F1195">
            <v>62834</v>
          </cell>
          <cell r="G1195" t="str">
            <v>SqFt</v>
          </cell>
          <cell r="H1195">
            <v>100</v>
          </cell>
          <cell r="J1195">
            <v>36984.722403</v>
          </cell>
          <cell r="K1195" t="str">
            <v>kWh</v>
          </cell>
          <cell r="L1195">
            <v>603.067273</v>
          </cell>
          <cell r="M1195" t="str">
            <v>CUBICM</v>
          </cell>
          <cell r="AF1195" t="str">
            <v xml:space="preserve">  </v>
          </cell>
          <cell r="AG1195" t="str">
            <v xml:space="preserve">  </v>
          </cell>
          <cell r="AH1195" t="str">
            <v xml:space="preserve">  </v>
          </cell>
          <cell r="AI1195" t="str">
            <v>1627DA</v>
          </cell>
          <cell r="AJ1195" t="str">
            <v>Storage Facilities</v>
          </cell>
        </row>
        <row r="1196">
          <cell r="A1196" t="str">
            <v>391 Alliance Ave</v>
          </cell>
          <cell r="B1196" t="str">
            <v>Storage Facilities</v>
          </cell>
          <cell r="C1196" t="str">
            <v>391 Alliance Ave</v>
          </cell>
          <cell r="D1196" t="str">
            <v>Toronto</v>
          </cell>
          <cell r="E1196" t="str">
            <v>M6N 2J1</v>
          </cell>
          <cell r="F1196">
            <v>34952</v>
          </cell>
          <cell r="G1196" t="str">
            <v>SqFt</v>
          </cell>
          <cell r="H1196">
            <v>100</v>
          </cell>
          <cell r="J1196">
            <v>277387.10117699997</v>
          </cell>
          <cell r="K1196" t="str">
            <v>kWh</v>
          </cell>
          <cell r="AF1196" t="str">
            <v xml:space="preserve">  </v>
          </cell>
          <cell r="AG1196" t="str">
            <v xml:space="preserve">  </v>
          </cell>
          <cell r="AH1196" t="str">
            <v xml:space="preserve">  </v>
          </cell>
          <cell r="AI1196" t="str">
            <v>391ALLIANCEAVE</v>
          </cell>
          <cell r="AJ1196" t="str">
            <v>Storage Facilities</v>
          </cell>
        </row>
        <row r="1197">
          <cell r="A1197" t="str">
            <v>Alness Service Yard</v>
          </cell>
          <cell r="B1197" t="str">
            <v>Storage Facilities</v>
          </cell>
          <cell r="C1197" t="str">
            <v>21 Alness St.</v>
          </cell>
          <cell r="D1197" t="str">
            <v>North York</v>
          </cell>
          <cell r="E1197" t="str">
            <v>M3J 3H3</v>
          </cell>
          <cell r="F1197">
            <v>25715</v>
          </cell>
          <cell r="G1197" t="str">
            <v>SqFt</v>
          </cell>
          <cell r="H1197">
            <v>70</v>
          </cell>
          <cell r="J1197">
            <v>161017.88727399998</v>
          </cell>
          <cell r="K1197" t="str">
            <v>kWh</v>
          </cell>
          <cell r="L1197">
            <v>39453.285000000003</v>
          </cell>
          <cell r="M1197" t="str">
            <v>CUBICM</v>
          </cell>
          <cell r="AF1197" t="str">
            <v xml:space="preserve">  </v>
          </cell>
          <cell r="AG1197" t="str">
            <v xml:space="preserve">  </v>
          </cell>
          <cell r="AH1197" t="str">
            <v xml:space="preserve">  </v>
          </cell>
          <cell r="AI1197" t="str">
            <v>ASY</v>
          </cell>
          <cell r="AJ1197" t="str">
            <v>Storage Facilities</v>
          </cell>
        </row>
        <row r="1198">
          <cell r="A1198" t="str">
            <v>Bartonville Park</v>
          </cell>
          <cell r="B1198" t="str">
            <v>Storage Facilities</v>
          </cell>
          <cell r="C1198" t="str">
            <v>5 Bartonville Ave E</v>
          </cell>
          <cell r="D1198" t="str">
            <v>Toronto</v>
          </cell>
          <cell r="E1198" t="str">
            <v>M6M 2B1</v>
          </cell>
          <cell r="F1198">
            <v>3606</v>
          </cell>
          <cell r="G1198" t="str">
            <v>SqFt</v>
          </cell>
          <cell r="H1198">
            <v>70</v>
          </cell>
          <cell r="J1198">
            <v>29337.194866999998</v>
          </cell>
          <cell r="K1198" t="str">
            <v>kWh</v>
          </cell>
          <cell r="L1198">
            <v>11686.815273</v>
          </cell>
          <cell r="M1198" t="str">
            <v>CUBICM</v>
          </cell>
          <cell r="AF1198" t="str">
            <v xml:space="preserve">  </v>
          </cell>
          <cell r="AG1198" t="str">
            <v xml:space="preserve">  </v>
          </cell>
          <cell r="AH1198" t="str">
            <v xml:space="preserve">  </v>
          </cell>
          <cell r="AI1198" t="str">
            <v>BTVP</v>
          </cell>
          <cell r="AJ1198" t="str">
            <v>Storage Facilities</v>
          </cell>
        </row>
        <row r="1199">
          <cell r="A1199" t="str">
            <v>Bentworth Park Yard - Bldg 1</v>
          </cell>
          <cell r="B1199" t="str">
            <v>Storage Facilities</v>
          </cell>
          <cell r="C1199" t="str">
            <v>140 Bentworth Ave</v>
          </cell>
          <cell r="D1199" t="str">
            <v>North York</v>
          </cell>
          <cell r="E1199" t="str">
            <v>M6A 1P7</v>
          </cell>
          <cell r="F1199">
            <v>5554</v>
          </cell>
          <cell r="G1199" t="str">
            <v>SqFt</v>
          </cell>
          <cell r="H1199">
            <v>70</v>
          </cell>
          <cell r="J1199">
            <v>21055.704726</v>
          </cell>
          <cell r="K1199" t="str">
            <v>kWh</v>
          </cell>
          <cell r="L1199">
            <v>10505.534274</v>
          </cell>
          <cell r="M1199" t="str">
            <v>CUBICM</v>
          </cell>
          <cell r="AF1199" t="str">
            <v xml:space="preserve">  </v>
          </cell>
          <cell r="AG1199" t="str">
            <v xml:space="preserve">  </v>
          </cell>
          <cell r="AH1199" t="str">
            <v xml:space="preserve">  </v>
          </cell>
          <cell r="AI1199" t="str">
            <v>BWPY-1</v>
          </cell>
          <cell r="AJ1199" t="str">
            <v>Storage Facilities</v>
          </cell>
        </row>
        <row r="1200">
          <cell r="A1200" t="str">
            <v>Bentworth Park Yard - Bldg 2</v>
          </cell>
          <cell r="B1200" t="str">
            <v>Storage Facilities</v>
          </cell>
          <cell r="C1200" t="str">
            <v>140 Bentworth Ave</v>
          </cell>
          <cell r="D1200" t="str">
            <v>North York</v>
          </cell>
          <cell r="E1200" t="str">
            <v>M6A 1P7</v>
          </cell>
          <cell r="F1200">
            <v>6330</v>
          </cell>
          <cell r="G1200" t="str">
            <v>SqFt</v>
          </cell>
          <cell r="H1200">
            <v>70</v>
          </cell>
          <cell r="J1200">
            <v>36377.793333000001</v>
          </cell>
          <cell r="K1200" t="str">
            <v>kWh</v>
          </cell>
          <cell r="L1200">
            <v>14688.402117000001</v>
          </cell>
          <cell r="M1200" t="str">
            <v>CUBICM</v>
          </cell>
          <cell r="AF1200" t="str">
            <v xml:space="preserve">  </v>
          </cell>
          <cell r="AG1200" t="str">
            <v xml:space="preserve">  </v>
          </cell>
          <cell r="AH1200" t="str">
            <v xml:space="preserve">  </v>
          </cell>
          <cell r="AI1200" t="str">
            <v>BWPY-2</v>
          </cell>
          <cell r="AJ1200" t="str">
            <v>Storage Facilities</v>
          </cell>
        </row>
        <row r="1201">
          <cell r="A1201" t="str">
            <v>Bering Yard</v>
          </cell>
          <cell r="B1201" t="str">
            <v>Storage Facilities</v>
          </cell>
          <cell r="C1201" t="str">
            <v>320 Bering Ave</v>
          </cell>
          <cell r="D1201" t="str">
            <v>Etobicoke</v>
          </cell>
          <cell r="E1201" t="str">
            <v>M8Z 3A3</v>
          </cell>
          <cell r="F1201">
            <v>53798</v>
          </cell>
          <cell r="G1201" t="str">
            <v>SqFt</v>
          </cell>
          <cell r="H1201">
            <v>70</v>
          </cell>
          <cell r="J1201">
            <v>507010.59</v>
          </cell>
          <cell r="K1201" t="str">
            <v>kWh</v>
          </cell>
          <cell r="L1201">
            <v>115098.92</v>
          </cell>
          <cell r="M1201" t="str">
            <v>CUBICM</v>
          </cell>
          <cell r="AI1201" t="str">
            <v>BERY</v>
          </cell>
          <cell r="AJ1201" t="str">
            <v>Storage Facilities</v>
          </cell>
        </row>
        <row r="1202">
          <cell r="A1202" t="str">
            <v>Birchmount Parks Yard</v>
          </cell>
          <cell r="B1202" t="str">
            <v>Storage Facilities</v>
          </cell>
          <cell r="C1202" t="str">
            <v>101 Ridgetop Rd</v>
          </cell>
          <cell r="D1202" t="str">
            <v>Scarborough</v>
          </cell>
          <cell r="E1202" t="str">
            <v>M1P 4W9</v>
          </cell>
          <cell r="F1202">
            <v>15317</v>
          </cell>
          <cell r="G1202" t="str">
            <v>SqFt</v>
          </cell>
          <cell r="H1202">
            <v>70</v>
          </cell>
          <cell r="J1202">
            <v>120549.345994</v>
          </cell>
          <cell r="K1202" t="str">
            <v>kWh</v>
          </cell>
          <cell r="L1202">
            <v>27815.626667</v>
          </cell>
          <cell r="M1202" t="str">
            <v>CUBICM</v>
          </cell>
          <cell r="AF1202" t="str">
            <v xml:space="preserve">  </v>
          </cell>
          <cell r="AG1202" t="str">
            <v xml:space="preserve">  </v>
          </cell>
          <cell r="AH1202" t="str">
            <v xml:space="preserve">  </v>
          </cell>
          <cell r="AI1202" t="str">
            <v>BMTP</v>
          </cell>
          <cell r="AJ1202" t="str">
            <v>Storage Facilities</v>
          </cell>
        </row>
        <row r="1203">
          <cell r="A1203" t="str">
            <v>Brimley Parks Yard</v>
          </cell>
          <cell r="B1203" t="str">
            <v>Storage Facilities</v>
          </cell>
          <cell r="C1203" t="str">
            <v>451 Brimley Rd</v>
          </cell>
          <cell r="D1203" t="str">
            <v>Scarborough</v>
          </cell>
          <cell r="E1203" t="str">
            <v>M1J 1A2</v>
          </cell>
          <cell r="F1203">
            <v>2809</v>
          </cell>
          <cell r="G1203" t="str">
            <v>SqFt</v>
          </cell>
          <cell r="H1203">
            <v>70</v>
          </cell>
          <cell r="J1203">
            <v>32052.56941</v>
          </cell>
          <cell r="K1203" t="str">
            <v>kWh</v>
          </cell>
          <cell r="L1203">
            <v>4533.827859</v>
          </cell>
          <cell r="M1203" t="str">
            <v>CUBICM</v>
          </cell>
          <cell r="AF1203" t="str">
            <v xml:space="preserve">  </v>
          </cell>
          <cell r="AG1203" t="str">
            <v xml:space="preserve">  </v>
          </cell>
          <cell r="AH1203" t="str">
            <v xml:space="preserve">  </v>
          </cell>
          <cell r="AI1203" t="str">
            <v>BRLY</v>
          </cell>
          <cell r="AJ1203" t="str">
            <v>Storage Facilities</v>
          </cell>
        </row>
        <row r="1204">
          <cell r="A1204" t="str">
            <v>Caledonia Rd Serv Yard</v>
          </cell>
          <cell r="B1204" t="str">
            <v>Storage Facilities</v>
          </cell>
          <cell r="C1204" t="str">
            <v>1141 Caledonia Rd</v>
          </cell>
          <cell r="D1204" t="str">
            <v>North York</v>
          </cell>
          <cell r="E1204" t="str">
            <v>M6A 2W9</v>
          </cell>
          <cell r="F1204">
            <v>1981</v>
          </cell>
          <cell r="G1204" t="str">
            <v>SqFt</v>
          </cell>
          <cell r="H1204">
            <v>70</v>
          </cell>
          <cell r="J1204">
            <v>64673.349186000007</v>
          </cell>
          <cell r="K1204" t="str">
            <v>kWh</v>
          </cell>
          <cell r="AF1204" t="str">
            <v xml:space="preserve">  </v>
          </cell>
          <cell r="AG1204" t="str">
            <v xml:space="preserve">  </v>
          </cell>
          <cell r="AH1204" t="str">
            <v xml:space="preserve">  </v>
          </cell>
          <cell r="AI1204" t="str">
            <v>CALEY</v>
          </cell>
          <cell r="AJ1204" t="str">
            <v>Storage Facilities</v>
          </cell>
        </row>
        <row r="1205">
          <cell r="A1205" t="str">
            <v>Castlefield Yard</v>
          </cell>
          <cell r="B1205" t="str">
            <v>Storage Facilities</v>
          </cell>
          <cell r="C1205" t="str">
            <v>1401 Castlefield Ave Yard</v>
          </cell>
          <cell r="D1205" t="str">
            <v>Toronto</v>
          </cell>
          <cell r="E1205" t="str">
            <v>M6B 1G7</v>
          </cell>
          <cell r="F1205">
            <v>36447</v>
          </cell>
          <cell r="G1205" t="str">
            <v>SqFt</v>
          </cell>
          <cell r="H1205">
            <v>70</v>
          </cell>
          <cell r="J1205">
            <v>325187.26498899999</v>
          </cell>
          <cell r="K1205" t="str">
            <v>kWh</v>
          </cell>
          <cell r="L1205">
            <v>46295.983918999998</v>
          </cell>
          <cell r="M1205" t="str">
            <v>CUBICM</v>
          </cell>
          <cell r="AF1205" t="str">
            <v xml:space="preserve">  </v>
          </cell>
          <cell r="AG1205" t="str">
            <v xml:space="preserve">  </v>
          </cell>
          <cell r="AH1205" t="str">
            <v xml:space="preserve">  </v>
          </cell>
          <cell r="AI1205" t="str">
            <v>CASTY</v>
          </cell>
          <cell r="AJ1205" t="str">
            <v>Storage Facilities</v>
          </cell>
        </row>
        <row r="1206">
          <cell r="A1206" t="str">
            <v>Centennial Pk Svc Bldg</v>
          </cell>
          <cell r="B1206" t="str">
            <v>Storage Facilities</v>
          </cell>
          <cell r="C1206" t="str">
            <v>149 Elmcrest Rd</v>
          </cell>
          <cell r="D1206" t="str">
            <v>Etobicoke</v>
          </cell>
          <cell r="E1206" t="str">
            <v>M9C 3S2</v>
          </cell>
          <cell r="F1206">
            <v>1023</v>
          </cell>
          <cell r="G1206" t="str">
            <v>SqFt</v>
          </cell>
          <cell r="H1206">
            <v>70</v>
          </cell>
          <cell r="J1206">
            <v>57652.003949999998</v>
          </cell>
          <cell r="K1206" t="str">
            <v>kWh</v>
          </cell>
          <cell r="L1206">
            <v>9731.7780619999994</v>
          </cell>
          <cell r="M1206" t="str">
            <v>CUBICM</v>
          </cell>
          <cell r="AF1206" t="str">
            <v xml:space="preserve">  </v>
          </cell>
          <cell r="AG1206" t="str">
            <v xml:space="preserve">  </v>
          </cell>
          <cell r="AH1206" t="str">
            <v xml:space="preserve">  </v>
          </cell>
          <cell r="AI1206" t="str">
            <v>CPSB</v>
          </cell>
          <cell r="AJ1206" t="str">
            <v>Storage Facilities</v>
          </cell>
        </row>
        <row r="1207">
          <cell r="A1207" t="str">
            <v>Central Equipment Yard</v>
          </cell>
          <cell r="B1207" t="str">
            <v>Storage Facilities</v>
          </cell>
          <cell r="C1207" t="str">
            <v>1026 Finch Ave. W</v>
          </cell>
          <cell r="D1207" t="str">
            <v>North York</v>
          </cell>
          <cell r="E1207" t="str">
            <v>M3J 2E1</v>
          </cell>
          <cell r="F1207">
            <v>148198</v>
          </cell>
          <cell r="G1207" t="str">
            <v>SqFt</v>
          </cell>
          <cell r="H1207">
            <v>70</v>
          </cell>
          <cell r="J1207">
            <v>1251225.757097</v>
          </cell>
          <cell r="K1207" t="str">
            <v>kWh</v>
          </cell>
          <cell r="L1207">
            <v>329184.26413299999</v>
          </cell>
          <cell r="M1207" t="str">
            <v>CUBICM</v>
          </cell>
          <cell r="AF1207" t="str">
            <v xml:space="preserve">  </v>
          </cell>
          <cell r="AG1207" t="str">
            <v xml:space="preserve">  </v>
          </cell>
          <cell r="AH1207" t="str">
            <v xml:space="preserve">  </v>
          </cell>
          <cell r="AI1207" t="str">
            <v>CEY</v>
          </cell>
          <cell r="AJ1207" t="str">
            <v>Storage Facilities</v>
          </cell>
        </row>
        <row r="1208">
          <cell r="A1208" t="str">
            <v>Central Water Services</v>
          </cell>
          <cell r="B1208" t="str">
            <v>Storage Facilities</v>
          </cell>
          <cell r="C1208" t="str">
            <v>545 Commissioners St.</v>
          </cell>
          <cell r="D1208" t="str">
            <v>Toronto</v>
          </cell>
          <cell r="E1208" t="str">
            <v>M4M 1A5</v>
          </cell>
          <cell r="F1208">
            <v>32679</v>
          </cell>
          <cell r="G1208" t="str">
            <v>SqFt</v>
          </cell>
          <cell r="H1208">
            <v>70</v>
          </cell>
          <cell r="J1208">
            <v>1115583.1662899998</v>
          </cell>
          <cell r="K1208" t="str">
            <v>kWh</v>
          </cell>
          <cell r="L1208">
            <v>44271.90625</v>
          </cell>
          <cell r="M1208" t="str">
            <v>CUBICM</v>
          </cell>
          <cell r="AF1208" t="str">
            <v xml:space="preserve">  </v>
          </cell>
          <cell r="AG1208" t="str">
            <v xml:space="preserve">  </v>
          </cell>
          <cell r="AH1208" t="str">
            <v xml:space="preserve">  </v>
          </cell>
          <cell r="AI1208" t="str">
            <v>CWS</v>
          </cell>
          <cell r="AJ1208" t="str">
            <v>Storage Facilities</v>
          </cell>
        </row>
        <row r="1209">
          <cell r="A1209" t="str">
            <v>Disco Yard</v>
          </cell>
          <cell r="B1209" t="str">
            <v>Storage Facilities</v>
          </cell>
          <cell r="C1209" t="str">
            <v>156 Disco Rd</v>
          </cell>
          <cell r="D1209" t="str">
            <v>Etobicoke</v>
          </cell>
          <cell r="E1209" t="str">
            <v>M9W 1M4</v>
          </cell>
          <cell r="F1209">
            <v>131976</v>
          </cell>
          <cell r="G1209" t="str">
            <v>SqFt</v>
          </cell>
          <cell r="H1209">
            <v>70</v>
          </cell>
          <cell r="J1209">
            <v>852863.63429399999</v>
          </cell>
          <cell r="K1209" t="str">
            <v>kWh</v>
          </cell>
          <cell r="L1209">
            <v>176149.49003599997</v>
          </cell>
          <cell r="M1209" t="str">
            <v>CUBICM</v>
          </cell>
          <cell r="AI1209" t="str">
            <v>DISCO</v>
          </cell>
          <cell r="AJ1209" t="str">
            <v>Storage Facilities</v>
          </cell>
        </row>
        <row r="1210">
          <cell r="A1210" t="str">
            <v>Dufferin Maintenance Yard</v>
          </cell>
          <cell r="B1210" t="str">
            <v>Storage Facilities</v>
          </cell>
          <cell r="C1210" t="str">
            <v>75 Vanley Cres.</v>
          </cell>
          <cell r="D1210" t="str">
            <v>North York</v>
          </cell>
          <cell r="E1210" t="str">
            <v>M3J 2B7</v>
          </cell>
          <cell r="F1210">
            <v>31667</v>
          </cell>
          <cell r="G1210" t="str">
            <v>SqFt</v>
          </cell>
          <cell r="H1210">
            <v>70</v>
          </cell>
          <cell r="J1210">
            <v>396235.10480700003</v>
          </cell>
          <cell r="K1210" t="str">
            <v>kWh</v>
          </cell>
          <cell r="L1210">
            <v>28071.476172999999</v>
          </cell>
          <cell r="M1210" t="str">
            <v>CUBICM</v>
          </cell>
          <cell r="AF1210" t="str">
            <v xml:space="preserve">  </v>
          </cell>
          <cell r="AG1210" t="str">
            <v xml:space="preserve">  </v>
          </cell>
          <cell r="AH1210" t="str">
            <v xml:space="preserve">  </v>
          </cell>
          <cell r="AI1210" t="str">
            <v>DMY</v>
          </cell>
          <cell r="AJ1210" t="str">
            <v>Storage Facilities</v>
          </cell>
        </row>
        <row r="1211">
          <cell r="A1211" t="str">
            <v>Eastern &amp; Booth Blocks</v>
          </cell>
          <cell r="B1211" t="str">
            <v>Storage Facilities</v>
          </cell>
          <cell r="C1211" t="str">
            <v>433 Eastern Ave</v>
          </cell>
          <cell r="D1211" t="str">
            <v>Toronto</v>
          </cell>
          <cell r="E1211" t="str">
            <v>M4M 1B7</v>
          </cell>
          <cell r="F1211">
            <v>236645</v>
          </cell>
          <cell r="G1211" t="str">
            <v>SqFt</v>
          </cell>
          <cell r="H1211">
            <v>70</v>
          </cell>
          <cell r="J1211">
            <v>2859284.9949030001</v>
          </cell>
          <cell r="K1211" t="str">
            <v>kWh</v>
          </cell>
          <cell r="L1211">
            <v>390191.42989299999</v>
          </cell>
          <cell r="M1211" t="str">
            <v>CUBICM</v>
          </cell>
          <cell r="AF1211" t="str">
            <v xml:space="preserve">  </v>
          </cell>
          <cell r="AG1211" t="str">
            <v xml:space="preserve">  </v>
          </cell>
          <cell r="AH1211" t="str">
            <v xml:space="preserve">  </v>
          </cell>
          <cell r="AI1211" t="str">
            <v>EBB</v>
          </cell>
          <cell r="AJ1211" t="str">
            <v>Storage Facilities</v>
          </cell>
        </row>
        <row r="1212">
          <cell r="A1212" t="str">
            <v>Eastern Ave Yard / Office</v>
          </cell>
          <cell r="B1212" t="str">
            <v>Storage Facilities</v>
          </cell>
          <cell r="C1212" t="str">
            <v>843 Eastern Ave</v>
          </cell>
          <cell r="D1212" t="str">
            <v>Toronto</v>
          </cell>
          <cell r="E1212" t="str">
            <v>M4L 1A2</v>
          </cell>
          <cell r="F1212">
            <v>84701</v>
          </cell>
          <cell r="G1212" t="str">
            <v>SqFt</v>
          </cell>
          <cell r="H1212">
            <v>70</v>
          </cell>
          <cell r="J1212">
            <v>1069364.6729359999</v>
          </cell>
          <cell r="K1212" t="str">
            <v>kWh</v>
          </cell>
          <cell r="L1212">
            <v>343212.73822100001</v>
          </cell>
          <cell r="M1212" t="str">
            <v>CUBICM</v>
          </cell>
          <cell r="AF1212" t="str">
            <v xml:space="preserve">  </v>
          </cell>
          <cell r="AG1212" t="str">
            <v xml:space="preserve">  </v>
          </cell>
          <cell r="AH1212" t="str">
            <v xml:space="preserve">  </v>
          </cell>
          <cell r="AI1212" t="str">
            <v>EAYO</v>
          </cell>
          <cell r="AJ1212" t="str">
            <v>Storage Facilities</v>
          </cell>
        </row>
        <row r="1213">
          <cell r="A1213" t="str">
            <v>Eastern Ave Yard / Shop</v>
          </cell>
          <cell r="B1213" t="str">
            <v>Storage Facilities</v>
          </cell>
          <cell r="C1213" t="str">
            <v>875 Eastern Ave</v>
          </cell>
          <cell r="D1213" t="str">
            <v>Toronto</v>
          </cell>
          <cell r="E1213" t="str">
            <v>M4L 1A2</v>
          </cell>
          <cell r="F1213">
            <v>9698</v>
          </cell>
          <cell r="G1213" t="str">
            <v>SqFt</v>
          </cell>
          <cell r="H1213">
            <v>70</v>
          </cell>
          <cell r="J1213">
            <v>81153.119374999995</v>
          </cell>
          <cell r="K1213" t="str">
            <v>kWh</v>
          </cell>
          <cell r="L1213">
            <v>16931.580882000002</v>
          </cell>
          <cell r="M1213" t="str">
            <v>CUBICM</v>
          </cell>
          <cell r="AF1213" t="str">
            <v xml:space="preserve">  </v>
          </cell>
          <cell r="AG1213" t="str">
            <v xml:space="preserve">  </v>
          </cell>
          <cell r="AH1213" t="str">
            <v xml:space="preserve">  </v>
          </cell>
          <cell r="AI1213" t="str">
            <v>EAYS</v>
          </cell>
          <cell r="AJ1213" t="str">
            <v>Storage Facilities</v>
          </cell>
        </row>
        <row r="1214">
          <cell r="A1214" t="str">
            <v>Eglinton Flats Service Bldg</v>
          </cell>
          <cell r="B1214" t="str">
            <v>Storage Facilities</v>
          </cell>
          <cell r="C1214" t="str">
            <v>101 Emmett Ave</v>
          </cell>
          <cell r="D1214" t="str">
            <v>Toronto</v>
          </cell>
          <cell r="E1214" t="str">
            <v>M6M 1V7</v>
          </cell>
          <cell r="F1214">
            <v>5705</v>
          </cell>
          <cell r="G1214" t="str">
            <v>SqFt</v>
          </cell>
          <cell r="H1214">
            <v>70</v>
          </cell>
          <cell r="J1214">
            <v>52787.833583000007</v>
          </cell>
          <cell r="K1214" t="str">
            <v>kWh</v>
          </cell>
          <cell r="L1214">
            <v>13141.067879000002</v>
          </cell>
          <cell r="M1214" t="str">
            <v>CUBICM</v>
          </cell>
          <cell r="AF1214" t="str">
            <v xml:space="preserve">  </v>
          </cell>
          <cell r="AG1214" t="str">
            <v xml:space="preserve">  </v>
          </cell>
          <cell r="AH1214" t="str">
            <v xml:space="preserve">  </v>
          </cell>
          <cell r="AI1214" t="str">
            <v>EFSB</v>
          </cell>
          <cell r="AJ1214" t="str">
            <v>Storage Facilities</v>
          </cell>
        </row>
        <row r="1215">
          <cell r="A1215" t="str">
            <v>Ellesmere Yard</v>
          </cell>
          <cell r="B1215" t="str">
            <v>Storage Facilities</v>
          </cell>
          <cell r="C1215" t="str">
            <v>1050 Ellesmere Rd</v>
          </cell>
          <cell r="D1215" t="str">
            <v>Scarborough</v>
          </cell>
          <cell r="E1215" t="str">
            <v>M1P 2X3</v>
          </cell>
          <cell r="F1215">
            <v>138069</v>
          </cell>
          <cell r="G1215" t="str">
            <v>SqFt</v>
          </cell>
          <cell r="H1215">
            <v>70</v>
          </cell>
          <cell r="J1215">
            <v>1742369.85729</v>
          </cell>
          <cell r="K1215" t="str">
            <v>kWh</v>
          </cell>
          <cell r="L1215">
            <v>193887.93351199999</v>
          </cell>
          <cell r="M1215" t="str">
            <v>CUBICM</v>
          </cell>
          <cell r="AF1215" t="str">
            <v xml:space="preserve">  </v>
          </cell>
          <cell r="AG1215" t="str">
            <v xml:space="preserve">  </v>
          </cell>
          <cell r="AH1215" t="str">
            <v xml:space="preserve">  </v>
          </cell>
          <cell r="AI1215" t="str">
            <v>ELLEY</v>
          </cell>
          <cell r="AJ1215" t="str">
            <v>Storage Facilities</v>
          </cell>
        </row>
        <row r="1216">
          <cell r="A1216" t="str">
            <v>Emery Parks Yard</v>
          </cell>
          <cell r="B1216" t="str">
            <v>Storage Facilities</v>
          </cell>
          <cell r="C1216" t="str">
            <v>27 Toryork Dr.</v>
          </cell>
          <cell r="D1216" t="str">
            <v>North York</v>
          </cell>
          <cell r="E1216" t="str">
            <v>M9L 1X9</v>
          </cell>
          <cell r="F1216">
            <v>18998</v>
          </cell>
          <cell r="G1216" t="str">
            <v>SqFt</v>
          </cell>
          <cell r="H1216">
            <v>70</v>
          </cell>
          <cell r="J1216">
            <v>225577.58524700001</v>
          </cell>
          <cell r="K1216" t="str">
            <v>kWh</v>
          </cell>
          <cell r="L1216">
            <v>42198.363981000002</v>
          </cell>
          <cell r="M1216" t="str">
            <v>CUBICM</v>
          </cell>
          <cell r="AF1216" t="str">
            <v xml:space="preserve">  </v>
          </cell>
          <cell r="AG1216" t="str">
            <v xml:space="preserve">  </v>
          </cell>
          <cell r="AH1216" t="str">
            <v xml:space="preserve">  </v>
          </cell>
          <cell r="AI1216" t="str">
            <v>EPY</v>
          </cell>
          <cell r="AJ1216" t="str">
            <v>Storage Facilities</v>
          </cell>
        </row>
        <row r="1217">
          <cell r="A1217" t="str">
            <v>Emery Works Yard</v>
          </cell>
          <cell r="B1217" t="str">
            <v>Storage Facilities</v>
          </cell>
          <cell r="C1217" t="str">
            <v>61 Toryork Dr</v>
          </cell>
          <cell r="D1217" t="str">
            <v>North York</v>
          </cell>
          <cell r="E1217" t="str">
            <v>M9L 1X9</v>
          </cell>
          <cell r="F1217">
            <v>26404</v>
          </cell>
          <cell r="G1217" t="str">
            <v>SqFt</v>
          </cell>
          <cell r="H1217">
            <v>70</v>
          </cell>
          <cell r="J1217">
            <v>341098.42277400004</v>
          </cell>
          <cell r="K1217" t="str">
            <v>kWh</v>
          </cell>
          <cell r="L1217">
            <v>77131.117756000007</v>
          </cell>
          <cell r="M1217" t="str">
            <v>CUBICM</v>
          </cell>
          <cell r="AF1217" t="str">
            <v xml:space="preserve">  </v>
          </cell>
          <cell r="AG1217" t="str">
            <v xml:space="preserve">  </v>
          </cell>
          <cell r="AH1217" t="str">
            <v xml:space="preserve">  </v>
          </cell>
          <cell r="AI1217" t="str">
            <v>EMERY</v>
          </cell>
          <cell r="AJ1217" t="str">
            <v>Storage Facilities</v>
          </cell>
        </row>
        <row r="1218">
          <cell r="A1218" t="str">
            <v>Hamilton Street Yard</v>
          </cell>
          <cell r="B1218" t="str">
            <v>Storage Facilities</v>
          </cell>
          <cell r="C1218" t="str">
            <v>138 Hamilton St</v>
          </cell>
          <cell r="D1218" t="str">
            <v>Toronto</v>
          </cell>
          <cell r="E1218" t="str">
            <v>M4M 2E1</v>
          </cell>
          <cell r="F1218">
            <v>2756</v>
          </cell>
          <cell r="G1218" t="str">
            <v>SqFt</v>
          </cell>
          <cell r="H1218">
            <v>70</v>
          </cell>
          <cell r="J1218">
            <v>62536.727485999996</v>
          </cell>
          <cell r="K1218" t="str">
            <v>kWh</v>
          </cell>
          <cell r="AF1218" t="str">
            <v xml:space="preserve">  </v>
          </cell>
          <cell r="AG1218" t="str">
            <v xml:space="preserve">  </v>
          </cell>
          <cell r="AH1218" t="str">
            <v xml:space="preserve">  </v>
          </cell>
          <cell r="AI1218" t="str">
            <v>HSY</v>
          </cell>
          <cell r="AJ1218" t="str">
            <v>Storage Facilities</v>
          </cell>
        </row>
        <row r="1219">
          <cell r="A1219" t="str">
            <v>Health Materials Warehouse</v>
          </cell>
          <cell r="B1219" t="str">
            <v>Storage Facilities</v>
          </cell>
          <cell r="C1219" t="str">
            <v>160 Rivalda Rd</v>
          </cell>
          <cell r="D1219" t="str">
            <v>North York</v>
          </cell>
          <cell r="E1219" t="str">
            <v>M9M 2M8</v>
          </cell>
          <cell r="F1219">
            <v>22604</v>
          </cell>
          <cell r="G1219" t="str">
            <v>SqFt</v>
          </cell>
          <cell r="H1219">
            <v>70</v>
          </cell>
          <cell r="J1219">
            <v>30464.734153999998</v>
          </cell>
          <cell r="K1219" t="str">
            <v>kWh</v>
          </cell>
          <cell r="L1219">
            <v>18288.705000000002</v>
          </cell>
          <cell r="M1219" t="str">
            <v>CUBICM</v>
          </cell>
          <cell r="AF1219" t="str">
            <v xml:space="preserve">  </v>
          </cell>
          <cell r="AG1219" t="str">
            <v xml:space="preserve">  </v>
          </cell>
          <cell r="AH1219" t="str">
            <v xml:space="preserve">  </v>
          </cell>
          <cell r="AI1219" t="str">
            <v>RR160</v>
          </cell>
          <cell r="AJ1219" t="str">
            <v>Storage Facilities</v>
          </cell>
        </row>
        <row r="1220">
          <cell r="A1220" t="str">
            <v>Ingram Works Yard</v>
          </cell>
          <cell r="B1220" t="str">
            <v>Storage Facilities</v>
          </cell>
          <cell r="C1220" t="str">
            <v>86 Ingram Dr</v>
          </cell>
          <cell r="D1220" t="str">
            <v>Toronto</v>
          </cell>
          <cell r="E1220" t="str">
            <v>M6M 2L6</v>
          </cell>
          <cell r="F1220">
            <v>23907</v>
          </cell>
          <cell r="G1220" t="str">
            <v>SqFt</v>
          </cell>
          <cell r="H1220">
            <v>70</v>
          </cell>
          <cell r="J1220">
            <v>360921.87264700001</v>
          </cell>
          <cell r="K1220" t="str">
            <v>kWh</v>
          </cell>
          <cell r="L1220">
            <v>51622.698110999998</v>
          </cell>
          <cell r="M1220" t="str">
            <v>CUBICM</v>
          </cell>
          <cell r="AF1220" t="str">
            <v xml:space="preserve">  </v>
          </cell>
          <cell r="AG1220" t="str">
            <v xml:space="preserve">  </v>
          </cell>
          <cell r="AH1220" t="str">
            <v xml:space="preserve">  </v>
          </cell>
          <cell r="AI1220" t="str">
            <v>INGRY</v>
          </cell>
          <cell r="AJ1220" t="str">
            <v>Storage Facilities</v>
          </cell>
        </row>
        <row r="1221">
          <cell r="A1221" t="str">
            <v>Joel Weeks Park - Storage Bldg</v>
          </cell>
          <cell r="B1221" t="str">
            <v>Storage Facilities</v>
          </cell>
          <cell r="C1221" t="str">
            <v>10 Thompson St</v>
          </cell>
          <cell r="D1221" t="str">
            <v>Toronto</v>
          </cell>
          <cell r="E1221" t="str">
            <v>M4M 1L8</v>
          </cell>
          <cell r="F1221">
            <v>183</v>
          </cell>
          <cell r="G1221" t="str">
            <v>SqFt</v>
          </cell>
          <cell r="H1221">
            <v>70</v>
          </cell>
          <cell r="J1221">
            <v>17347.663339999999</v>
          </cell>
          <cell r="K1221" t="str">
            <v>kWh</v>
          </cell>
          <cell r="AF1221" t="str">
            <v xml:space="preserve">  </v>
          </cell>
          <cell r="AG1221" t="str">
            <v xml:space="preserve">  </v>
          </cell>
          <cell r="AH1221" t="str">
            <v xml:space="preserve">  </v>
          </cell>
          <cell r="AI1221" t="str">
            <v>JWPSB</v>
          </cell>
          <cell r="AJ1221" t="str">
            <v>Storage Facilities</v>
          </cell>
        </row>
        <row r="1222">
          <cell r="A1222" t="str">
            <v>King St Garage</v>
          </cell>
          <cell r="B1222" t="str">
            <v>Storage Facilities</v>
          </cell>
          <cell r="C1222" t="str">
            <v>1116 King St W</v>
          </cell>
          <cell r="D1222" t="str">
            <v>Toronto</v>
          </cell>
          <cell r="E1222" t="str">
            <v>M6K 1E9</v>
          </cell>
          <cell r="F1222">
            <v>83485</v>
          </cell>
          <cell r="G1222" t="str">
            <v>SqFt</v>
          </cell>
          <cell r="H1222">
            <v>70</v>
          </cell>
          <cell r="J1222">
            <v>435252.01590699999</v>
          </cell>
          <cell r="K1222" t="str">
            <v>kWh</v>
          </cell>
          <cell r="L1222">
            <v>168455.55967399999</v>
          </cell>
          <cell r="M1222" t="str">
            <v>CUBICM</v>
          </cell>
          <cell r="AF1222" t="str">
            <v xml:space="preserve">  </v>
          </cell>
          <cell r="AG1222" t="str">
            <v xml:space="preserve">  </v>
          </cell>
          <cell r="AH1222" t="str">
            <v xml:space="preserve">  </v>
          </cell>
          <cell r="AI1222" t="str">
            <v>KSG</v>
          </cell>
          <cell r="AJ1222" t="str">
            <v>Storage Facilities</v>
          </cell>
        </row>
        <row r="1223">
          <cell r="A1223" t="str">
            <v>Kipling Maintenance Yard</v>
          </cell>
          <cell r="B1223" t="str">
            <v>Storage Facilities</v>
          </cell>
          <cell r="C1223" t="str">
            <v>441 Kipling Ave</v>
          </cell>
          <cell r="D1223" t="str">
            <v>Etobicoke</v>
          </cell>
          <cell r="E1223" t="str">
            <v>M8Z 5E7</v>
          </cell>
          <cell r="F1223">
            <v>27373</v>
          </cell>
          <cell r="G1223" t="str">
            <v>SqFt</v>
          </cell>
          <cell r="H1223">
            <v>70</v>
          </cell>
          <cell r="J1223">
            <v>196288.853596</v>
          </cell>
          <cell r="K1223" t="str">
            <v>kWh</v>
          </cell>
          <cell r="L1223">
            <v>45871.935483999994</v>
          </cell>
          <cell r="M1223" t="str">
            <v>CUBICM</v>
          </cell>
          <cell r="AF1223" t="str">
            <v xml:space="preserve">  </v>
          </cell>
          <cell r="AG1223" t="str">
            <v xml:space="preserve">  </v>
          </cell>
          <cell r="AH1223" t="str">
            <v xml:space="preserve">  </v>
          </cell>
          <cell r="AI1223" t="str">
            <v>KIPMY</v>
          </cell>
          <cell r="AJ1223" t="str">
            <v>Storage Facilities</v>
          </cell>
        </row>
        <row r="1224">
          <cell r="A1224" t="str">
            <v>Kipling Yard</v>
          </cell>
          <cell r="B1224" t="str">
            <v>Storage Facilities</v>
          </cell>
          <cell r="C1224" t="str">
            <v>435 Kipling Ave</v>
          </cell>
          <cell r="D1224" t="str">
            <v>Etobicoke</v>
          </cell>
          <cell r="E1224" t="str">
            <v>M8Z 5E7</v>
          </cell>
          <cell r="F1224">
            <v>11001</v>
          </cell>
          <cell r="G1224" t="str">
            <v>SqFt</v>
          </cell>
          <cell r="H1224">
            <v>70</v>
          </cell>
          <cell r="J1224">
            <v>518310.08130099997</v>
          </cell>
          <cell r="K1224" t="str">
            <v>kWh</v>
          </cell>
          <cell r="L1224">
            <v>44575.192000000003</v>
          </cell>
          <cell r="M1224" t="str">
            <v>CUBICM</v>
          </cell>
          <cell r="AF1224" t="str">
            <v xml:space="preserve">  </v>
          </cell>
          <cell r="AG1224" t="str">
            <v xml:space="preserve">  </v>
          </cell>
          <cell r="AH1224" t="str">
            <v xml:space="preserve">  </v>
          </cell>
          <cell r="AI1224" t="str">
            <v>KY</v>
          </cell>
          <cell r="AJ1224" t="str">
            <v>Storage Facilities</v>
          </cell>
        </row>
        <row r="1225">
          <cell r="A1225" t="str">
            <v>Maintenance Yard #3</v>
          </cell>
          <cell r="B1225" t="str">
            <v>Storage Facilities</v>
          </cell>
          <cell r="C1225" t="str">
            <v>195 Berdmondsy Rd</v>
          </cell>
          <cell r="D1225" t="str">
            <v>North York</v>
          </cell>
          <cell r="E1225" t="str">
            <v>M4A 1X9</v>
          </cell>
          <cell r="F1225">
            <v>4618</v>
          </cell>
          <cell r="G1225" t="str">
            <v>SqFt</v>
          </cell>
          <cell r="H1225">
            <v>70</v>
          </cell>
          <cell r="J1225">
            <v>388910.24431599997</v>
          </cell>
          <cell r="K1225" t="str">
            <v>kWh</v>
          </cell>
          <cell r="L1225">
            <v>11649.515149999999</v>
          </cell>
          <cell r="M1225" t="str">
            <v>CUBICM</v>
          </cell>
          <cell r="AF1225" t="str">
            <v xml:space="preserve">  </v>
          </cell>
          <cell r="AG1225" t="str">
            <v xml:space="preserve">  </v>
          </cell>
          <cell r="AH1225" t="str">
            <v xml:space="preserve">  </v>
          </cell>
          <cell r="AI1225" t="str">
            <v>MY3</v>
          </cell>
          <cell r="AJ1225" t="str">
            <v>Storage Facilities</v>
          </cell>
        </row>
        <row r="1226">
          <cell r="A1226" t="str">
            <v>Maintenance Yard #6</v>
          </cell>
          <cell r="B1226" t="str">
            <v>Storage Facilities</v>
          </cell>
          <cell r="C1226" t="str">
            <v>7 Leslie St</v>
          </cell>
          <cell r="D1226" t="str">
            <v>Toronto</v>
          </cell>
          <cell r="E1226" t="str">
            <v>M4M 3M9</v>
          </cell>
          <cell r="F1226">
            <v>6135</v>
          </cell>
          <cell r="G1226" t="str">
            <v>SqFt</v>
          </cell>
          <cell r="H1226">
            <v>70</v>
          </cell>
          <cell r="J1226">
            <v>118203.397419</v>
          </cell>
          <cell r="K1226" t="str">
            <v>kWh</v>
          </cell>
          <cell r="L1226">
            <v>18704.421212000001</v>
          </cell>
          <cell r="M1226" t="str">
            <v>CUBICM</v>
          </cell>
          <cell r="AF1226" t="str">
            <v xml:space="preserve">  </v>
          </cell>
          <cell r="AG1226" t="str">
            <v xml:space="preserve">  </v>
          </cell>
          <cell r="AH1226" t="str">
            <v xml:space="preserve">  </v>
          </cell>
          <cell r="AI1226" t="str">
            <v>MY6</v>
          </cell>
          <cell r="AJ1226" t="str">
            <v>Storage Facilities</v>
          </cell>
        </row>
        <row r="1227">
          <cell r="A1227" t="str">
            <v>Marylin Bell Park Water Equipment Shed</v>
          </cell>
          <cell r="B1227" t="str">
            <v>Storage Facilities</v>
          </cell>
          <cell r="C1227" t="str">
            <v>1155 Lake Shore Blvd W</v>
          </cell>
          <cell r="D1227" t="str">
            <v>Toronto</v>
          </cell>
          <cell r="E1227" t="str">
            <v>M6K 3C1</v>
          </cell>
          <cell r="F1227">
            <v>700</v>
          </cell>
          <cell r="G1227" t="str">
            <v>SqFt</v>
          </cell>
          <cell r="H1227">
            <v>70</v>
          </cell>
          <cell r="J1227">
            <v>25592.419341000001</v>
          </cell>
          <cell r="K1227" t="str">
            <v>kWh</v>
          </cell>
          <cell r="AF1227" t="str">
            <v xml:space="preserve">  </v>
          </cell>
          <cell r="AG1227" t="str">
            <v xml:space="preserve">  </v>
          </cell>
          <cell r="AH1227" t="str">
            <v xml:space="preserve">  </v>
          </cell>
          <cell r="AI1227" t="str">
            <v>1155LA</v>
          </cell>
          <cell r="AJ1227" t="str">
            <v>Storage Facilities</v>
          </cell>
        </row>
        <row r="1228">
          <cell r="A1228" t="str">
            <v>McDairmid Woods</v>
          </cell>
          <cell r="B1228" t="str">
            <v>Storage Facilities</v>
          </cell>
          <cell r="C1228" t="str">
            <v>1904 Brimley Rd</v>
          </cell>
          <cell r="D1228" t="str">
            <v>Scarborough</v>
          </cell>
          <cell r="E1228" t="str">
            <v>M1S 2A9</v>
          </cell>
          <cell r="F1228">
            <v>301</v>
          </cell>
          <cell r="G1228" t="str">
            <v>SqFt</v>
          </cell>
          <cell r="H1228">
            <v>70</v>
          </cell>
          <cell r="J1228">
            <v>44250.631249999999</v>
          </cell>
          <cell r="K1228" t="str">
            <v>kWh</v>
          </cell>
          <cell r="AF1228" t="str">
            <v xml:space="preserve">  </v>
          </cell>
          <cell r="AG1228" t="str">
            <v xml:space="preserve">  </v>
          </cell>
          <cell r="AH1228" t="str">
            <v xml:space="preserve">  </v>
          </cell>
          <cell r="AI1228" t="str">
            <v>MCDW</v>
          </cell>
          <cell r="AJ1228" t="str">
            <v>Storage Facilities</v>
          </cell>
        </row>
        <row r="1229">
          <cell r="A1229" t="str">
            <v>Monarch Park Serv Yard</v>
          </cell>
          <cell r="B1229" t="str">
            <v>Storage Facilities</v>
          </cell>
          <cell r="C1229" t="str">
            <v>115 Felstead Ave</v>
          </cell>
          <cell r="D1229" t="str">
            <v>Toronto</v>
          </cell>
          <cell r="E1229" t="str">
            <v>M4J 1G3</v>
          </cell>
          <cell r="F1229">
            <v>13950</v>
          </cell>
          <cell r="G1229" t="str">
            <v>SqFt</v>
          </cell>
          <cell r="H1229">
            <v>70</v>
          </cell>
          <cell r="J1229">
            <v>93093.927282999997</v>
          </cell>
          <cell r="K1229" t="str">
            <v>kWh</v>
          </cell>
          <cell r="AF1229" t="str">
            <v xml:space="preserve">  </v>
          </cell>
          <cell r="AG1229" t="str">
            <v xml:space="preserve">  </v>
          </cell>
          <cell r="AH1229" t="str">
            <v xml:space="preserve">  </v>
          </cell>
          <cell r="AI1229" t="str">
            <v>MONAY</v>
          </cell>
          <cell r="AJ1229" t="str">
            <v>Storage Facilities</v>
          </cell>
        </row>
        <row r="1230">
          <cell r="A1230" t="str">
            <v>Morningside Yard</v>
          </cell>
          <cell r="B1230" t="str">
            <v>Storage Facilities</v>
          </cell>
          <cell r="C1230" t="str">
            <v>891 Morningside Ave</v>
          </cell>
          <cell r="D1230" t="str">
            <v>Scarborough</v>
          </cell>
          <cell r="E1230" t="str">
            <v>M1C 1B9</v>
          </cell>
          <cell r="F1230">
            <v>14779</v>
          </cell>
          <cell r="G1230" t="str">
            <v>SqFt</v>
          </cell>
          <cell r="H1230">
            <v>70</v>
          </cell>
          <cell r="J1230">
            <v>406027.22134000005</v>
          </cell>
          <cell r="K1230" t="str">
            <v>kWh</v>
          </cell>
          <cell r="L1230">
            <v>30893.173653999998</v>
          </cell>
          <cell r="M1230" t="str">
            <v>CUBICM</v>
          </cell>
          <cell r="AF1230" t="str">
            <v xml:space="preserve">  </v>
          </cell>
          <cell r="AG1230" t="str">
            <v xml:space="preserve">  </v>
          </cell>
          <cell r="AH1230" t="str">
            <v xml:space="preserve">  </v>
          </cell>
          <cell r="AI1230" t="str">
            <v>MORNY</v>
          </cell>
          <cell r="AJ1230" t="str">
            <v>Storage Facilities</v>
          </cell>
        </row>
        <row r="1231">
          <cell r="A1231" t="str">
            <v>Mt. Dennis Bus Garage</v>
          </cell>
          <cell r="B1231" t="str">
            <v>Storage Facilities</v>
          </cell>
          <cell r="C1231" t="str">
            <v>121 Industry St</v>
          </cell>
          <cell r="D1231" t="str">
            <v>Toronto</v>
          </cell>
          <cell r="E1231" t="str">
            <v>M6M 5B6</v>
          </cell>
          <cell r="F1231">
            <v>710493</v>
          </cell>
          <cell r="G1231" t="str">
            <v>SqFt</v>
          </cell>
          <cell r="H1231">
            <v>100</v>
          </cell>
          <cell r="J1231">
            <v>4853785.1349999998</v>
          </cell>
          <cell r="K1231" t="str">
            <v>kWh</v>
          </cell>
          <cell r="L1231">
            <v>692755.53</v>
          </cell>
          <cell r="M1231" t="str">
            <v>CUBICM</v>
          </cell>
          <cell r="AF1231" t="str">
            <v xml:space="preserve">  </v>
          </cell>
          <cell r="AG1231" t="str">
            <v xml:space="preserve">  </v>
          </cell>
          <cell r="AH1231" t="str">
            <v xml:space="preserve">  </v>
          </cell>
          <cell r="AI1231" t="str">
            <v>121IND</v>
          </cell>
          <cell r="AJ1231" t="str">
            <v>Storage Facilities</v>
          </cell>
        </row>
        <row r="1232">
          <cell r="A1232" t="str">
            <v>Nashdene Yard</v>
          </cell>
          <cell r="B1232" t="str">
            <v>Storage Facilities</v>
          </cell>
          <cell r="C1232" t="str">
            <v>70 NASHDENE</v>
          </cell>
          <cell r="D1232" t="str">
            <v>Scarborough</v>
          </cell>
          <cell r="E1232" t="str">
            <v>M1V 2V2</v>
          </cell>
          <cell r="F1232">
            <v>301</v>
          </cell>
          <cell r="G1232" t="str">
            <v>SqFt</v>
          </cell>
          <cell r="H1232">
            <v>70</v>
          </cell>
          <cell r="J1232">
            <v>26163.172273</v>
          </cell>
          <cell r="K1232" t="str">
            <v>kWh</v>
          </cell>
          <cell r="AF1232" t="str">
            <v xml:space="preserve">  </v>
          </cell>
          <cell r="AG1232" t="str">
            <v xml:space="preserve">  </v>
          </cell>
          <cell r="AH1232" t="str">
            <v xml:space="preserve">  </v>
          </cell>
          <cell r="AI1232" t="str">
            <v>70NASHDENE</v>
          </cell>
          <cell r="AJ1232" t="str">
            <v>Storage Facilities</v>
          </cell>
        </row>
        <row r="1233">
          <cell r="A1233" t="str">
            <v>Nashdene Yard</v>
          </cell>
          <cell r="B1233" t="str">
            <v>Storage Facilities</v>
          </cell>
          <cell r="C1233" t="str">
            <v>70 Nashdene Rd</v>
          </cell>
          <cell r="D1233" t="str">
            <v>Scarborough</v>
          </cell>
          <cell r="E1233" t="str">
            <v>M1V 2V2</v>
          </cell>
          <cell r="F1233">
            <v>24176</v>
          </cell>
          <cell r="G1233" t="str">
            <v>SqFt</v>
          </cell>
          <cell r="H1233">
            <v>70</v>
          </cell>
          <cell r="J1233">
            <v>242504.57848000003</v>
          </cell>
          <cell r="K1233" t="str">
            <v>kWh</v>
          </cell>
          <cell r="L1233">
            <v>30255.838709</v>
          </cell>
          <cell r="M1233" t="str">
            <v>CUBICM</v>
          </cell>
          <cell r="AF1233" t="str">
            <v xml:space="preserve">  </v>
          </cell>
          <cell r="AG1233" t="str">
            <v xml:space="preserve">  </v>
          </cell>
          <cell r="AH1233" t="str">
            <v xml:space="preserve">  </v>
          </cell>
          <cell r="AI1233" t="str">
            <v>NASHY</v>
          </cell>
          <cell r="AJ1233" t="str">
            <v>Storage Facilities</v>
          </cell>
        </row>
        <row r="1234">
          <cell r="A1234" t="str">
            <v>North District Serv Yard</v>
          </cell>
          <cell r="B1234" t="str">
            <v>Storage Facilities</v>
          </cell>
          <cell r="C1234" t="str">
            <v>140 Merton St</v>
          </cell>
          <cell r="D1234" t="str">
            <v>Toronto</v>
          </cell>
          <cell r="E1234" t="str">
            <v>M4S 1A1</v>
          </cell>
          <cell r="F1234">
            <v>32044</v>
          </cell>
          <cell r="G1234" t="str">
            <v>SqFt</v>
          </cell>
          <cell r="H1234">
            <v>70</v>
          </cell>
          <cell r="J1234">
            <v>225315.00263300003</v>
          </cell>
          <cell r="K1234" t="str">
            <v>kWh</v>
          </cell>
          <cell r="L1234">
            <v>41334.702196999999</v>
          </cell>
          <cell r="M1234" t="str">
            <v>CUBICM</v>
          </cell>
          <cell r="AF1234" t="str">
            <v xml:space="preserve">  </v>
          </cell>
          <cell r="AG1234" t="str">
            <v xml:space="preserve">  </v>
          </cell>
          <cell r="AH1234" t="str">
            <v xml:space="preserve">  </v>
          </cell>
          <cell r="AI1234" t="str">
            <v>NDSY</v>
          </cell>
          <cell r="AJ1234" t="str">
            <v>Storage Facilities</v>
          </cell>
        </row>
        <row r="1235">
          <cell r="A1235" t="str">
            <v>North East District Salt Dome</v>
          </cell>
          <cell r="B1235" t="str">
            <v>Storage Facilities</v>
          </cell>
          <cell r="C1235" t="str">
            <v>1 Nantucket Blvd</v>
          </cell>
          <cell r="D1235" t="str">
            <v>Scarborough</v>
          </cell>
          <cell r="E1235" t="str">
            <v>M1P 2N5</v>
          </cell>
          <cell r="F1235">
            <v>9526</v>
          </cell>
          <cell r="G1235" t="str">
            <v>SqFt</v>
          </cell>
          <cell r="H1235">
            <v>70</v>
          </cell>
          <cell r="J1235">
            <v>280945.46916000004</v>
          </cell>
          <cell r="K1235" t="str">
            <v>kWh</v>
          </cell>
          <cell r="AF1235" t="str">
            <v xml:space="preserve">  </v>
          </cell>
          <cell r="AG1235" t="str">
            <v xml:space="preserve">  </v>
          </cell>
          <cell r="AH1235" t="str">
            <v xml:space="preserve">  </v>
          </cell>
          <cell r="AI1235" t="str">
            <v>NEDOME</v>
          </cell>
          <cell r="AJ1235" t="str">
            <v>Storage Facilities</v>
          </cell>
        </row>
        <row r="1236">
          <cell r="A1236" t="str">
            <v>Northern Services Building</v>
          </cell>
          <cell r="B1236" t="str">
            <v>Storage Facilities</v>
          </cell>
          <cell r="C1236" t="str">
            <v>4801 Dufferin St.</v>
          </cell>
          <cell r="D1236" t="str">
            <v>North York</v>
          </cell>
          <cell r="E1236" t="str">
            <v>M3H 5T3</v>
          </cell>
          <cell r="F1236">
            <v>5769</v>
          </cell>
          <cell r="G1236" t="str">
            <v>SqFt</v>
          </cell>
          <cell r="H1236">
            <v>70</v>
          </cell>
          <cell r="J1236">
            <v>233638.443944</v>
          </cell>
          <cell r="K1236" t="str">
            <v>kWh</v>
          </cell>
          <cell r="L1236">
            <v>55398.596547999994</v>
          </cell>
          <cell r="M1236" t="str">
            <v>CUBICM</v>
          </cell>
          <cell r="AF1236" t="str">
            <v xml:space="preserve">  </v>
          </cell>
          <cell r="AG1236" t="str">
            <v xml:space="preserve">  </v>
          </cell>
          <cell r="AH1236" t="str">
            <v xml:space="preserve">  </v>
          </cell>
          <cell r="AI1236" t="str">
            <v>NORSB</v>
          </cell>
          <cell r="AJ1236" t="str">
            <v>Storage Facilities</v>
          </cell>
        </row>
        <row r="1237">
          <cell r="A1237" t="str">
            <v>Northline Parks and Garage</v>
          </cell>
          <cell r="B1237" t="str">
            <v>Storage Facilities</v>
          </cell>
          <cell r="C1237" t="str">
            <v>30 Northline Rd</v>
          </cell>
          <cell r="D1237" t="str">
            <v>East York</v>
          </cell>
          <cell r="E1237" t="str">
            <v>M4B 3E2</v>
          </cell>
          <cell r="F1237">
            <v>50041</v>
          </cell>
          <cell r="G1237" t="str">
            <v>SqFt</v>
          </cell>
          <cell r="H1237">
            <v>70</v>
          </cell>
          <cell r="J1237">
            <v>582603.75408600003</v>
          </cell>
          <cell r="K1237" t="str">
            <v>kWh</v>
          </cell>
          <cell r="L1237">
            <v>129396.02043400001</v>
          </cell>
          <cell r="M1237" t="str">
            <v>CUBICM</v>
          </cell>
          <cell r="AF1237" t="str">
            <v xml:space="preserve">  </v>
          </cell>
          <cell r="AG1237" t="str">
            <v xml:space="preserve">  </v>
          </cell>
          <cell r="AH1237" t="str">
            <v xml:space="preserve">  </v>
          </cell>
          <cell r="AI1237" t="str">
            <v>NLPK</v>
          </cell>
          <cell r="AJ1237" t="str">
            <v>Storage Facilities</v>
          </cell>
        </row>
        <row r="1238">
          <cell r="A1238" t="str">
            <v>Old Eglinton Yard</v>
          </cell>
          <cell r="B1238" t="str">
            <v>Storage Facilities</v>
          </cell>
          <cell r="C1238" t="str">
            <v>25 Old Eglinton Ave</v>
          </cell>
          <cell r="D1238" t="str">
            <v>North York</v>
          </cell>
          <cell r="E1238" t="str">
            <v>M4A 0A2</v>
          </cell>
          <cell r="F1238">
            <v>66155</v>
          </cell>
          <cell r="G1238" t="str">
            <v>SqFt</v>
          </cell>
          <cell r="H1238">
            <v>70</v>
          </cell>
          <cell r="J1238">
            <v>626754.48490299995</v>
          </cell>
          <cell r="K1238" t="str">
            <v>kWh</v>
          </cell>
          <cell r="L1238">
            <v>86598.817095999999</v>
          </cell>
          <cell r="M1238" t="str">
            <v>CUBICM</v>
          </cell>
          <cell r="AF1238" t="str">
            <v xml:space="preserve">  </v>
          </cell>
          <cell r="AG1238" t="str">
            <v xml:space="preserve">  </v>
          </cell>
          <cell r="AH1238" t="str">
            <v xml:space="preserve">  </v>
          </cell>
          <cell r="AI1238" t="str">
            <v>BERMY</v>
          </cell>
          <cell r="AJ1238" t="str">
            <v>Storage Facilities</v>
          </cell>
        </row>
        <row r="1239">
          <cell r="A1239" t="str">
            <v>Oriole Parks Yard</v>
          </cell>
          <cell r="B1239" t="str">
            <v>Storage Facilities</v>
          </cell>
          <cell r="C1239" t="str">
            <v>2747 Old Leslie St</v>
          </cell>
          <cell r="D1239" t="str">
            <v>North York</v>
          </cell>
          <cell r="E1239" t="str">
            <v>M2K 1J2</v>
          </cell>
          <cell r="F1239">
            <v>13046</v>
          </cell>
          <cell r="G1239" t="str">
            <v>SqFt</v>
          </cell>
          <cell r="H1239">
            <v>70</v>
          </cell>
          <cell r="J1239">
            <v>86201.805699999997</v>
          </cell>
          <cell r="K1239" t="str">
            <v>kWh</v>
          </cell>
          <cell r="AF1239" t="str">
            <v xml:space="preserve">  </v>
          </cell>
          <cell r="AG1239" t="str">
            <v xml:space="preserve">  </v>
          </cell>
          <cell r="AH1239" t="str">
            <v xml:space="preserve">  </v>
          </cell>
          <cell r="AI1239" t="str">
            <v>OPY</v>
          </cell>
          <cell r="AJ1239" t="str">
            <v>Storage Facilities</v>
          </cell>
        </row>
        <row r="1240">
          <cell r="A1240" t="str">
            <v>Oriole Yd- Signs and Markings</v>
          </cell>
          <cell r="B1240" t="str">
            <v>Storage Facilities</v>
          </cell>
          <cell r="C1240" t="str">
            <v>2755 Old Leslie Street</v>
          </cell>
          <cell r="D1240" t="str">
            <v>North York</v>
          </cell>
          <cell r="E1240" t="str">
            <v>M2K 3W1</v>
          </cell>
          <cell r="F1240">
            <v>16264</v>
          </cell>
          <cell r="G1240" t="str">
            <v>SqFt</v>
          </cell>
          <cell r="H1240">
            <v>70</v>
          </cell>
          <cell r="J1240">
            <v>5926.6834930000005</v>
          </cell>
          <cell r="K1240" t="str">
            <v>kWh</v>
          </cell>
          <cell r="L1240">
            <v>47502.188965000001</v>
          </cell>
          <cell r="M1240" t="str">
            <v>CUBICM</v>
          </cell>
          <cell r="AF1240" t="str">
            <v xml:space="preserve">  </v>
          </cell>
          <cell r="AG1240" t="str">
            <v xml:space="preserve">  </v>
          </cell>
          <cell r="AH1240" t="str">
            <v xml:space="preserve">  </v>
          </cell>
          <cell r="AI1240" t="str">
            <v>ORIOYS</v>
          </cell>
          <cell r="AJ1240" t="str">
            <v>Storage Facilities</v>
          </cell>
        </row>
        <row r="1241">
          <cell r="A1241" t="str">
            <v>Oriole Yd- Works</v>
          </cell>
          <cell r="B1241" t="str">
            <v>Storage Facilities</v>
          </cell>
          <cell r="C1241" t="str">
            <v>2751 Old Leslie St.</v>
          </cell>
          <cell r="D1241" t="str">
            <v>North York</v>
          </cell>
          <cell r="E1241" t="str">
            <v>M2K 1J2</v>
          </cell>
          <cell r="F1241">
            <v>26759</v>
          </cell>
          <cell r="G1241" t="str">
            <v>SqFt</v>
          </cell>
          <cell r="H1241">
            <v>70</v>
          </cell>
          <cell r="J1241">
            <v>223491.683074</v>
          </cell>
          <cell r="K1241" t="str">
            <v>kWh</v>
          </cell>
          <cell r="L1241">
            <v>48297.621376000003</v>
          </cell>
          <cell r="M1241" t="str">
            <v>CUBICM</v>
          </cell>
          <cell r="AF1241" t="str">
            <v xml:space="preserve">  </v>
          </cell>
          <cell r="AG1241" t="str">
            <v xml:space="preserve">  </v>
          </cell>
          <cell r="AH1241" t="str">
            <v xml:space="preserve">  </v>
          </cell>
          <cell r="AI1241" t="str">
            <v>ORIOYW</v>
          </cell>
          <cell r="AJ1241" t="str">
            <v>Storage Facilities</v>
          </cell>
        </row>
        <row r="1242">
          <cell r="A1242" t="str">
            <v>Pharmacy Yard</v>
          </cell>
          <cell r="B1242" t="str">
            <v>Storage Facilities</v>
          </cell>
          <cell r="C1242" t="str">
            <v>135 Pharmacy Ave.</v>
          </cell>
          <cell r="D1242" t="str">
            <v>Scarborough</v>
          </cell>
          <cell r="E1242" t="str">
            <v>M1L 3E9</v>
          </cell>
          <cell r="F1242">
            <v>1851</v>
          </cell>
          <cell r="G1242" t="str">
            <v>SqFt</v>
          </cell>
          <cell r="H1242">
            <v>70</v>
          </cell>
          <cell r="J1242">
            <v>29358.972351</v>
          </cell>
          <cell r="K1242" t="str">
            <v>kWh</v>
          </cell>
          <cell r="L1242">
            <v>5977.4918250000001</v>
          </cell>
          <cell r="M1242" t="str">
            <v>CUBICM</v>
          </cell>
          <cell r="AF1242" t="str">
            <v xml:space="preserve">  </v>
          </cell>
          <cell r="AG1242" t="str">
            <v xml:space="preserve">  </v>
          </cell>
          <cell r="AH1242" t="str">
            <v xml:space="preserve">  </v>
          </cell>
          <cell r="AI1242" t="str">
            <v>PY</v>
          </cell>
          <cell r="AJ1242" t="str">
            <v>Storage Facilities</v>
          </cell>
        </row>
        <row r="1243">
          <cell r="A1243" t="str">
            <v>Property Operation Workshop</v>
          </cell>
          <cell r="B1243" t="str">
            <v>Storage Facilities</v>
          </cell>
          <cell r="C1243" t="str">
            <v>133 River St</v>
          </cell>
          <cell r="D1243" t="str">
            <v>Toronto</v>
          </cell>
          <cell r="E1243" t="str">
            <v>M5A 3P8</v>
          </cell>
          <cell r="F1243">
            <v>12034</v>
          </cell>
          <cell r="G1243" t="str">
            <v>SqFt</v>
          </cell>
          <cell r="H1243">
            <v>70</v>
          </cell>
          <cell r="J1243">
            <v>56002.924833000005</v>
          </cell>
          <cell r="K1243" t="str">
            <v>kWh</v>
          </cell>
          <cell r="L1243">
            <v>43658.411454999994</v>
          </cell>
          <cell r="M1243" t="str">
            <v>CUBICM</v>
          </cell>
          <cell r="AF1243" t="str">
            <v xml:space="preserve">  </v>
          </cell>
          <cell r="AG1243" t="str">
            <v xml:space="preserve">  </v>
          </cell>
          <cell r="AH1243" t="str">
            <v xml:space="preserve">  </v>
          </cell>
          <cell r="AI1243" t="str">
            <v>POWS</v>
          </cell>
          <cell r="AJ1243" t="str">
            <v>Storage Facilities</v>
          </cell>
        </row>
        <row r="1244">
          <cell r="A1244" t="str">
            <v>Ramsden Yard</v>
          </cell>
          <cell r="B1244" t="str">
            <v>Storage Facilities</v>
          </cell>
          <cell r="C1244" t="str">
            <v>1008 Yonge St</v>
          </cell>
          <cell r="D1244" t="str">
            <v>Toronto</v>
          </cell>
          <cell r="E1244" t="str">
            <v>M4W 2K1</v>
          </cell>
          <cell r="F1244">
            <v>20247</v>
          </cell>
          <cell r="G1244" t="str">
            <v>SqFt</v>
          </cell>
          <cell r="H1244">
            <v>70</v>
          </cell>
          <cell r="J1244">
            <v>134367.119622</v>
          </cell>
          <cell r="K1244" t="str">
            <v>kWh</v>
          </cell>
          <cell r="L1244">
            <v>85587.474430000002</v>
          </cell>
          <cell r="M1244" t="str">
            <v>CUBICM</v>
          </cell>
          <cell r="AF1244" t="str">
            <v xml:space="preserve">  </v>
          </cell>
          <cell r="AG1244" t="str">
            <v xml:space="preserve">  </v>
          </cell>
          <cell r="AH1244" t="str">
            <v xml:space="preserve">  </v>
          </cell>
          <cell r="AI1244" t="str">
            <v>RDSY</v>
          </cell>
          <cell r="AJ1244" t="str">
            <v>Storage Facilities</v>
          </cell>
        </row>
        <row r="1245">
          <cell r="A1245" t="str">
            <v>Rockcliffe Yard</v>
          </cell>
          <cell r="B1245" t="str">
            <v>Storage Facilities</v>
          </cell>
          <cell r="C1245" t="str">
            <v>301 Rockcliffe Blvd</v>
          </cell>
          <cell r="D1245" t="str">
            <v>Toronto</v>
          </cell>
          <cell r="E1245" t="str">
            <v>M6N 5G6</v>
          </cell>
          <cell r="F1245">
            <v>14047</v>
          </cell>
          <cell r="G1245" t="str">
            <v>SqFt</v>
          </cell>
          <cell r="H1245">
            <v>70</v>
          </cell>
          <cell r="J1245">
            <v>73034.208104999998</v>
          </cell>
          <cell r="K1245" t="str">
            <v>kWh</v>
          </cell>
          <cell r="L1245">
            <v>36309.587501000002</v>
          </cell>
          <cell r="M1245" t="str">
            <v>CUBICM</v>
          </cell>
          <cell r="AF1245" t="str">
            <v xml:space="preserve">  </v>
          </cell>
          <cell r="AG1245" t="str">
            <v xml:space="preserve">  </v>
          </cell>
          <cell r="AH1245" t="str">
            <v xml:space="preserve">  </v>
          </cell>
          <cell r="AI1245" t="str">
            <v>ROCKY</v>
          </cell>
          <cell r="AJ1245" t="str">
            <v>Storage Facilities</v>
          </cell>
        </row>
        <row r="1246">
          <cell r="A1246" t="str">
            <v>Sixth St Garage</v>
          </cell>
          <cell r="B1246" t="str">
            <v>Storage Facilities</v>
          </cell>
          <cell r="C1246" t="str">
            <v>297 Sixth St</v>
          </cell>
          <cell r="D1246" t="str">
            <v>Etobicoke</v>
          </cell>
          <cell r="E1246" t="str">
            <v>M8V 3A8</v>
          </cell>
          <cell r="F1246">
            <v>6997</v>
          </cell>
          <cell r="G1246" t="str">
            <v>SqFt</v>
          </cell>
          <cell r="H1246">
            <v>70</v>
          </cell>
          <cell r="J1246">
            <v>7494.2418389999993</v>
          </cell>
          <cell r="K1246" t="str">
            <v>kWh</v>
          </cell>
          <cell r="L1246">
            <v>9769.8463950000005</v>
          </cell>
          <cell r="M1246" t="str">
            <v>CUBICM</v>
          </cell>
          <cell r="AF1246" t="str">
            <v xml:space="preserve">  </v>
          </cell>
          <cell r="AG1246" t="str">
            <v xml:space="preserve">  </v>
          </cell>
          <cell r="AH1246" t="str">
            <v xml:space="preserve">  </v>
          </cell>
          <cell r="AI1246" t="str">
            <v>SIXSG</v>
          </cell>
          <cell r="AJ1246" t="str">
            <v>Storage Facilities</v>
          </cell>
        </row>
        <row r="1247">
          <cell r="A1247" t="str">
            <v>Toronto Island Service Yard</v>
          </cell>
          <cell r="B1247" t="str">
            <v>Storage Facilities</v>
          </cell>
          <cell r="C1247" t="str">
            <v>0 Centre Isld</v>
          </cell>
          <cell r="D1247" t="str">
            <v>Toronto</v>
          </cell>
          <cell r="E1247" t="str">
            <v>M5J 2V3</v>
          </cell>
          <cell r="F1247">
            <v>34724</v>
          </cell>
          <cell r="G1247" t="str">
            <v>SqFt</v>
          </cell>
          <cell r="H1247">
            <v>70</v>
          </cell>
          <cell r="J1247">
            <v>30422.700882000001</v>
          </cell>
          <cell r="K1247" t="str">
            <v>kWh</v>
          </cell>
          <cell r="AF1247" t="str">
            <v xml:space="preserve">  </v>
          </cell>
          <cell r="AG1247" t="str">
            <v xml:space="preserve">  </v>
          </cell>
          <cell r="AH1247" t="str">
            <v xml:space="preserve">  </v>
          </cell>
          <cell r="AI1247" t="str">
            <v>TISY</v>
          </cell>
          <cell r="AJ1247" t="str">
            <v>Storage Facilities</v>
          </cell>
        </row>
        <row r="1248">
          <cell r="A1248" t="str">
            <v>Train Storage Building</v>
          </cell>
          <cell r="B1248" t="str">
            <v>Storage Facilities</v>
          </cell>
          <cell r="C1248" t="str">
            <v>20 Centre Road</v>
          </cell>
          <cell r="D1248" t="str">
            <v>Toronto</v>
          </cell>
          <cell r="E1248" t="str">
            <v>M6R 2Z3</v>
          </cell>
          <cell r="F1248">
            <v>30849</v>
          </cell>
          <cell r="G1248" t="str">
            <v>SqFt</v>
          </cell>
          <cell r="H1248">
            <v>70</v>
          </cell>
          <cell r="J1248">
            <v>200002.997485</v>
          </cell>
          <cell r="K1248" t="str">
            <v>kWh</v>
          </cell>
          <cell r="L1248">
            <v>50383.117746000004</v>
          </cell>
          <cell r="M1248" t="str">
            <v>CUBICM</v>
          </cell>
          <cell r="AF1248" t="str">
            <v xml:space="preserve">  </v>
          </cell>
          <cell r="AG1248" t="str">
            <v xml:space="preserve">  </v>
          </cell>
          <cell r="AH1248" t="str">
            <v xml:space="preserve">  </v>
          </cell>
          <cell r="AI1248" t="str">
            <v>TSB</v>
          </cell>
          <cell r="AJ1248" t="str">
            <v>Storage Facilities</v>
          </cell>
        </row>
        <row r="1249">
          <cell r="A1249" t="str">
            <v>Wellington Yard &amp; Office</v>
          </cell>
          <cell r="B1249" t="str">
            <v>Storage Facilities</v>
          </cell>
          <cell r="C1249" t="str">
            <v>677 Wellington St W</v>
          </cell>
          <cell r="D1249" t="str">
            <v>Toronto</v>
          </cell>
          <cell r="E1249" t="str">
            <v>M5V 1G8</v>
          </cell>
          <cell r="F1249">
            <v>2164</v>
          </cell>
          <cell r="G1249" t="str">
            <v>SqFt</v>
          </cell>
          <cell r="H1249">
            <v>70</v>
          </cell>
          <cell r="J1249">
            <v>80972.059948000009</v>
          </cell>
          <cell r="K1249" t="str">
            <v>kWh</v>
          </cell>
          <cell r="AF1249" t="str">
            <v xml:space="preserve">  </v>
          </cell>
          <cell r="AG1249" t="str">
            <v xml:space="preserve">  </v>
          </cell>
          <cell r="AH1249" t="str">
            <v xml:space="preserve">  </v>
          </cell>
          <cell r="AI1249" t="str">
            <v>WYO</v>
          </cell>
          <cell r="AJ1249" t="str">
            <v>Storage Facilities</v>
          </cell>
        </row>
        <row r="1250">
          <cell r="A1250" t="str">
            <v>Wellington Yard &amp; Storage</v>
          </cell>
          <cell r="B1250" t="str">
            <v>Storage Facilities</v>
          </cell>
          <cell r="C1250" t="str">
            <v>677 Wellington St W</v>
          </cell>
          <cell r="D1250" t="str">
            <v>Toronto</v>
          </cell>
          <cell r="E1250" t="str">
            <v>M5V 1G8</v>
          </cell>
          <cell r="F1250">
            <v>21269</v>
          </cell>
          <cell r="G1250" t="str">
            <v>SqFt</v>
          </cell>
          <cell r="H1250">
            <v>70</v>
          </cell>
          <cell r="J1250">
            <v>32829.754375999997</v>
          </cell>
          <cell r="K1250" t="str">
            <v>kWh</v>
          </cell>
          <cell r="L1250">
            <v>5812.0873770000007</v>
          </cell>
          <cell r="M1250" t="str">
            <v>CUBICM</v>
          </cell>
          <cell r="AF1250" t="str">
            <v xml:space="preserve">  </v>
          </cell>
          <cell r="AG1250" t="str">
            <v xml:space="preserve">  </v>
          </cell>
          <cell r="AH1250" t="str">
            <v xml:space="preserve">  </v>
          </cell>
          <cell r="AI1250" t="str">
            <v>WYS</v>
          </cell>
          <cell r="AJ1250" t="str">
            <v>Storage Facilities</v>
          </cell>
        </row>
        <row r="1251">
          <cell r="A1251" t="str">
            <v>Western Services Yard</v>
          </cell>
          <cell r="B1251" t="str">
            <v>Storage Facilities</v>
          </cell>
          <cell r="C1251" t="str">
            <v>235 Edenbridge Dr.</v>
          </cell>
          <cell r="D1251" t="str">
            <v>Etobicoke</v>
          </cell>
          <cell r="E1251" t="str">
            <v>M9A 3G9</v>
          </cell>
          <cell r="F1251">
            <v>4133</v>
          </cell>
          <cell r="G1251" t="str">
            <v>SqFt</v>
          </cell>
          <cell r="H1251">
            <v>70</v>
          </cell>
          <cell r="J1251">
            <v>32066.797239</v>
          </cell>
          <cell r="K1251" t="str">
            <v>kWh</v>
          </cell>
          <cell r="L1251">
            <v>11777.722834999999</v>
          </cell>
          <cell r="M1251" t="str">
            <v>CUBICM</v>
          </cell>
          <cell r="AF1251" t="str">
            <v xml:space="preserve">  </v>
          </cell>
          <cell r="AG1251" t="str">
            <v xml:space="preserve">  </v>
          </cell>
          <cell r="AH1251" t="str">
            <v xml:space="preserve">  </v>
          </cell>
          <cell r="AI1251" t="str">
            <v>WSY</v>
          </cell>
          <cell r="AJ1251" t="str">
            <v>Storage Facilities</v>
          </cell>
        </row>
        <row r="1252">
          <cell r="A1252" t="str">
            <v>Winter Maintenance Depot</v>
          </cell>
          <cell r="B1252" t="str">
            <v>Storage Facilities</v>
          </cell>
          <cell r="C1252" t="str">
            <v>8270 Sheppard Ave E</v>
          </cell>
          <cell r="D1252" t="str">
            <v>Scarborough</v>
          </cell>
          <cell r="E1252" t="str">
            <v>M1B 5R4</v>
          </cell>
          <cell r="F1252">
            <v>12152</v>
          </cell>
          <cell r="G1252" t="str">
            <v>SqFt</v>
          </cell>
          <cell r="H1252">
            <v>70</v>
          </cell>
          <cell r="J1252">
            <v>379535.72109599999</v>
          </cell>
          <cell r="K1252" t="str">
            <v>kWh</v>
          </cell>
          <cell r="L1252">
            <v>25461.215466999998</v>
          </cell>
          <cell r="M1252" t="str">
            <v>CUBICM</v>
          </cell>
          <cell r="AF1252" t="str">
            <v xml:space="preserve">  </v>
          </cell>
          <cell r="AG1252" t="str">
            <v xml:space="preserve">  </v>
          </cell>
          <cell r="AH1252" t="str">
            <v xml:space="preserve">  </v>
          </cell>
          <cell r="AI1252" t="str">
            <v>8270SH</v>
          </cell>
          <cell r="AJ1252" t="str">
            <v>Storage Facilities</v>
          </cell>
        </row>
        <row r="1253">
          <cell r="A1253" t="str">
            <v>Bloor Islington Storm Pumping Station</v>
          </cell>
          <cell r="B1253" t="str">
            <v>Storm Pumping Facilities</v>
          </cell>
          <cell r="C1253" t="str">
            <v>3429 Bloor St W</v>
          </cell>
          <cell r="D1253" t="str">
            <v>Etobicoke</v>
          </cell>
          <cell r="E1253" t="str">
            <v>M8X 1G4</v>
          </cell>
          <cell r="F1253">
            <v>355</v>
          </cell>
          <cell r="G1253" t="str">
            <v>SqFt</v>
          </cell>
          <cell r="H1253">
            <v>168</v>
          </cell>
          <cell r="I1253">
            <v>5.35</v>
          </cell>
          <cell r="J1253">
            <v>26536.266634999996</v>
          </cell>
          <cell r="K1253" t="str">
            <v>kWh</v>
          </cell>
          <cell r="AF1253" t="str">
            <v xml:space="preserve">  </v>
          </cell>
          <cell r="AG1253" t="str">
            <v xml:space="preserve">  </v>
          </cell>
          <cell r="AH1253" t="str">
            <v xml:space="preserve">  </v>
          </cell>
          <cell r="AI1253" t="str">
            <v>3441BL</v>
          </cell>
          <cell r="AJ1253" t="str">
            <v>Storm Pumping Facilities</v>
          </cell>
        </row>
        <row r="1254">
          <cell r="A1254" t="str">
            <v>Eglinton-Bellamy Storm Pumping Station</v>
          </cell>
          <cell r="B1254" t="str">
            <v>Storm Pumping Facilities</v>
          </cell>
          <cell r="C1254" t="str">
            <v>3034 Eglinton Ave E</v>
          </cell>
          <cell r="D1254" t="str">
            <v>Scarborough</v>
          </cell>
          <cell r="E1254" t="str">
            <v>M1J 2H1</v>
          </cell>
          <cell r="F1254">
            <v>441</v>
          </cell>
          <cell r="G1254" t="str">
            <v>SqFt</v>
          </cell>
          <cell r="H1254">
            <v>168</v>
          </cell>
          <cell r="I1254">
            <v>10.69</v>
          </cell>
          <cell r="J1254">
            <v>38302.204325999999</v>
          </cell>
          <cell r="K1254" t="str">
            <v>kWh</v>
          </cell>
          <cell r="AF1254" t="str">
            <v xml:space="preserve">  </v>
          </cell>
          <cell r="AG1254" t="str">
            <v xml:space="preserve">  </v>
          </cell>
          <cell r="AH1254" t="str">
            <v xml:space="preserve">  </v>
          </cell>
          <cell r="AI1254" t="str">
            <v>EGLIWK</v>
          </cell>
          <cell r="AJ1254" t="str">
            <v>Storm Pumping Facilities</v>
          </cell>
        </row>
        <row r="1255">
          <cell r="A1255" t="str">
            <v>Islington Storm Pumping Station</v>
          </cell>
          <cell r="B1255" t="str">
            <v>Storm Pumping Facilities</v>
          </cell>
          <cell r="C1255" t="str">
            <v>1276 Islington Ave</v>
          </cell>
          <cell r="D1255" t="str">
            <v>Etobicoke</v>
          </cell>
          <cell r="E1255" t="str">
            <v>M9A 3J9</v>
          </cell>
          <cell r="F1255">
            <v>450</v>
          </cell>
          <cell r="G1255" t="str">
            <v>SqFt</v>
          </cell>
          <cell r="H1255">
            <v>168</v>
          </cell>
          <cell r="I1255">
            <v>18.170000000000002</v>
          </cell>
          <cell r="J1255">
            <v>33257.395014999995</v>
          </cell>
          <cell r="K1255" t="str">
            <v>kWh</v>
          </cell>
          <cell r="AF1255" t="str">
            <v xml:space="preserve">  </v>
          </cell>
          <cell r="AG1255" t="str">
            <v xml:space="preserve">  </v>
          </cell>
          <cell r="AH1255" t="str">
            <v xml:space="preserve">  </v>
          </cell>
          <cell r="AI1255" t="str">
            <v>1270IS</v>
          </cell>
          <cell r="AJ1255" t="str">
            <v>Storm Pumping Facilities</v>
          </cell>
        </row>
        <row r="1256">
          <cell r="A1256" t="str">
            <v>North Queen St Storm Pumping Station</v>
          </cell>
          <cell r="B1256" t="str">
            <v>Storm Pumping Facilities</v>
          </cell>
          <cell r="C1256" t="str">
            <v>20 North Queen St</v>
          </cell>
          <cell r="D1256" t="str">
            <v>Etobicoke</v>
          </cell>
          <cell r="E1256" t="str">
            <v>M8Z 2C4</v>
          </cell>
          <cell r="F1256">
            <v>676</v>
          </cell>
          <cell r="G1256" t="str">
            <v>SqFt</v>
          </cell>
          <cell r="H1256">
            <v>168</v>
          </cell>
          <cell r="I1256">
            <v>8.82</v>
          </cell>
          <cell r="J1256">
            <v>18224.993246999999</v>
          </cell>
          <cell r="K1256" t="str">
            <v>kWh</v>
          </cell>
          <cell r="L1256">
            <v>2378.8160000000003</v>
          </cell>
          <cell r="M1256" t="str">
            <v>CUBICM</v>
          </cell>
          <cell r="AF1256" t="str">
            <v xml:space="preserve">  </v>
          </cell>
          <cell r="AG1256" t="str">
            <v xml:space="preserve">  </v>
          </cell>
          <cell r="AH1256" t="str">
            <v xml:space="preserve">  </v>
          </cell>
          <cell r="AI1256" t="str">
            <v>NS28</v>
          </cell>
          <cell r="AJ1256" t="str">
            <v>Storm Pumping Facilities</v>
          </cell>
        </row>
        <row r="1257">
          <cell r="A1257" t="str">
            <v>Pantry Park Storm Pumping Station</v>
          </cell>
          <cell r="B1257" t="str">
            <v>Storm Pumping Facilities</v>
          </cell>
          <cell r="C1257" t="str">
            <v>70 Kew Beach Ave</v>
          </cell>
          <cell r="D1257" t="str">
            <v>Toronto</v>
          </cell>
          <cell r="E1257" t="str">
            <v>M4L 1B8</v>
          </cell>
          <cell r="F1257">
            <v>78</v>
          </cell>
          <cell r="G1257" t="str">
            <v>SqFt</v>
          </cell>
          <cell r="H1257">
            <v>168</v>
          </cell>
          <cell r="J1257">
            <v>24499.744999000002</v>
          </cell>
          <cell r="K1257" t="str">
            <v>kWh</v>
          </cell>
          <cell r="AF1257" t="str">
            <v xml:space="preserve">  </v>
          </cell>
          <cell r="AG1257" t="str">
            <v xml:space="preserve">  </v>
          </cell>
          <cell r="AH1257" t="str">
            <v xml:space="preserve">  </v>
          </cell>
          <cell r="AI1257" t="str">
            <v>0KEWB</v>
          </cell>
          <cell r="AJ1257" t="str">
            <v>Storm Pumping Facilities</v>
          </cell>
        </row>
        <row r="1258">
          <cell r="A1258" t="str">
            <v>Warden Ave Storm PS</v>
          </cell>
          <cell r="B1258" t="str">
            <v>Storm Pumping Facilities</v>
          </cell>
          <cell r="C1258" t="str">
            <v>1433 Warden Ave</v>
          </cell>
          <cell r="D1258" t="str">
            <v>Scarborough</v>
          </cell>
          <cell r="E1258" t="str">
            <v>M1R 2S3</v>
          </cell>
          <cell r="F1258">
            <v>462</v>
          </cell>
          <cell r="G1258" t="str">
            <v>SqFt</v>
          </cell>
          <cell r="H1258">
            <v>168</v>
          </cell>
          <cell r="J1258">
            <v>36158.465369000005</v>
          </cell>
          <cell r="K1258" t="str">
            <v>kWh</v>
          </cell>
          <cell r="AF1258" t="str">
            <v xml:space="preserve">  </v>
          </cell>
          <cell r="AG1258" t="str">
            <v xml:space="preserve">  </v>
          </cell>
          <cell r="AH1258" t="str">
            <v xml:space="preserve">  </v>
          </cell>
          <cell r="AI1258" t="str">
            <v>WASPS</v>
          </cell>
          <cell r="AJ1258" t="str">
            <v>Storm Pumping Facilities</v>
          </cell>
        </row>
        <row r="1259">
          <cell r="A1259" t="str">
            <v>0 Wickman Rd-Near Fordhs</v>
          </cell>
          <cell r="B1259" t="str">
            <v>Streetlighting</v>
          </cell>
          <cell r="C1259" t="str">
            <v>0 Wickman Rd</v>
          </cell>
          <cell r="D1259" t="str">
            <v>Etobicoke</v>
          </cell>
          <cell r="E1259" t="str">
            <v>M8Z 1M6</v>
          </cell>
          <cell r="F1259">
            <v>1</v>
          </cell>
          <cell r="G1259" t="str">
            <v>SqFt</v>
          </cell>
          <cell r="H1259">
            <v>70</v>
          </cell>
          <cell r="J1259">
            <v>287775.54643399996</v>
          </cell>
          <cell r="K1259" t="str">
            <v>kWh</v>
          </cell>
          <cell r="AF1259" t="str">
            <v xml:space="preserve">  </v>
          </cell>
          <cell r="AG1259" t="str">
            <v xml:space="preserve">  </v>
          </cell>
          <cell r="AH1259" t="str">
            <v xml:space="preserve">  </v>
          </cell>
          <cell r="AI1259" t="str">
            <v>0WICKM</v>
          </cell>
          <cell r="AJ1259" t="str">
            <v>Streetlighting</v>
          </cell>
        </row>
        <row r="1260">
          <cell r="A1260" t="str">
            <v>1 Simcoe St</v>
          </cell>
          <cell r="B1260" t="str">
            <v>Streetlighting</v>
          </cell>
          <cell r="C1260" t="str">
            <v>1 Simcoe St</v>
          </cell>
          <cell r="D1260" t="str">
            <v>Toronto</v>
          </cell>
          <cell r="E1260" t="str">
            <v>M5J 2N1</v>
          </cell>
          <cell r="F1260">
            <v>1</v>
          </cell>
          <cell r="G1260" t="str">
            <v>SqFt</v>
          </cell>
          <cell r="H1260">
            <v>100</v>
          </cell>
          <cell r="J1260">
            <v>528628.13410899998</v>
          </cell>
          <cell r="K1260" t="str">
            <v>kWh</v>
          </cell>
          <cell r="AF1260" t="str">
            <v xml:space="preserve">  </v>
          </cell>
          <cell r="AG1260" t="str">
            <v xml:space="preserve">  </v>
          </cell>
          <cell r="AH1260" t="str">
            <v xml:space="preserve">  </v>
          </cell>
          <cell r="AI1260" t="str">
            <v>1SIMCOE</v>
          </cell>
          <cell r="AJ1260" t="str">
            <v>Streetlighting</v>
          </cell>
        </row>
        <row r="1261">
          <cell r="A1261" t="str">
            <v>1030 Weston Rd</v>
          </cell>
          <cell r="B1261" t="str">
            <v>Streetlighting</v>
          </cell>
          <cell r="C1261" t="str">
            <v>1030 Weston Rd</v>
          </cell>
          <cell r="D1261" t="str">
            <v>Toronto</v>
          </cell>
          <cell r="E1261" t="str">
            <v>M6N 3S2</v>
          </cell>
          <cell r="F1261">
            <v>1</v>
          </cell>
          <cell r="G1261" t="str">
            <v>SqFt</v>
          </cell>
          <cell r="H1261">
            <v>168</v>
          </cell>
          <cell r="J1261">
            <v>719.57036399999993</v>
          </cell>
          <cell r="K1261" t="str">
            <v>kWh</v>
          </cell>
          <cell r="AF1261" t="str">
            <v xml:space="preserve">  </v>
          </cell>
          <cell r="AG1261" t="str">
            <v xml:space="preserve">  </v>
          </cell>
          <cell r="AH1261" t="str">
            <v xml:space="preserve">  </v>
          </cell>
          <cell r="AI1261" t="str">
            <v>1030WESTONRD</v>
          </cell>
          <cell r="AJ1261" t="str">
            <v>Streetlighting</v>
          </cell>
        </row>
        <row r="1262">
          <cell r="A1262" t="str">
            <v>2000 Lake Shore</v>
          </cell>
          <cell r="B1262" t="str">
            <v>Streetlighting</v>
          </cell>
          <cell r="C1262" t="str">
            <v>2000 Lake Shore Blvd W</v>
          </cell>
          <cell r="D1262" t="str">
            <v>Toronto</v>
          </cell>
          <cell r="E1262" t="str">
            <v>M6S 5B7</v>
          </cell>
          <cell r="F1262">
            <v>1</v>
          </cell>
          <cell r="G1262" t="str">
            <v>SqFt</v>
          </cell>
          <cell r="H1262">
            <v>100</v>
          </cell>
          <cell r="J1262">
            <v>5485.748928</v>
          </cell>
          <cell r="K1262" t="str">
            <v>kWh</v>
          </cell>
          <cell r="AF1262" t="str">
            <v xml:space="preserve">  </v>
          </cell>
          <cell r="AG1262" t="str">
            <v xml:space="preserve">  </v>
          </cell>
          <cell r="AH1262" t="str">
            <v xml:space="preserve">  </v>
          </cell>
          <cell r="AI1262" t="str">
            <v>2000LA</v>
          </cell>
          <cell r="AJ1262" t="str">
            <v>Streetlighting</v>
          </cell>
        </row>
        <row r="1263">
          <cell r="A1263" t="str">
            <v>23 Peele Ave</v>
          </cell>
          <cell r="B1263" t="str">
            <v>Streetlighting</v>
          </cell>
          <cell r="C1263" t="str">
            <v>23 Peel Ave</v>
          </cell>
          <cell r="D1263" t="str">
            <v>Toronto</v>
          </cell>
          <cell r="E1263" t="str">
            <v>M6J 1M3</v>
          </cell>
          <cell r="F1263">
            <v>1</v>
          </cell>
          <cell r="G1263" t="str">
            <v>SqFt</v>
          </cell>
          <cell r="H1263">
            <v>100</v>
          </cell>
          <cell r="J1263">
            <v>627028.98275700002</v>
          </cell>
          <cell r="K1263" t="str">
            <v>kWh</v>
          </cell>
          <cell r="AF1263" t="str">
            <v xml:space="preserve">  </v>
          </cell>
          <cell r="AG1263" t="str">
            <v xml:space="preserve">  </v>
          </cell>
          <cell r="AH1263" t="str">
            <v xml:space="preserve">  </v>
          </cell>
          <cell r="AI1263" t="str">
            <v>23PEEL</v>
          </cell>
          <cell r="AJ1263" t="str">
            <v>Streetlighting</v>
          </cell>
        </row>
        <row r="1264">
          <cell r="A1264" t="str">
            <v>402 Sewells Rd</v>
          </cell>
          <cell r="B1264" t="str">
            <v>Streetlighting</v>
          </cell>
          <cell r="C1264" t="str">
            <v>402 Sewells Rd</v>
          </cell>
          <cell r="D1264" t="str">
            <v>Scarborough</v>
          </cell>
          <cell r="E1264" t="str">
            <v>M1B 5H3</v>
          </cell>
          <cell r="F1264">
            <v>1</v>
          </cell>
          <cell r="G1264" t="str">
            <v>SqFt</v>
          </cell>
          <cell r="H1264">
            <v>100</v>
          </cell>
          <cell r="J1264">
            <v>225.476001</v>
          </cell>
          <cell r="K1264" t="str">
            <v>kWh</v>
          </cell>
          <cell r="AF1264" t="str">
            <v xml:space="preserve">  </v>
          </cell>
          <cell r="AG1264" t="str">
            <v xml:space="preserve">  </v>
          </cell>
          <cell r="AH1264" t="str">
            <v xml:space="preserve">  </v>
          </cell>
          <cell r="AI1264" t="str">
            <v>402SEW</v>
          </cell>
          <cell r="AJ1264" t="str">
            <v>Streetlighting</v>
          </cell>
        </row>
        <row r="1265">
          <cell r="A1265" t="str">
            <v>715 Bloor St E-Pole 133 Viewndr/</v>
          </cell>
          <cell r="B1265" t="str">
            <v>Streetlighting</v>
          </cell>
          <cell r="C1265" t="str">
            <v>715 Bloor ST E</v>
          </cell>
          <cell r="D1265" t="str">
            <v>Toronto</v>
          </cell>
          <cell r="E1265" t="str">
            <v>M4W 1J4</v>
          </cell>
          <cell r="F1265">
            <v>1</v>
          </cell>
          <cell r="G1265" t="str">
            <v>SqFt</v>
          </cell>
          <cell r="H1265">
            <v>70</v>
          </cell>
          <cell r="J1265">
            <v>908.93051000000003</v>
          </cell>
          <cell r="K1265" t="str">
            <v>kWh</v>
          </cell>
          <cell r="AF1265" t="str">
            <v xml:space="preserve">  </v>
          </cell>
          <cell r="AG1265" t="str">
            <v xml:space="preserve">  </v>
          </cell>
          <cell r="AH1265" t="str">
            <v xml:space="preserve">  </v>
          </cell>
          <cell r="AI1265" t="str">
            <v>715BLO</v>
          </cell>
          <cell r="AJ1265" t="str">
            <v>Streetlighting</v>
          </cell>
        </row>
        <row r="1266">
          <cell r="A1266" t="str">
            <v>833 Royal York</v>
          </cell>
          <cell r="B1266" t="str">
            <v>Streetlighting</v>
          </cell>
          <cell r="C1266" t="str">
            <v>833 Royal York</v>
          </cell>
          <cell r="D1266" t="str">
            <v>Etobicoke</v>
          </cell>
          <cell r="E1266" t="str">
            <v>M8Y 2V1</v>
          </cell>
          <cell r="F1266">
            <v>10</v>
          </cell>
          <cell r="G1266" t="str">
            <v>SqFt</v>
          </cell>
          <cell r="H1266">
            <v>168</v>
          </cell>
          <cell r="J1266">
            <v>2275.389428</v>
          </cell>
          <cell r="K1266" t="str">
            <v>kWh</v>
          </cell>
          <cell r="AF1266" t="str">
            <v xml:space="preserve">  </v>
          </cell>
          <cell r="AG1266" t="str">
            <v xml:space="preserve">  </v>
          </cell>
          <cell r="AH1266" t="str">
            <v xml:space="preserve">  </v>
          </cell>
          <cell r="AI1266" t="str">
            <v>833ROYALYORK</v>
          </cell>
          <cell r="AJ1266" t="str">
            <v>Streetlighting</v>
          </cell>
        </row>
        <row r="1267">
          <cell r="A1267" t="str">
            <v>Allen Road</v>
          </cell>
          <cell r="B1267" t="str">
            <v>Streetlighting</v>
          </cell>
          <cell r="C1267" t="str">
            <v>195 Glen Park Ave</v>
          </cell>
          <cell r="D1267" t="str">
            <v>Toronto</v>
          </cell>
          <cell r="E1267" t="str">
            <v>M6B 3J6</v>
          </cell>
          <cell r="F1267">
            <v>520</v>
          </cell>
          <cell r="G1267" t="str">
            <v>SqFt</v>
          </cell>
          <cell r="H1267">
            <v>70</v>
          </cell>
          <cell r="J1267">
            <v>559282.67592399998</v>
          </cell>
          <cell r="K1267" t="str">
            <v>kWh</v>
          </cell>
          <cell r="AF1267" t="str">
            <v xml:space="preserve">  </v>
          </cell>
          <cell r="AG1267" t="str">
            <v xml:space="preserve">  </v>
          </cell>
          <cell r="AH1267" t="str">
            <v xml:space="preserve">  </v>
          </cell>
          <cell r="AI1267" t="str">
            <v>ALLEN</v>
          </cell>
          <cell r="AJ1267" t="str">
            <v>Streetlighting</v>
          </cell>
        </row>
        <row r="1268">
          <cell r="A1268" t="str">
            <v>BlueGold Variation</v>
          </cell>
          <cell r="B1268" t="str">
            <v>Streetlighting</v>
          </cell>
          <cell r="C1268" t="str">
            <v>2 Windermere Ave</v>
          </cell>
          <cell r="D1268" t="str">
            <v>Toronto</v>
          </cell>
          <cell r="E1268" t="str">
            <v>M6S 3J1</v>
          </cell>
          <cell r="F1268">
            <v>1</v>
          </cell>
          <cell r="G1268" t="str">
            <v>SqFt</v>
          </cell>
          <cell r="H1268">
            <v>100</v>
          </cell>
          <cell r="J1268">
            <v>7379.0242500000004</v>
          </cell>
          <cell r="K1268" t="str">
            <v>kWh</v>
          </cell>
          <cell r="AF1268" t="str">
            <v xml:space="preserve">  </v>
          </cell>
          <cell r="AG1268" t="str">
            <v xml:space="preserve">  </v>
          </cell>
          <cell r="AH1268" t="str">
            <v xml:space="preserve">  </v>
          </cell>
          <cell r="AI1268" t="str">
            <v>BLUGLD</v>
          </cell>
          <cell r="AJ1268" t="str">
            <v>Streetlighting</v>
          </cell>
        </row>
        <row r="1269">
          <cell r="A1269" t="str">
            <v>Don Valley Parkway</v>
          </cell>
          <cell r="B1269" t="str">
            <v>Streetlighting</v>
          </cell>
          <cell r="C1269" t="str">
            <v>21 Don Valley Parkway</v>
          </cell>
          <cell r="D1269" t="str">
            <v>Toronto</v>
          </cell>
          <cell r="E1269" t="str">
            <v>M4M 3P2</v>
          </cell>
          <cell r="F1269">
            <v>244</v>
          </cell>
          <cell r="G1269" t="str">
            <v>SqFt</v>
          </cell>
          <cell r="H1269">
            <v>70</v>
          </cell>
          <cell r="J1269">
            <v>2767372.9421850001</v>
          </cell>
          <cell r="K1269" t="str">
            <v>kWh</v>
          </cell>
          <cell r="AF1269" t="str">
            <v xml:space="preserve">  </v>
          </cell>
          <cell r="AG1269" t="str">
            <v xml:space="preserve">  </v>
          </cell>
          <cell r="AH1269" t="str">
            <v xml:space="preserve">  </v>
          </cell>
          <cell r="AI1269" t="str">
            <v>DVPW</v>
          </cell>
          <cell r="AJ1269" t="str">
            <v>Streetlighting</v>
          </cell>
        </row>
        <row r="1270">
          <cell r="A1270" t="str">
            <v>Gardiner Expressway</v>
          </cell>
          <cell r="B1270" t="str">
            <v>Streetlighting</v>
          </cell>
          <cell r="C1270" t="str">
            <v>0 Gardiner Expressway</v>
          </cell>
          <cell r="D1270" t="str">
            <v>Etobicoke</v>
          </cell>
          <cell r="E1270" t="str">
            <v>M8Z 5T8</v>
          </cell>
          <cell r="F1270">
            <v>583</v>
          </cell>
          <cell r="G1270" t="str">
            <v>SqFt</v>
          </cell>
          <cell r="H1270">
            <v>70</v>
          </cell>
          <cell r="J1270">
            <v>1620148.0675880001</v>
          </cell>
          <cell r="K1270" t="str">
            <v>kWh</v>
          </cell>
          <cell r="AF1270" t="str">
            <v xml:space="preserve">  </v>
          </cell>
          <cell r="AG1270" t="str">
            <v xml:space="preserve">  </v>
          </cell>
          <cell r="AH1270" t="str">
            <v xml:space="preserve">  </v>
          </cell>
          <cell r="AI1270" t="str">
            <v>GAREW</v>
          </cell>
          <cell r="AJ1270" t="str">
            <v>Streetlighting</v>
          </cell>
        </row>
        <row r="1271">
          <cell r="A1271" t="str">
            <v>Metro 27 Lighting</v>
          </cell>
          <cell r="B1271" t="str">
            <v>Streetlighting</v>
          </cell>
          <cell r="C1271" t="str">
            <v>Streetlighting</v>
          </cell>
          <cell r="D1271" t="str">
            <v>Toronto</v>
          </cell>
          <cell r="E1271" t="str">
            <v>M5V 3C6</v>
          </cell>
          <cell r="F1271">
            <v>100</v>
          </cell>
          <cell r="G1271" t="str">
            <v>SqFt</v>
          </cell>
          <cell r="H1271">
            <v>168</v>
          </cell>
          <cell r="J1271">
            <v>347250.16552000004</v>
          </cell>
          <cell r="K1271" t="str">
            <v>kWh</v>
          </cell>
          <cell r="AF1271" t="str">
            <v xml:space="preserve">  </v>
          </cell>
          <cell r="AG1271" t="str">
            <v xml:space="preserve">  </v>
          </cell>
          <cell r="AH1271" t="str">
            <v xml:space="preserve">  </v>
          </cell>
          <cell r="AI1271" t="str">
            <v>METRO27</v>
          </cell>
          <cell r="AJ1271" t="str">
            <v>Streetlighting</v>
          </cell>
        </row>
        <row r="1272">
          <cell r="A1272" t="str">
            <v>Sidney Belsey Cres</v>
          </cell>
          <cell r="B1272" t="str">
            <v>Streetlighting</v>
          </cell>
          <cell r="C1272" t="str">
            <v>Sidney Belsey Cres</v>
          </cell>
          <cell r="D1272" t="str">
            <v>Toronto</v>
          </cell>
          <cell r="E1272" t="str">
            <v>M6M 5H9</v>
          </cell>
          <cell r="F1272">
            <v>1</v>
          </cell>
          <cell r="G1272" t="str">
            <v>SqFt</v>
          </cell>
          <cell r="H1272">
            <v>70</v>
          </cell>
          <cell r="J1272">
            <v>5021.0868769999997</v>
          </cell>
          <cell r="K1272" t="str">
            <v>kWh</v>
          </cell>
          <cell r="AF1272" t="str">
            <v xml:space="preserve">  </v>
          </cell>
          <cell r="AG1272" t="str">
            <v xml:space="preserve">  </v>
          </cell>
          <cell r="AH1272" t="str">
            <v xml:space="preserve">  </v>
          </cell>
          <cell r="AI1272" t="str">
            <v>SIDNEY</v>
          </cell>
          <cell r="AJ1272" t="str">
            <v>Streetlighting</v>
          </cell>
        </row>
        <row r="1273">
          <cell r="A1273" t="str">
            <v>St James Town</v>
          </cell>
          <cell r="B1273" t="str">
            <v>Streetlighting</v>
          </cell>
          <cell r="C1273" t="str">
            <v>16A St James Crt</v>
          </cell>
          <cell r="D1273" t="str">
            <v>Toronto</v>
          </cell>
          <cell r="E1273" t="str">
            <v>M4X 1X4</v>
          </cell>
          <cell r="F1273">
            <v>1</v>
          </cell>
          <cell r="G1273" t="str">
            <v>SqFt</v>
          </cell>
          <cell r="H1273">
            <v>70</v>
          </cell>
          <cell r="J1273">
            <v>1042.1722950000001</v>
          </cell>
          <cell r="K1273" t="str">
            <v>kWh</v>
          </cell>
          <cell r="AF1273" t="str">
            <v xml:space="preserve">  </v>
          </cell>
          <cell r="AG1273" t="str">
            <v xml:space="preserve">  </v>
          </cell>
          <cell r="AH1273" t="str">
            <v xml:space="preserve">  </v>
          </cell>
          <cell r="AI1273" t="str">
            <v>SJTP</v>
          </cell>
          <cell r="AJ1273" t="str">
            <v>Streetlighting</v>
          </cell>
        </row>
        <row r="1274">
          <cell r="A1274" t="str">
            <v>Streetlighting East York</v>
          </cell>
          <cell r="B1274" t="str">
            <v>Streetlighting</v>
          </cell>
          <cell r="C1274" t="str">
            <v>850 Coxwell Ave Streetlighting</v>
          </cell>
          <cell r="D1274" t="str">
            <v>Toronto</v>
          </cell>
          <cell r="E1274" t="str">
            <v>M4C 5R1</v>
          </cell>
          <cell r="F1274">
            <v>8356</v>
          </cell>
          <cell r="G1274" t="str">
            <v>SqFt</v>
          </cell>
          <cell r="H1274">
            <v>70</v>
          </cell>
          <cell r="J1274">
            <v>4569842.1571619995</v>
          </cell>
          <cell r="K1274" t="str">
            <v>kWh</v>
          </cell>
          <cell r="AF1274" t="str">
            <v xml:space="preserve">  </v>
          </cell>
          <cell r="AG1274" t="str">
            <v xml:space="preserve">  </v>
          </cell>
          <cell r="AH1274" t="str">
            <v xml:space="preserve">  </v>
          </cell>
          <cell r="AI1274" t="str">
            <v>SLEY</v>
          </cell>
          <cell r="AJ1274" t="str">
            <v>Streetlighting</v>
          </cell>
        </row>
        <row r="1275">
          <cell r="A1275" t="str">
            <v>Streetlighting Etobicoke</v>
          </cell>
          <cell r="B1275" t="str">
            <v>Streetlighting</v>
          </cell>
          <cell r="C1275" t="str">
            <v>Steetlighting Etobicoke</v>
          </cell>
          <cell r="D1275" t="str">
            <v>Etobicoke</v>
          </cell>
          <cell r="E1275" t="str">
            <v>M9W 1H3</v>
          </cell>
          <cell r="F1275">
            <v>24526</v>
          </cell>
          <cell r="G1275" t="str">
            <v>SqFt</v>
          </cell>
          <cell r="H1275">
            <v>70</v>
          </cell>
          <cell r="J1275">
            <v>18712641.885483999</v>
          </cell>
          <cell r="K1275" t="str">
            <v>kWh</v>
          </cell>
          <cell r="AF1275" t="str">
            <v xml:space="preserve">  </v>
          </cell>
          <cell r="AG1275" t="str">
            <v xml:space="preserve">  </v>
          </cell>
          <cell r="AH1275" t="str">
            <v xml:space="preserve">  </v>
          </cell>
          <cell r="AI1275" t="str">
            <v>SLET</v>
          </cell>
          <cell r="AJ1275" t="str">
            <v>Streetlighting</v>
          </cell>
        </row>
        <row r="1276">
          <cell r="A1276" t="str">
            <v>Streetlighting North York</v>
          </cell>
          <cell r="B1276" t="str">
            <v>Streetlighting</v>
          </cell>
          <cell r="C1276" t="str">
            <v>NY Street Lighting</v>
          </cell>
          <cell r="D1276" t="str">
            <v>North York</v>
          </cell>
          <cell r="E1276" t="str">
            <v>M3J 0H4</v>
          </cell>
          <cell r="F1276">
            <v>33943</v>
          </cell>
          <cell r="G1276" t="str">
            <v>SqFt</v>
          </cell>
          <cell r="H1276">
            <v>70</v>
          </cell>
          <cell r="J1276">
            <v>31270451.647193</v>
          </cell>
          <cell r="K1276" t="str">
            <v>kWh</v>
          </cell>
          <cell r="AF1276" t="str">
            <v xml:space="preserve">  </v>
          </cell>
          <cell r="AG1276" t="str">
            <v xml:space="preserve">  </v>
          </cell>
          <cell r="AH1276" t="str">
            <v xml:space="preserve">  </v>
          </cell>
          <cell r="AI1276" t="str">
            <v>SLNY</v>
          </cell>
          <cell r="AJ1276" t="str">
            <v>Streetlighting</v>
          </cell>
        </row>
        <row r="1277">
          <cell r="A1277" t="str">
            <v>Streetlighting Scarborough</v>
          </cell>
          <cell r="B1277" t="str">
            <v>Streetlighting</v>
          </cell>
          <cell r="C1277" t="str">
            <v>2100 Ellesmere Rd</v>
          </cell>
          <cell r="D1277" t="str">
            <v>Scarborough</v>
          </cell>
          <cell r="E1277" t="str">
            <v>M1H 3B7</v>
          </cell>
          <cell r="F1277">
            <v>36069</v>
          </cell>
          <cell r="G1277" t="str">
            <v>SqFt</v>
          </cell>
          <cell r="H1277">
            <v>70</v>
          </cell>
          <cell r="J1277">
            <v>28980754.395710003</v>
          </cell>
          <cell r="K1277" t="str">
            <v>kWh</v>
          </cell>
          <cell r="AF1277" t="str">
            <v xml:space="preserve">  </v>
          </cell>
          <cell r="AG1277" t="str">
            <v xml:space="preserve">  </v>
          </cell>
          <cell r="AH1277" t="str">
            <v xml:space="preserve">  </v>
          </cell>
          <cell r="AI1277" t="str">
            <v>SLSC</v>
          </cell>
          <cell r="AJ1277" t="str">
            <v>Streetlighting</v>
          </cell>
        </row>
        <row r="1278">
          <cell r="A1278" t="str">
            <v>Streetlighting Toronto</v>
          </cell>
          <cell r="B1278" t="str">
            <v>Streetlighting</v>
          </cell>
          <cell r="C1278" t="str">
            <v>City Streetlights</v>
          </cell>
          <cell r="D1278" t="str">
            <v>Toronto</v>
          </cell>
          <cell r="E1278" t="str">
            <v>M6K 1E9</v>
          </cell>
          <cell r="F1278">
            <v>52795</v>
          </cell>
          <cell r="G1278" t="str">
            <v>SqFt</v>
          </cell>
          <cell r="H1278">
            <v>70</v>
          </cell>
          <cell r="J1278">
            <v>28819843.439619001</v>
          </cell>
          <cell r="K1278" t="str">
            <v>kWh</v>
          </cell>
          <cell r="AF1278" t="str">
            <v xml:space="preserve">  </v>
          </cell>
          <cell r="AG1278" t="str">
            <v xml:space="preserve">  </v>
          </cell>
          <cell r="AH1278" t="str">
            <v xml:space="preserve">  </v>
          </cell>
          <cell r="AI1278" t="str">
            <v>SLTO</v>
          </cell>
          <cell r="AJ1278" t="str">
            <v>Streetlighting</v>
          </cell>
        </row>
        <row r="1279">
          <cell r="A1279" t="str">
            <v>Streetlighting York</v>
          </cell>
          <cell r="B1279" t="str">
            <v>Streetlighting</v>
          </cell>
          <cell r="C1279" t="str">
            <v>Streetlighting York</v>
          </cell>
          <cell r="D1279" t="str">
            <v>Toronto</v>
          </cell>
          <cell r="E1279" t="str">
            <v>M6M 1V1</v>
          </cell>
          <cell r="F1279">
            <v>6829</v>
          </cell>
          <cell r="G1279" t="str">
            <v>SqFt</v>
          </cell>
          <cell r="H1279">
            <v>70</v>
          </cell>
          <cell r="J1279">
            <v>4638925.3233230002</v>
          </cell>
          <cell r="K1279" t="str">
            <v>kWh</v>
          </cell>
          <cell r="AF1279" t="str">
            <v xml:space="preserve">  </v>
          </cell>
          <cell r="AG1279" t="str">
            <v xml:space="preserve">  </v>
          </cell>
          <cell r="AH1279" t="str">
            <v xml:space="preserve">  </v>
          </cell>
          <cell r="AI1279" t="str">
            <v>SLYK</v>
          </cell>
          <cell r="AJ1279" t="str">
            <v>Streetlighting</v>
          </cell>
        </row>
        <row r="1280">
          <cell r="A1280" t="str">
            <v>Toronto Island Street Lighting</v>
          </cell>
          <cell r="B1280" t="str">
            <v>Streetlighting</v>
          </cell>
          <cell r="C1280" t="str">
            <v>Lake Shore Ave.</v>
          </cell>
          <cell r="D1280" t="str">
            <v>Toronto</v>
          </cell>
          <cell r="E1280" t="str">
            <v>M5J 2W2</v>
          </cell>
          <cell r="F1280">
            <v>225</v>
          </cell>
          <cell r="G1280" t="str">
            <v>SqFt</v>
          </cell>
          <cell r="H1280">
            <v>70</v>
          </cell>
          <cell r="J1280">
            <v>94624.963806</v>
          </cell>
          <cell r="K1280" t="str">
            <v>kWh</v>
          </cell>
          <cell r="AF1280" t="str">
            <v xml:space="preserve">  </v>
          </cell>
          <cell r="AG1280" t="str">
            <v xml:space="preserve">  </v>
          </cell>
          <cell r="AH1280" t="str">
            <v xml:space="preserve">  </v>
          </cell>
          <cell r="AI1280" t="str">
            <v>TISL</v>
          </cell>
          <cell r="AJ1280" t="str">
            <v>Streetlighting</v>
          </cell>
        </row>
        <row r="1281">
          <cell r="A1281" t="str">
            <v>55 John St LED Ltg</v>
          </cell>
          <cell r="B1281" t="str">
            <v>Traffic Signals</v>
          </cell>
          <cell r="C1281" t="str">
            <v>55 John St</v>
          </cell>
          <cell r="D1281" t="str">
            <v>Toronto</v>
          </cell>
          <cell r="E1281" t="str">
            <v>M5V 3C6</v>
          </cell>
          <cell r="F1281">
            <v>2500</v>
          </cell>
          <cell r="G1281" t="str">
            <v>SqFt</v>
          </cell>
          <cell r="H1281">
            <v>168</v>
          </cell>
          <cell r="J1281">
            <v>3809644.8016970004</v>
          </cell>
          <cell r="K1281" t="str">
            <v>kWh</v>
          </cell>
          <cell r="AF1281" t="str">
            <v xml:space="preserve">  </v>
          </cell>
          <cell r="AG1281" t="str">
            <v xml:space="preserve">  </v>
          </cell>
          <cell r="AH1281" t="str">
            <v xml:space="preserve">  </v>
          </cell>
          <cell r="AI1281" t="str">
            <v>55JOHNSTLED</v>
          </cell>
          <cell r="AJ1281" t="str">
            <v>Traffic Signals</v>
          </cell>
        </row>
        <row r="1282">
          <cell r="A1282" t="str">
            <v>55 John St Ltg Beacon</v>
          </cell>
          <cell r="B1282" t="str">
            <v>Traffic Signals</v>
          </cell>
          <cell r="C1282" t="str">
            <v>55 John St</v>
          </cell>
          <cell r="D1282" t="str">
            <v>Toronto</v>
          </cell>
          <cell r="E1282" t="str">
            <v>M5V3C6</v>
          </cell>
          <cell r="F1282">
            <v>250</v>
          </cell>
          <cell r="G1282" t="str">
            <v>SqFt</v>
          </cell>
          <cell r="H1282">
            <v>168</v>
          </cell>
          <cell r="J1282">
            <v>477143.98840000003</v>
          </cell>
          <cell r="K1282" t="str">
            <v>kWh</v>
          </cell>
          <cell r="AF1282" t="str">
            <v xml:space="preserve">  </v>
          </cell>
          <cell r="AG1282" t="str">
            <v xml:space="preserve">  </v>
          </cell>
          <cell r="AH1282" t="str">
            <v xml:space="preserve">  </v>
          </cell>
          <cell r="AI1282" t="str">
            <v>55JOHNBEA</v>
          </cell>
          <cell r="AJ1282" t="str">
            <v>Traffic Signals</v>
          </cell>
        </row>
        <row r="1283">
          <cell r="A1283" t="str">
            <v>Advance Traffic Management</v>
          </cell>
          <cell r="B1283" t="str">
            <v>Traffic Signals</v>
          </cell>
          <cell r="C1283" t="str">
            <v>0 Various Locations</v>
          </cell>
          <cell r="D1283" t="str">
            <v>Toronto</v>
          </cell>
          <cell r="E1283" t="str">
            <v>M5V 3C6</v>
          </cell>
          <cell r="F1283">
            <v>12</v>
          </cell>
          <cell r="G1283" t="str">
            <v>SqFt</v>
          </cell>
          <cell r="H1283">
            <v>168</v>
          </cell>
          <cell r="J1283">
            <v>1075183.578122</v>
          </cell>
          <cell r="K1283" t="str">
            <v>kWh</v>
          </cell>
          <cell r="AF1283" t="str">
            <v xml:space="preserve">  </v>
          </cell>
          <cell r="AG1283" t="str">
            <v xml:space="preserve">  </v>
          </cell>
          <cell r="AH1283" t="str">
            <v xml:space="preserve">  </v>
          </cell>
          <cell r="AI1283" t="str">
            <v>ATMS</v>
          </cell>
          <cell r="AJ1283" t="str">
            <v>Traffic Signals</v>
          </cell>
        </row>
        <row r="1284">
          <cell r="A1284" t="str">
            <v>Other Traffic Control Signal Lig</v>
          </cell>
          <cell r="B1284" t="str">
            <v>Traffic Signals</v>
          </cell>
          <cell r="C1284" t="str">
            <v>Various Locations</v>
          </cell>
          <cell r="D1284" t="str">
            <v>Toronto</v>
          </cell>
          <cell r="E1284" t="str">
            <v>M5V 3C6</v>
          </cell>
          <cell r="F1284">
            <v>1</v>
          </cell>
          <cell r="G1284" t="str">
            <v>SqFt</v>
          </cell>
          <cell r="H1284">
            <v>168</v>
          </cell>
          <cell r="J1284">
            <v>47113.369227000003</v>
          </cell>
          <cell r="K1284" t="str">
            <v>kWh</v>
          </cell>
          <cell r="AF1284" t="str">
            <v xml:space="preserve">  </v>
          </cell>
          <cell r="AG1284" t="str">
            <v xml:space="preserve">  </v>
          </cell>
          <cell r="AH1284" t="str">
            <v xml:space="preserve">  </v>
          </cell>
          <cell r="AI1284" t="str">
            <v>OTCSL</v>
          </cell>
          <cell r="AJ1284" t="str">
            <v>Traffic Signals</v>
          </cell>
        </row>
        <row r="1285">
          <cell r="A1285" t="str">
            <v>Pedestrian Crossovers</v>
          </cell>
          <cell r="B1285" t="str">
            <v>Traffic Signals</v>
          </cell>
          <cell r="C1285" t="str">
            <v>Various Locations</v>
          </cell>
          <cell r="D1285" t="str">
            <v>Toronto</v>
          </cell>
          <cell r="E1285" t="str">
            <v>M5V 3C6</v>
          </cell>
          <cell r="F1285">
            <v>1100</v>
          </cell>
          <cell r="G1285" t="str">
            <v>SqFt</v>
          </cell>
          <cell r="H1285">
            <v>168</v>
          </cell>
          <cell r="J1285">
            <v>2258408.0308520002</v>
          </cell>
          <cell r="K1285" t="str">
            <v>kWh</v>
          </cell>
          <cell r="AF1285" t="str">
            <v xml:space="preserve">  </v>
          </cell>
          <cell r="AG1285" t="str">
            <v xml:space="preserve">  </v>
          </cell>
          <cell r="AH1285" t="str">
            <v xml:space="preserve">  </v>
          </cell>
          <cell r="AI1285" t="str">
            <v>PEDXO</v>
          </cell>
          <cell r="AJ1285" t="str">
            <v>Traffic Signals</v>
          </cell>
        </row>
        <row r="1286">
          <cell r="A1286" t="str">
            <v>Signs &amp; Flashing Beacons</v>
          </cell>
          <cell r="B1286" t="str">
            <v>Traffic Signals</v>
          </cell>
          <cell r="C1286" t="str">
            <v>Various Locations</v>
          </cell>
          <cell r="D1286" t="str">
            <v>Toronto</v>
          </cell>
          <cell r="E1286" t="str">
            <v>M5V 3C6</v>
          </cell>
          <cell r="F1286">
            <v>100</v>
          </cell>
          <cell r="G1286" t="str">
            <v>SqFt</v>
          </cell>
          <cell r="H1286">
            <v>168</v>
          </cell>
          <cell r="J1286">
            <v>23849.972059999996</v>
          </cell>
          <cell r="K1286" t="str">
            <v>kWh</v>
          </cell>
          <cell r="AF1286" t="str">
            <v xml:space="preserve">  </v>
          </cell>
          <cell r="AG1286" t="str">
            <v xml:space="preserve">  </v>
          </cell>
          <cell r="AH1286" t="str">
            <v xml:space="preserve">  </v>
          </cell>
          <cell r="AI1286" t="str">
            <v>FLASHB</v>
          </cell>
          <cell r="AJ1286" t="str">
            <v>Traffic Signals</v>
          </cell>
        </row>
        <row r="1287">
          <cell r="A1287" t="str">
            <v>Traffic Control Signals</v>
          </cell>
          <cell r="B1287" t="str">
            <v>Traffic Signals</v>
          </cell>
          <cell r="C1287" t="str">
            <v>Various Locations</v>
          </cell>
          <cell r="D1287" t="str">
            <v>Toronto</v>
          </cell>
          <cell r="E1287" t="str">
            <v>M5V 3C6</v>
          </cell>
          <cell r="F1287">
            <v>1000</v>
          </cell>
          <cell r="G1287" t="str">
            <v>SqFt</v>
          </cell>
          <cell r="H1287">
            <v>168</v>
          </cell>
          <cell r="J1287">
            <v>12515.967096</v>
          </cell>
          <cell r="K1287" t="str">
            <v>kWh</v>
          </cell>
          <cell r="AF1287" t="str">
            <v xml:space="preserve">  </v>
          </cell>
          <cell r="AG1287" t="str">
            <v xml:space="preserve">  </v>
          </cell>
          <cell r="AH1287" t="str">
            <v xml:space="preserve">  </v>
          </cell>
          <cell r="AI1287" t="str">
            <v>TCSIG</v>
          </cell>
          <cell r="AJ1287" t="str">
            <v>Traffic Signals</v>
          </cell>
        </row>
        <row r="1288">
          <cell r="A1288" t="str">
            <v>Bermondsey Transfer Station</v>
          </cell>
          <cell r="B1288" t="str">
            <v>Transfer Stations</v>
          </cell>
          <cell r="C1288" t="str">
            <v>188 Bermondsey Dr.</v>
          </cell>
          <cell r="D1288" t="str">
            <v>North York</v>
          </cell>
          <cell r="E1288" t="str">
            <v>M4A 1Y1</v>
          </cell>
          <cell r="F1288">
            <v>48976</v>
          </cell>
          <cell r="G1288" t="str">
            <v>SqFt</v>
          </cell>
          <cell r="H1288">
            <v>70</v>
          </cell>
          <cell r="J1288">
            <v>1181629.8242900001</v>
          </cell>
          <cell r="K1288" t="str">
            <v>kWh</v>
          </cell>
          <cell r="L1288">
            <v>8190.8772730000001</v>
          </cell>
          <cell r="M1288" t="str">
            <v>CUBICM</v>
          </cell>
          <cell r="AF1288" t="str">
            <v xml:space="preserve">  </v>
          </cell>
          <cell r="AG1288" t="str">
            <v xml:space="preserve">  </v>
          </cell>
          <cell r="AH1288" t="str">
            <v xml:space="preserve">  </v>
          </cell>
          <cell r="AI1288" t="str">
            <v>BTS</v>
          </cell>
          <cell r="AJ1288" t="str">
            <v>Transfer Stations</v>
          </cell>
        </row>
        <row r="1289">
          <cell r="A1289" t="str">
            <v>Commissioners St Transfer Stn</v>
          </cell>
          <cell r="B1289" t="str">
            <v>Transfer Stations</v>
          </cell>
          <cell r="C1289" t="str">
            <v>400 Commissioners St.</v>
          </cell>
          <cell r="D1289" t="str">
            <v>Toronto</v>
          </cell>
          <cell r="E1289" t="str">
            <v>M4M 3K2</v>
          </cell>
          <cell r="F1289">
            <v>76424</v>
          </cell>
          <cell r="G1289" t="str">
            <v>SqFt</v>
          </cell>
          <cell r="H1289">
            <v>70</v>
          </cell>
          <cell r="J1289">
            <v>804652.90416099993</v>
          </cell>
          <cell r="K1289" t="str">
            <v>kWh</v>
          </cell>
          <cell r="L1289">
            <v>78649.787878000003</v>
          </cell>
          <cell r="M1289" t="str">
            <v>CUBICM</v>
          </cell>
          <cell r="AF1289" t="str">
            <v xml:space="preserve">  </v>
          </cell>
          <cell r="AG1289" t="str">
            <v xml:space="preserve">  </v>
          </cell>
          <cell r="AH1289" t="str">
            <v xml:space="preserve">  </v>
          </cell>
          <cell r="AI1289" t="str">
            <v>CSTS</v>
          </cell>
          <cell r="AJ1289" t="str">
            <v>Transfer Stations</v>
          </cell>
        </row>
        <row r="1290">
          <cell r="A1290" t="str">
            <v>Disco Road Transfer Station</v>
          </cell>
          <cell r="B1290" t="str">
            <v>Transfer Stations</v>
          </cell>
          <cell r="C1290" t="str">
            <v>120 Disco Rd</v>
          </cell>
          <cell r="D1290" t="str">
            <v>Etobicoke</v>
          </cell>
          <cell r="E1290" t="str">
            <v>M9W 1M4</v>
          </cell>
          <cell r="F1290">
            <v>57049</v>
          </cell>
          <cell r="G1290" t="str">
            <v>SqFt</v>
          </cell>
          <cell r="H1290">
            <v>70</v>
          </cell>
          <cell r="J1290">
            <v>8160337.5795159992</v>
          </cell>
          <cell r="K1290" t="str">
            <v>kWh</v>
          </cell>
          <cell r="L1290">
            <v>14387.213548000002</v>
          </cell>
          <cell r="M1290" t="str">
            <v>CUBICM</v>
          </cell>
          <cell r="AF1290" t="str">
            <v xml:space="preserve">  </v>
          </cell>
          <cell r="AG1290" t="str">
            <v xml:space="preserve">  </v>
          </cell>
          <cell r="AH1290" t="str">
            <v xml:space="preserve">  </v>
          </cell>
          <cell r="AI1290" t="str">
            <v>DRTS</v>
          </cell>
          <cell r="AJ1290" t="str">
            <v>Transfer Stations</v>
          </cell>
        </row>
        <row r="1291">
          <cell r="A1291" t="str">
            <v>Dufferin Transfer Station</v>
          </cell>
          <cell r="B1291" t="str">
            <v>Transfer Stations</v>
          </cell>
          <cell r="C1291" t="str">
            <v>35 Vanley Cres</v>
          </cell>
          <cell r="D1291" t="str">
            <v>North York</v>
          </cell>
          <cell r="E1291" t="str">
            <v>M3J 2B7</v>
          </cell>
          <cell r="F1291">
            <v>120663</v>
          </cell>
          <cell r="G1291" t="str">
            <v>SqFt</v>
          </cell>
          <cell r="H1291">
            <v>70</v>
          </cell>
          <cell r="J1291">
            <v>1818608.6875119999</v>
          </cell>
          <cell r="K1291" t="str">
            <v>kWh</v>
          </cell>
          <cell r="L1291">
            <v>111170.490261</v>
          </cell>
          <cell r="M1291" t="str">
            <v>CUBICM</v>
          </cell>
          <cell r="AF1291" t="str">
            <v xml:space="preserve">  </v>
          </cell>
          <cell r="AG1291" t="str">
            <v xml:space="preserve">  </v>
          </cell>
          <cell r="AH1291" t="str">
            <v xml:space="preserve">  </v>
          </cell>
          <cell r="AI1291" t="str">
            <v>DTS</v>
          </cell>
          <cell r="AJ1291" t="str">
            <v>Transfer Stations</v>
          </cell>
        </row>
        <row r="1292">
          <cell r="A1292" t="str">
            <v>Ingram Drive Transfer Station</v>
          </cell>
          <cell r="B1292" t="str">
            <v>Transfer Stations</v>
          </cell>
          <cell r="C1292" t="str">
            <v>50 Ingram Dr</v>
          </cell>
          <cell r="D1292" t="str">
            <v>Toronto</v>
          </cell>
          <cell r="E1292" t="str">
            <v>M6M 2L6</v>
          </cell>
          <cell r="F1292">
            <v>112268</v>
          </cell>
          <cell r="G1292" t="str">
            <v>SqFt</v>
          </cell>
          <cell r="H1292">
            <v>70</v>
          </cell>
          <cell r="J1292">
            <v>1532550.930892</v>
          </cell>
          <cell r="K1292" t="str">
            <v>kWh</v>
          </cell>
          <cell r="L1292">
            <v>56376.214052999996</v>
          </cell>
          <cell r="M1292" t="str">
            <v>CUBICM</v>
          </cell>
          <cell r="AF1292" t="str">
            <v xml:space="preserve">  </v>
          </cell>
          <cell r="AG1292" t="str">
            <v xml:space="preserve">  </v>
          </cell>
          <cell r="AH1292" t="str">
            <v xml:space="preserve">  </v>
          </cell>
          <cell r="AI1292" t="str">
            <v>IDTS</v>
          </cell>
          <cell r="AJ1292" t="str">
            <v>Transfer Stations</v>
          </cell>
        </row>
        <row r="1293">
          <cell r="A1293" t="str">
            <v>Scarborough Transfer Station</v>
          </cell>
          <cell r="B1293" t="str">
            <v>Transfer Stations</v>
          </cell>
          <cell r="C1293" t="str">
            <v>1850 Markham Rd</v>
          </cell>
          <cell r="D1293" t="str">
            <v>Scarborough</v>
          </cell>
          <cell r="E1293" t="str">
            <v>M1B 2W2</v>
          </cell>
          <cell r="F1293">
            <v>96595</v>
          </cell>
          <cell r="G1293" t="str">
            <v>SqFt</v>
          </cell>
          <cell r="H1293">
            <v>70</v>
          </cell>
          <cell r="J1293">
            <v>2342545.893774</v>
          </cell>
          <cell r="K1293" t="str">
            <v>kWh</v>
          </cell>
          <cell r="L1293">
            <v>86510.971505999987</v>
          </cell>
          <cell r="M1293" t="str">
            <v>CUBICM</v>
          </cell>
          <cell r="AF1293" t="str">
            <v xml:space="preserve">  </v>
          </cell>
          <cell r="AG1293" t="str">
            <v xml:space="preserve">  </v>
          </cell>
          <cell r="AH1293" t="str">
            <v xml:space="preserve">  </v>
          </cell>
          <cell r="AI1293" t="str">
            <v>STS</v>
          </cell>
          <cell r="AJ1293" t="str">
            <v>Transfer Stations</v>
          </cell>
        </row>
        <row r="1294">
          <cell r="A1294" t="str">
            <v>Victoria Park Transfer Station</v>
          </cell>
          <cell r="B1294" t="str">
            <v>Transfer Stations</v>
          </cell>
          <cell r="C1294" t="str">
            <v>3350 Victoria Pk Ave.</v>
          </cell>
          <cell r="D1294" t="str">
            <v>North York</v>
          </cell>
          <cell r="E1294" t="str">
            <v>M2H 3K5</v>
          </cell>
          <cell r="F1294">
            <v>83959</v>
          </cell>
          <cell r="G1294" t="str">
            <v>SqFt</v>
          </cell>
          <cell r="H1294">
            <v>70</v>
          </cell>
          <cell r="J1294">
            <v>947172.19200000004</v>
          </cell>
          <cell r="K1294" t="str">
            <v>kWh</v>
          </cell>
          <cell r="L1294">
            <v>104215.135318</v>
          </cell>
          <cell r="M1294" t="str">
            <v>CUBICM</v>
          </cell>
          <cell r="AF1294" t="str">
            <v xml:space="preserve">  </v>
          </cell>
          <cell r="AG1294" t="str">
            <v xml:space="preserve">  </v>
          </cell>
          <cell r="AH1294" t="str">
            <v xml:space="preserve">  </v>
          </cell>
          <cell r="AI1294" t="str">
            <v>VPTS</v>
          </cell>
          <cell r="AJ1294" t="str">
            <v>Transfer Stations</v>
          </cell>
        </row>
        <row r="1295">
          <cell r="A1295" t="str">
            <v>Bus Shelters</v>
          </cell>
          <cell r="B1295" t="str">
            <v>Transportation - Others</v>
          </cell>
          <cell r="C1295" t="str">
            <v>Various Locations</v>
          </cell>
          <cell r="D1295" t="str">
            <v>Toronto</v>
          </cell>
          <cell r="E1295" t="str">
            <v>M5V 3C6</v>
          </cell>
          <cell r="F1295">
            <v>267</v>
          </cell>
          <cell r="G1295" t="str">
            <v>SqFt</v>
          </cell>
          <cell r="H1295">
            <v>168</v>
          </cell>
          <cell r="J1295">
            <v>511325.055643</v>
          </cell>
          <cell r="K1295" t="str">
            <v>kWh</v>
          </cell>
          <cell r="AF1295" t="str">
            <v xml:space="preserve">  </v>
          </cell>
          <cell r="AG1295" t="str">
            <v xml:space="preserve">  </v>
          </cell>
          <cell r="AH1295" t="str">
            <v xml:space="preserve">  </v>
          </cell>
          <cell r="AI1295" t="str">
            <v>BUSHEL</v>
          </cell>
          <cell r="AJ1295" t="str">
            <v>Transportation - Others</v>
          </cell>
        </row>
        <row r="1296">
          <cell r="A1296" t="str">
            <v>Union Station</v>
          </cell>
          <cell r="B1296" t="str">
            <v>Transportation Hub</v>
          </cell>
          <cell r="C1296" t="str">
            <v>61 Front St. W.</v>
          </cell>
          <cell r="D1296" t="str">
            <v>Toronto</v>
          </cell>
          <cell r="E1296" t="str">
            <v>M5J 1E5</v>
          </cell>
          <cell r="F1296">
            <v>765564</v>
          </cell>
          <cell r="G1296" t="str">
            <v>SqFt</v>
          </cell>
          <cell r="H1296">
            <v>168</v>
          </cell>
          <cell r="J1296">
            <v>14483369.418259</v>
          </cell>
          <cell r="K1296" t="str">
            <v>kWh</v>
          </cell>
          <cell r="L1296">
            <v>284792.88333300001</v>
          </cell>
          <cell r="M1296" t="str">
            <v>CUBICM</v>
          </cell>
          <cell r="X1296">
            <v>47442.588103590198</v>
          </cell>
          <cell r="Y1296" t="str">
            <v>Giga Joules</v>
          </cell>
          <cell r="Z1296" t="str">
            <v>No</v>
          </cell>
          <cell r="AB1296">
            <v>24897.695134101843</v>
          </cell>
          <cell r="AC1296" t="str">
            <v>Giga Joules</v>
          </cell>
          <cell r="AD1296" t="str">
            <v>Yes</v>
          </cell>
          <cell r="AE1296">
            <v>3.2620568510000001</v>
          </cell>
          <cell r="AF1296" t="str">
            <v xml:space="preserve">  </v>
          </cell>
          <cell r="AG1296" t="str">
            <v xml:space="preserve">  </v>
          </cell>
          <cell r="AH1296" t="str">
            <v xml:space="preserve">  </v>
          </cell>
          <cell r="AI1296" t="str">
            <v>UNION</v>
          </cell>
          <cell r="AJ1296" t="str">
            <v>Transportation Hub</v>
          </cell>
        </row>
        <row r="1297">
          <cell r="A1297" t="str">
            <v>0 Bay St Near Ququay</v>
          </cell>
          <cell r="B1297" t="str">
            <v>TTC</v>
          </cell>
          <cell r="C1297" t="str">
            <v>0 Bay St Near Ququay</v>
          </cell>
          <cell r="D1297" t="str">
            <v>Toronto</v>
          </cell>
          <cell r="E1297" t="str">
            <v>M5J 2R8</v>
          </cell>
          <cell r="F1297">
            <v>0</v>
          </cell>
          <cell r="G1297" t="str">
            <v>SqFt</v>
          </cell>
          <cell r="H1297">
            <v>168</v>
          </cell>
          <cell r="J1297">
            <v>321871.371613</v>
          </cell>
          <cell r="K1297" t="str">
            <v>kWh</v>
          </cell>
          <cell r="AF1297" t="str">
            <v xml:space="preserve">  </v>
          </cell>
          <cell r="AG1297" t="str">
            <v xml:space="preserve">  </v>
          </cell>
          <cell r="AH1297" t="str">
            <v xml:space="preserve">  </v>
          </cell>
          <cell r="AI1297" t="str">
            <v>0BAYQQ</v>
          </cell>
          <cell r="AJ1297" t="str">
            <v>TTC</v>
          </cell>
        </row>
        <row r="1298">
          <cell r="A1298" t="str">
            <v>128 York St Pole 50</v>
          </cell>
          <cell r="B1298" t="str">
            <v>TTC</v>
          </cell>
          <cell r="C1298" t="str">
            <v>128 York St Pole 50</v>
          </cell>
          <cell r="D1298" t="str">
            <v>Toronto</v>
          </cell>
          <cell r="E1298" t="str">
            <v>M5H 1P9</v>
          </cell>
          <cell r="F1298">
            <v>1</v>
          </cell>
          <cell r="G1298" t="str">
            <v>SqFt</v>
          </cell>
          <cell r="H1298">
            <v>168</v>
          </cell>
          <cell r="J1298">
            <v>908.93191900000011</v>
          </cell>
          <cell r="K1298" t="str">
            <v>kWh</v>
          </cell>
          <cell r="AF1298" t="str">
            <v xml:space="preserve">  </v>
          </cell>
          <cell r="AG1298" t="str">
            <v xml:space="preserve">  </v>
          </cell>
          <cell r="AH1298" t="str">
            <v xml:space="preserve">  </v>
          </cell>
          <cell r="AI1298" t="str">
            <v>128YOR</v>
          </cell>
          <cell r="AJ1298" t="str">
            <v>TTC</v>
          </cell>
        </row>
        <row r="1299">
          <cell r="A1299" t="str">
            <v>1328 Lansdowne Ave</v>
          </cell>
          <cell r="B1299" t="str">
            <v>TTC</v>
          </cell>
          <cell r="C1299" t="str">
            <v>1328 Lansdowne Ave</v>
          </cell>
          <cell r="D1299" t="str">
            <v>Toronto</v>
          </cell>
          <cell r="E1299" t="str">
            <v>M6H 3Z8</v>
          </cell>
          <cell r="F1299">
            <v>0</v>
          </cell>
          <cell r="G1299" t="str">
            <v>SqFt</v>
          </cell>
          <cell r="H1299">
            <v>168</v>
          </cell>
          <cell r="J1299">
            <v>6682.9036260000003</v>
          </cell>
          <cell r="K1299" t="str">
            <v>kWh</v>
          </cell>
          <cell r="AF1299" t="str">
            <v xml:space="preserve">  </v>
          </cell>
          <cell r="AG1299" t="str">
            <v xml:space="preserve">  </v>
          </cell>
          <cell r="AH1299" t="str">
            <v xml:space="preserve">  </v>
          </cell>
          <cell r="AI1299" t="str">
            <v>1328LA</v>
          </cell>
          <cell r="AJ1299" t="str">
            <v>TTC</v>
          </cell>
        </row>
        <row r="1300">
          <cell r="A1300" t="str">
            <v>15 Price St</v>
          </cell>
          <cell r="B1300" t="str">
            <v>TTC</v>
          </cell>
          <cell r="C1300" t="str">
            <v>15 Price St</v>
          </cell>
          <cell r="D1300" t="str">
            <v>Toronto</v>
          </cell>
          <cell r="E1300" t="str">
            <v>M4W 1Z1</v>
          </cell>
          <cell r="F1300">
            <v>0</v>
          </cell>
          <cell r="G1300" t="str">
            <v>SqFt</v>
          </cell>
          <cell r="H1300">
            <v>168</v>
          </cell>
          <cell r="J1300">
            <v>33021.044992000003</v>
          </cell>
          <cell r="K1300" t="str">
            <v>kWh</v>
          </cell>
          <cell r="AF1300" t="str">
            <v xml:space="preserve">  </v>
          </cell>
          <cell r="AG1300" t="str">
            <v xml:space="preserve">  </v>
          </cell>
          <cell r="AH1300" t="str">
            <v xml:space="preserve">  </v>
          </cell>
          <cell r="AI1300" t="str">
            <v>15PRIC</v>
          </cell>
          <cell r="AJ1300" t="str">
            <v>TTC</v>
          </cell>
        </row>
        <row r="1301">
          <cell r="A1301" t="str">
            <v>1577 Danforth Ave Unit Ttcpkg</v>
          </cell>
          <cell r="B1301" t="str">
            <v>TTC</v>
          </cell>
          <cell r="C1301" t="str">
            <v>1577 Danforth Ave Unit Ttcpkg</v>
          </cell>
          <cell r="D1301" t="str">
            <v>Toronto</v>
          </cell>
          <cell r="E1301" t="str">
            <v>M4C 1H7</v>
          </cell>
          <cell r="F1301">
            <v>0</v>
          </cell>
          <cell r="G1301" t="str">
            <v>SqFt</v>
          </cell>
          <cell r="H1301">
            <v>100</v>
          </cell>
          <cell r="J1301">
            <v>214605.134468</v>
          </cell>
          <cell r="K1301" t="str">
            <v>kWh</v>
          </cell>
          <cell r="AF1301" t="str">
            <v xml:space="preserve">  </v>
          </cell>
          <cell r="AG1301" t="str">
            <v xml:space="preserve">  </v>
          </cell>
          <cell r="AH1301" t="str">
            <v xml:space="preserve">  </v>
          </cell>
          <cell r="AI1301" t="str">
            <v>1577DA</v>
          </cell>
          <cell r="AJ1301" t="str">
            <v>TTC</v>
          </cell>
        </row>
        <row r="1302">
          <cell r="A1302" t="str">
            <v>16 Riverview Gdns</v>
          </cell>
          <cell r="B1302" t="str">
            <v>TTC</v>
          </cell>
          <cell r="C1302" t="str">
            <v>16 Riverview Gdns</v>
          </cell>
          <cell r="D1302" t="str">
            <v>Toronto</v>
          </cell>
          <cell r="E1302" t="str">
            <v>M6S 4E6</v>
          </cell>
          <cell r="F1302">
            <v>1</v>
          </cell>
          <cell r="G1302" t="str">
            <v>SqFt</v>
          </cell>
          <cell r="H1302">
            <v>168</v>
          </cell>
          <cell r="J1302">
            <v>5036.0040239999998</v>
          </cell>
          <cell r="K1302" t="str">
            <v>kWh</v>
          </cell>
          <cell r="AF1302" t="str">
            <v xml:space="preserve">  </v>
          </cell>
          <cell r="AG1302" t="str">
            <v xml:space="preserve">  </v>
          </cell>
          <cell r="AH1302" t="str">
            <v xml:space="preserve">  </v>
          </cell>
          <cell r="AI1302" t="str">
            <v>16RIVER</v>
          </cell>
          <cell r="AJ1302" t="str">
            <v>TTC</v>
          </cell>
        </row>
        <row r="1303">
          <cell r="A1303" t="str">
            <v>1635 Danforth Ave</v>
          </cell>
          <cell r="B1303" t="str">
            <v>TTC</v>
          </cell>
          <cell r="C1303" t="str">
            <v>1635 Danforth Ave</v>
          </cell>
          <cell r="D1303" t="str">
            <v>Toronto</v>
          </cell>
          <cell r="E1303" t="str">
            <v>M4C 1H6</v>
          </cell>
          <cell r="F1303">
            <v>0</v>
          </cell>
          <cell r="G1303" t="str">
            <v>SqFt</v>
          </cell>
          <cell r="H1303">
            <v>100</v>
          </cell>
          <cell r="J1303">
            <v>759086.67483099992</v>
          </cell>
          <cell r="K1303" t="str">
            <v>kWh</v>
          </cell>
          <cell r="AF1303" t="str">
            <v xml:space="preserve">  </v>
          </cell>
          <cell r="AG1303" t="str">
            <v xml:space="preserve">  </v>
          </cell>
          <cell r="AH1303" t="str">
            <v xml:space="preserve">  </v>
          </cell>
          <cell r="AI1303" t="str">
            <v>1635DA</v>
          </cell>
          <cell r="AJ1303" t="str">
            <v>TTC</v>
          </cell>
        </row>
        <row r="1304">
          <cell r="A1304" t="str">
            <v>1873 Bloor Street W</v>
          </cell>
          <cell r="B1304" t="str">
            <v>TTC</v>
          </cell>
          <cell r="C1304" t="str">
            <v>1873 Bloor Street W</v>
          </cell>
          <cell r="D1304" t="str">
            <v>Toronto</v>
          </cell>
          <cell r="E1304" t="str">
            <v>M6R 2Z3</v>
          </cell>
          <cell r="F1304">
            <v>0</v>
          </cell>
          <cell r="G1304" t="str">
            <v>SqFt</v>
          </cell>
          <cell r="H1304">
            <v>168</v>
          </cell>
          <cell r="J1304">
            <v>49438.850221999994</v>
          </cell>
          <cell r="K1304" t="str">
            <v>kWh</v>
          </cell>
          <cell r="AF1304" t="str">
            <v xml:space="preserve">  </v>
          </cell>
          <cell r="AG1304" t="str">
            <v xml:space="preserve">  </v>
          </cell>
          <cell r="AH1304" t="str">
            <v xml:space="preserve">  </v>
          </cell>
          <cell r="AI1304" t="str">
            <v>1873BL</v>
          </cell>
          <cell r="AJ1304" t="str">
            <v>TTC</v>
          </cell>
        </row>
        <row r="1305">
          <cell r="A1305" t="str">
            <v>1996 St Clair Ave W</v>
          </cell>
          <cell r="B1305" t="str">
            <v>TTC</v>
          </cell>
          <cell r="C1305" t="str">
            <v>1996 St Clair Ave W</v>
          </cell>
          <cell r="D1305" t="str">
            <v>Toronto</v>
          </cell>
          <cell r="E1305" t="str">
            <v>M6N 5B9</v>
          </cell>
          <cell r="F1305">
            <v>0</v>
          </cell>
          <cell r="G1305" t="str">
            <v>SqFt</v>
          </cell>
          <cell r="H1305">
            <v>168</v>
          </cell>
          <cell r="J1305">
            <v>32983.810483000001</v>
          </cell>
          <cell r="K1305" t="str">
            <v>kWh</v>
          </cell>
          <cell r="AF1305" t="str">
            <v xml:space="preserve">  </v>
          </cell>
          <cell r="AG1305" t="str">
            <v xml:space="preserve">  </v>
          </cell>
          <cell r="AH1305" t="str">
            <v xml:space="preserve">  </v>
          </cell>
          <cell r="AI1305" t="str">
            <v>1996ST</v>
          </cell>
          <cell r="AJ1305" t="str">
            <v>TTC</v>
          </cell>
        </row>
        <row r="1306">
          <cell r="A1306" t="str">
            <v>203 Bathurst St Near Wol Lp</v>
          </cell>
          <cell r="B1306" t="str">
            <v>TTC</v>
          </cell>
          <cell r="C1306" t="str">
            <v>203 Bathurst St Near Wol Lp</v>
          </cell>
          <cell r="D1306" t="str">
            <v>Toronto</v>
          </cell>
          <cell r="E1306" t="str">
            <v>M5T 2S2</v>
          </cell>
          <cell r="F1306">
            <v>0</v>
          </cell>
          <cell r="G1306" t="str">
            <v>SqFt</v>
          </cell>
          <cell r="H1306">
            <v>168</v>
          </cell>
          <cell r="J1306">
            <v>8151.0659640000003</v>
          </cell>
          <cell r="K1306" t="str">
            <v>kWh</v>
          </cell>
          <cell r="AF1306" t="str">
            <v xml:space="preserve">  </v>
          </cell>
          <cell r="AG1306" t="str">
            <v xml:space="preserve">  </v>
          </cell>
          <cell r="AH1306" t="str">
            <v xml:space="preserve">  </v>
          </cell>
          <cell r="AI1306" t="str">
            <v>203BAT</v>
          </cell>
          <cell r="AJ1306" t="str">
            <v>TTC</v>
          </cell>
        </row>
        <row r="1307">
          <cell r="A1307" t="str">
            <v>2497 Queen St E</v>
          </cell>
          <cell r="B1307" t="str">
            <v>TTC</v>
          </cell>
          <cell r="C1307" t="str">
            <v>2497 Queen St E</v>
          </cell>
          <cell r="D1307" t="str">
            <v>Toronto</v>
          </cell>
          <cell r="E1307" t="str">
            <v>M4E 1H3</v>
          </cell>
          <cell r="F1307">
            <v>1</v>
          </cell>
          <cell r="G1307" t="str">
            <v>SqFt</v>
          </cell>
          <cell r="H1307">
            <v>168</v>
          </cell>
          <cell r="J1307">
            <v>29931.067788</v>
          </cell>
          <cell r="K1307" t="str">
            <v>kWh</v>
          </cell>
          <cell r="AF1307" t="str">
            <v xml:space="preserve">  </v>
          </cell>
          <cell r="AG1307" t="str">
            <v xml:space="preserve">  </v>
          </cell>
          <cell r="AH1307" t="str">
            <v xml:space="preserve">  </v>
          </cell>
          <cell r="AI1307" t="str">
            <v>2497QU</v>
          </cell>
          <cell r="AJ1307" t="str">
            <v>TTC</v>
          </cell>
        </row>
        <row r="1308">
          <cell r="A1308" t="str">
            <v>27 Lascelles Blvd</v>
          </cell>
          <cell r="B1308" t="str">
            <v>TTC</v>
          </cell>
          <cell r="C1308" t="str">
            <v>27 Lascelles Blvd</v>
          </cell>
          <cell r="D1308" t="str">
            <v>Toronto</v>
          </cell>
          <cell r="E1308" t="str">
            <v>M5P 1K5</v>
          </cell>
          <cell r="F1308">
            <v>0</v>
          </cell>
          <cell r="G1308" t="str">
            <v>SqFt</v>
          </cell>
          <cell r="H1308">
            <v>168</v>
          </cell>
          <cell r="J1308">
            <v>71242.019704999999</v>
          </cell>
          <cell r="K1308" t="str">
            <v>kWh</v>
          </cell>
          <cell r="AF1308" t="str">
            <v xml:space="preserve">  </v>
          </cell>
          <cell r="AG1308" t="str">
            <v xml:space="preserve">  </v>
          </cell>
          <cell r="AH1308" t="str">
            <v xml:space="preserve">  </v>
          </cell>
          <cell r="AI1308" t="str">
            <v>27LASC</v>
          </cell>
          <cell r="AJ1308" t="str">
            <v>TTC</v>
          </cell>
        </row>
        <row r="1309">
          <cell r="A1309" t="str">
            <v>298 Dundas St W Pole 76</v>
          </cell>
          <cell r="B1309" t="str">
            <v>TTC</v>
          </cell>
          <cell r="C1309" t="str">
            <v>298 Dundas St W Pole 76</v>
          </cell>
          <cell r="D1309" t="str">
            <v>Toronto</v>
          </cell>
          <cell r="E1309" t="str">
            <v>M5T 1G2</v>
          </cell>
          <cell r="F1309">
            <v>2</v>
          </cell>
          <cell r="G1309" t="str">
            <v>SqFt</v>
          </cell>
          <cell r="H1309">
            <v>168</v>
          </cell>
          <cell r="J1309">
            <v>1394.480736</v>
          </cell>
          <cell r="K1309" t="str">
            <v>kWh</v>
          </cell>
          <cell r="AF1309" t="str">
            <v xml:space="preserve">  </v>
          </cell>
          <cell r="AG1309" t="str">
            <v xml:space="preserve">  </v>
          </cell>
          <cell r="AH1309" t="str">
            <v xml:space="preserve">  </v>
          </cell>
          <cell r="AI1309" t="str">
            <v>298DUN</v>
          </cell>
          <cell r="AJ1309" t="str">
            <v>TTC</v>
          </cell>
        </row>
        <row r="1310">
          <cell r="A1310" t="str">
            <v>3 Spadina Ave Pole 5</v>
          </cell>
          <cell r="B1310" t="str">
            <v>TTC</v>
          </cell>
          <cell r="C1310" t="str">
            <v>3 Spadina Ave Pole 5</v>
          </cell>
          <cell r="D1310" t="str">
            <v>Toronto</v>
          </cell>
          <cell r="E1310" t="str">
            <v>M5V</v>
          </cell>
          <cell r="F1310">
            <v>1</v>
          </cell>
          <cell r="G1310" t="str">
            <v>SqFt</v>
          </cell>
          <cell r="H1310">
            <v>168</v>
          </cell>
          <cell r="J1310">
            <v>908.93191900000011</v>
          </cell>
          <cell r="K1310" t="str">
            <v>kWh</v>
          </cell>
          <cell r="AF1310" t="str">
            <v xml:space="preserve">  </v>
          </cell>
          <cell r="AG1310" t="str">
            <v xml:space="preserve">  </v>
          </cell>
          <cell r="AH1310" t="str">
            <v xml:space="preserve">  </v>
          </cell>
          <cell r="AI1310" t="str">
            <v>3SPADI</v>
          </cell>
          <cell r="AJ1310" t="str">
            <v>TTC</v>
          </cell>
        </row>
        <row r="1311">
          <cell r="A1311" t="str">
            <v>30 Denton Ave</v>
          </cell>
          <cell r="B1311" t="str">
            <v>TTC</v>
          </cell>
          <cell r="C1311" t="str">
            <v>30 Denton Ave</v>
          </cell>
          <cell r="D1311" t="str">
            <v>Scarborough</v>
          </cell>
          <cell r="E1311" t="str">
            <v>M1L 4P2</v>
          </cell>
          <cell r="F1311">
            <v>0</v>
          </cell>
          <cell r="G1311" t="str">
            <v>SqFt</v>
          </cell>
          <cell r="H1311">
            <v>168</v>
          </cell>
          <cell r="J1311">
            <v>1855.8713250000001</v>
          </cell>
          <cell r="K1311" t="str">
            <v>kWh</v>
          </cell>
          <cell r="AF1311" t="str">
            <v xml:space="preserve">  </v>
          </cell>
          <cell r="AG1311" t="str">
            <v xml:space="preserve">  </v>
          </cell>
          <cell r="AH1311" t="str">
            <v xml:space="preserve">  </v>
          </cell>
          <cell r="AI1311" t="str">
            <v>30DENTON</v>
          </cell>
          <cell r="AJ1311" t="str">
            <v>TTC</v>
          </cell>
        </row>
        <row r="1312">
          <cell r="A1312" t="str">
            <v>300 TRANSIT RD</v>
          </cell>
          <cell r="B1312" t="str">
            <v>TTC</v>
          </cell>
          <cell r="C1312" t="str">
            <v>300 TRANSIT RD</v>
          </cell>
          <cell r="D1312" t="str">
            <v>North York</v>
          </cell>
          <cell r="E1312" t="str">
            <v>M3H 6C3</v>
          </cell>
          <cell r="F1312">
            <v>0</v>
          </cell>
          <cell r="G1312" t="str">
            <v>SqFt</v>
          </cell>
          <cell r="H1312">
            <v>168</v>
          </cell>
          <cell r="J1312">
            <v>62023.233113000002</v>
          </cell>
          <cell r="K1312" t="str">
            <v>kWh</v>
          </cell>
          <cell r="AF1312" t="str">
            <v xml:space="preserve">  </v>
          </cell>
          <cell r="AG1312" t="str">
            <v xml:space="preserve">  </v>
          </cell>
          <cell r="AH1312" t="str">
            <v xml:space="preserve">  </v>
          </cell>
          <cell r="AI1312" t="str">
            <v>300TRANSIT</v>
          </cell>
          <cell r="AJ1312" t="str">
            <v>TTC</v>
          </cell>
        </row>
        <row r="1313">
          <cell r="A1313" t="str">
            <v>348 Queens Quay W</v>
          </cell>
          <cell r="B1313" t="str">
            <v>TTC</v>
          </cell>
          <cell r="C1313" t="str">
            <v>348 Queens Quay W</v>
          </cell>
          <cell r="D1313" t="str">
            <v>Toronto</v>
          </cell>
          <cell r="E1313" t="str">
            <v>M5V 3T1</v>
          </cell>
          <cell r="F1313">
            <v>1</v>
          </cell>
          <cell r="G1313" t="str">
            <v>SqFt</v>
          </cell>
          <cell r="H1313">
            <v>168</v>
          </cell>
          <cell r="J1313">
            <v>908.93191900000011</v>
          </cell>
          <cell r="K1313" t="str">
            <v>kWh</v>
          </cell>
          <cell r="AF1313" t="str">
            <v xml:space="preserve">  </v>
          </cell>
          <cell r="AG1313" t="str">
            <v xml:space="preserve">  </v>
          </cell>
          <cell r="AH1313" t="str">
            <v xml:space="preserve">  </v>
          </cell>
          <cell r="AI1313" t="str">
            <v>348QUE</v>
          </cell>
          <cell r="AJ1313" t="str">
            <v>TTC</v>
          </cell>
        </row>
        <row r="1314">
          <cell r="A1314" t="str">
            <v>366 Old Weston Rd</v>
          </cell>
          <cell r="B1314" t="str">
            <v>TTC</v>
          </cell>
          <cell r="C1314" t="str">
            <v>366 Old Weston Rd</v>
          </cell>
          <cell r="D1314" t="str">
            <v>Toronto</v>
          </cell>
          <cell r="E1314" t="str">
            <v>M6N 3B1</v>
          </cell>
          <cell r="F1314">
            <v>0</v>
          </cell>
          <cell r="G1314" t="str">
            <v>SqFt</v>
          </cell>
          <cell r="H1314">
            <v>168</v>
          </cell>
          <cell r="J1314">
            <v>7473.4598990000004</v>
          </cell>
          <cell r="K1314" t="str">
            <v>kWh</v>
          </cell>
          <cell r="AF1314" t="str">
            <v xml:space="preserve">  </v>
          </cell>
          <cell r="AG1314" t="str">
            <v xml:space="preserve">  </v>
          </cell>
          <cell r="AH1314" t="str">
            <v xml:space="preserve">  </v>
          </cell>
          <cell r="AI1314" t="str">
            <v>366OLD</v>
          </cell>
          <cell r="AJ1314" t="str">
            <v>TTC</v>
          </cell>
        </row>
        <row r="1315">
          <cell r="A1315" t="str">
            <v>40 Dufferin St</v>
          </cell>
          <cell r="B1315" t="str">
            <v>TTC</v>
          </cell>
          <cell r="C1315" t="str">
            <v>40 Dufferin St</v>
          </cell>
          <cell r="D1315" t="str">
            <v>North York</v>
          </cell>
          <cell r="E1315" t="str">
            <v>M3H 2T6</v>
          </cell>
          <cell r="F1315">
            <v>0</v>
          </cell>
          <cell r="G1315" t="str">
            <v>SqFt</v>
          </cell>
          <cell r="H1315">
            <v>168</v>
          </cell>
          <cell r="J1315">
            <v>52929.148153000002</v>
          </cell>
          <cell r="K1315" t="str">
            <v>kWh</v>
          </cell>
          <cell r="AF1315" t="str">
            <v xml:space="preserve">  </v>
          </cell>
          <cell r="AG1315" t="str">
            <v xml:space="preserve">  </v>
          </cell>
          <cell r="AH1315" t="str">
            <v xml:space="preserve">  </v>
          </cell>
          <cell r="AI1315" t="str">
            <v>40DUFF</v>
          </cell>
          <cell r="AJ1315" t="str">
            <v>TTC</v>
          </cell>
        </row>
        <row r="1316">
          <cell r="A1316" t="str">
            <v>406 Victoria Park Ave Pole Opp 3</v>
          </cell>
          <cell r="B1316" t="str">
            <v>TTC</v>
          </cell>
          <cell r="C1316" t="str">
            <v>406 Victoria Park Ave Pole Opp 3</v>
          </cell>
          <cell r="D1316" t="str">
            <v>Toronto</v>
          </cell>
          <cell r="E1316" t="str">
            <v>M4E 3T2</v>
          </cell>
          <cell r="F1316">
            <v>0</v>
          </cell>
          <cell r="G1316" t="str">
            <v>SqFt</v>
          </cell>
          <cell r="H1316">
            <v>168</v>
          </cell>
          <cell r="J1316">
            <v>22158.718346000001</v>
          </cell>
          <cell r="K1316" t="str">
            <v>kWh</v>
          </cell>
          <cell r="AF1316" t="str">
            <v xml:space="preserve">  </v>
          </cell>
          <cell r="AG1316" t="str">
            <v xml:space="preserve">  </v>
          </cell>
          <cell r="AH1316" t="str">
            <v xml:space="preserve">  </v>
          </cell>
          <cell r="AI1316" t="str">
            <v>406VIC</v>
          </cell>
          <cell r="AJ1316" t="str">
            <v>TTC</v>
          </cell>
        </row>
        <row r="1317">
          <cell r="A1317" t="str">
            <v>554 Queen St W Pole 186</v>
          </cell>
          <cell r="B1317" t="str">
            <v>TTC</v>
          </cell>
          <cell r="C1317" t="str">
            <v>554 Queen St W Pole 186</v>
          </cell>
          <cell r="D1317" t="str">
            <v>Toronto</v>
          </cell>
          <cell r="E1317" t="str">
            <v>M5V 2B5</v>
          </cell>
          <cell r="F1317">
            <v>1</v>
          </cell>
          <cell r="G1317" t="str">
            <v>SqFt</v>
          </cell>
          <cell r="H1317">
            <v>168</v>
          </cell>
          <cell r="J1317">
            <v>457.76541400000002</v>
          </cell>
          <cell r="K1317" t="str">
            <v>kWh</v>
          </cell>
          <cell r="AF1317" t="str">
            <v xml:space="preserve">  </v>
          </cell>
          <cell r="AG1317" t="str">
            <v xml:space="preserve">  </v>
          </cell>
          <cell r="AH1317" t="str">
            <v xml:space="preserve">  </v>
          </cell>
          <cell r="AI1317" t="str">
            <v>554QUE</v>
          </cell>
          <cell r="AJ1317" t="str">
            <v>TTC</v>
          </cell>
        </row>
        <row r="1318">
          <cell r="A1318" t="str">
            <v>65 The Queensway</v>
          </cell>
          <cell r="B1318" t="str">
            <v>TTC</v>
          </cell>
          <cell r="C1318" t="str">
            <v>65 The Queensway</v>
          </cell>
          <cell r="D1318" t="str">
            <v>Toronto</v>
          </cell>
          <cell r="E1318" t="str">
            <v>M6S 5A7</v>
          </cell>
          <cell r="F1318">
            <v>0</v>
          </cell>
          <cell r="G1318" t="str">
            <v>SqFt</v>
          </cell>
          <cell r="H1318">
            <v>168</v>
          </cell>
          <cell r="J1318">
            <v>138695.950392</v>
          </cell>
          <cell r="K1318" t="str">
            <v>kWh</v>
          </cell>
          <cell r="AF1318" t="str">
            <v xml:space="preserve">  </v>
          </cell>
          <cell r="AG1318" t="str">
            <v xml:space="preserve">  </v>
          </cell>
          <cell r="AH1318" t="str">
            <v xml:space="preserve">  </v>
          </cell>
          <cell r="AI1318" t="str">
            <v>65THE</v>
          </cell>
          <cell r="AJ1318" t="str">
            <v>TTC</v>
          </cell>
        </row>
        <row r="1319">
          <cell r="A1319" t="str">
            <v>715 Spadina Ave</v>
          </cell>
          <cell r="B1319" t="str">
            <v>TTC</v>
          </cell>
          <cell r="C1319" t="str">
            <v>715 Spadina Ave</v>
          </cell>
          <cell r="D1319" t="str">
            <v>Toronto</v>
          </cell>
          <cell r="E1319" t="str">
            <v>M5S 2J4</v>
          </cell>
          <cell r="F1319">
            <v>0</v>
          </cell>
          <cell r="G1319" t="str">
            <v>SqFt</v>
          </cell>
          <cell r="H1319">
            <v>168</v>
          </cell>
          <cell r="J1319">
            <v>168626.00328999999</v>
          </cell>
          <cell r="K1319" t="str">
            <v>kWh</v>
          </cell>
          <cell r="AF1319" t="str">
            <v xml:space="preserve">  </v>
          </cell>
          <cell r="AG1319" t="str">
            <v xml:space="preserve">  </v>
          </cell>
          <cell r="AH1319" t="str">
            <v xml:space="preserve">  </v>
          </cell>
          <cell r="AI1319" t="str">
            <v>715SPA</v>
          </cell>
          <cell r="AJ1319" t="str">
            <v>TTC</v>
          </cell>
        </row>
        <row r="1320">
          <cell r="A1320" t="str">
            <v>Allen Road Yard</v>
          </cell>
          <cell r="B1320" t="str">
            <v>TTC</v>
          </cell>
          <cell r="C1320" t="str">
            <v>8 Allen Rd</v>
          </cell>
          <cell r="D1320" t="str">
            <v>North York</v>
          </cell>
          <cell r="E1320" t="str">
            <v>M3H 5W4</v>
          </cell>
          <cell r="F1320">
            <v>0</v>
          </cell>
          <cell r="G1320" t="str">
            <v>SqFt</v>
          </cell>
          <cell r="H1320">
            <v>70</v>
          </cell>
          <cell r="J1320">
            <v>16185.794436999999</v>
          </cell>
          <cell r="K1320" t="str">
            <v>kWh</v>
          </cell>
          <cell r="AF1320" t="str">
            <v xml:space="preserve">  </v>
          </cell>
          <cell r="AG1320" t="str">
            <v xml:space="preserve">  </v>
          </cell>
          <cell r="AH1320" t="str">
            <v xml:space="preserve">  </v>
          </cell>
          <cell r="AI1320" t="str">
            <v>ARY</v>
          </cell>
          <cell r="AJ1320" t="str">
            <v>TTC</v>
          </cell>
        </row>
        <row r="1321">
          <cell r="A1321" t="str">
            <v>Arrow Road Bus Garage</v>
          </cell>
          <cell r="B1321" t="str">
            <v>TTC</v>
          </cell>
          <cell r="C1321" t="str">
            <v>700 Arrow Rd</v>
          </cell>
          <cell r="D1321" t="str">
            <v>North York</v>
          </cell>
          <cell r="E1321" t="str">
            <v>M9M 2M1</v>
          </cell>
          <cell r="F1321">
            <v>0</v>
          </cell>
          <cell r="G1321" t="str">
            <v>SqFt</v>
          </cell>
          <cell r="H1321">
            <v>70</v>
          </cell>
          <cell r="J1321">
            <v>3479926.145484</v>
          </cell>
          <cell r="K1321" t="str">
            <v>kWh</v>
          </cell>
          <cell r="L1321">
            <v>448521.62387100002</v>
          </cell>
          <cell r="M1321" t="str">
            <v>CUBICM</v>
          </cell>
          <cell r="AF1321" t="str">
            <v xml:space="preserve">  </v>
          </cell>
          <cell r="AG1321" t="str">
            <v xml:space="preserve">  </v>
          </cell>
          <cell r="AH1321" t="str">
            <v xml:space="preserve">  </v>
          </cell>
          <cell r="AI1321" t="str">
            <v>700ARR</v>
          </cell>
          <cell r="AJ1321" t="str">
            <v>TTC</v>
          </cell>
        </row>
        <row r="1322">
          <cell r="A1322" t="str">
            <v>Asquith Substation</v>
          </cell>
          <cell r="B1322" t="str">
            <v>TTC</v>
          </cell>
          <cell r="C1322" t="str">
            <v>34 Asquith Ave</v>
          </cell>
          <cell r="D1322" t="str">
            <v>Toronto</v>
          </cell>
          <cell r="E1322" t="str">
            <v>M4W 3W7</v>
          </cell>
          <cell r="F1322">
            <v>0</v>
          </cell>
          <cell r="G1322" t="str">
            <v>SqFt</v>
          </cell>
          <cell r="H1322">
            <v>168</v>
          </cell>
          <cell r="J1322">
            <v>11916409.272032</v>
          </cell>
          <cell r="K1322" t="str">
            <v>kWh</v>
          </cell>
          <cell r="AF1322" t="str">
            <v xml:space="preserve">  </v>
          </cell>
          <cell r="AG1322" t="str">
            <v xml:space="preserve">  </v>
          </cell>
          <cell r="AH1322" t="str">
            <v xml:space="preserve">  </v>
          </cell>
          <cell r="AI1322" t="str">
            <v>ASQU</v>
          </cell>
          <cell r="AJ1322" t="str">
            <v>TTC</v>
          </cell>
        </row>
        <row r="1323">
          <cell r="A1323" t="str">
            <v>Bathurst Subway Stn</v>
          </cell>
          <cell r="B1323" t="str">
            <v>TTC</v>
          </cell>
          <cell r="C1323" t="str">
            <v>815 Bathurst St</v>
          </cell>
          <cell r="D1323" t="str">
            <v>Toronto</v>
          </cell>
          <cell r="E1323" t="str">
            <v>M6G 1K1</v>
          </cell>
          <cell r="F1323">
            <v>0</v>
          </cell>
          <cell r="G1323" t="str">
            <v>SqFt</v>
          </cell>
          <cell r="H1323">
            <v>168</v>
          </cell>
          <cell r="J1323">
            <v>851580.56435299991</v>
          </cell>
          <cell r="K1323" t="str">
            <v>kWh</v>
          </cell>
          <cell r="AF1323" t="str">
            <v xml:space="preserve">  </v>
          </cell>
          <cell r="AG1323" t="str">
            <v xml:space="preserve">  </v>
          </cell>
          <cell r="AH1323" t="str">
            <v xml:space="preserve">  </v>
          </cell>
          <cell r="AI1323" t="str">
            <v>BATHSW</v>
          </cell>
          <cell r="AJ1323" t="str">
            <v>TTC</v>
          </cell>
        </row>
        <row r="1324">
          <cell r="A1324" t="str">
            <v>Bay Subway Stn</v>
          </cell>
          <cell r="B1324" t="str">
            <v>TTC</v>
          </cell>
          <cell r="C1324" t="str">
            <v>1220 Bay St Stn Yrkvle</v>
          </cell>
          <cell r="D1324" t="str">
            <v>Toronto</v>
          </cell>
          <cell r="E1324" t="str">
            <v>M4W 3R1</v>
          </cell>
          <cell r="F1324">
            <v>0</v>
          </cell>
          <cell r="G1324" t="str">
            <v>SqFt</v>
          </cell>
          <cell r="H1324">
            <v>168</v>
          </cell>
          <cell r="J1324">
            <v>784813.83590900002</v>
          </cell>
          <cell r="K1324" t="str">
            <v>kWh</v>
          </cell>
          <cell r="AF1324" t="str">
            <v xml:space="preserve">  </v>
          </cell>
          <cell r="AG1324" t="str">
            <v xml:space="preserve">  </v>
          </cell>
          <cell r="AH1324" t="str">
            <v xml:space="preserve">  </v>
          </cell>
          <cell r="AI1324" t="str">
            <v>BAYSW</v>
          </cell>
          <cell r="AJ1324" t="str">
            <v>TTC</v>
          </cell>
        </row>
        <row r="1325">
          <cell r="A1325" t="str">
            <v>Bayview Substation</v>
          </cell>
          <cell r="B1325" t="str">
            <v>TTC</v>
          </cell>
          <cell r="C1325" t="str">
            <v>550 Sheppard Ave E</v>
          </cell>
          <cell r="D1325" t="str">
            <v>North York</v>
          </cell>
          <cell r="E1325" t="str">
            <v>M2K 3C8</v>
          </cell>
          <cell r="F1325">
            <v>0</v>
          </cell>
          <cell r="G1325" t="str">
            <v>SqFt</v>
          </cell>
          <cell r="H1325">
            <v>168</v>
          </cell>
          <cell r="J1325">
            <v>7630340.3166129999</v>
          </cell>
          <cell r="K1325" t="str">
            <v>kWh</v>
          </cell>
          <cell r="L1325">
            <v>542268.01964299998</v>
          </cell>
          <cell r="M1325" t="str">
            <v>CUBICM</v>
          </cell>
          <cell r="AF1325" t="str">
            <v xml:space="preserve">  </v>
          </cell>
          <cell r="AG1325" t="str">
            <v xml:space="preserve">  </v>
          </cell>
          <cell r="AH1325" t="str">
            <v xml:space="preserve">  </v>
          </cell>
          <cell r="AI1325" t="str">
            <v>BAYV</v>
          </cell>
          <cell r="AJ1325" t="str">
            <v>TTC</v>
          </cell>
        </row>
        <row r="1326">
          <cell r="A1326" t="str">
            <v>Beaches Substation</v>
          </cell>
          <cell r="B1326" t="str">
            <v>TTC</v>
          </cell>
          <cell r="C1326" t="str">
            <v>1902 Queen St E</v>
          </cell>
          <cell r="D1326" t="str">
            <v>Toronto</v>
          </cell>
          <cell r="E1326" t="str">
            <v>M4L 1H3</v>
          </cell>
          <cell r="F1326">
            <v>0</v>
          </cell>
          <cell r="G1326" t="str">
            <v>SqFt</v>
          </cell>
          <cell r="H1326">
            <v>168</v>
          </cell>
          <cell r="J1326">
            <v>1438656.1012900001</v>
          </cell>
          <cell r="K1326" t="str">
            <v>kWh</v>
          </cell>
          <cell r="AF1326" t="str">
            <v xml:space="preserve">  </v>
          </cell>
          <cell r="AG1326" t="str">
            <v xml:space="preserve">  </v>
          </cell>
          <cell r="AH1326" t="str">
            <v xml:space="preserve">  </v>
          </cell>
          <cell r="AI1326" t="str">
            <v>BEACH</v>
          </cell>
          <cell r="AJ1326" t="str">
            <v>TTC</v>
          </cell>
        </row>
        <row r="1327">
          <cell r="A1327" t="str">
            <v>Bedford Substation</v>
          </cell>
          <cell r="B1327" t="str">
            <v>TTC</v>
          </cell>
          <cell r="C1327" t="str">
            <v>11 Bedford Rd</v>
          </cell>
          <cell r="D1327" t="str">
            <v>Toronto</v>
          </cell>
          <cell r="E1327" t="str">
            <v>M5R 2J7</v>
          </cell>
          <cell r="F1327">
            <v>0</v>
          </cell>
          <cell r="G1327" t="str">
            <v>SqFt</v>
          </cell>
          <cell r="H1327">
            <v>168</v>
          </cell>
          <cell r="J1327">
            <v>14234523.969612999</v>
          </cell>
          <cell r="K1327" t="str">
            <v>kWh</v>
          </cell>
          <cell r="AF1327" t="str">
            <v xml:space="preserve">  </v>
          </cell>
          <cell r="AG1327" t="str">
            <v xml:space="preserve">  </v>
          </cell>
          <cell r="AH1327" t="str">
            <v xml:space="preserve">  </v>
          </cell>
          <cell r="AI1327" t="str">
            <v>BEDF</v>
          </cell>
          <cell r="AJ1327" t="str">
            <v>TTC</v>
          </cell>
        </row>
        <row r="1328">
          <cell r="A1328" t="str">
            <v>Berwick Substation</v>
          </cell>
          <cell r="B1328" t="str">
            <v>TTC</v>
          </cell>
          <cell r="C1328" t="str">
            <v>2180 Yonge St</v>
          </cell>
          <cell r="D1328" t="str">
            <v>Toronto</v>
          </cell>
          <cell r="E1328" t="str">
            <v>M4S 2A9</v>
          </cell>
          <cell r="F1328">
            <v>0</v>
          </cell>
          <cell r="G1328" t="str">
            <v>SqFt</v>
          </cell>
          <cell r="H1328">
            <v>168</v>
          </cell>
          <cell r="J1328">
            <v>7648965.7606770005</v>
          </cell>
          <cell r="K1328" t="str">
            <v>kWh</v>
          </cell>
          <cell r="AF1328" t="str">
            <v xml:space="preserve">  </v>
          </cell>
          <cell r="AG1328" t="str">
            <v xml:space="preserve">  </v>
          </cell>
          <cell r="AH1328" t="str">
            <v xml:space="preserve">  </v>
          </cell>
          <cell r="AI1328" t="str">
            <v>BERW</v>
          </cell>
          <cell r="AJ1328" t="str">
            <v>TTC</v>
          </cell>
        </row>
        <row r="1329">
          <cell r="A1329" t="str">
            <v>Birchmount Bus Garage</v>
          </cell>
          <cell r="B1329" t="str">
            <v>TTC</v>
          </cell>
          <cell r="C1329" t="str">
            <v>400 Danforth Rd</v>
          </cell>
          <cell r="D1329" t="str">
            <v>Scarborough</v>
          </cell>
          <cell r="E1329" t="str">
            <v>M1L 3X6</v>
          </cell>
          <cell r="F1329">
            <v>150996</v>
          </cell>
          <cell r="G1329" t="str">
            <v>SqFt</v>
          </cell>
          <cell r="H1329">
            <v>70</v>
          </cell>
          <cell r="J1329">
            <v>3340707.8580629998</v>
          </cell>
          <cell r="K1329" t="str">
            <v>kWh</v>
          </cell>
          <cell r="L1329">
            <v>522308.27903199999</v>
          </cell>
          <cell r="M1329" t="str">
            <v>CUBICM</v>
          </cell>
          <cell r="AF1329" t="str">
            <v xml:space="preserve">  </v>
          </cell>
          <cell r="AG1329" t="str">
            <v xml:space="preserve">  </v>
          </cell>
          <cell r="AH1329" t="str">
            <v xml:space="preserve">  </v>
          </cell>
          <cell r="AI1329" t="str">
            <v>400DAN</v>
          </cell>
          <cell r="AJ1329" t="str">
            <v>TTC</v>
          </cell>
        </row>
        <row r="1330">
          <cell r="A1330" t="str">
            <v>Birchmount Rd</v>
          </cell>
          <cell r="B1330" t="str">
            <v>TTC</v>
          </cell>
          <cell r="C1330" t="str">
            <v>720 Birchmount Rd</v>
          </cell>
          <cell r="D1330" t="str">
            <v>Scarborough</v>
          </cell>
          <cell r="E1330" t="str">
            <v>M1K 1R4</v>
          </cell>
          <cell r="F1330">
            <v>0</v>
          </cell>
          <cell r="G1330" t="str">
            <v>SqFt</v>
          </cell>
          <cell r="H1330">
            <v>168</v>
          </cell>
          <cell r="J1330">
            <v>201035.34580699998</v>
          </cell>
          <cell r="K1330" t="str">
            <v>kWh</v>
          </cell>
          <cell r="AF1330" t="str">
            <v xml:space="preserve">  </v>
          </cell>
          <cell r="AG1330" t="str">
            <v xml:space="preserve">  </v>
          </cell>
          <cell r="AH1330" t="str">
            <v xml:space="preserve">  </v>
          </cell>
          <cell r="AI1330" t="str">
            <v>BIRCHM</v>
          </cell>
          <cell r="AJ1330" t="str">
            <v>TTC</v>
          </cell>
        </row>
        <row r="1331">
          <cell r="A1331" t="str">
            <v>Bloor Subway Stn</v>
          </cell>
          <cell r="B1331" t="str">
            <v>TTC</v>
          </cell>
          <cell r="C1331" t="str">
            <v>27 Bloor St E Unit Blrstn</v>
          </cell>
          <cell r="D1331" t="str">
            <v>Toronto</v>
          </cell>
          <cell r="E1331" t="str">
            <v>M4W 3T3</v>
          </cell>
          <cell r="F1331">
            <v>0</v>
          </cell>
          <cell r="G1331" t="str">
            <v>SqFt</v>
          </cell>
          <cell r="H1331">
            <v>168</v>
          </cell>
          <cell r="J1331">
            <v>1425089.7190720001</v>
          </cell>
          <cell r="K1331" t="str">
            <v>kWh</v>
          </cell>
          <cell r="AF1331" t="str">
            <v xml:space="preserve">  </v>
          </cell>
          <cell r="AG1331" t="str">
            <v xml:space="preserve">  </v>
          </cell>
          <cell r="AH1331" t="str">
            <v xml:space="preserve">  </v>
          </cell>
          <cell r="AI1331" t="str">
            <v>BLOOSW</v>
          </cell>
          <cell r="AJ1331" t="str">
            <v>TTC</v>
          </cell>
        </row>
        <row r="1332">
          <cell r="A1332" t="str">
            <v>Broadview Substation</v>
          </cell>
          <cell r="B1332" t="str">
            <v>TTC</v>
          </cell>
          <cell r="C1332" t="str">
            <v>787 Broadview Ave</v>
          </cell>
          <cell r="D1332" t="str">
            <v>Toronto</v>
          </cell>
          <cell r="E1332" t="str">
            <v>M4K 2P8</v>
          </cell>
          <cell r="F1332">
            <v>0</v>
          </cell>
          <cell r="G1332" t="str">
            <v>SqFt</v>
          </cell>
          <cell r="H1332">
            <v>168</v>
          </cell>
          <cell r="J1332">
            <v>7081158.1480320003</v>
          </cell>
          <cell r="K1332" t="str">
            <v>kWh</v>
          </cell>
          <cell r="AF1332" t="str">
            <v xml:space="preserve">  </v>
          </cell>
          <cell r="AG1332" t="str">
            <v xml:space="preserve">  </v>
          </cell>
          <cell r="AH1332" t="str">
            <v xml:space="preserve">  </v>
          </cell>
          <cell r="AI1332" t="str">
            <v>BROAD</v>
          </cell>
          <cell r="AJ1332" t="str">
            <v>TTC</v>
          </cell>
        </row>
        <row r="1333">
          <cell r="A1333" t="str">
            <v>Broadview Subway Stn</v>
          </cell>
          <cell r="B1333" t="str">
            <v>TTC</v>
          </cell>
          <cell r="C1333" t="str">
            <v>771 Broadview Ave Unit Stn</v>
          </cell>
          <cell r="D1333" t="str">
            <v>Toronto</v>
          </cell>
          <cell r="E1333" t="str">
            <v>M4K 2P1</v>
          </cell>
          <cell r="F1333">
            <v>0</v>
          </cell>
          <cell r="G1333" t="str">
            <v>SqFt</v>
          </cell>
          <cell r="H1333">
            <v>168</v>
          </cell>
          <cell r="J1333">
            <v>637505.67352900002</v>
          </cell>
          <cell r="K1333" t="str">
            <v>kWh</v>
          </cell>
          <cell r="AF1333" t="str">
            <v xml:space="preserve">  </v>
          </cell>
          <cell r="AG1333" t="str">
            <v xml:space="preserve">  </v>
          </cell>
          <cell r="AH1333" t="str">
            <v xml:space="preserve">  </v>
          </cell>
          <cell r="AI1333" t="str">
            <v>BROASW</v>
          </cell>
          <cell r="AJ1333" t="str">
            <v>TTC</v>
          </cell>
        </row>
        <row r="1334">
          <cell r="A1334" t="str">
            <v>Carlaw Substation</v>
          </cell>
          <cell r="B1334" t="str">
            <v>TTC</v>
          </cell>
          <cell r="C1334" t="str">
            <v>369 Carlaw Ave</v>
          </cell>
          <cell r="D1334" t="str">
            <v>Toronto</v>
          </cell>
          <cell r="E1334" t="str">
            <v>M4M 1V1</v>
          </cell>
          <cell r="F1334">
            <v>0</v>
          </cell>
          <cell r="G1334" t="str">
            <v>SqFt</v>
          </cell>
          <cell r="H1334">
            <v>168</v>
          </cell>
          <cell r="J1334">
            <v>2407898.8986450001</v>
          </cell>
          <cell r="K1334" t="str">
            <v>kWh</v>
          </cell>
          <cell r="AF1334" t="str">
            <v xml:space="preserve">  </v>
          </cell>
          <cell r="AG1334" t="str">
            <v xml:space="preserve">  </v>
          </cell>
          <cell r="AH1334" t="str">
            <v xml:space="preserve">  </v>
          </cell>
          <cell r="AI1334" t="str">
            <v>CARL</v>
          </cell>
          <cell r="AJ1334" t="str">
            <v>TTC</v>
          </cell>
        </row>
        <row r="1335">
          <cell r="A1335" t="str">
            <v>Casa Loma Substation</v>
          </cell>
          <cell r="B1335" t="str">
            <v>TTC</v>
          </cell>
          <cell r="C1335" t="str">
            <v>278 Dupont St</v>
          </cell>
          <cell r="D1335" t="str">
            <v>Toronto</v>
          </cell>
          <cell r="E1335" t="str">
            <v>M5R 2T8</v>
          </cell>
          <cell r="F1335">
            <v>0</v>
          </cell>
          <cell r="G1335" t="str">
            <v>SqFt</v>
          </cell>
          <cell r="H1335">
            <v>168</v>
          </cell>
          <cell r="J1335">
            <v>7047809.2122900002</v>
          </cell>
          <cell r="K1335" t="str">
            <v>kWh</v>
          </cell>
          <cell r="AF1335" t="str">
            <v xml:space="preserve">  </v>
          </cell>
          <cell r="AG1335" t="str">
            <v xml:space="preserve">  </v>
          </cell>
          <cell r="AH1335" t="str">
            <v xml:space="preserve">  </v>
          </cell>
          <cell r="AI1335" t="str">
            <v>CASAL</v>
          </cell>
          <cell r="AJ1335" t="str">
            <v>TTC</v>
          </cell>
        </row>
        <row r="1336">
          <cell r="A1336" t="str">
            <v>Castle Frank Subway Stn</v>
          </cell>
          <cell r="B1336" t="str">
            <v>TTC</v>
          </cell>
          <cell r="C1336" t="str">
            <v>700 Bloor St E Stn Castle</v>
          </cell>
          <cell r="D1336" t="str">
            <v>Toronto</v>
          </cell>
          <cell r="E1336" t="str">
            <v>M4W 3Z2</v>
          </cell>
          <cell r="F1336">
            <v>0</v>
          </cell>
          <cell r="G1336" t="str">
            <v>SqFt</v>
          </cell>
          <cell r="H1336">
            <v>168</v>
          </cell>
          <cell r="J1336">
            <v>523200.54823499999</v>
          </cell>
          <cell r="K1336" t="str">
            <v>kWh</v>
          </cell>
          <cell r="AF1336" t="str">
            <v xml:space="preserve">  </v>
          </cell>
          <cell r="AG1336" t="str">
            <v xml:space="preserve">  </v>
          </cell>
          <cell r="AH1336" t="str">
            <v xml:space="preserve">  </v>
          </cell>
          <cell r="AI1336" t="str">
            <v>CASTSW</v>
          </cell>
          <cell r="AJ1336" t="str">
            <v>TTC</v>
          </cell>
        </row>
        <row r="1337">
          <cell r="A1337" t="str">
            <v>Chester Subway Stn</v>
          </cell>
          <cell r="B1337" t="str">
            <v>TTC</v>
          </cell>
          <cell r="C1337" t="str">
            <v>8 Chester Ave Unit Stn</v>
          </cell>
          <cell r="D1337" t="str">
            <v>Toronto</v>
          </cell>
          <cell r="E1337" t="str">
            <v>M4K 2Z8</v>
          </cell>
          <cell r="F1337">
            <v>0</v>
          </cell>
          <cell r="G1337" t="str">
            <v>SqFt</v>
          </cell>
          <cell r="H1337">
            <v>168</v>
          </cell>
          <cell r="J1337">
            <v>247384.834118</v>
          </cell>
          <cell r="K1337" t="str">
            <v>kWh</v>
          </cell>
          <cell r="AF1337" t="str">
            <v xml:space="preserve">  </v>
          </cell>
          <cell r="AG1337" t="str">
            <v xml:space="preserve">  </v>
          </cell>
          <cell r="AH1337" t="str">
            <v xml:space="preserve">  </v>
          </cell>
          <cell r="AI1337" t="str">
            <v>CHESW</v>
          </cell>
          <cell r="AJ1337" t="str">
            <v>TTC</v>
          </cell>
        </row>
        <row r="1338">
          <cell r="A1338" t="str">
            <v>Christie Subway Stn</v>
          </cell>
          <cell r="B1338" t="str">
            <v>TTC</v>
          </cell>
          <cell r="C1338" t="str">
            <v>5 Christie St Unit Stn</v>
          </cell>
          <cell r="D1338" t="str">
            <v>Toronto</v>
          </cell>
          <cell r="E1338" t="str">
            <v>M6G 3B1</v>
          </cell>
          <cell r="F1338">
            <v>0</v>
          </cell>
          <cell r="G1338" t="str">
            <v>SqFt</v>
          </cell>
          <cell r="H1338">
            <v>168</v>
          </cell>
          <cell r="J1338">
            <v>363609.507721</v>
          </cell>
          <cell r="K1338" t="str">
            <v>kWh</v>
          </cell>
          <cell r="AF1338" t="str">
            <v xml:space="preserve">  </v>
          </cell>
          <cell r="AG1338" t="str">
            <v xml:space="preserve">  </v>
          </cell>
          <cell r="AH1338" t="str">
            <v xml:space="preserve">  </v>
          </cell>
          <cell r="AI1338" t="str">
            <v>CHRISW</v>
          </cell>
          <cell r="AJ1338" t="str">
            <v>TTC</v>
          </cell>
        </row>
        <row r="1339">
          <cell r="A1339" t="str">
            <v>College Subway Stn</v>
          </cell>
          <cell r="B1339" t="str">
            <v>TTC</v>
          </cell>
          <cell r="C1339" t="str">
            <v>1 Carlton St Room 11Y12</v>
          </cell>
          <cell r="D1339" t="str">
            <v>Toronto</v>
          </cell>
          <cell r="E1339" t="str">
            <v>M5B 2A1</v>
          </cell>
          <cell r="F1339">
            <v>0</v>
          </cell>
          <cell r="G1339" t="str">
            <v>SqFt</v>
          </cell>
          <cell r="H1339">
            <v>168</v>
          </cell>
          <cell r="J1339">
            <v>308618.21518100001</v>
          </cell>
          <cell r="K1339" t="str">
            <v>kWh</v>
          </cell>
          <cell r="AF1339" t="str">
            <v xml:space="preserve">  </v>
          </cell>
          <cell r="AG1339" t="str">
            <v xml:space="preserve">  </v>
          </cell>
          <cell r="AH1339" t="str">
            <v xml:space="preserve">  </v>
          </cell>
          <cell r="AI1339" t="str">
            <v>COLLSW</v>
          </cell>
          <cell r="AJ1339" t="str">
            <v>TTC</v>
          </cell>
        </row>
        <row r="1340">
          <cell r="A1340" t="str">
            <v>Coxwell Substation</v>
          </cell>
          <cell r="B1340" t="str">
            <v>TTC</v>
          </cell>
          <cell r="C1340" t="str">
            <v>336 Coxwell Ave</v>
          </cell>
          <cell r="D1340" t="str">
            <v>Toronto</v>
          </cell>
          <cell r="E1340" t="str">
            <v>M4L 3B5</v>
          </cell>
          <cell r="F1340">
            <v>0</v>
          </cell>
          <cell r="G1340" t="str">
            <v>SqFt</v>
          </cell>
          <cell r="H1340">
            <v>168</v>
          </cell>
          <cell r="J1340">
            <v>1545730.7661289999</v>
          </cell>
          <cell r="K1340" t="str">
            <v>kWh</v>
          </cell>
          <cell r="AF1340" t="str">
            <v xml:space="preserve">  </v>
          </cell>
          <cell r="AG1340" t="str">
            <v xml:space="preserve">  </v>
          </cell>
          <cell r="AH1340" t="str">
            <v xml:space="preserve">  </v>
          </cell>
          <cell r="AI1340" t="str">
            <v>COXW</v>
          </cell>
          <cell r="AJ1340" t="str">
            <v>TTC</v>
          </cell>
        </row>
        <row r="1341">
          <cell r="A1341" t="str">
            <v>Coxwell Subway Stn</v>
          </cell>
          <cell r="B1341" t="str">
            <v>TTC</v>
          </cell>
          <cell r="C1341" t="str">
            <v>351 Strathmore Blvd Unit Coxstn</v>
          </cell>
          <cell r="D1341" t="str">
            <v>Toronto</v>
          </cell>
          <cell r="E1341" t="str">
            <v>M4C 3C2</v>
          </cell>
          <cell r="F1341">
            <v>0</v>
          </cell>
          <cell r="G1341" t="str">
            <v>SqFt</v>
          </cell>
          <cell r="H1341">
            <v>168</v>
          </cell>
          <cell r="J1341">
            <v>488207.016871</v>
          </cell>
          <cell r="K1341" t="str">
            <v>kWh</v>
          </cell>
          <cell r="AF1341" t="str">
            <v xml:space="preserve">  </v>
          </cell>
          <cell r="AG1341" t="str">
            <v xml:space="preserve">  </v>
          </cell>
          <cell r="AH1341" t="str">
            <v xml:space="preserve">  </v>
          </cell>
          <cell r="AI1341" t="str">
            <v>COXWSW</v>
          </cell>
          <cell r="AJ1341" t="str">
            <v>TTC</v>
          </cell>
        </row>
        <row r="1342">
          <cell r="A1342" t="str">
            <v>Danforth Substation</v>
          </cell>
          <cell r="B1342" t="str">
            <v>TTC</v>
          </cell>
          <cell r="C1342" t="str">
            <v>2357 Danforth Ave</v>
          </cell>
          <cell r="D1342" t="str">
            <v>Toronto</v>
          </cell>
          <cell r="E1342" t="str">
            <v>M4C 1K7</v>
          </cell>
          <cell r="F1342">
            <v>0</v>
          </cell>
          <cell r="G1342" t="str">
            <v>SqFt</v>
          </cell>
          <cell r="H1342">
            <v>168</v>
          </cell>
          <cell r="J1342">
            <v>4599981.2115799999</v>
          </cell>
          <cell r="K1342" t="str">
            <v>kWh</v>
          </cell>
          <cell r="AF1342" t="str">
            <v xml:space="preserve">  </v>
          </cell>
          <cell r="AG1342" t="str">
            <v xml:space="preserve">  </v>
          </cell>
          <cell r="AH1342" t="str">
            <v xml:space="preserve">  </v>
          </cell>
          <cell r="AI1342" t="str">
            <v>DANFO</v>
          </cell>
          <cell r="AJ1342" t="str">
            <v>TTC</v>
          </cell>
        </row>
        <row r="1343">
          <cell r="A1343" t="str">
            <v>Davisville Garage &amp; Shop</v>
          </cell>
          <cell r="B1343" t="str">
            <v>TTC</v>
          </cell>
          <cell r="C1343" t="str">
            <v>1900 Yonge St</v>
          </cell>
          <cell r="D1343" t="str">
            <v>Toronto</v>
          </cell>
          <cell r="E1343" t="str">
            <v>M4S 3C4</v>
          </cell>
          <cell r="F1343">
            <v>60</v>
          </cell>
          <cell r="G1343" t="str">
            <v>SqFt</v>
          </cell>
          <cell r="H1343">
            <v>70</v>
          </cell>
          <cell r="J1343">
            <v>5113304.1862359997</v>
          </cell>
          <cell r="K1343" t="str">
            <v>kWh</v>
          </cell>
          <cell r="L1343">
            <v>142420.24322599999</v>
          </cell>
          <cell r="M1343" t="str">
            <v>CUBICM</v>
          </cell>
          <cell r="AF1343" t="str">
            <v xml:space="preserve">  </v>
          </cell>
          <cell r="AG1343" t="str">
            <v xml:space="preserve">  </v>
          </cell>
          <cell r="AH1343" t="str">
            <v xml:space="preserve">  </v>
          </cell>
          <cell r="AI1343" t="str">
            <v>DAVIGS</v>
          </cell>
          <cell r="AJ1343" t="str">
            <v>TTC</v>
          </cell>
        </row>
        <row r="1344">
          <cell r="A1344" t="str">
            <v>Davisville Substation</v>
          </cell>
          <cell r="B1344" t="str">
            <v>TTC</v>
          </cell>
          <cell r="C1344" t="str">
            <v>1868 Yonge St</v>
          </cell>
          <cell r="D1344" t="str">
            <v>Toronto</v>
          </cell>
          <cell r="E1344" t="str">
            <v>M4S 1X8</v>
          </cell>
          <cell r="F1344">
            <v>0</v>
          </cell>
          <cell r="G1344" t="str">
            <v>SqFt</v>
          </cell>
          <cell r="H1344">
            <v>168</v>
          </cell>
          <cell r="J1344">
            <v>3957852.6124519999</v>
          </cell>
          <cell r="K1344" t="str">
            <v>kWh</v>
          </cell>
          <cell r="AF1344" t="str">
            <v xml:space="preserve">  </v>
          </cell>
          <cell r="AG1344" t="str">
            <v xml:space="preserve">  </v>
          </cell>
          <cell r="AH1344" t="str">
            <v xml:space="preserve">  </v>
          </cell>
          <cell r="AI1344" t="str">
            <v>DAVIS</v>
          </cell>
          <cell r="AJ1344" t="str">
            <v>TTC</v>
          </cell>
        </row>
        <row r="1345">
          <cell r="A1345" t="str">
            <v>Davisville Subway Stn</v>
          </cell>
          <cell r="B1345" t="str">
            <v>TTC</v>
          </cell>
          <cell r="C1345" t="str">
            <v>1900 Yonge St Stn N Ptfm</v>
          </cell>
          <cell r="D1345" t="str">
            <v>Toronto</v>
          </cell>
          <cell r="E1345" t="str">
            <v>M4S 3C4</v>
          </cell>
          <cell r="F1345">
            <v>0</v>
          </cell>
          <cell r="G1345" t="str">
            <v>SqFt</v>
          </cell>
          <cell r="H1345">
            <v>168</v>
          </cell>
          <cell r="J1345">
            <v>712262.02</v>
          </cell>
          <cell r="K1345" t="str">
            <v>kWh</v>
          </cell>
          <cell r="AF1345" t="str">
            <v xml:space="preserve">  </v>
          </cell>
          <cell r="AG1345" t="str">
            <v xml:space="preserve">  </v>
          </cell>
          <cell r="AH1345" t="str">
            <v xml:space="preserve">  </v>
          </cell>
          <cell r="AI1345" t="str">
            <v>DAVISW</v>
          </cell>
          <cell r="AJ1345" t="str">
            <v>TTC</v>
          </cell>
        </row>
        <row r="1346">
          <cell r="A1346" t="str">
            <v>Delaware Substation</v>
          </cell>
          <cell r="B1346" t="str">
            <v>TTC</v>
          </cell>
          <cell r="C1346" t="str">
            <v>215 Delaware Ave</v>
          </cell>
          <cell r="D1346" t="str">
            <v>Toronto</v>
          </cell>
          <cell r="E1346" t="str">
            <v>M6H 1L5</v>
          </cell>
          <cell r="F1346">
            <v>0</v>
          </cell>
          <cell r="G1346" t="str">
            <v>SqFt</v>
          </cell>
          <cell r="H1346">
            <v>168</v>
          </cell>
          <cell r="J1346">
            <v>9939379.0896450002</v>
          </cell>
          <cell r="K1346" t="str">
            <v>kWh</v>
          </cell>
          <cell r="AF1346" t="str">
            <v xml:space="preserve">  </v>
          </cell>
          <cell r="AG1346" t="str">
            <v xml:space="preserve">  </v>
          </cell>
          <cell r="AH1346" t="str">
            <v xml:space="preserve">  </v>
          </cell>
          <cell r="AI1346" t="str">
            <v>DELAW</v>
          </cell>
          <cell r="AJ1346" t="str">
            <v>TTC</v>
          </cell>
        </row>
        <row r="1347">
          <cell r="A1347" t="str">
            <v>Don Mills Substation</v>
          </cell>
          <cell r="B1347" t="str">
            <v>TTC</v>
          </cell>
          <cell r="C1347" t="str">
            <v>1700 Sheppard Ave</v>
          </cell>
          <cell r="D1347" t="str">
            <v>Toronto</v>
          </cell>
          <cell r="E1347" t="str">
            <v>M6H 1L5</v>
          </cell>
          <cell r="F1347">
            <v>0</v>
          </cell>
          <cell r="G1347" t="str">
            <v>SqFt</v>
          </cell>
          <cell r="H1347">
            <v>168</v>
          </cell>
          <cell r="J1347">
            <v>5387243.0967420004</v>
          </cell>
          <cell r="K1347" t="str">
            <v>kWh</v>
          </cell>
          <cell r="AF1347" t="str">
            <v xml:space="preserve">  </v>
          </cell>
          <cell r="AG1347" t="str">
            <v xml:space="preserve">  </v>
          </cell>
          <cell r="AH1347" t="str">
            <v xml:space="preserve">  </v>
          </cell>
          <cell r="AI1347" t="str">
            <v>DONM</v>
          </cell>
          <cell r="AJ1347" t="str">
            <v>TTC</v>
          </cell>
        </row>
        <row r="1348">
          <cell r="A1348" t="str">
            <v>Donlands Subway Stn</v>
          </cell>
          <cell r="B1348" t="str">
            <v>TTC</v>
          </cell>
          <cell r="C1348" t="str">
            <v>20 Donlands Ave Unit Donstn</v>
          </cell>
          <cell r="D1348" t="str">
            <v>Toronto</v>
          </cell>
          <cell r="E1348" t="str">
            <v>M4J 1M1</v>
          </cell>
          <cell r="F1348">
            <v>0</v>
          </cell>
          <cell r="G1348" t="str">
            <v>SqFt</v>
          </cell>
          <cell r="H1348">
            <v>168</v>
          </cell>
          <cell r="J1348">
            <v>414621.83377400006</v>
          </cell>
          <cell r="K1348" t="str">
            <v>kWh</v>
          </cell>
          <cell r="AF1348" t="str">
            <v xml:space="preserve">  </v>
          </cell>
          <cell r="AG1348" t="str">
            <v xml:space="preserve">  </v>
          </cell>
          <cell r="AH1348" t="str">
            <v xml:space="preserve">  </v>
          </cell>
          <cell r="AI1348" t="str">
            <v>DONLSW</v>
          </cell>
          <cell r="AJ1348" t="str">
            <v>TTC</v>
          </cell>
        </row>
        <row r="1349">
          <cell r="A1349" t="str">
            <v>Dufferin Subway Stn</v>
          </cell>
          <cell r="B1349" t="str">
            <v>TTC</v>
          </cell>
          <cell r="C1349" t="str">
            <v>1010 Dufferin St Unit Dufstn</v>
          </cell>
          <cell r="D1349" t="str">
            <v>Toronto</v>
          </cell>
          <cell r="E1349" t="str">
            <v>M6H 4B5</v>
          </cell>
          <cell r="F1349">
            <v>0</v>
          </cell>
          <cell r="G1349" t="str">
            <v>SqFt</v>
          </cell>
          <cell r="H1349">
            <v>168</v>
          </cell>
          <cell r="J1349">
            <v>587386.74544099998</v>
          </cell>
          <cell r="K1349" t="str">
            <v>kWh</v>
          </cell>
          <cell r="AF1349" t="str">
            <v xml:space="preserve">  </v>
          </cell>
          <cell r="AG1349" t="str">
            <v xml:space="preserve">  </v>
          </cell>
          <cell r="AH1349" t="str">
            <v xml:space="preserve">  </v>
          </cell>
          <cell r="AI1349" t="str">
            <v>DUFF</v>
          </cell>
          <cell r="AJ1349" t="str">
            <v>TTC</v>
          </cell>
        </row>
        <row r="1350">
          <cell r="A1350" t="str">
            <v>Duncan  Substation</v>
          </cell>
          <cell r="B1350" t="str">
            <v>TTC</v>
          </cell>
          <cell r="C1350" t="str">
            <v>29 Nelson St</v>
          </cell>
          <cell r="D1350" t="str">
            <v>Scarborough</v>
          </cell>
          <cell r="E1350" t="str">
            <v>M1J 3K8</v>
          </cell>
          <cell r="F1350">
            <v>0</v>
          </cell>
          <cell r="G1350" t="str">
            <v>SqFt</v>
          </cell>
          <cell r="H1350">
            <v>168</v>
          </cell>
          <cell r="J1350">
            <v>5671464.4073549993</v>
          </cell>
          <cell r="K1350" t="str">
            <v>kWh</v>
          </cell>
          <cell r="AF1350" t="str">
            <v xml:space="preserve">  </v>
          </cell>
          <cell r="AG1350" t="str">
            <v xml:space="preserve">  </v>
          </cell>
          <cell r="AH1350" t="str">
            <v xml:space="preserve">  </v>
          </cell>
          <cell r="AI1350" t="str">
            <v>DUNC</v>
          </cell>
          <cell r="AJ1350" t="str">
            <v>TTC</v>
          </cell>
        </row>
        <row r="1351">
          <cell r="A1351" t="str">
            <v>Dundas Subway Stn</v>
          </cell>
          <cell r="B1351" t="str">
            <v>TTC</v>
          </cell>
          <cell r="C1351" t="str">
            <v>2 Dundas St W</v>
          </cell>
          <cell r="D1351" t="str">
            <v>Toronto</v>
          </cell>
          <cell r="E1351" t="str">
            <v>M5B 1R4</v>
          </cell>
          <cell r="F1351">
            <v>0</v>
          </cell>
          <cell r="G1351" t="str">
            <v>SqFt</v>
          </cell>
          <cell r="H1351">
            <v>168</v>
          </cell>
          <cell r="J1351">
            <v>565552.53286799998</v>
          </cell>
          <cell r="K1351" t="str">
            <v>kWh</v>
          </cell>
          <cell r="AF1351" t="str">
            <v xml:space="preserve">  </v>
          </cell>
          <cell r="AG1351" t="str">
            <v xml:space="preserve">  </v>
          </cell>
          <cell r="AH1351" t="str">
            <v xml:space="preserve">  </v>
          </cell>
          <cell r="AI1351" t="str">
            <v>DUNDSW</v>
          </cell>
          <cell r="AJ1351" t="str">
            <v>TTC</v>
          </cell>
        </row>
        <row r="1352">
          <cell r="A1352" t="str">
            <v>Dundas W Subway Stn</v>
          </cell>
          <cell r="B1352" t="str">
            <v>TTC</v>
          </cell>
          <cell r="C1352" t="str">
            <v>2370 Dundas St W</v>
          </cell>
          <cell r="D1352" t="str">
            <v>Toronto</v>
          </cell>
          <cell r="E1352" t="str">
            <v>M6P 1W9</v>
          </cell>
          <cell r="F1352">
            <v>0</v>
          </cell>
          <cell r="G1352" t="str">
            <v>SqFt</v>
          </cell>
          <cell r="H1352">
            <v>168</v>
          </cell>
          <cell r="J1352">
            <v>878876.3908830001</v>
          </cell>
          <cell r="K1352" t="str">
            <v>kWh</v>
          </cell>
          <cell r="AF1352" t="str">
            <v xml:space="preserve">  </v>
          </cell>
          <cell r="AG1352" t="str">
            <v xml:space="preserve">  </v>
          </cell>
          <cell r="AH1352" t="str">
            <v xml:space="preserve">  </v>
          </cell>
          <cell r="AI1352" t="str">
            <v>DUNWSW</v>
          </cell>
          <cell r="AJ1352" t="str">
            <v>TTC</v>
          </cell>
        </row>
        <row r="1353">
          <cell r="A1353" t="str">
            <v>Dupont Subway Stn</v>
          </cell>
          <cell r="B1353" t="str">
            <v>TTC</v>
          </cell>
          <cell r="C1353" t="str">
            <v>278 Dupont St</v>
          </cell>
          <cell r="D1353" t="str">
            <v>Toronto</v>
          </cell>
          <cell r="E1353" t="str">
            <v>M5R 2T8</v>
          </cell>
          <cell r="F1353">
            <v>0</v>
          </cell>
          <cell r="G1353" t="str">
            <v>SqFt</v>
          </cell>
          <cell r="H1353">
            <v>168</v>
          </cell>
          <cell r="J1353">
            <v>497122.43090899999</v>
          </cell>
          <cell r="K1353" t="str">
            <v>kWh</v>
          </cell>
          <cell r="AF1353" t="str">
            <v xml:space="preserve">  </v>
          </cell>
          <cell r="AG1353" t="str">
            <v xml:space="preserve">  </v>
          </cell>
          <cell r="AH1353" t="str">
            <v xml:space="preserve">  </v>
          </cell>
          <cell r="AI1353" t="str">
            <v>DUPONSW</v>
          </cell>
          <cell r="AJ1353" t="str">
            <v>TTC</v>
          </cell>
        </row>
        <row r="1354">
          <cell r="A1354" t="str">
            <v>Eglington Subway Stn</v>
          </cell>
          <cell r="B1354" t="str">
            <v>TTC</v>
          </cell>
          <cell r="C1354" t="str">
            <v>2250 Yonge St</v>
          </cell>
          <cell r="D1354" t="str">
            <v>Toronto</v>
          </cell>
          <cell r="E1354" t="str">
            <v>M4P 3C8</v>
          </cell>
          <cell r="F1354">
            <v>0</v>
          </cell>
          <cell r="G1354" t="str">
            <v>SqFt</v>
          </cell>
          <cell r="H1354">
            <v>168</v>
          </cell>
          <cell r="J1354">
            <v>1416866.7411700001</v>
          </cell>
          <cell r="K1354" t="str">
            <v>kWh</v>
          </cell>
          <cell r="AF1354" t="str">
            <v xml:space="preserve">  </v>
          </cell>
          <cell r="AG1354" t="str">
            <v xml:space="preserve">  </v>
          </cell>
          <cell r="AH1354" t="str">
            <v xml:space="preserve">  </v>
          </cell>
          <cell r="AI1354" t="str">
            <v>EGLINSW</v>
          </cell>
          <cell r="AJ1354" t="str">
            <v>TTC</v>
          </cell>
        </row>
        <row r="1355">
          <cell r="A1355" t="str">
            <v>Eglinton Garage</v>
          </cell>
          <cell r="B1355" t="str">
            <v>TTC</v>
          </cell>
          <cell r="C1355" t="str">
            <v>38 Comstock Rd</v>
          </cell>
          <cell r="D1355" t="str">
            <v>Scarborough</v>
          </cell>
          <cell r="E1355" t="str">
            <v>M1L 2G6</v>
          </cell>
          <cell r="F1355">
            <v>120986</v>
          </cell>
          <cell r="G1355" t="str">
            <v>SqFt</v>
          </cell>
          <cell r="H1355">
            <v>70</v>
          </cell>
          <cell r="J1355">
            <v>2782810.2989349999</v>
          </cell>
          <cell r="K1355" t="str">
            <v>kWh</v>
          </cell>
          <cell r="L1355">
            <v>224561.92709700001</v>
          </cell>
          <cell r="M1355" t="str">
            <v>CUBICM</v>
          </cell>
          <cell r="AF1355" t="str">
            <v xml:space="preserve">  </v>
          </cell>
          <cell r="AG1355" t="str">
            <v xml:space="preserve">  </v>
          </cell>
          <cell r="AH1355" t="str">
            <v xml:space="preserve">  </v>
          </cell>
          <cell r="AI1355" t="str">
            <v>38COMS</v>
          </cell>
          <cell r="AJ1355" t="str">
            <v>TTC</v>
          </cell>
        </row>
        <row r="1356">
          <cell r="A1356" t="str">
            <v>Eglinton West Subway Stn</v>
          </cell>
          <cell r="B1356" t="str">
            <v>TTC</v>
          </cell>
          <cell r="C1356" t="str">
            <v>1300 Eglinton Ave W</v>
          </cell>
          <cell r="D1356" t="str">
            <v>Toronto</v>
          </cell>
          <cell r="E1356" t="str">
            <v>M6C 2E3</v>
          </cell>
          <cell r="F1356">
            <v>0</v>
          </cell>
          <cell r="G1356" t="str">
            <v>SqFt</v>
          </cell>
          <cell r="H1356">
            <v>168</v>
          </cell>
          <cell r="J1356">
            <v>1019034.7288240001</v>
          </cell>
          <cell r="K1356" t="str">
            <v>kWh</v>
          </cell>
          <cell r="AF1356" t="str">
            <v xml:space="preserve">  </v>
          </cell>
          <cell r="AG1356" t="str">
            <v xml:space="preserve">  </v>
          </cell>
          <cell r="AH1356" t="str">
            <v xml:space="preserve">  </v>
          </cell>
          <cell r="AI1356" t="str">
            <v>EGLIWSW</v>
          </cell>
          <cell r="AJ1356" t="str">
            <v>TTC</v>
          </cell>
        </row>
        <row r="1357">
          <cell r="A1357" t="str">
            <v>Ellesmere Substation</v>
          </cell>
          <cell r="B1357" t="str">
            <v>TTC</v>
          </cell>
          <cell r="C1357" t="str">
            <v>1025 Ellesmere Rd</v>
          </cell>
          <cell r="D1357" t="str">
            <v>Scarborough</v>
          </cell>
          <cell r="E1357" t="str">
            <v>M1P 2L7</v>
          </cell>
          <cell r="F1357">
            <v>0</v>
          </cell>
          <cell r="G1357" t="str">
            <v>SqFt</v>
          </cell>
          <cell r="H1357">
            <v>168</v>
          </cell>
          <cell r="J1357">
            <v>4814817.3981619999</v>
          </cell>
          <cell r="K1357" t="str">
            <v>kWh</v>
          </cell>
          <cell r="AF1357" t="str">
            <v xml:space="preserve">  </v>
          </cell>
          <cell r="AG1357" t="str">
            <v xml:space="preserve">  </v>
          </cell>
          <cell r="AH1357" t="str">
            <v xml:space="preserve">  </v>
          </cell>
          <cell r="AI1357" t="str">
            <v>ELLESM</v>
          </cell>
          <cell r="AJ1357" t="str">
            <v>TTC</v>
          </cell>
        </row>
        <row r="1358">
          <cell r="A1358" t="str">
            <v>Fairholme Substation</v>
          </cell>
          <cell r="B1358" t="str">
            <v>TTC</v>
          </cell>
          <cell r="C1358" t="str">
            <v>665 Lawrence Ave W</v>
          </cell>
          <cell r="D1358" t="str">
            <v>North York</v>
          </cell>
          <cell r="E1358" t="str">
            <v>M6A 1A9</v>
          </cell>
          <cell r="F1358">
            <v>0</v>
          </cell>
          <cell r="G1358" t="str">
            <v>SqFt</v>
          </cell>
          <cell r="H1358">
            <v>168</v>
          </cell>
          <cell r="J1358">
            <v>10201458.870226001</v>
          </cell>
          <cell r="K1358" t="str">
            <v>kWh</v>
          </cell>
          <cell r="AF1358" t="str">
            <v xml:space="preserve">  </v>
          </cell>
          <cell r="AG1358" t="str">
            <v xml:space="preserve">  </v>
          </cell>
          <cell r="AH1358" t="str">
            <v xml:space="preserve">  </v>
          </cell>
          <cell r="AI1358" t="str">
            <v>FAIRH</v>
          </cell>
          <cell r="AJ1358" t="str">
            <v>TTC</v>
          </cell>
        </row>
        <row r="1359">
          <cell r="A1359" t="str">
            <v>Finch Substation</v>
          </cell>
          <cell r="B1359" t="str">
            <v>TTC</v>
          </cell>
          <cell r="C1359" t="str">
            <v>26 Hendon Ave</v>
          </cell>
          <cell r="D1359" t="str">
            <v>North York</v>
          </cell>
          <cell r="E1359" t="str">
            <v>M2M 4G6</v>
          </cell>
          <cell r="F1359">
            <v>0</v>
          </cell>
          <cell r="G1359" t="str">
            <v>SqFt</v>
          </cell>
          <cell r="H1359">
            <v>168</v>
          </cell>
          <cell r="J1359">
            <v>9005434.4210320003</v>
          </cell>
          <cell r="K1359" t="str">
            <v>kWh</v>
          </cell>
          <cell r="AF1359" t="str">
            <v xml:space="preserve">  </v>
          </cell>
          <cell r="AG1359" t="str">
            <v xml:space="preserve">  </v>
          </cell>
          <cell r="AH1359" t="str">
            <v xml:space="preserve">  </v>
          </cell>
          <cell r="AI1359" t="str">
            <v>FINCH</v>
          </cell>
          <cell r="AJ1359" t="str">
            <v>TTC</v>
          </cell>
        </row>
        <row r="1360">
          <cell r="A1360" t="str">
            <v>Glenayr Substation</v>
          </cell>
          <cell r="B1360" t="str">
            <v>TTC</v>
          </cell>
          <cell r="C1360" t="str">
            <v>4 Glenayr Rd</v>
          </cell>
          <cell r="D1360" t="str">
            <v>Toronto</v>
          </cell>
          <cell r="E1360" t="str">
            <v>M5P 3B7</v>
          </cell>
          <cell r="F1360">
            <v>0</v>
          </cell>
          <cell r="G1360" t="str">
            <v>SqFt</v>
          </cell>
          <cell r="H1360">
            <v>168</v>
          </cell>
          <cell r="J1360">
            <v>4188906.6936129997</v>
          </cell>
          <cell r="K1360" t="str">
            <v>kWh</v>
          </cell>
          <cell r="AF1360" t="str">
            <v xml:space="preserve">  </v>
          </cell>
          <cell r="AG1360" t="str">
            <v xml:space="preserve">  </v>
          </cell>
          <cell r="AH1360" t="str">
            <v xml:space="preserve">  </v>
          </cell>
          <cell r="AI1360" t="str">
            <v>GLEN</v>
          </cell>
          <cell r="AJ1360" t="str">
            <v>TTC</v>
          </cell>
        </row>
        <row r="1361">
          <cell r="A1361" t="str">
            <v>Glencairn Subway Stn</v>
          </cell>
          <cell r="B1361" t="str">
            <v>TTC</v>
          </cell>
          <cell r="C1361" t="str">
            <v>777 Glencairn Ave</v>
          </cell>
          <cell r="D1361" t="str">
            <v>Toronto</v>
          </cell>
          <cell r="E1361" t="str">
            <v>M6B 3J3</v>
          </cell>
          <cell r="F1361">
            <v>0</v>
          </cell>
          <cell r="G1361" t="str">
            <v>SqFt</v>
          </cell>
          <cell r="H1361">
            <v>168</v>
          </cell>
          <cell r="J1361">
            <v>501877.43463200005</v>
          </cell>
          <cell r="K1361" t="str">
            <v>kWh</v>
          </cell>
          <cell r="AF1361" t="str">
            <v xml:space="preserve">  </v>
          </cell>
          <cell r="AG1361" t="str">
            <v xml:space="preserve">  </v>
          </cell>
          <cell r="AH1361" t="str">
            <v xml:space="preserve">  </v>
          </cell>
          <cell r="AI1361" t="str">
            <v>GLENSW</v>
          </cell>
          <cell r="AJ1361" t="str">
            <v>TTC</v>
          </cell>
        </row>
        <row r="1362">
          <cell r="A1362" t="str">
            <v>Granby Substation</v>
          </cell>
          <cell r="B1362" t="str">
            <v>TTC</v>
          </cell>
          <cell r="C1362" t="str">
            <v>21 Granby St</v>
          </cell>
          <cell r="D1362" t="str">
            <v>Toronto</v>
          </cell>
          <cell r="E1362" t="str">
            <v>M5B 2J5</v>
          </cell>
          <cell r="F1362">
            <v>0</v>
          </cell>
          <cell r="G1362" t="str">
            <v>SqFt</v>
          </cell>
          <cell r="H1362">
            <v>168</v>
          </cell>
          <cell r="J1362">
            <v>8313990.6527089998</v>
          </cell>
          <cell r="K1362" t="str">
            <v>kWh</v>
          </cell>
          <cell r="AF1362" t="str">
            <v xml:space="preserve">  </v>
          </cell>
          <cell r="AG1362" t="str">
            <v xml:space="preserve">  </v>
          </cell>
          <cell r="AH1362" t="str">
            <v xml:space="preserve">  </v>
          </cell>
          <cell r="AI1362" t="str">
            <v>GRANBY</v>
          </cell>
          <cell r="AJ1362" t="str">
            <v>TTC</v>
          </cell>
        </row>
        <row r="1363">
          <cell r="A1363" t="str">
            <v>Greenwood Substation</v>
          </cell>
          <cell r="B1363" t="str">
            <v>TTC</v>
          </cell>
          <cell r="C1363" t="str">
            <v>137 Strathmore Blvd</v>
          </cell>
          <cell r="D1363" t="str">
            <v>Toronto</v>
          </cell>
          <cell r="E1363" t="str">
            <v>M4J 4B6</v>
          </cell>
          <cell r="F1363">
            <v>0</v>
          </cell>
          <cell r="G1363" t="str">
            <v>SqFt</v>
          </cell>
          <cell r="H1363">
            <v>168</v>
          </cell>
          <cell r="J1363">
            <v>9723495.4623870011</v>
          </cell>
          <cell r="K1363" t="str">
            <v>kWh</v>
          </cell>
          <cell r="AF1363" t="str">
            <v xml:space="preserve">  </v>
          </cell>
          <cell r="AG1363" t="str">
            <v xml:space="preserve">  </v>
          </cell>
          <cell r="AH1363" t="str">
            <v xml:space="preserve">  </v>
          </cell>
          <cell r="AI1363" t="str">
            <v>GREENW</v>
          </cell>
          <cell r="AJ1363" t="str">
            <v>TTC</v>
          </cell>
        </row>
        <row r="1364">
          <cell r="A1364" t="str">
            <v>Greenwood Subway Stn</v>
          </cell>
          <cell r="B1364" t="str">
            <v>TTC</v>
          </cell>
          <cell r="C1364" t="str">
            <v>680 Greenwood Ave</v>
          </cell>
          <cell r="D1364" t="str">
            <v>Toronto</v>
          </cell>
          <cell r="E1364" t="str">
            <v>M4J 4B6</v>
          </cell>
          <cell r="F1364">
            <v>0</v>
          </cell>
          <cell r="G1364" t="str">
            <v>SqFt</v>
          </cell>
          <cell r="H1364">
            <v>168</v>
          </cell>
          <cell r="J1364">
            <v>381823.37880599999</v>
          </cell>
          <cell r="K1364" t="str">
            <v>kWh</v>
          </cell>
          <cell r="AF1364" t="str">
            <v xml:space="preserve">  </v>
          </cell>
          <cell r="AG1364" t="str">
            <v xml:space="preserve">  </v>
          </cell>
          <cell r="AH1364" t="str">
            <v xml:space="preserve">  </v>
          </cell>
          <cell r="AI1364" t="str">
            <v>GREESW</v>
          </cell>
          <cell r="AJ1364" t="str">
            <v>TTC</v>
          </cell>
        </row>
        <row r="1365">
          <cell r="A1365" t="str">
            <v>Harbourfront Substation</v>
          </cell>
          <cell r="B1365" t="str">
            <v>TTC</v>
          </cell>
          <cell r="C1365" t="str">
            <v>410 Queens Quay W Unit Rear</v>
          </cell>
          <cell r="D1365" t="str">
            <v>Toronto</v>
          </cell>
          <cell r="E1365" t="str">
            <v>M5V 3T1</v>
          </cell>
          <cell r="F1365">
            <v>0</v>
          </cell>
          <cell r="G1365" t="str">
            <v>SqFt</v>
          </cell>
          <cell r="H1365">
            <v>168</v>
          </cell>
          <cell r="J1365">
            <v>1813301.7885159999</v>
          </cell>
          <cell r="K1365" t="str">
            <v>kWh</v>
          </cell>
          <cell r="AF1365" t="str">
            <v xml:space="preserve">  </v>
          </cell>
          <cell r="AG1365" t="str">
            <v xml:space="preserve">  </v>
          </cell>
          <cell r="AH1365" t="str">
            <v xml:space="preserve">  </v>
          </cell>
          <cell r="AI1365" t="str">
            <v>HARB</v>
          </cell>
          <cell r="AJ1365" t="str">
            <v>TTC</v>
          </cell>
        </row>
        <row r="1366">
          <cell r="A1366" t="str">
            <v>High Park Subway Stn</v>
          </cell>
          <cell r="B1366" t="str">
            <v>TTC</v>
          </cell>
          <cell r="C1366" t="str">
            <v>23 Quebec Ave</v>
          </cell>
          <cell r="D1366" t="str">
            <v>Toronto</v>
          </cell>
          <cell r="E1366" t="str">
            <v>M6P 2T3</v>
          </cell>
          <cell r="F1366">
            <v>0</v>
          </cell>
          <cell r="G1366" t="str">
            <v>SqFt</v>
          </cell>
          <cell r="H1366">
            <v>168</v>
          </cell>
          <cell r="J1366">
            <v>499373.648957</v>
          </cell>
          <cell r="K1366" t="str">
            <v>kWh</v>
          </cell>
          <cell r="AF1366" t="str">
            <v xml:space="preserve">  </v>
          </cell>
          <cell r="AG1366" t="str">
            <v xml:space="preserve">  </v>
          </cell>
          <cell r="AH1366" t="str">
            <v xml:space="preserve">  </v>
          </cell>
          <cell r="AI1366" t="str">
            <v>HIGHSW</v>
          </cell>
          <cell r="AJ1366" t="str">
            <v>TTC</v>
          </cell>
        </row>
        <row r="1367">
          <cell r="A1367" t="str">
            <v>Hillcrest Substation</v>
          </cell>
          <cell r="B1367" t="str">
            <v>TTC</v>
          </cell>
          <cell r="C1367" t="str">
            <v>1138 Bathurst St</v>
          </cell>
          <cell r="D1367" t="str">
            <v>Toronto</v>
          </cell>
          <cell r="E1367" t="str">
            <v>M5R 1L4</v>
          </cell>
          <cell r="F1367">
            <v>0</v>
          </cell>
          <cell r="G1367" t="str">
            <v>SqFt</v>
          </cell>
          <cell r="H1367">
            <v>168</v>
          </cell>
          <cell r="J1367">
            <v>21474110.026032001</v>
          </cell>
          <cell r="K1367" t="str">
            <v>kWh</v>
          </cell>
          <cell r="AF1367" t="str">
            <v xml:space="preserve">  </v>
          </cell>
          <cell r="AG1367" t="str">
            <v xml:space="preserve">  </v>
          </cell>
          <cell r="AH1367" t="str">
            <v xml:space="preserve">  </v>
          </cell>
          <cell r="AI1367" t="str">
            <v>HILLC</v>
          </cell>
          <cell r="AJ1367" t="str">
            <v>TTC</v>
          </cell>
        </row>
        <row r="1368">
          <cell r="A1368" t="str">
            <v>Hillcrest, Gunn, Bathurst Garage</v>
          </cell>
          <cell r="B1368" t="str">
            <v>TTC</v>
          </cell>
          <cell r="C1368" t="str">
            <v>1138 Bathurst St</v>
          </cell>
          <cell r="D1368" t="str">
            <v>Toronto</v>
          </cell>
          <cell r="E1368" t="str">
            <v>M5R 3H2</v>
          </cell>
          <cell r="F1368">
            <v>0</v>
          </cell>
          <cell r="G1368" t="str">
            <v>SqFt</v>
          </cell>
          <cell r="H1368">
            <v>70</v>
          </cell>
          <cell r="J1368">
            <v>2418760.7165160002</v>
          </cell>
          <cell r="K1368" t="str">
            <v>kWh</v>
          </cell>
          <cell r="L1368">
            <v>911137.84935499995</v>
          </cell>
          <cell r="M1368" t="str">
            <v>CUBICM</v>
          </cell>
          <cell r="AF1368" t="str">
            <v xml:space="preserve">  </v>
          </cell>
          <cell r="AG1368" t="str">
            <v xml:space="preserve">  </v>
          </cell>
          <cell r="AH1368" t="str">
            <v xml:space="preserve">  </v>
          </cell>
          <cell r="AI1368" t="str">
            <v>BATGAR</v>
          </cell>
          <cell r="AJ1368" t="str">
            <v>TTC</v>
          </cell>
        </row>
        <row r="1369">
          <cell r="A1369" t="str">
            <v>Indian Grove Substation</v>
          </cell>
          <cell r="B1369" t="str">
            <v>TTC</v>
          </cell>
          <cell r="C1369" t="str">
            <v>147 Indian Grove</v>
          </cell>
          <cell r="D1369" t="str">
            <v>Toronto</v>
          </cell>
          <cell r="E1369" t="str">
            <v>M6P 2H3</v>
          </cell>
          <cell r="F1369">
            <v>0</v>
          </cell>
          <cell r="G1369" t="str">
            <v>SqFt</v>
          </cell>
          <cell r="H1369">
            <v>168</v>
          </cell>
          <cell r="J1369">
            <v>8059180.4424200002</v>
          </cell>
          <cell r="K1369" t="str">
            <v>kWh</v>
          </cell>
          <cell r="AF1369" t="str">
            <v xml:space="preserve">  </v>
          </cell>
          <cell r="AG1369" t="str">
            <v xml:space="preserve">  </v>
          </cell>
          <cell r="AH1369" t="str">
            <v xml:space="preserve">  </v>
          </cell>
          <cell r="AI1369" t="str">
            <v>INDIAN</v>
          </cell>
          <cell r="AJ1369" t="str">
            <v>TTC</v>
          </cell>
        </row>
        <row r="1370">
          <cell r="A1370" t="str">
            <v>Islington Substation</v>
          </cell>
          <cell r="B1370" t="str">
            <v>TTC</v>
          </cell>
          <cell r="C1370" t="str">
            <v>1230 Islington Ave</v>
          </cell>
          <cell r="D1370" t="str">
            <v>Etobicoke</v>
          </cell>
          <cell r="E1370" t="str">
            <v>M8X 1Y8</v>
          </cell>
          <cell r="F1370">
            <v>0</v>
          </cell>
          <cell r="G1370" t="str">
            <v>SqFt</v>
          </cell>
          <cell r="H1370">
            <v>168</v>
          </cell>
          <cell r="J1370">
            <v>7697799.8003550004</v>
          </cell>
          <cell r="K1370" t="str">
            <v>kWh</v>
          </cell>
          <cell r="AF1370" t="str">
            <v xml:space="preserve">  </v>
          </cell>
          <cell r="AG1370" t="str">
            <v xml:space="preserve">  </v>
          </cell>
          <cell r="AH1370" t="str">
            <v xml:space="preserve">  </v>
          </cell>
          <cell r="AI1370" t="str">
            <v>ISLIN</v>
          </cell>
          <cell r="AJ1370" t="str">
            <v>TTC</v>
          </cell>
        </row>
        <row r="1371">
          <cell r="A1371" t="str">
            <v>Islington Subway Stn</v>
          </cell>
          <cell r="B1371" t="str">
            <v>TTC</v>
          </cell>
          <cell r="C1371" t="str">
            <v>3286 Bloor St W</v>
          </cell>
          <cell r="D1371" t="str">
            <v>Etobicoke</v>
          </cell>
          <cell r="E1371" t="str">
            <v>M8X 1E9</v>
          </cell>
          <cell r="F1371">
            <v>0</v>
          </cell>
          <cell r="G1371" t="str">
            <v>SqFt</v>
          </cell>
          <cell r="H1371">
            <v>100</v>
          </cell>
          <cell r="J1371">
            <v>78650.080000000002</v>
          </cell>
          <cell r="K1371" t="str">
            <v>kWh</v>
          </cell>
          <cell r="AF1371" t="str">
            <v xml:space="preserve">  </v>
          </cell>
          <cell r="AG1371" t="str">
            <v xml:space="preserve">  </v>
          </cell>
          <cell r="AH1371" t="str">
            <v xml:space="preserve">  </v>
          </cell>
          <cell r="AI1371" t="str">
            <v>ISLINSW</v>
          </cell>
          <cell r="AJ1371" t="str">
            <v>TTC</v>
          </cell>
        </row>
        <row r="1372">
          <cell r="A1372" t="str">
            <v>Jane Substation</v>
          </cell>
          <cell r="B1372" t="str">
            <v>TTC</v>
          </cell>
          <cell r="C1372" t="str">
            <v>268 Armadale Ave</v>
          </cell>
          <cell r="D1372" t="str">
            <v>Toronto</v>
          </cell>
          <cell r="E1372" t="str">
            <v>M6S 4T2</v>
          </cell>
          <cell r="F1372">
            <v>0</v>
          </cell>
          <cell r="G1372" t="str">
            <v>SqFt</v>
          </cell>
          <cell r="H1372">
            <v>168</v>
          </cell>
          <cell r="J1372">
            <v>4152567.7552899998</v>
          </cell>
          <cell r="K1372" t="str">
            <v>kWh</v>
          </cell>
          <cell r="AF1372" t="str">
            <v xml:space="preserve">  </v>
          </cell>
          <cell r="AG1372" t="str">
            <v xml:space="preserve">  </v>
          </cell>
          <cell r="AH1372" t="str">
            <v xml:space="preserve">  </v>
          </cell>
          <cell r="AI1372" t="str">
            <v>JANE</v>
          </cell>
          <cell r="AJ1372" t="str">
            <v>TTC</v>
          </cell>
        </row>
        <row r="1373">
          <cell r="A1373" t="str">
            <v>Jane Subway Stn</v>
          </cell>
          <cell r="B1373" t="str">
            <v>TTC</v>
          </cell>
          <cell r="C1373" t="str">
            <v>17 Jane St</v>
          </cell>
          <cell r="D1373" t="str">
            <v>Toronto</v>
          </cell>
          <cell r="E1373" t="str">
            <v>M6S 1P9</v>
          </cell>
          <cell r="F1373">
            <v>0</v>
          </cell>
          <cell r="G1373" t="str">
            <v>SqFt</v>
          </cell>
          <cell r="H1373">
            <v>168</v>
          </cell>
          <cell r="J1373">
            <v>618891.42220599996</v>
          </cell>
          <cell r="K1373" t="str">
            <v>kWh</v>
          </cell>
          <cell r="AF1373" t="str">
            <v xml:space="preserve">  </v>
          </cell>
          <cell r="AG1373" t="str">
            <v xml:space="preserve">  </v>
          </cell>
          <cell r="AH1373" t="str">
            <v xml:space="preserve">  </v>
          </cell>
          <cell r="AI1373" t="str">
            <v>JANESW</v>
          </cell>
          <cell r="AJ1373" t="str">
            <v>TTC</v>
          </cell>
        </row>
        <row r="1374">
          <cell r="A1374" t="str">
            <v>Keele Subway Stn</v>
          </cell>
          <cell r="B1374" t="str">
            <v>TTC</v>
          </cell>
          <cell r="C1374" t="str">
            <v>29 Keele St</v>
          </cell>
          <cell r="D1374" t="str">
            <v>Toronto</v>
          </cell>
          <cell r="E1374" t="str">
            <v>M6R 2Z9</v>
          </cell>
          <cell r="F1374">
            <v>0</v>
          </cell>
          <cell r="G1374" t="str">
            <v>SqFt</v>
          </cell>
          <cell r="H1374">
            <v>168</v>
          </cell>
          <cell r="J1374">
            <v>753645.2890639999</v>
          </cell>
          <cell r="K1374" t="str">
            <v>kWh</v>
          </cell>
          <cell r="AF1374" t="str">
            <v xml:space="preserve">  </v>
          </cell>
          <cell r="AG1374" t="str">
            <v xml:space="preserve">  </v>
          </cell>
          <cell r="AH1374" t="str">
            <v xml:space="preserve">  </v>
          </cell>
          <cell r="AI1374" t="str">
            <v>KEELSW</v>
          </cell>
          <cell r="AJ1374" t="str">
            <v>TTC</v>
          </cell>
        </row>
        <row r="1375">
          <cell r="A1375" t="str">
            <v>Kennedy Substation</v>
          </cell>
          <cell r="B1375" t="str">
            <v>TTC</v>
          </cell>
          <cell r="C1375" t="str">
            <v>2455 Eglinton Ave E</v>
          </cell>
          <cell r="D1375" t="str">
            <v>Scarborough</v>
          </cell>
          <cell r="E1375" t="str">
            <v>M1K 2R1</v>
          </cell>
          <cell r="F1375">
            <v>0</v>
          </cell>
          <cell r="G1375" t="str">
            <v>SqFt</v>
          </cell>
          <cell r="H1375">
            <v>168</v>
          </cell>
          <cell r="J1375">
            <v>8783889.4310330003</v>
          </cell>
          <cell r="K1375" t="str">
            <v>kWh</v>
          </cell>
          <cell r="AF1375" t="str">
            <v xml:space="preserve">  </v>
          </cell>
          <cell r="AG1375" t="str">
            <v xml:space="preserve">  </v>
          </cell>
          <cell r="AH1375" t="str">
            <v xml:space="preserve">  </v>
          </cell>
          <cell r="AI1375" t="str">
            <v>KENN</v>
          </cell>
          <cell r="AJ1375" t="str">
            <v>TTC</v>
          </cell>
        </row>
        <row r="1376">
          <cell r="A1376" t="str">
            <v>King Subway Stn</v>
          </cell>
          <cell r="B1376" t="str">
            <v>TTC</v>
          </cell>
          <cell r="C1376" t="str">
            <v>5 King St W Unit King</v>
          </cell>
          <cell r="D1376" t="str">
            <v>Toronto</v>
          </cell>
          <cell r="E1376" t="str">
            <v>M5H 1C3</v>
          </cell>
          <cell r="F1376">
            <v>0</v>
          </cell>
          <cell r="G1376" t="str">
            <v>SqFt</v>
          </cell>
          <cell r="H1376">
            <v>168</v>
          </cell>
          <cell r="J1376">
            <v>573365.54764700006</v>
          </cell>
          <cell r="K1376" t="str">
            <v>kWh</v>
          </cell>
          <cell r="AF1376" t="str">
            <v xml:space="preserve">  </v>
          </cell>
          <cell r="AG1376" t="str">
            <v xml:space="preserve">  </v>
          </cell>
          <cell r="AH1376" t="str">
            <v xml:space="preserve">  </v>
          </cell>
          <cell r="AI1376" t="str">
            <v>KINGSW</v>
          </cell>
          <cell r="AJ1376" t="str">
            <v>TTC</v>
          </cell>
        </row>
        <row r="1377">
          <cell r="A1377" t="str">
            <v>Kipling Substation</v>
          </cell>
          <cell r="B1377" t="str">
            <v>TTC</v>
          </cell>
          <cell r="C1377" t="str">
            <v>25 St Albans Rd</v>
          </cell>
          <cell r="D1377" t="str">
            <v>Etobicoke</v>
          </cell>
          <cell r="E1377" t="str">
            <v>M9B 6K4</v>
          </cell>
          <cell r="F1377">
            <v>0</v>
          </cell>
          <cell r="G1377" t="str">
            <v>SqFt</v>
          </cell>
          <cell r="H1377">
            <v>168</v>
          </cell>
          <cell r="J1377">
            <v>4870093.7037089998</v>
          </cell>
          <cell r="K1377" t="str">
            <v>kWh</v>
          </cell>
          <cell r="AF1377" t="str">
            <v xml:space="preserve">  </v>
          </cell>
          <cell r="AG1377" t="str">
            <v xml:space="preserve">  </v>
          </cell>
          <cell r="AH1377" t="str">
            <v xml:space="preserve">  </v>
          </cell>
          <cell r="AI1377" t="str">
            <v>KIPL</v>
          </cell>
          <cell r="AJ1377" t="str">
            <v>TTC</v>
          </cell>
        </row>
        <row r="1378">
          <cell r="A1378" t="str">
            <v>Lakeshore Garage &amp; Shop</v>
          </cell>
          <cell r="B1378" t="str">
            <v>TTC</v>
          </cell>
          <cell r="C1378" t="str">
            <v>580 Commissioners St</v>
          </cell>
          <cell r="D1378" t="str">
            <v>Toronto</v>
          </cell>
          <cell r="E1378" t="str">
            <v>M4M 2R5</v>
          </cell>
          <cell r="F1378">
            <v>0</v>
          </cell>
          <cell r="G1378" t="str">
            <v>SqFt</v>
          </cell>
          <cell r="H1378">
            <v>70</v>
          </cell>
          <cell r="J1378">
            <v>2155004.3788709999</v>
          </cell>
          <cell r="K1378" t="str">
            <v>kWh</v>
          </cell>
          <cell r="L1378">
            <v>128039.74344799999</v>
          </cell>
          <cell r="M1378" t="str">
            <v>CUBICM</v>
          </cell>
          <cell r="AF1378" t="str">
            <v xml:space="preserve">  </v>
          </cell>
          <cell r="AG1378" t="str">
            <v xml:space="preserve">  </v>
          </cell>
          <cell r="AH1378" t="str">
            <v xml:space="preserve">  </v>
          </cell>
          <cell r="AI1378" t="str">
            <v>LAKEG</v>
          </cell>
          <cell r="AJ1378" t="str">
            <v>TTC</v>
          </cell>
        </row>
        <row r="1379">
          <cell r="A1379" t="str">
            <v>Lakeshore Substation</v>
          </cell>
          <cell r="B1379" t="str">
            <v>TTC</v>
          </cell>
          <cell r="C1379" t="str">
            <v>3236 Lake Shore Blvd W</v>
          </cell>
          <cell r="D1379" t="str">
            <v>Etobicoke</v>
          </cell>
          <cell r="E1379" t="str">
            <v>M8V 1M1</v>
          </cell>
          <cell r="F1379">
            <v>0</v>
          </cell>
          <cell r="G1379" t="str">
            <v>SqFt</v>
          </cell>
          <cell r="H1379">
            <v>168</v>
          </cell>
          <cell r="J1379">
            <v>155247.92571400001</v>
          </cell>
          <cell r="K1379" t="str">
            <v>kWh</v>
          </cell>
          <cell r="AF1379" t="str">
            <v xml:space="preserve">  </v>
          </cell>
          <cell r="AG1379" t="str">
            <v xml:space="preserve">  </v>
          </cell>
          <cell r="AH1379" t="str">
            <v xml:space="preserve">  </v>
          </cell>
          <cell r="AI1379" t="str">
            <v>LAKES</v>
          </cell>
          <cell r="AJ1379" t="str">
            <v>TTC</v>
          </cell>
        </row>
        <row r="1380">
          <cell r="A1380" t="str">
            <v>Lansdowne Substation</v>
          </cell>
          <cell r="B1380" t="str">
            <v>TTC</v>
          </cell>
          <cell r="C1380" t="str">
            <v>587 Lansdowne Ave</v>
          </cell>
          <cell r="D1380" t="str">
            <v>Toronto</v>
          </cell>
          <cell r="E1380" t="str">
            <v>M6H 3Y3</v>
          </cell>
          <cell r="F1380">
            <v>0</v>
          </cell>
          <cell r="G1380" t="str">
            <v>SqFt</v>
          </cell>
          <cell r="H1380">
            <v>168</v>
          </cell>
          <cell r="J1380">
            <v>1598516.35</v>
          </cell>
          <cell r="K1380" t="str">
            <v>kWh</v>
          </cell>
          <cell r="AF1380" t="str">
            <v xml:space="preserve">  </v>
          </cell>
          <cell r="AG1380" t="str">
            <v xml:space="preserve">  </v>
          </cell>
          <cell r="AH1380" t="str">
            <v xml:space="preserve">  </v>
          </cell>
          <cell r="AI1380" t="str">
            <v>LANS</v>
          </cell>
          <cell r="AJ1380" t="str">
            <v>TTC</v>
          </cell>
        </row>
        <row r="1381">
          <cell r="A1381" t="str">
            <v>Lansdowne Subway Stn</v>
          </cell>
          <cell r="B1381" t="str">
            <v>TTC</v>
          </cell>
          <cell r="C1381" t="str">
            <v>546 Lansdowne Ave Stn Lands</v>
          </cell>
          <cell r="D1381" t="str">
            <v>Toronto</v>
          </cell>
          <cell r="E1381" t="str">
            <v>M6H 2Z3</v>
          </cell>
          <cell r="F1381">
            <v>0</v>
          </cell>
          <cell r="G1381" t="str">
            <v>SqFt</v>
          </cell>
          <cell r="H1381">
            <v>168</v>
          </cell>
          <cell r="J1381">
            <v>461011.88951800001</v>
          </cell>
          <cell r="K1381" t="str">
            <v>kWh</v>
          </cell>
          <cell r="AF1381" t="str">
            <v xml:space="preserve">  </v>
          </cell>
          <cell r="AG1381" t="str">
            <v xml:space="preserve">  </v>
          </cell>
          <cell r="AH1381" t="str">
            <v xml:space="preserve">  </v>
          </cell>
          <cell r="AI1381" t="str">
            <v>LANSW</v>
          </cell>
          <cell r="AJ1381" t="str">
            <v>TTC</v>
          </cell>
        </row>
        <row r="1382">
          <cell r="A1382" t="str">
            <v>Lawrence East Substation</v>
          </cell>
          <cell r="B1382" t="str">
            <v>TTC</v>
          </cell>
          <cell r="C1382" t="str">
            <v>2444 Lawrence Ave E</v>
          </cell>
          <cell r="D1382" t="str">
            <v>Scarborough</v>
          </cell>
          <cell r="E1382" t="str">
            <v>M1P 2R5</v>
          </cell>
          <cell r="F1382">
            <v>0</v>
          </cell>
          <cell r="G1382" t="str">
            <v>SqFt</v>
          </cell>
          <cell r="H1382">
            <v>168</v>
          </cell>
          <cell r="J1382">
            <v>1108084.3387500001</v>
          </cell>
          <cell r="K1382" t="str">
            <v>kWh</v>
          </cell>
          <cell r="AF1382" t="str">
            <v xml:space="preserve">  </v>
          </cell>
          <cell r="AG1382" t="str">
            <v xml:space="preserve">  </v>
          </cell>
          <cell r="AH1382" t="str">
            <v xml:space="preserve">  </v>
          </cell>
          <cell r="AI1382" t="str">
            <v>LAWE</v>
          </cell>
          <cell r="AJ1382" t="str">
            <v>TTC</v>
          </cell>
        </row>
        <row r="1383">
          <cell r="A1383" t="str">
            <v>Lawrence Substation</v>
          </cell>
          <cell r="B1383" t="str">
            <v>TTC</v>
          </cell>
          <cell r="C1383" t="str">
            <v>3038 Yonge St</v>
          </cell>
          <cell r="D1383" t="str">
            <v>Toronto</v>
          </cell>
          <cell r="E1383" t="str">
            <v>M4N 2K7</v>
          </cell>
          <cell r="F1383">
            <v>0</v>
          </cell>
          <cell r="G1383" t="str">
            <v>SqFt</v>
          </cell>
          <cell r="H1383">
            <v>168</v>
          </cell>
          <cell r="J1383">
            <v>6782854.8645839998</v>
          </cell>
          <cell r="K1383" t="str">
            <v>kWh</v>
          </cell>
          <cell r="AF1383" t="str">
            <v xml:space="preserve">  </v>
          </cell>
          <cell r="AG1383" t="str">
            <v xml:space="preserve">  </v>
          </cell>
          <cell r="AH1383" t="str">
            <v xml:space="preserve">  </v>
          </cell>
          <cell r="AI1383" t="str">
            <v>LAWR</v>
          </cell>
          <cell r="AJ1383" t="str">
            <v>TTC</v>
          </cell>
        </row>
        <row r="1384">
          <cell r="A1384" t="str">
            <v>Lawrence Subway Stn</v>
          </cell>
          <cell r="B1384" t="str">
            <v>TTC</v>
          </cell>
          <cell r="C1384" t="str">
            <v>3050 Yonge St Unit Sublaw</v>
          </cell>
          <cell r="D1384" t="str">
            <v>Toronto</v>
          </cell>
          <cell r="E1384" t="str">
            <v>M4N 2K4</v>
          </cell>
          <cell r="F1384">
            <v>0</v>
          </cell>
          <cell r="G1384" t="str">
            <v>SqFt</v>
          </cell>
          <cell r="H1384">
            <v>168</v>
          </cell>
          <cell r="J1384">
            <v>3369673.0958060003</v>
          </cell>
          <cell r="K1384" t="str">
            <v>kWh</v>
          </cell>
          <cell r="AF1384" t="str">
            <v xml:space="preserve">  </v>
          </cell>
          <cell r="AG1384" t="str">
            <v xml:space="preserve">  </v>
          </cell>
          <cell r="AH1384" t="str">
            <v xml:space="preserve">  </v>
          </cell>
          <cell r="AI1384" t="str">
            <v>LAWRSW</v>
          </cell>
          <cell r="AJ1384" t="str">
            <v>TTC</v>
          </cell>
        </row>
        <row r="1385">
          <cell r="A1385" t="str">
            <v>Leslie  Substation</v>
          </cell>
          <cell r="B1385" t="str">
            <v>TTC</v>
          </cell>
          <cell r="C1385" t="str">
            <v>1209 Sheppard Ave E</v>
          </cell>
          <cell r="D1385" t="str">
            <v>North York</v>
          </cell>
          <cell r="E1385" t="str">
            <v>M2K 1E2</v>
          </cell>
          <cell r="F1385">
            <v>0</v>
          </cell>
          <cell r="G1385" t="str">
            <v>SqFt</v>
          </cell>
          <cell r="H1385">
            <v>168</v>
          </cell>
          <cell r="J1385">
            <v>5822253.7741939994</v>
          </cell>
          <cell r="K1385" t="str">
            <v>kWh</v>
          </cell>
          <cell r="AF1385" t="str">
            <v xml:space="preserve">  </v>
          </cell>
          <cell r="AG1385" t="str">
            <v xml:space="preserve">  </v>
          </cell>
          <cell r="AH1385" t="str">
            <v xml:space="preserve">  </v>
          </cell>
          <cell r="AI1385" t="str">
            <v>LESLIE</v>
          </cell>
          <cell r="AJ1385" t="str">
            <v>TTC</v>
          </cell>
        </row>
        <row r="1386">
          <cell r="A1386" t="str">
            <v>Lippincott Substation</v>
          </cell>
          <cell r="B1386" t="str">
            <v>TTC</v>
          </cell>
          <cell r="C1386" t="str">
            <v>386 Lippincott St</v>
          </cell>
          <cell r="D1386" t="str">
            <v>Toronto</v>
          </cell>
          <cell r="E1386" t="str">
            <v>M5S 1Y5</v>
          </cell>
          <cell r="F1386">
            <v>0</v>
          </cell>
          <cell r="G1386" t="str">
            <v>SqFt</v>
          </cell>
          <cell r="H1386">
            <v>168</v>
          </cell>
          <cell r="J1386">
            <v>1002201.388688</v>
          </cell>
          <cell r="K1386" t="str">
            <v>kWh</v>
          </cell>
          <cell r="AF1386" t="str">
            <v xml:space="preserve">  </v>
          </cell>
          <cell r="AG1386" t="str">
            <v xml:space="preserve">  </v>
          </cell>
          <cell r="AH1386" t="str">
            <v xml:space="preserve">  </v>
          </cell>
          <cell r="AI1386" t="str">
            <v>LIPP</v>
          </cell>
          <cell r="AJ1386" t="str">
            <v>TTC</v>
          </cell>
        </row>
        <row r="1387">
          <cell r="A1387" t="str">
            <v>Long Branch Substation</v>
          </cell>
          <cell r="B1387" t="str">
            <v>TTC</v>
          </cell>
          <cell r="C1387" t="str">
            <v>3842 Lake Shore Blvd W</v>
          </cell>
          <cell r="D1387" t="str">
            <v>Etobicoke</v>
          </cell>
          <cell r="E1387" t="str">
            <v>M8W 3P6</v>
          </cell>
          <cell r="F1387">
            <v>0</v>
          </cell>
          <cell r="G1387" t="str">
            <v>SqFt</v>
          </cell>
          <cell r="H1387">
            <v>168</v>
          </cell>
          <cell r="J1387">
            <v>119029.730194</v>
          </cell>
          <cell r="K1387" t="str">
            <v>kWh</v>
          </cell>
          <cell r="AF1387" t="str">
            <v xml:space="preserve">  </v>
          </cell>
          <cell r="AG1387" t="str">
            <v xml:space="preserve">  </v>
          </cell>
          <cell r="AH1387" t="str">
            <v xml:space="preserve">  </v>
          </cell>
          <cell r="AI1387" t="str">
            <v>LONGB</v>
          </cell>
          <cell r="AJ1387" t="str">
            <v>TTC</v>
          </cell>
        </row>
        <row r="1388">
          <cell r="A1388" t="str">
            <v>Main Street Subway Stn</v>
          </cell>
          <cell r="B1388" t="str">
            <v>TTC</v>
          </cell>
          <cell r="C1388" t="str">
            <v>321 Main St Unit Mn Stn</v>
          </cell>
          <cell r="D1388" t="str">
            <v>Toronto</v>
          </cell>
          <cell r="E1388" t="str">
            <v>M4C 4X6</v>
          </cell>
          <cell r="F1388">
            <v>0</v>
          </cell>
          <cell r="G1388" t="str">
            <v>SqFt</v>
          </cell>
          <cell r="H1388">
            <v>168</v>
          </cell>
          <cell r="J1388">
            <v>714542.31779400003</v>
          </cell>
          <cell r="K1388" t="str">
            <v>kWh</v>
          </cell>
          <cell r="AF1388" t="str">
            <v xml:space="preserve">  </v>
          </cell>
          <cell r="AG1388" t="str">
            <v xml:space="preserve">  </v>
          </cell>
          <cell r="AH1388" t="str">
            <v xml:space="preserve">  </v>
          </cell>
          <cell r="AI1388" t="str">
            <v>MAINSW</v>
          </cell>
          <cell r="AJ1388" t="str">
            <v>TTC</v>
          </cell>
        </row>
        <row r="1389">
          <cell r="A1389" t="str">
            <v>Malvern Garage &amp; Shop</v>
          </cell>
          <cell r="B1389" t="str">
            <v>TTC</v>
          </cell>
          <cell r="C1389" t="str">
            <v>5050 Sheppard Ave E</v>
          </cell>
          <cell r="D1389" t="str">
            <v>Scarborough</v>
          </cell>
          <cell r="E1389" t="str">
            <v>M1S 4N3</v>
          </cell>
          <cell r="F1389">
            <v>574125</v>
          </cell>
          <cell r="G1389" t="str">
            <v>SqFt</v>
          </cell>
          <cell r="H1389">
            <v>70</v>
          </cell>
          <cell r="J1389">
            <v>4514521.9043669999</v>
          </cell>
          <cell r="K1389" t="str">
            <v>kWh</v>
          </cell>
          <cell r="AF1389" t="str">
            <v xml:space="preserve">  </v>
          </cell>
          <cell r="AG1389" t="str">
            <v xml:space="preserve">  </v>
          </cell>
          <cell r="AH1389" t="str">
            <v xml:space="preserve">  </v>
          </cell>
          <cell r="AI1389" t="str">
            <v>MALV</v>
          </cell>
          <cell r="AJ1389" t="str">
            <v>TTC</v>
          </cell>
        </row>
        <row r="1390">
          <cell r="A1390" t="str">
            <v>McCowan Substation</v>
          </cell>
          <cell r="B1390" t="str">
            <v>TTC</v>
          </cell>
          <cell r="C1390" t="str">
            <v>1275 Mccowan Rd</v>
          </cell>
          <cell r="D1390" t="str">
            <v>Scarborough</v>
          </cell>
          <cell r="E1390" t="str">
            <v>M1P 4Z7</v>
          </cell>
          <cell r="F1390">
            <v>0</v>
          </cell>
          <cell r="G1390" t="str">
            <v>SqFt</v>
          </cell>
          <cell r="H1390">
            <v>168</v>
          </cell>
          <cell r="J1390">
            <v>3344165.116932</v>
          </cell>
          <cell r="K1390" t="str">
            <v>kWh</v>
          </cell>
          <cell r="AF1390" t="str">
            <v xml:space="preserve">  </v>
          </cell>
          <cell r="AG1390" t="str">
            <v xml:space="preserve">  </v>
          </cell>
          <cell r="AH1390" t="str">
            <v xml:space="preserve">  </v>
          </cell>
          <cell r="AI1390" t="str">
            <v>MCCOW</v>
          </cell>
          <cell r="AJ1390" t="str">
            <v>TTC</v>
          </cell>
        </row>
        <row r="1391">
          <cell r="A1391" t="str">
            <v>Museum Subway Stn</v>
          </cell>
          <cell r="B1391" t="str">
            <v>TTC</v>
          </cell>
          <cell r="C1391" t="str">
            <v>96 Queens Park Ave</v>
          </cell>
          <cell r="D1391" t="str">
            <v>Toronto</v>
          </cell>
          <cell r="E1391" t="str">
            <v>M5S 2C7</v>
          </cell>
          <cell r="F1391">
            <v>0</v>
          </cell>
          <cell r="G1391" t="str">
            <v>SqFt</v>
          </cell>
          <cell r="H1391">
            <v>168</v>
          </cell>
          <cell r="J1391">
            <v>282868.68194099999</v>
          </cell>
          <cell r="K1391" t="str">
            <v>kWh</v>
          </cell>
          <cell r="AF1391" t="str">
            <v xml:space="preserve">  </v>
          </cell>
          <cell r="AG1391" t="str">
            <v xml:space="preserve">  </v>
          </cell>
          <cell r="AH1391" t="str">
            <v xml:space="preserve">  </v>
          </cell>
          <cell r="AI1391" t="str">
            <v>MUSESW</v>
          </cell>
          <cell r="AJ1391" t="str">
            <v>TTC</v>
          </cell>
        </row>
        <row r="1392">
          <cell r="A1392" t="str">
            <v>North York Ctr Subway Stn</v>
          </cell>
          <cell r="B1392" t="str">
            <v>TTC</v>
          </cell>
          <cell r="C1392" t="str">
            <v>5110 Yonge St Unit Upmt</v>
          </cell>
          <cell r="D1392" t="str">
            <v>North York</v>
          </cell>
          <cell r="E1392" t="str">
            <v>M2N 7J8</v>
          </cell>
          <cell r="F1392">
            <v>0</v>
          </cell>
          <cell r="G1392" t="str">
            <v>SqFt</v>
          </cell>
          <cell r="H1392">
            <v>168</v>
          </cell>
          <cell r="J1392">
            <v>604306.92354800005</v>
          </cell>
          <cell r="K1392" t="str">
            <v>kWh</v>
          </cell>
          <cell r="AF1392" t="str">
            <v xml:space="preserve">  </v>
          </cell>
          <cell r="AG1392" t="str">
            <v xml:space="preserve">  </v>
          </cell>
          <cell r="AH1392" t="str">
            <v xml:space="preserve">  </v>
          </cell>
          <cell r="AI1392" t="str">
            <v>NYCSW</v>
          </cell>
          <cell r="AJ1392" t="str">
            <v>TTC</v>
          </cell>
        </row>
        <row r="1393">
          <cell r="A1393" t="str">
            <v>Oakvale Substation</v>
          </cell>
          <cell r="B1393" t="str">
            <v>TTC</v>
          </cell>
          <cell r="C1393" t="str">
            <v>400 Greenwood Ave Near Oakval</v>
          </cell>
          <cell r="D1393" t="str">
            <v>Toronto</v>
          </cell>
          <cell r="E1393" t="str">
            <v>M4L 2V6</v>
          </cell>
          <cell r="F1393">
            <v>0</v>
          </cell>
          <cell r="G1393" t="str">
            <v>SqFt</v>
          </cell>
          <cell r="H1393">
            <v>168</v>
          </cell>
          <cell r="J1393">
            <v>24029734.737129003</v>
          </cell>
          <cell r="K1393" t="str">
            <v>kWh</v>
          </cell>
          <cell r="L1393">
            <v>397529.84451600001</v>
          </cell>
          <cell r="M1393" t="str">
            <v>CUBICM</v>
          </cell>
          <cell r="AF1393" t="str">
            <v xml:space="preserve">  </v>
          </cell>
          <cell r="AG1393" t="str">
            <v xml:space="preserve">  </v>
          </cell>
          <cell r="AH1393" t="str">
            <v xml:space="preserve">  </v>
          </cell>
          <cell r="AI1393" t="str">
            <v>OAKV</v>
          </cell>
          <cell r="AJ1393" t="str">
            <v>TTC</v>
          </cell>
        </row>
        <row r="1394">
          <cell r="A1394" t="str">
            <v>Orde Substation</v>
          </cell>
          <cell r="B1394" t="str">
            <v>TTC</v>
          </cell>
          <cell r="C1394" t="str">
            <v>16 Orde St</v>
          </cell>
          <cell r="D1394" t="str">
            <v>Toronto</v>
          </cell>
          <cell r="E1394" t="str">
            <v>M5T 3H7</v>
          </cell>
          <cell r="F1394">
            <v>0</v>
          </cell>
          <cell r="G1394" t="str">
            <v>SqFt</v>
          </cell>
          <cell r="H1394">
            <v>168</v>
          </cell>
          <cell r="J1394">
            <v>5520388.0666450001</v>
          </cell>
          <cell r="K1394" t="str">
            <v>kWh</v>
          </cell>
          <cell r="AF1394" t="str">
            <v xml:space="preserve">  </v>
          </cell>
          <cell r="AG1394" t="str">
            <v xml:space="preserve">  </v>
          </cell>
          <cell r="AH1394" t="str">
            <v xml:space="preserve">  </v>
          </cell>
          <cell r="AI1394" t="str">
            <v>ORDE</v>
          </cell>
          <cell r="AJ1394" t="str">
            <v>TTC</v>
          </cell>
        </row>
        <row r="1395">
          <cell r="A1395" t="str">
            <v>Osgoode Subway Stn</v>
          </cell>
          <cell r="B1395" t="str">
            <v>TTC</v>
          </cell>
          <cell r="C1395" t="str">
            <v>300 University Ave Unit Osg</v>
          </cell>
          <cell r="D1395" t="str">
            <v>Toronto</v>
          </cell>
          <cell r="E1395" t="str">
            <v>M5G 2K7</v>
          </cell>
          <cell r="F1395">
            <v>0</v>
          </cell>
          <cell r="G1395" t="str">
            <v>SqFt</v>
          </cell>
          <cell r="H1395">
            <v>168</v>
          </cell>
          <cell r="J1395">
            <v>404269.41269100003</v>
          </cell>
          <cell r="K1395" t="str">
            <v>kWh</v>
          </cell>
          <cell r="AF1395" t="str">
            <v xml:space="preserve">  </v>
          </cell>
          <cell r="AG1395" t="str">
            <v xml:space="preserve">  </v>
          </cell>
          <cell r="AH1395" t="str">
            <v xml:space="preserve">  </v>
          </cell>
          <cell r="AI1395" t="str">
            <v>OSGOSW</v>
          </cell>
          <cell r="AJ1395" t="str">
            <v>TTC</v>
          </cell>
        </row>
        <row r="1396">
          <cell r="A1396" t="str">
            <v>Ossington Substation</v>
          </cell>
          <cell r="B1396" t="str">
            <v>TTC</v>
          </cell>
          <cell r="C1396" t="str">
            <v>137 Winona Dr</v>
          </cell>
          <cell r="D1396" t="str">
            <v>Toronto</v>
          </cell>
          <cell r="E1396" t="str">
            <v>M6G 3S7</v>
          </cell>
          <cell r="F1396">
            <v>0</v>
          </cell>
          <cell r="G1396" t="str">
            <v>SqFt</v>
          </cell>
          <cell r="H1396">
            <v>168</v>
          </cell>
          <cell r="J1396">
            <v>1727239.9244200001</v>
          </cell>
          <cell r="K1396" t="str">
            <v>kWh</v>
          </cell>
          <cell r="AF1396" t="str">
            <v xml:space="preserve">  </v>
          </cell>
          <cell r="AG1396" t="str">
            <v xml:space="preserve">  </v>
          </cell>
          <cell r="AH1396" t="str">
            <v xml:space="preserve">  </v>
          </cell>
          <cell r="AI1396" t="str">
            <v>OSSIN</v>
          </cell>
          <cell r="AJ1396" t="str">
            <v>TTC</v>
          </cell>
        </row>
        <row r="1397">
          <cell r="A1397" t="str">
            <v>Ossington Subway Stn</v>
          </cell>
          <cell r="B1397" t="str">
            <v>TTC</v>
          </cell>
          <cell r="C1397" t="str">
            <v>750 Ossington Ave Stn Ossn</v>
          </cell>
          <cell r="D1397" t="str">
            <v>Toronto</v>
          </cell>
          <cell r="E1397" t="str">
            <v>M6G 3V1</v>
          </cell>
          <cell r="F1397">
            <v>0</v>
          </cell>
          <cell r="G1397" t="str">
            <v>SqFt</v>
          </cell>
          <cell r="H1397">
            <v>168</v>
          </cell>
          <cell r="J1397">
            <v>853185.41248399997</v>
          </cell>
          <cell r="K1397" t="str">
            <v>kWh</v>
          </cell>
          <cell r="AF1397" t="str">
            <v xml:space="preserve">  </v>
          </cell>
          <cell r="AG1397" t="str">
            <v xml:space="preserve">  </v>
          </cell>
          <cell r="AH1397" t="str">
            <v xml:space="preserve">  </v>
          </cell>
          <cell r="AI1397" t="str">
            <v>OSSISW</v>
          </cell>
          <cell r="AJ1397" t="str">
            <v>TTC</v>
          </cell>
        </row>
        <row r="1398">
          <cell r="A1398" t="str">
            <v>Pape Subway Stn</v>
          </cell>
          <cell r="B1398" t="str">
            <v>TTC</v>
          </cell>
          <cell r="C1398" t="str">
            <v>735 Pape Ave Unit Papstn</v>
          </cell>
          <cell r="D1398" t="str">
            <v>Toronto</v>
          </cell>
          <cell r="E1398" t="str">
            <v>M4K 3S7</v>
          </cell>
          <cell r="F1398">
            <v>0</v>
          </cell>
          <cell r="G1398" t="str">
            <v>SqFt</v>
          </cell>
          <cell r="H1398">
            <v>168</v>
          </cell>
          <cell r="J1398">
            <v>747403.07544100005</v>
          </cell>
          <cell r="K1398" t="str">
            <v>kWh</v>
          </cell>
          <cell r="AF1398" t="str">
            <v xml:space="preserve">  </v>
          </cell>
          <cell r="AG1398" t="str">
            <v xml:space="preserve">  </v>
          </cell>
          <cell r="AH1398" t="str">
            <v xml:space="preserve">  </v>
          </cell>
          <cell r="AI1398" t="str">
            <v>PAPESW</v>
          </cell>
          <cell r="AJ1398" t="str">
            <v>TTC</v>
          </cell>
        </row>
        <row r="1399">
          <cell r="A1399" t="str">
            <v>Park Hill Substation</v>
          </cell>
          <cell r="B1399" t="str">
            <v>TTC</v>
          </cell>
          <cell r="C1399" t="str">
            <v>1300 Eglinton Ave W</v>
          </cell>
          <cell r="D1399" t="str">
            <v>Toronto</v>
          </cell>
          <cell r="E1399" t="str">
            <v>M6C 3Z4</v>
          </cell>
          <cell r="F1399">
            <v>0</v>
          </cell>
          <cell r="G1399" t="str">
            <v>SqFt</v>
          </cell>
          <cell r="H1399">
            <v>168</v>
          </cell>
          <cell r="J1399">
            <v>4231679.6441620002</v>
          </cell>
          <cell r="K1399" t="str">
            <v>kWh</v>
          </cell>
          <cell r="AF1399" t="str">
            <v xml:space="preserve">  </v>
          </cell>
          <cell r="AG1399" t="str">
            <v xml:space="preserve">  </v>
          </cell>
          <cell r="AH1399" t="str">
            <v xml:space="preserve">  </v>
          </cell>
          <cell r="AI1399" t="str">
            <v>PARKH</v>
          </cell>
          <cell r="AJ1399" t="str">
            <v>TTC</v>
          </cell>
        </row>
        <row r="1400">
          <cell r="A1400" t="str">
            <v>Pleasant Substation</v>
          </cell>
          <cell r="B1400" t="str">
            <v>TTC</v>
          </cell>
          <cell r="C1400" t="str">
            <v>14 Pleasant Blvd</v>
          </cell>
          <cell r="D1400" t="str">
            <v>Toronto</v>
          </cell>
          <cell r="E1400" t="str">
            <v>M4T 1J8</v>
          </cell>
          <cell r="F1400">
            <v>0</v>
          </cell>
          <cell r="G1400" t="str">
            <v>SqFt</v>
          </cell>
          <cell r="H1400">
            <v>168</v>
          </cell>
          <cell r="J1400">
            <v>8500725.1284190007</v>
          </cell>
          <cell r="K1400" t="str">
            <v>kWh</v>
          </cell>
          <cell r="AF1400" t="str">
            <v xml:space="preserve">  </v>
          </cell>
          <cell r="AG1400" t="str">
            <v xml:space="preserve">  </v>
          </cell>
          <cell r="AH1400" t="str">
            <v xml:space="preserve">  </v>
          </cell>
          <cell r="AI1400" t="str">
            <v>PLEAS</v>
          </cell>
          <cell r="AJ1400" t="str">
            <v>TTC</v>
          </cell>
        </row>
        <row r="1401">
          <cell r="A1401" t="str">
            <v>Prince Edward Substation</v>
          </cell>
          <cell r="B1401" t="str">
            <v>TTC</v>
          </cell>
          <cell r="C1401" t="str">
            <v>339 Prince Edward Dr</v>
          </cell>
          <cell r="D1401" t="str">
            <v>Etobicoke</v>
          </cell>
          <cell r="E1401" t="str">
            <v>M8X 1B2</v>
          </cell>
          <cell r="F1401">
            <v>0</v>
          </cell>
          <cell r="G1401" t="str">
            <v>SqFt</v>
          </cell>
          <cell r="H1401">
            <v>168</v>
          </cell>
          <cell r="J1401">
            <v>10123148.236871</v>
          </cell>
          <cell r="K1401" t="str">
            <v>kWh</v>
          </cell>
          <cell r="AF1401" t="str">
            <v xml:space="preserve">  </v>
          </cell>
          <cell r="AG1401" t="str">
            <v xml:space="preserve">  </v>
          </cell>
          <cell r="AH1401" t="str">
            <v xml:space="preserve">  </v>
          </cell>
          <cell r="AI1401" t="str">
            <v>PRINC</v>
          </cell>
          <cell r="AJ1401" t="str">
            <v>TTC</v>
          </cell>
        </row>
        <row r="1402">
          <cell r="A1402" t="str">
            <v>Queen St W Subway Station</v>
          </cell>
          <cell r="B1402" t="str">
            <v>TTC</v>
          </cell>
          <cell r="C1402" t="str">
            <v>1 Queen St W Stn Queen</v>
          </cell>
          <cell r="D1402" t="str">
            <v>Toronto</v>
          </cell>
          <cell r="E1402" t="str">
            <v>M5H 3X4</v>
          </cell>
          <cell r="F1402">
            <v>0</v>
          </cell>
          <cell r="G1402" t="str">
            <v>SqFt</v>
          </cell>
          <cell r="H1402">
            <v>168</v>
          </cell>
          <cell r="J1402">
            <v>592123.32954399998</v>
          </cell>
          <cell r="K1402" t="str">
            <v>kWh</v>
          </cell>
          <cell r="AF1402" t="str">
            <v xml:space="preserve">  </v>
          </cell>
          <cell r="AG1402" t="str">
            <v xml:space="preserve">  </v>
          </cell>
          <cell r="AH1402" t="str">
            <v xml:space="preserve">  </v>
          </cell>
          <cell r="AI1402" t="str">
            <v>QUEESW</v>
          </cell>
          <cell r="AJ1402" t="str">
            <v>TTC</v>
          </cell>
        </row>
        <row r="1403">
          <cell r="A1403" t="str">
            <v>Queens Park Subway Stn</v>
          </cell>
          <cell r="B1403" t="str">
            <v>TTC</v>
          </cell>
          <cell r="C1403" t="str">
            <v>130 College St Near Qun Pk</v>
          </cell>
          <cell r="D1403" t="str">
            <v>Toronto</v>
          </cell>
          <cell r="E1403" t="str">
            <v>M5G 1L7</v>
          </cell>
          <cell r="F1403">
            <v>0</v>
          </cell>
          <cell r="G1403" t="str">
            <v>SqFt</v>
          </cell>
          <cell r="H1403">
            <v>168</v>
          </cell>
          <cell r="J1403">
            <v>449492.18705899996</v>
          </cell>
          <cell r="K1403" t="str">
            <v>kWh</v>
          </cell>
          <cell r="AF1403" t="str">
            <v xml:space="preserve">  </v>
          </cell>
          <cell r="AG1403" t="str">
            <v xml:space="preserve">  </v>
          </cell>
          <cell r="AH1403" t="str">
            <v xml:space="preserve">  </v>
          </cell>
          <cell r="AI1403" t="str">
            <v>QPSW</v>
          </cell>
          <cell r="AJ1403" t="str">
            <v>TTC</v>
          </cell>
        </row>
        <row r="1404">
          <cell r="A1404" t="str">
            <v>Queensway Garage &amp; Shop</v>
          </cell>
          <cell r="B1404" t="str">
            <v>TTC</v>
          </cell>
          <cell r="C1404" t="str">
            <v>400 Evans Ave</v>
          </cell>
          <cell r="D1404" t="str">
            <v>Etobicoke</v>
          </cell>
          <cell r="E1404" t="str">
            <v>M8Z 1K6</v>
          </cell>
          <cell r="F1404">
            <v>0</v>
          </cell>
          <cell r="G1404" t="str">
            <v>SqFt</v>
          </cell>
          <cell r="H1404">
            <v>70</v>
          </cell>
          <cell r="J1404">
            <v>2552553.5270969998</v>
          </cell>
          <cell r="K1404" t="str">
            <v>kWh</v>
          </cell>
          <cell r="L1404">
            <v>332458.57064500003</v>
          </cell>
          <cell r="M1404" t="str">
            <v>CUBICM</v>
          </cell>
          <cell r="AF1404" t="str">
            <v xml:space="preserve">  </v>
          </cell>
          <cell r="AG1404" t="str">
            <v xml:space="preserve">  </v>
          </cell>
          <cell r="AH1404" t="str">
            <v xml:space="preserve">  </v>
          </cell>
          <cell r="AI1404" t="str">
            <v>QWG</v>
          </cell>
          <cell r="AJ1404" t="str">
            <v>TTC</v>
          </cell>
        </row>
        <row r="1405">
          <cell r="A1405" t="str">
            <v>Richmond Substation</v>
          </cell>
          <cell r="B1405" t="str">
            <v>TTC</v>
          </cell>
          <cell r="C1405" t="str">
            <v>33 Richmond St E</v>
          </cell>
          <cell r="D1405" t="str">
            <v>Toronto</v>
          </cell>
          <cell r="E1405" t="str">
            <v>M5C 1M1</v>
          </cell>
          <cell r="F1405">
            <v>0</v>
          </cell>
          <cell r="G1405" t="str">
            <v>SqFt</v>
          </cell>
          <cell r="H1405">
            <v>168</v>
          </cell>
          <cell r="J1405">
            <v>16813080.048484001</v>
          </cell>
          <cell r="K1405" t="str">
            <v>kWh</v>
          </cell>
          <cell r="AF1405" t="str">
            <v xml:space="preserve">  </v>
          </cell>
          <cell r="AG1405" t="str">
            <v xml:space="preserve">  </v>
          </cell>
          <cell r="AH1405" t="str">
            <v xml:space="preserve">  </v>
          </cell>
          <cell r="AI1405" t="str">
            <v>RICHM</v>
          </cell>
          <cell r="AJ1405" t="str">
            <v>TTC</v>
          </cell>
        </row>
        <row r="1406">
          <cell r="A1406" t="str">
            <v>Roncesvalles Substation</v>
          </cell>
          <cell r="B1406" t="str">
            <v>TTC</v>
          </cell>
          <cell r="C1406" t="str">
            <v>30 Roncesvalles Ave</v>
          </cell>
          <cell r="D1406" t="str">
            <v>Toronto</v>
          </cell>
          <cell r="E1406" t="str">
            <v>M6R 1C7</v>
          </cell>
          <cell r="F1406">
            <v>0</v>
          </cell>
          <cell r="G1406" t="str">
            <v>SqFt</v>
          </cell>
          <cell r="H1406">
            <v>168</v>
          </cell>
          <cell r="J1406">
            <v>9970656.0477740001</v>
          </cell>
          <cell r="K1406" t="str">
            <v>kWh</v>
          </cell>
          <cell r="L1406">
            <v>114557.69677400001</v>
          </cell>
          <cell r="M1406" t="str">
            <v>CUBICM</v>
          </cell>
          <cell r="AF1406" t="str">
            <v xml:space="preserve">  </v>
          </cell>
          <cell r="AG1406" t="str">
            <v xml:space="preserve">  </v>
          </cell>
          <cell r="AH1406" t="str">
            <v xml:space="preserve">  </v>
          </cell>
          <cell r="AI1406" t="str">
            <v>RONC</v>
          </cell>
          <cell r="AJ1406" t="str">
            <v>TTC</v>
          </cell>
        </row>
        <row r="1407">
          <cell r="A1407" t="str">
            <v>Rosedale Subway Stn</v>
          </cell>
          <cell r="B1407" t="str">
            <v>TTC</v>
          </cell>
          <cell r="C1407" t="str">
            <v>5 Crescent Rd Stn Rosedl</v>
          </cell>
          <cell r="D1407" t="str">
            <v>Toronto</v>
          </cell>
          <cell r="E1407" t="str">
            <v>M4W 1S9</v>
          </cell>
          <cell r="F1407">
            <v>0</v>
          </cell>
          <cell r="G1407" t="str">
            <v>SqFt</v>
          </cell>
          <cell r="H1407">
            <v>168</v>
          </cell>
          <cell r="J1407">
            <v>269653.29280900001</v>
          </cell>
          <cell r="K1407" t="str">
            <v>kWh</v>
          </cell>
          <cell r="AF1407" t="str">
            <v xml:space="preserve">  </v>
          </cell>
          <cell r="AG1407" t="str">
            <v xml:space="preserve">  </v>
          </cell>
          <cell r="AH1407" t="str">
            <v xml:space="preserve">  </v>
          </cell>
          <cell r="AI1407" t="str">
            <v>ROSESW</v>
          </cell>
          <cell r="AJ1407" t="str">
            <v>TTC</v>
          </cell>
        </row>
        <row r="1408">
          <cell r="A1408" t="str">
            <v>Runnymede Rd Unit Loop</v>
          </cell>
          <cell r="B1408" t="str">
            <v>TTC</v>
          </cell>
          <cell r="C1408" t="str">
            <v>Runnymede Rd and Dundas St W</v>
          </cell>
          <cell r="D1408" t="str">
            <v>Toronto</v>
          </cell>
          <cell r="E1408" t="str">
            <v>M6S 2S1</v>
          </cell>
          <cell r="F1408">
            <v>0</v>
          </cell>
          <cell r="G1408" t="str">
            <v>SqFt</v>
          </cell>
          <cell r="H1408">
            <v>168</v>
          </cell>
          <cell r="J1408">
            <v>12674.613871</v>
          </cell>
          <cell r="K1408" t="str">
            <v>kWh</v>
          </cell>
          <cell r="AF1408" t="str">
            <v xml:space="preserve">  </v>
          </cell>
          <cell r="AG1408" t="str">
            <v xml:space="preserve">  </v>
          </cell>
          <cell r="AH1408" t="str">
            <v xml:space="preserve">  </v>
          </cell>
          <cell r="AI1408" t="str">
            <v>RUNNYM</v>
          </cell>
          <cell r="AJ1408" t="str">
            <v>TTC</v>
          </cell>
        </row>
        <row r="1409">
          <cell r="A1409" t="str">
            <v>Runnymede Subway Stn</v>
          </cell>
          <cell r="B1409" t="str">
            <v>TTC</v>
          </cell>
          <cell r="C1409" t="str">
            <v>261 Runnymede Rd Stn Runny</v>
          </cell>
          <cell r="D1409" t="str">
            <v>Toronto</v>
          </cell>
          <cell r="E1409" t="str">
            <v>M6S 1N4</v>
          </cell>
          <cell r="F1409">
            <v>0</v>
          </cell>
          <cell r="G1409" t="str">
            <v>SqFt</v>
          </cell>
          <cell r="H1409">
            <v>168</v>
          </cell>
          <cell r="J1409">
            <v>482875.49676499999</v>
          </cell>
          <cell r="K1409" t="str">
            <v>kWh</v>
          </cell>
          <cell r="AF1409" t="str">
            <v xml:space="preserve">  </v>
          </cell>
          <cell r="AG1409" t="str">
            <v xml:space="preserve">  </v>
          </cell>
          <cell r="AH1409" t="str">
            <v xml:space="preserve">  </v>
          </cell>
          <cell r="AI1409" t="str">
            <v>RUNNSW</v>
          </cell>
          <cell r="AJ1409" t="str">
            <v>TTC</v>
          </cell>
        </row>
        <row r="1410">
          <cell r="A1410" t="str">
            <v>Russell Substation</v>
          </cell>
          <cell r="B1410" t="str">
            <v>TTC</v>
          </cell>
          <cell r="C1410" t="str">
            <v>1357 Queen St E</v>
          </cell>
          <cell r="D1410" t="str">
            <v>Toronto</v>
          </cell>
          <cell r="E1410" t="str">
            <v>M4L 1C7</v>
          </cell>
          <cell r="F1410">
            <v>0</v>
          </cell>
          <cell r="G1410" t="str">
            <v>SqFt</v>
          </cell>
          <cell r="H1410">
            <v>168</v>
          </cell>
          <cell r="J1410">
            <v>5142144.8912589997</v>
          </cell>
          <cell r="K1410" t="str">
            <v>kWh</v>
          </cell>
          <cell r="L1410">
            <v>53700.964138000003</v>
          </cell>
          <cell r="M1410" t="str">
            <v>CUBICM</v>
          </cell>
          <cell r="AF1410" t="str">
            <v xml:space="preserve">  </v>
          </cell>
          <cell r="AG1410" t="str">
            <v xml:space="preserve">  </v>
          </cell>
          <cell r="AH1410" t="str">
            <v xml:space="preserve">  </v>
          </cell>
          <cell r="AI1410" t="str">
            <v>RUSS</v>
          </cell>
          <cell r="AJ1410" t="str">
            <v>TTC</v>
          </cell>
        </row>
        <row r="1411">
          <cell r="A1411" t="str">
            <v>Sheppard West Substation</v>
          </cell>
          <cell r="B1411" t="str">
            <v>TTC</v>
          </cell>
          <cell r="C1411" t="str">
            <v>1035 Sheppard Ave W</v>
          </cell>
          <cell r="D1411" t="str">
            <v>North York</v>
          </cell>
          <cell r="E1411" t="str">
            <v>M3H 2M5</v>
          </cell>
          <cell r="F1411">
            <v>0</v>
          </cell>
          <cell r="G1411" t="str">
            <v>SqFt</v>
          </cell>
          <cell r="H1411">
            <v>168</v>
          </cell>
          <cell r="J1411">
            <v>5801968.6020000009</v>
          </cell>
          <cell r="K1411" t="str">
            <v>kWh</v>
          </cell>
          <cell r="AF1411" t="str">
            <v xml:space="preserve">  </v>
          </cell>
          <cell r="AG1411" t="str">
            <v xml:space="preserve">  </v>
          </cell>
          <cell r="AH1411" t="str">
            <v xml:space="preserve">  </v>
          </cell>
          <cell r="AI1411" t="str">
            <v>SHEPW</v>
          </cell>
          <cell r="AJ1411" t="str">
            <v>TTC</v>
          </cell>
        </row>
        <row r="1412">
          <cell r="A1412" t="str">
            <v>Sheppard Yonge Substation</v>
          </cell>
          <cell r="B1412" t="str">
            <v>TTC</v>
          </cell>
          <cell r="C1412" t="str">
            <v>2 Sheppard Ave W</v>
          </cell>
          <cell r="D1412" t="str">
            <v>North York</v>
          </cell>
          <cell r="E1412" t="str">
            <v>M2N 5M9</v>
          </cell>
          <cell r="F1412">
            <v>0</v>
          </cell>
          <cell r="G1412" t="str">
            <v>SqFt</v>
          </cell>
          <cell r="H1412">
            <v>168</v>
          </cell>
          <cell r="J1412">
            <v>7891167.6532910001</v>
          </cell>
          <cell r="K1412" t="str">
            <v>kWh</v>
          </cell>
          <cell r="AF1412" t="str">
            <v xml:space="preserve">  </v>
          </cell>
          <cell r="AG1412" t="str">
            <v xml:space="preserve">  </v>
          </cell>
          <cell r="AH1412" t="str">
            <v xml:space="preserve">  </v>
          </cell>
          <cell r="AI1412" t="str">
            <v>SHEPP</v>
          </cell>
          <cell r="AJ1412" t="str">
            <v>TTC</v>
          </cell>
        </row>
        <row r="1413">
          <cell r="A1413" t="str">
            <v>Sherbourne Subway Stn</v>
          </cell>
          <cell r="B1413" t="str">
            <v>TTC</v>
          </cell>
          <cell r="C1413" t="str">
            <v>625 Sherbourne St Unit Substn</v>
          </cell>
          <cell r="D1413" t="str">
            <v>Toronto</v>
          </cell>
          <cell r="E1413" t="str">
            <v>M4W 3R4</v>
          </cell>
          <cell r="F1413">
            <v>0</v>
          </cell>
          <cell r="G1413" t="str">
            <v>SqFt</v>
          </cell>
          <cell r="H1413">
            <v>168</v>
          </cell>
          <cell r="J1413">
            <v>432542.48209700006</v>
          </cell>
          <cell r="K1413" t="str">
            <v>kWh</v>
          </cell>
          <cell r="AF1413" t="str">
            <v xml:space="preserve">  </v>
          </cell>
          <cell r="AG1413" t="str">
            <v xml:space="preserve">  </v>
          </cell>
          <cell r="AH1413" t="str">
            <v xml:space="preserve">  </v>
          </cell>
          <cell r="AI1413" t="str">
            <v>SHERSW</v>
          </cell>
          <cell r="AJ1413" t="str">
            <v>TTC</v>
          </cell>
        </row>
        <row r="1414">
          <cell r="A1414" t="str">
            <v>Spadina North Subway Stn</v>
          </cell>
          <cell r="B1414" t="str">
            <v>TTC</v>
          </cell>
          <cell r="C1414" t="str">
            <v>85 Spadina Rd</v>
          </cell>
          <cell r="D1414" t="str">
            <v>Toronto</v>
          </cell>
          <cell r="E1414" t="str">
            <v>M5R 2T1</v>
          </cell>
          <cell r="F1414">
            <v>0</v>
          </cell>
          <cell r="G1414" t="str">
            <v>SqFt</v>
          </cell>
          <cell r="H1414">
            <v>168</v>
          </cell>
          <cell r="J1414">
            <v>468307.98147100001</v>
          </cell>
          <cell r="K1414" t="str">
            <v>kWh</v>
          </cell>
          <cell r="AF1414" t="str">
            <v xml:space="preserve">  </v>
          </cell>
          <cell r="AG1414" t="str">
            <v xml:space="preserve">  </v>
          </cell>
          <cell r="AH1414" t="str">
            <v xml:space="preserve">  </v>
          </cell>
          <cell r="AI1414" t="str">
            <v>SPANSW</v>
          </cell>
          <cell r="AJ1414" t="str">
            <v>TTC</v>
          </cell>
        </row>
        <row r="1415">
          <cell r="A1415" t="str">
            <v>Spadina Subway Stn</v>
          </cell>
          <cell r="B1415" t="str">
            <v>TTC</v>
          </cell>
          <cell r="C1415" t="str">
            <v>6 Spadina Rd Stn Spad</v>
          </cell>
          <cell r="D1415" t="str">
            <v>Toronto</v>
          </cell>
          <cell r="E1415" t="str">
            <v>M5R 2S7</v>
          </cell>
          <cell r="F1415">
            <v>0</v>
          </cell>
          <cell r="G1415" t="str">
            <v>SqFt</v>
          </cell>
          <cell r="H1415">
            <v>168</v>
          </cell>
          <cell r="J1415">
            <v>901954.35609699995</v>
          </cell>
          <cell r="K1415" t="str">
            <v>kWh</v>
          </cell>
          <cell r="AF1415" t="str">
            <v xml:space="preserve">  </v>
          </cell>
          <cell r="AG1415" t="str">
            <v xml:space="preserve">  </v>
          </cell>
          <cell r="AH1415" t="str">
            <v xml:space="preserve">  </v>
          </cell>
          <cell r="AI1415" t="str">
            <v>SPADSW</v>
          </cell>
          <cell r="AJ1415" t="str">
            <v>TTC</v>
          </cell>
        </row>
        <row r="1416">
          <cell r="A1416" t="str">
            <v>St Andrew Subway Stn</v>
          </cell>
          <cell r="B1416" t="str">
            <v>TTC</v>
          </cell>
          <cell r="C1416" t="str">
            <v>160 King St W Unit Stn St</v>
          </cell>
          <cell r="D1416" t="str">
            <v>Toronto</v>
          </cell>
          <cell r="E1416" t="str">
            <v>M5X 2A2</v>
          </cell>
          <cell r="F1416">
            <v>0</v>
          </cell>
          <cell r="G1416" t="str">
            <v>SqFt</v>
          </cell>
          <cell r="H1416">
            <v>168</v>
          </cell>
          <cell r="J1416">
            <v>321950.74436800001</v>
          </cell>
          <cell r="K1416" t="str">
            <v>kWh</v>
          </cell>
          <cell r="AF1416" t="str">
            <v xml:space="preserve">  </v>
          </cell>
          <cell r="AG1416" t="str">
            <v xml:space="preserve">  </v>
          </cell>
          <cell r="AH1416" t="str">
            <v xml:space="preserve">  </v>
          </cell>
          <cell r="AI1416" t="str">
            <v>STANDSW</v>
          </cell>
          <cell r="AJ1416" t="str">
            <v>TTC</v>
          </cell>
        </row>
        <row r="1417">
          <cell r="A1417" t="str">
            <v>St Clair Subway Stn</v>
          </cell>
          <cell r="B1417" t="str">
            <v>TTC</v>
          </cell>
          <cell r="C1417" t="str">
            <v>15 St Clair Ave E Stn Sub</v>
          </cell>
          <cell r="D1417" t="str">
            <v>Toronto</v>
          </cell>
          <cell r="E1417" t="str">
            <v>M4T 1L7</v>
          </cell>
          <cell r="F1417">
            <v>0</v>
          </cell>
          <cell r="G1417" t="str">
            <v>SqFt</v>
          </cell>
          <cell r="H1417">
            <v>168</v>
          </cell>
          <cell r="J1417">
            <v>1024515.2536769999</v>
          </cell>
          <cell r="K1417" t="str">
            <v>kWh</v>
          </cell>
          <cell r="AF1417" t="str">
            <v xml:space="preserve">  </v>
          </cell>
          <cell r="AG1417" t="str">
            <v xml:space="preserve">  </v>
          </cell>
          <cell r="AH1417" t="str">
            <v xml:space="preserve">  </v>
          </cell>
          <cell r="AI1417" t="str">
            <v>STCLASW</v>
          </cell>
          <cell r="AJ1417" t="str">
            <v>TTC</v>
          </cell>
        </row>
        <row r="1418">
          <cell r="A1418" t="str">
            <v>St Clair West Subway Stn</v>
          </cell>
          <cell r="B1418" t="str">
            <v>TTC</v>
          </cell>
          <cell r="C1418" t="str">
            <v>370 St Clair Ave W</v>
          </cell>
          <cell r="D1418" t="str">
            <v>Toronto</v>
          </cell>
          <cell r="E1418" t="str">
            <v>M5P 1N4</v>
          </cell>
          <cell r="F1418">
            <v>0</v>
          </cell>
          <cell r="G1418" t="str">
            <v>SqFt</v>
          </cell>
          <cell r="H1418">
            <v>168</v>
          </cell>
          <cell r="J1418">
            <v>2292765.3461759998</v>
          </cell>
          <cell r="K1418" t="str">
            <v>kWh</v>
          </cell>
          <cell r="AF1418" t="str">
            <v xml:space="preserve">  </v>
          </cell>
          <cell r="AG1418" t="str">
            <v xml:space="preserve">  </v>
          </cell>
          <cell r="AH1418" t="str">
            <v xml:space="preserve">  </v>
          </cell>
          <cell r="AI1418" t="str">
            <v>STCLAWSW</v>
          </cell>
          <cell r="AJ1418" t="str">
            <v>TTC</v>
          </cell>
        </row>
        <row r="1419">
          <cell r="A1419" t="str">
            <v>St George Subway Stn</v>
          </cell>
          <cell r="B1419" t="str">
            <v>TTC</v>
          </cell>
          <cell r="C1419" t="str">
            <v>11 Bedford Rd Stn St Geo</v>
          </cell>
          <cell r="D1419" t="str">
            <v>Toronto</v>
          </cell>
          <cell r="E1419" t="str">
            <v>M5R 2J7</v>
          </cell>
          <cell r="F1419">
            <v>0</v>
          </cell>
          <cell r="G1419" t="str">
            <v>SqFt</v>
          </cell>
          <cell r="H1419">
            <v>168</v>
          </cell>
          <cell r="J1419">
            <v>1365376.189706</v>
          </cell>
          <cell r="K1419" t="str">
            <v>kWh</v>
          </cell>
          <cell r="AF1419" t="str">
            <v xml:space="preserve">  </v>
          </cell>
          <cell r="AG1419" t="str">
            <v xml:space="preserve">  </v>
          </cell>
          <cell r="AH1419" t="str">
            <v xml:space="preserve">  </v>
          </cell>
          <cell r="AI1419" t="str">
            <v>STGESW</v>
          </cell>
          <cell r="AJ1419" t="str">
            <v>TTC</v>
          </cell>
        </row>
        <row r="1420">
          <cell r="A1420" t="str">
            <v>St Patrick Subway Stn</v>
          </cell>
          <cell r="B1420" t="str">
            <v>TTC</v>
          </cell>
          <cell r="C1420" t="str">
            <v>220 Dundas St W Stn St Pat</v>
          </cell>
          <cell r="D1420" t="str">
            <v>Toronto</v>
          </cell>
          <cell r="E1420" t="str">
            <v>M5G 1W8</v>
          </cell>
          <cell r="F1420">
            <v>0</v>
          </cell>
          <cell r="G1420" t="str">
            <v>SqFt</v>
          </cell>
          <cell r="H1420">
            <v>168</v>
          </cell>
          <cell r="J1420">
            <v>380251.18590300001</v>
          </cell>
          <cell r="K1420" t="str">
            <v>kWh</v>
          </cell>
          <cell r="AF1420" t="str">
            <v xml:space="preserve">  </v>
          </cell>
          <cell r="AG1420" t="str">
            <v xml:space="preserve">  </v>
          </cell>
          <cell r="AH1420" t="str">
            <v xml:space="preserve">  </v>
          </cell>
          <cell r="AI1420" t="str">
            <v>STPATSW</v>
          </cell>
          <cell r="AJ1420" t="str">
            <v>TTC</v>
          </cell>
        </row>
        <row r="1421">
          <cell r="A1421" t="str">
            <v>Sumach Substation</v>
          </cell>
          <cell r="B1421" t="str">
            <v>TTC</v>
          </cell>
          <cell r="C1421" t="str">
            <v>23 Sumach St</v>
          </cell>
          <cell r="D1421" t="str">
            <v>Toronto</v>
          </cell>
          <cell r="E1421" t="str">
            <v>M5A 3J5</v>
          </cell>
          <cell r="F1421">
            <v>0</v>
          </cell>
          <cell r="G1421" t="str">
            <v>SqFt</v>
          </cell>
          <cell r="H1421">
            <v>168</v>
          </cell>
          <cell r="J1421">
            <v>1561064.8427739998</v>
          </cell>
          <cell r="K1421" t="str">
            <v>kWh</v>
          </cell>
          <cell r="AF1421" t="str">
            <v xml:space="preserve">  </v>
          </cell>
          <cell r="AG1421" t="str">
            <v xml:space="preserve">  </v>
          </cell>
          <cell r="AH1421" t="str">
            <v xml:space="preserve">  </v>
          </cell>
          <cell r="AI1421" t="str">
            <v>SUMA</v>
          </cell>
          <cell r="AJ1421" t="str">
            <v>TTC</v>
          </cell>
        </row>
        <row r="1422">
          <cell r="A1422" t="str">
            <v>Summerhill Subway Stn</v>
          </cell>
          <cell r="B1422" t="str">
            <v>TTC</v>
          </cell>
          <cell r="C1422" t="str">
            <v>20 Shaftesbury Ave Stn Sum</v>
          </cell>
          <cell r="D1422" t="str">
            <v>Toronto</v>
          </cell>
          <cell r="E1422" t="str">
            <v>M4T 1W2</v>
          </cell>
          <cell r="F1422">
            <v>0</v>
          </cell>
          <cell r="G1422" t="str">
            <v>SqFt</v>
          </cell>
          <cell r="H1422">
            <v>168</v>
          </cell>
          <cell r="J1422">
            <v>267044.18555900001</v>
          </cell>
          <cell r="K1422" t="str">
            <v>kWh</v>
          </cell>
          <cell r="AF1422" t="str">
            <v xml:space="preserve">  </v>
          </cell>
          <cell r="AG1422" t="str">
            <v xml:space="preserve">  </v>
          </cell>
          <cell r="AH1422" t="str">
            <v xml:space="preserve">  </v>
          </cell>
          <cell r="AI1422" t="str">
            <v>SUMMSW</v>
          </cell>
          <cell r="AJ1422" t="str">
            <v>TTC</v>
          </cell>
        </row>
        <row r="1423">
          <cell r="A1423" t="str">
            <v>Town Centre Substation</v>
          </cell>
          <cell r="B1423" t="str">
            <v>TTC</v>
          </cell>
          <cell r="C1423" t="str">
            <v>290 Borough Dr</v>
          </cell>
          <cell r="D1423" t="str">
            <v>Scarborough</v>
          </cell>
          <cell r="E1423" t="str">
            <v>M1P 4X4</v>
          </cell>
          <cell r="F1423">
            <v>0</v>
          </cell>
          <cell r="G1423" t="str">
            <v>SqFt</v>
          </cell>
          <cell r="H1423">
            <v>168</v>
          </cell>
          <cell r="J1423">
            <v>1752666.1698710001</v>
          </cell>
          <cell r="K1423" t="str">
            <v>kWh</v>
          </cell>
          <cell r="AF1423" t="str">
            <v xml:space="preserve">  </v>
          </cell>
          <cell r="AG1423" t="str">
            <v xml:space="preserve">  </v>
          </cell>
          <cell r="AH1423" t="str">
            <v xml:space="preserve">  </v>
          </cell>
          <cell r="AI1423" t="str">
            <v>TOWNC</v>
          </cell>
          <cell r="AJ1423" t="str">
            <v>TTC</v>
          </cell>
        </row>
        <row r="1424">
          <cell r="A1424" t="str">
            <v>Townsley Substation</v>
          </cell>
          <cell r="B1424" t="str">
            <v>TTC</v>
          </cell>
          <cell r="C1424" t="str">
            <v>1840 St Clair Ave W Near Tnwley</v>
          </cell>
          <cell r="D1424" t="str">
            <v>Toronto</v>
          </cell>
          <cell r="E1424" t="str">
            <v>M6N 1K1</v>
          </cell>
          <cell r="F1424">
            <v>0</v>
          </cell>
          <cell r="G1424" t="str">
            <v>SqFt</v>
          </cell>
          <cell r="H1424">
            <v>168</v>
          </cell>
          <cell r="J1424">
            <v>1280635.65729</v>
          </cell>
          <cell r="K1424" t="str">
            <v>kWh</v>
          </cell>
          <cell r="AF1424" t="str">
            <v xml:space="preserve">  </v>
          </cell>
          <cell r="AG1424" t="str">
            <v xml:space="preserve">  </v>
          </cell>
          <cell r="AH1424" t="str">
            <v xml:space="preserve">  </v>
          </cell>
          <cell r="AI1424" t="str">
            <v>TOWNS</v>
          </cell>
          <cell r="AJ1424" t="str">
            <v>TTC</v>
          </cell>
        </row>
        <row r="1425">
          <cell r="A1425" t="str">
            <v>Trinity Substation</v>
          </cell>
          <cell r="B1425" t="str">
            <v>TTC</v>
          </cell>
          <cell r="C1425" t="str">
            <v>115 Shaw St</v>
          </cell>
          <cell r="D1425" t="str">
            <v>Toronto</v>
          </cell>
          <cell r="E1425" t="str">
            <v>M6J 2W6</v>
          </cell>
          <cell r="F1425">
            <v>0</v>
          </cell>
          <cell r="G1425" t="str">
            <v>SqFt</v>
          </cell>
          <cell r="H1425">
            <v>168</v>
          </cell>
          <cell r="J1425">
            <v>3173061.642645</v>
          </cell>
          <cell r="K1425" t="str">
            <v>kWh</v>
          </cell>
          <cell r="AF1425" t="str">
            <v xml:space="preserve">  </v>
          </cell>
          <cell r="AG1425" t="str">
            <v xml:space="preserve">  </v>
          </cell>
          <cell r="AH1425" t="str">
            <v xml:space="preserve">  </v>
          </cell>
          <cell r="AI1425" t="str">
            <v>TRIN</v>
          </cell>
          <cell r="AJ1425" t="str">
            <v>TTC</v>
          </cell>
        </row>
        <row r="1426">
          <cell r="A1426" t="str">
            <v>TTC Various Locations</v>
          </cell>
          <cell r="B1426" t="str">
            <v>TTC</v>
          </cell>
          <cell r="C1426" t="str">
            <v>Various Locations Unit Ttc</v>
          </cell>
          <cell r="D1426" t="str">
            <v>Toronto</v>
          </cell>
          <cell r="E1426" t="str">
            <v>M5V 3C6</v>
          </cell>
          <cell r="F1426">
            <v>6</v>
          </cell>
          <cell r="G1426" t="str">
            <v>SqFt</v>
          </cell>
          <cell r="H1426">
            <v>168</v>
          </cell>
          <cell r="J1426">
            <v>31592.391466999998</v>
          </cell>
          <cell r="K1426" t="str">
            <v>kWh</v>
          </cell>
          <cell r="AF1426" t="str">
            <v xml:space="preserve">  </v>
          </cell>
          <cell r="AG1426" t="str">
            <v xml:space="preserve">  </v>
          </cell>
          <cell r="AH1426" t="str">
            <v xml:space="preserve">  </v>
          </cell>
          <cell r="AI1426" t="str">
            <v>VARPOLE</v>
          </cell>
          <cell r="AJ1426" t="str">
            <v>TTC</v>
          </cell>
        </row>
        <row r="1427">
          <cell r="A1427" t="str">
            <v>TTC Various Locations</v>
          </cell>
          <cell r="B1427" t="str">
            <v>TTC</v>
          </cell>
          <cell r="C1427" t="str">
            <v>0 Various Locations</v>
          </cell>
          <cell r="D1427" t="str">
            <v>Toronto</v>
          </cell>
          <cell r="E1427" t="str">
            <v>M5V 3C6</v>
          </cell>
          <cell r="F1427">
            <v>24</v>
          </cell>
          <cell r="G1427" t="str">
            <v>SqFt</v>
          </cell>
          <cell r="H1427">
            <v>168</v>
          </cell>
          <cell r="J1427">
            <v>4752.9698900000003</v>
          </cell>
          <cell r="K1427" t="str">
            <v>kWh</v>
          </cell>
          <cell r="AF1427" t="str">
            <v xml:space="preserve">  </v>
          </cell>
          <cell r="AG1427" t="str">
            <v xml:space="preserve">  </v>
          </cell>
          <cell r="AH1427" t="str">
            <v xml:space="preserve">  </v>
          </cell>
          <cell r="AI1427" t="str">
            <v>TTCVAR</v>
          </cell>
          <cell r="AJ1427" t="str">
            <v>TTC</v>
          </cell>
        </row>
        <row r="1428">
          <cell r="A1428" t="str">
            <v>Union Subway Stn</v>
          </cell>
          <cell r="B1428" t="str">
            <v>TTC</v>
          </cell>
          <cell r="C1428" t="str">
            <v>58 Front St W</v>
          </cell>
          <cell r="D1428" t="str">
            <v>Toronto</v>
          </cell>
          <cell r="E1428" t="str">
            <v>M5J 1E6</v>
          </cell>
          <cell r="F1428">
            <v>0</v>
          </cell>
          <cell r="G1428" t="str">
            <v>SqFt</v>
          </cell>
          <cell r="H1428">
            <v>168</v>
          </cell>
          <cell r="J1428">
            <v>1722712.0462580002</v>
          </cell>
          <cell r="K1428" t="str">
            <v>kWh</v>
          </cell>
          <cell r="AF1428" t="str">
            <v xml:space="preserve">  </v>
          </cell>
          <cell r="AG1428" t="str">
            <v xml:space="preserve">  </v>
          </cell>
          <cell r="AH1428" t="str">
            <v xml:space="preserve">  </v>
          </cell>
          <cell r="AI1428" t="str">
            <v>UNIONSW</v>
          </cell>
          <cell r="AJ1428" t="str">
            <v>TTC</v>
          </cell>
        </row>
        <row r="1429">
          <cell r="A1429" t="str">
            <v>Victoria Park Subway Stn</v>
          </cell>
          <cell r="B1429" t="str">
            <v>TTC</v>
          </cell>
          <cell r="C1429" t="str">
            <v>777 Victoria Park Ave</v>
          </cell>
          <cell r="D1429" t="str">
            <v>East York</v>
          </cell>
          <cell r="E1429" t="str">
            <v>M4B 2E2</v>
          </cell>
          <cell r="F1429">
            <v>0</v>
          </cell>
          <cell r="G1429" t="str">
            <v>SqFt</v>
          </cell>
          <cell r="H1429">
            <v>168</v>
          </cell>
          <cell r="J1429">
            <v>8453294.552596001</v>
          </cell>
          <cell r="K1429" t="str">
            <v>kWh</v>
          </cell>
          <cell r="AF1429" t="str">
            <v xml:space="preserve">  </v>
          </cell>
          <cell r="AG1429" t="str">
            <v xml:space="preserve">  </v>
          </cell>
          <cell r="AH1429" t="str">
            <v xml:space="preserve">  </v>
          </cell>
          <cell r="AI1429" t="str">
            <v>VICPKSW</v>
          </cell>
          <cell r="AJ1429" t="str">
            <v>TTC</v>
          </cell>
        </row>
        <row r="1430">
          <cell r="A1430" t="str">
            <v>Warden Substation</v>
          </cell>
          <cell r="B1430" t="str">
            <v>TTC</v>
          </cell>
          <cell r="C1430" t="str">
            <v>701 Warden Ave</v>
          </cell>
          <cell r="D1430" t="str">
            <v>Scarborough</v>
          </cell>
          <cell r="E1430" t="str">
            <v>M1L 4N5</v>
          </cell>
          <cell r="F1430">
            <v>0</v>
          </cell>
          <cell r="G1430" t="str">
            <v>SqFt</v>
          </cell>
          <cell r="H1430">
            <v>168</v>
          </cell>
          <cell r="J1430">
            <v>7575005.044129</v>
          </cell>
          <cell r="K1430" t="str">
            <v>kWh</v>
          </cell>
          <cell r="AF1430" t="str">
            <v xml:space="preserve">  </v>
          </cell>
          <cell r="AG1430" t="str">
            <v xml:space="preserve">  </v>
          </cell>
          <cell r="AH1430" t="str">
            <v xml:space="preserve">  </v>
          </cell>
          <cell r="AI1430" t="str">
            <v>WARD</v>
          </cell>
          <cell r="AJ1430" t="str">
            <v>TTC</v>
          </cell>
        </row>
        <row r="1431">
          <cell r="A1431" t="str">
            <v>Warden Subway Stn</v>
          </cell>
          <cell r="B1431" t="str">
            <v>TTC</v>
          </cell>
          <cell r="C1431" t="str">
            <v>701 Warden Ave</v>
          </cell>
          <cell r="D1431" t="str">
            <v>Scarborough</v>
          </cell>
          <cell r="E1431" t="str">
            <v>M1L 3Z5</v>
          </cell>
          <cell r="F1431">
            <v>0</v>
          </cell>
          <cell r="G1431" t="str">
            <v>SqFt</v>
          </cell>
          <cell r="H1431">
            <v>168</v>
          </cell>
          <cell r="J1431">
            <v>42758.552726999995</v>
          </cell>
          <cell r="K1431" t="str">
            <v>kWh</v>
          </cell>
          <cell r="AF1431" t="str">
            <v xml:space="preserve">  </v>
          </cell>
          <cell r="AG1431" t="str">
            <v xml:space="preserve">  </v>
          </cell>
          <cell r="AH1431" t="str">
            <v xml:space="preserve">  </v>
          </cell>
          <cell r="AI1431" t="str">
            <v>WARDSW</v>
          </cell>
          <cell r="AJ1431" t="str">
            <v>TTC</v>
          </cell>
        </row>
        <row r="1432">
          <cell r="A1432" t="str">
            <v>Wellesley St E Subway Stn</v>
          </cell>
          <cell r="B1432" t="str">
            <v>TTC</v>
          </cell>
          <cell r="C1432" t="str">
            <v>10 Wellesley St E Unit Stn</v>
          </cell>
          <cell r="D1432" t="str">
            <v>Toronto</v>
          </cell>
          <cell r="E1432" t="str">
            <v>M4Y 3A6</v>
          </cell>
          <cell r="F1432">
            <v>0</v>
          </cell>
          <cell r="G1432" t="str">
            <v>SqFt</v>
          </cell>
          <cell r="H1432">
            <v>168</v>
          </cell>
          <cell r="J1432">
            <v>467349.71412900003</v>
          </cell>
          <cell r="K1432" t="str">
            <v>kWh</v>
          </cell>
          <cell r="AF1432" t="str">
            <v xml:space="preserve">  </v>
          </cell>
          <cell r="AG1432" t="str">
            <v xml:space="preserve">  </v>
          </cell>
          <cell r="AH1432" t="str">
            <v xml:space="preserve">  </v>
          </cell>
          <cell r="AI1432" t="str">
            <v>WELLSE</v>
          </cell>
          <cell r="AJ1432" t="str">
            <v>TTC</v>
          </cell>
        </row>
        <row r="1433">
          <cell r="A1433" t="str">
            <v>Wilson Subway Stn</v>
          </cell>
          <cell r="B1433" t="str">
            <v>TTC</v>
          </cell>
          <cell r="C1433" t="str">
            <v>570 Wilson Ave</v>
          </cell>
          <cell r="D1433" t="str">
            <v>North York</v>
          </cell>
          <cell r="E1433" t="str">
            <v>M3H 5Y6</v>
          </cell>
          <cell r="F1433">
            <v>0</v>
          </cell>
          <cell r="G1433" t="str">
            <v>SqFt</v>
          </cell>
          <cell r="H1433">
            <v>168</v>
          </cell>
          <cell r="J1433">
            <v>42185277.694904</v>
          </cell>
          <cell r="K1433" t="str">
            <v>kWh</v>
          </cell>
          <cell r="L1433">
            <v>655442.305162</v>
          </cell>
          <cell r="M1433" t="str">
            <v>CUBICM</v>
          </cell>
          <cell r="AF1433" t="str">
            <v xml:space="preserve">  </v>
          </cell>
          <cell r="AG1433" t="str">
            <v xml:space="preserve">  </v>
          </cell>
          <cell r="AH1433" t="str">
            <v xml:space="preserve">  </v>
          </cell>
          <cell r="AI1433" t="str">
            <v>WILSW</v>
          </cell>
          <cell r="AJ1433" t="str">
            <v>TTC</v>
          </cell>
        </row>
        <row r="1434">
          <cell r="A1434" t="str">
            <v>Woodbine Subway Stn</v>
          </cell>
          <cell r="B1434" t="str">
            <v>TTC</v>
          </cell>
          <cell r="C1434" t="str">
            <v>995 Woodbine Ave Unit Stn</v>
          </cell>
          <cell r="D1434" t="str">
            <v>Toronto</v>
          </cell>
          <cell r="E1434" t="str">
            <v>M4C 4B9</v>
          </cell>
          <cell r="F1434">
            <v>0</v>
          </cell>
          <cell r="G1434" t="str">
            <v>SqFt</v>
          </cell>
          <cell r="H1434">
            <v>168</v>
          </cell>
          <cell r="J1434">
            <v>662883.89887100004</v>
          </cell>
          <cell r="K1434" t="str">
            <v>kWh</v>
          </cell>
          <cell r="AF1434" t="str">
            <v xml:space="preserve">  </v>
          </cell>
          <cell r="AG1434" t="str">
            <v xml:space="preserve">  </v>
          </cell>
          <cell r="AH1434" t="str">
            <v xml:space="preserve">  </v>
          </cell>
          <cell r="AI1434" t="str">
            <v>WOODSW</v>
          </cell>
          <cell r="AJ1434" t="str">
            <v>TTC</v>
          </cell>
        </row>
        <row r="1435">
          <cell r="A1435" t="str">
            <v>York Mills Substation</v>
          </cell>
          <cell r="B1435" t="str">
            <v>TTC</v>
          </cell>
          <cell r="C1435" t="str">
            <v>1 York Mills Rd Unit Mills</v>
          </cell>
          <cell r="D1435" t="str">
            <v>North York</v>
          </cell>
          <cell r="E1435" t="str">
            <v>M2P 2G4</v>
          </cell>
          <cell r="F1435">
            <v>0</v>
          </cell>
          <cell r="G1435" t="str">
            <v>SqFt</v>
          </cell>
          <cell r="H1435">
            <v>168</v>
          </cell>
          <cell r="J1435">
            <v>5702759.5510319993</v>
          </cell>
          <cell r="K1435" t="str">
            <v>kWh</v>
          </cell>
          <cell r="AF1435" t="str">
            <v xml:space="preserve">  </v>
          </cell>
          <cell r="AG1435" t="str">
            <v xml:space="preserve">  </v>
          </cell>
          <cell r="AH1435" t="str">
            <v xml:space="preserve">  </v>
          </cell>
          <cell r="AI1435" t="str">
            <v>YORKM</v>
          </cell>
          <cell r="AJ1435" t="str">
            <v>TTC</v>
          </cell>
        </row>
        <row r="1436">
          <cell r="A1436" t="str">
            <v>Yorkdale Subway Stn</v>
          </cell>
          <cell r="B1436" t="str">
            <v>TTC</v>
          </cell>
          <cell r="C1436" t="str">
            <v>250 Ranee Ave</v>
          </cell>
          <cell r="D1436" t="str">
            <v>North York</v>
          </cell>
          <cell r="E1436" t="str">
            <v>M6A 2P4</v>
          </cell>
          <cell r="F1436">
            <v>0</v>
          </cell>
          <cell r="G1436" t="str">
            <v>SqFt</v>
          </cell>
          <cell r="H1436">
            <v>168</v>
          </cell>
          <cell r="J1436">
            <v>632877.06379699998</v>
          </cell>
          <cell r="K1436" t="str">
            <v>kWh</v>
          </cell>
          <cell r="AF1436" t="str">
            <v xml:space="preserve">  </v>
          </cell>
          <cell r="AG1436" t="str">
            <v xml:space="preserve">  </v>
          </cell>
          <cell r="AH1436" t="str">
            <v xml:space="preserve">  </v>
          </cell>
          <cell r="AI1436" t="str">
            <v>YORKDSW</v>
          </cell>
          <cell r="AJ1436" t="str">
            <v>TTC</v>
          </cell>
        </row>
        <row r="1437">
          <cell r="A1437" t="str">
            <v>0 Parkside Dr Pole 140</v>
          </cell>
          <cell r="B1437" t="str">
            <v>Water Misc Service</v>
          </cell>
          <cell r="C1437" t="str">
            <v>0 Parkside Dr Pole 140</v>
          </cell>
          <cell r="D1437" t="str">
            <v>Toronto</v>
          </cell>
          <cell r="E1437" t="str">
            <v>M6R 2Y8</v>
          </cell>
          <cell r="F1437">
            <v>1</v>
          </cell>
          <cell r="G1437" t="str">
            <v>SqFt</v>
          </cell>
          <cell r="H1437">
            <v>168</v>
          </cell>
          <cell r="J1437">
            <v>1817.8683480000002</v>
          </cell>
          <cell r="K1437" t="str">
            <v>kWh</v>
          </cell>
          <cell r="AF1437" t="str">
            <v xml:space="preserve">  </v>
          </cell>
          <cell r="AG1437" t="str">
            <v xml:space="preserve">  </v>
          </cell>
          <cell r="AH1437" t="str">
            <v xml:space="preserve">  </v>
          </cell>
          <cell r="AI1437" t="str">
            <v>0PKSIDE</v>
          </cell>
          <cell r="AJ1437" t="str">
            <v>Water Misc Service</v>
          </cell>
        </row>
        <row r="1438">
          <cell r="A1438" t="str">
            <v>101 Old Sheppard</v>
          </cell>
          <cell r="B1438" t="str">
            <v>Water Misc Service</v>
          </cell>
          <cell r="C1438" t="str">
            <v>101 Old Sheppard Ave</v>
          </cell>
          <cell r="D1438" t="str">
            <v>North York</v>
          </cell>
          <cell r="E1438" t="str">
            <v>M2J 3X8</v>
          </cell>
          <cell r="F1438">
            <v>1</v>
          </cell>
          <cell r="G1438" t="str">
            <v>SqFt</v>
          </cell>
          <cell r="H1438">
            <v>168</v>
          </cell>
          <cell r="J1438">
            <v>6098.5991209999993</v>
          </cell>
          <cell r="K1438" t="str">
            <v>kWh</v>
          </cell>
          <cell r="AF1438" t="str">
            <v xml:space="preserve">  </v>
          </cell>
          <cell r="AG1438" t="str">
            <v xml:space="preserve">  </v>
          </cell>
          <cell r="AH1438" t="str">
            <v xml:space="preserve">  </v>
          </cell>
          <cell r="AI1438" t="str">
            <v>101OLDSHEPPARD</v>
          </cell>
          <cell r="AJ1438" t="str">
            <v>Water Misc Service</v>
          </cell>
        </row>
        <row r="1439">
          <cell r="A1439" t="str">
            <v>1699 Lake Shore Blvd W</v>
          </cell>
          <cell r="B1439" t="str">
            <v>Water Misc Service</v>
          </cell>
          <cell r="C1439" t="str">
            <v>1699 Lake Shore Blvd W</v>
          </cell>
          <cell r="D1439" t="str">
            <v>Toronto</v>
          </cell>
          <cell r="E1439" t="str">
            <v>M6S 5A3</v>
          </cell>
          <cell r="F1439">
            <v>1</v>
          </cell>
          <cell r="G1439" t="str">
            <v>SqFt</v>
          </cell>
          <cell r="H1439">
            <v>168</v>
          </cell>
          <cell r="J1439">
            <v>10064.715091</v>
          </cell>
          <cell r="K1439" t="str">
            <v>kWh</v>
          </cell>
          <cell r="AF1439" t="str">
            <v xml:space="preserve">  </v>
          </cell>
          <cell r="AG1439" t="str">
            <v xml:space="preserve">  </v>
          </cell>
          <cell r="AH1439" t="str">
            <v xml:space="preserve">  </v>
          </cell>
          <cell r="AI1439" t="str">
            <v>1699LA</v>
          </cell>
          <cell r="AJ1439" t="str">
            <v>Water Misc Service</v>
          </cell>
        </row>
        <row r="1440">
          <cell r="A1440" t="str">
            <v>1739 Bayview</v>
          </cell>
          <cell r="B1440" t="str">
            <v>Water Misc Service</v>
          </cell>
          <cell r="C1440" t="str">
            <v>1739 Bayview Ave</v>
          </cell>
          <cell r="D1440" t="str">
            <v>East York</v>
          </cell>
          <cell r="E1440" t="str">
            <v>M4G 3C1</v>
          </cell>
          <cell r="F1440">
            <v>1</v>
          </cell>
          <cell r="G1440" t="str">
            <v>SqFt</v>
          </cell>
          <cell r="H1440">
            <v>168</v>
          </cell>
          <cell r="J1440">
            <v>911.42149900000004</v>
          </cell>
          <cell r="K1440" t="str">
            <v>kWh</v>
          </cell>
          <cell r="AF1440" t="str">
            <v xml:space="preserve">  </v>
          </cell>
          <cell r="AG1440" t="str">
            <v xml:space="preserve">  </v>
          </cell>
          <cell r="AH1440" t="str">
            <v xml:space="preserve">  </v>
          </cell>
          <cell r="AI1440" t="str">
            <v>1739BA</v>
          </cell>
          <cell r="AJ1440" t="str">
            <v>Water Misc Service</v>
          </cell>
        </row>
        <row r="1441">
          <cell r="A1441" t="str">
            <v>279 Wilson Heights Blvd</v>
          </cell>
          <cell r="B1441" t="str">
            <v>Water Misc Service</v>
          </cell>
          <cell r="C1441" t="str">
            <v>279 Wilson Heights Blvd</v>
          </cell>
          <cell r="D1441" t="str">
            <v>North York</v>
          </cell>
          <cell r="E1441" t="str">
            <v>M3H 2V3</v>
          </cell>
          <cell r="F1441">
            <v>1</v>
          </cell>
          <cell r="G1441" t="str">
            <v>SqFt</v>
          </cell>
          <cell r="H1441">
            <v>168</v>
          </cell>
          <cell r="J1441">
            <v>593.20095100000003</v>
          </cell>
          <cell r="K1441" t="str">
            <v>kWh</v>
          </cell>
          <cell r="AF1441" t="str">
            <v xml:space="preserve">  </v>
          </cell>
          <cell r="AG1441" t="str">
            <v xml:space="preserve">  </v>
          </cell>
          <cell r="AH1441" t="str">
            <v xml:space="preserve">  </v>
          </cell>
          <cell r="AI1441" t="str">
            <v>279WIL</v>
          </cell>
          <cell r="AJ1441" t="str">
            <v>Water Misc Service</v>
          </cell>
        </row>
        <row r="1442">
          <cell r="A1442" t="str">
            <v>29 Old Mill Terr</v>
          </cell>
          <cell r="B1442" t="str">
            <v>Water Misc Service</v>
          </cell>
          <cell r="C1442" t="str">
            <v>29 Old Mill Terr</v>
          </cell>
          <cell r="D1442" t="str">
            <v>Etobicoke</v>
          </cell>
          <cell r="E1442" t="str">
            <v>M8X 1A1</v>
          </cell>
          <cell r="F1442">
            <v>1</v>
          </cell>
          <cell r="G1442" t="str">
            <v>SqFt</v>
          </cell>
          <cell r="H1442">
            <v>168</v>
          </cell>
          <cell r="J1442">
            <v>58888.812995</v>
          </cell>
          <cell r="K1442" t="str">
            <v>kWh</v>
          </cell>
          <cell r="AF1442" t="str">
            <v xml:space="preserve">  </v>
          </cell>
          <cell r="AG1442" t="str">
            <v xml:space="preserve">  </v>
          </cell>
          <cell r="AH1442" t="str">
            <v xml:space="preserve">  </v>
          </cell>
          <cell r="AI1442" t="str">
            <v>29OLD</v>
          </cell>
          <cell r="AJ1442" t="str">
            <v>Water Misc Service</v>
          </cell>
        </row>
        <row r="1443">
          <cell r="A1443" t="str">
            <v>33A Riverwood Pky</v>
          </cell>
          <cell r="B1443" t="str">
            <v>Water Misc Service</v>
          </cell>
          <cell r="C1443" t="str">
            <v>33A Riverwood Pky</v>
          </cell>
          <cell r="D1443" t="str">
            <v>Etobicoke</v>
          </cell>
          <cell r="E1443" t="str">
            <v>M8Y 4E3</v>
          </cell>
          <cell r="F1443">
            <v>1</v>
          </cell>
          <cell r="G1443" t="str">
            <v>SqFt</v>
          </cell>
          <cell r="H1443">
            <v>168</v>
          </cell>
          <cell r="J1443">
            <v>9982.985999999999</v>
          </cell>
          <cell r="K1443" t="str">
            <v>kWh</v>
          </cell>
          <cell r="AF1443" t="str">
            <v xml:space="preserve">  </v>
          </cell>
          <cell r="AG1443" t="str">
            <v xml:space="preserve">  </v>
          </cell>
          <cell r="AH1443" t="str">
            <v xml:space="preserve">  </v>
          </cell>
          <cell r="AI1443" t="str">
            <v>33ARIV</v>
          </cell>
          <cell r="AJ1443" t="str">
            <v>Water Misc Service</v>
          </cell>
        </row>
        <row r="1444">
          <cell r="A1444" t="str">
            <v>480 Mill Rd</v>
          </cell>
          <cell r="B1444" t="str">
            <v>Water Misc Service</v>
          </cell>
          <cell r="C1444" t="str">
            <v>480 Mill Rd</v>
          </cell>
          <cell r="D1444" t="str">
            <v>Etobicoke</v>
          </cell>
          <cell r="E1444" t="str">
            <v>M9C 1Z2</v>
          </cell>
          <cell r="F1444">
            <v>1</v>
          </cell>
          <cell r="G1444" t="str">
            <v>SqFt</v>
          </cell>
          <cell r="H1444">
            <v>168</v>
          </cell>
          <cell r="J1444">
            <v>67555.442246999999</v>
          </cell>
          <cell r="K1444" t="str">
            <v>kWh</v>
          </cell>
          <cell r="AF1444" t="str">
            <v xml:space="preserve">  </v>
          </cell>
          <cell r="AG1444" t="str">
            <v xml:space="preserve">  </v>
          </cell>
          <cell r="AH1444" t="str">
            <v xml:space="preserve">  </v>
          </cell>
          <cell r="AI1444" t="str">
            <v>480MIL</v>
          </cell>
          <cell r="AJ1444" t="str">
            <v>Water Misc Service</v>
          </cell>
        </row>
        <row r="1445">
          <cell r="A1445" t="str">
            <v>8001 Finch</v>
          </cell>
          <cell r="B1445" t="str">
            <v>Water Misc Service</v>
          </cell>
          <cell r="C1445" t="str">
            <v>8001 Finch</v>
          </cell>
          <cell r="D1445" t="str">
            <v>Scarborough</v>
          </cell>
          <cell r="E1445" t="str">
            <v>M1B 6B2</v>
          </cell>
          <cell r="F1445">
            <v>1</v>
          </cell>
          <cell r="G1445" t="str">
            <v>SqFt</v>
          </cell>
          <cell r="H1445">
            <v>168</v>
          </cell>
          <cell r="J1445">
            <v>3216.3409019999999</v>
          </cell>
          <cell r="K1445" t="str">
            <v>kWh</v>
          </cell>
          <cell r="AF1445" t="str">
            <v xml:space="preserve">  </v>
          </cell>
          <cell r="AG1445" t="str">
            <v xml:space="preserve">  </v>
          </cell>
          <cell r="AH1445" t="str">
            <v xml:space="preserve">  </v>
          </cell>
          <cell r="AI1445" t="str">
            <v>8001FI</v>
          </cell>
          <cell r="AJ1445" t="str">
            <v>Water Misc Service</v>
          </cell>
        </row>
        <row r="1446">
          <cell r="A1446" t="str">
            <v>Bathurst St</v>
          </cell>
          <cell r="B1446" t="str">
            <v>Water Misc Service</v>
          </cell>
          <cell r="C1446" t="str">
            <v>Bathurst St</v>
          </cell>
          <cell r="D1446" t="str">
            <v>Toronto</v>
          </cell>
          <cell r="E1446" t="str">
            <v>M5V 3C1</v>
          </cell>
          <cell r="F1446">
            <v>1</v>
          </cell>
          <cell r="G1446" t="str">
            <v>SqFt</v>
          </cell>
          <cell r="H1446">
            <v>168</v>
          </cell>
          <cell r="J1446">
            <v>6573.2109689999997</v>
          </cell>
          <cell r="K1446" t="str">
            <v>kWh</v>
          </cell>
          <cell r="AF1446" t="str">
            <v xml:space="preserve">  </v>
          </cell>
          <cell r="AG1446" t="str">
            <v xml:space="preserve">  </v>
          </cell>
          <cell r="AH1446" t="str">
            <v xml:space="preserve">  </v>
          </cell>
          <cell r="AI1446" t="str">
            <v>TWBATHURST</v>
          </cell>
          <cell r="AJ1446" t="str">
            <v>Water Misc Service</v>
          </cell>
        </row>
        <row r="1447">
          <cell r="A1447" t="str">
            <v>BAYVIEW RESERVOIR CARD</v>
          </cell>
          <cell r="B1447" t="str">
            <v>Water Misc Service</v>
          </cell>
          <cell r="C1447" t="str">
            <v>8127 Bayview Ave</v>
          </cell>
          <cell r="D1447" t="str">
            <v>Thornhill</v>
          </cell>
          <cell r="E1447" t="str">
            <v>L3T 4N4</v>
          </cell>
          <cell r="F1447">
            <v>1</v>
          </cell>
          <cell r="G1447" t="str">
            <v>SqFt</v>
          </cell>
          <cell r="H1447">
            <v>168</v>
          </cell>
          <cell r="J1447">
            <v>66759.158114000005</v>
          </cell>
          <cell r="K1447" t="str">
            <v>kWh</v>
          </cell>
          <cell r="AF1447" t="str">
            <v xml:space="preserve">  </v>
          </cell>
          <cell r="AG1447" t="str">
            <v xml:space="preserve">  </v>
          </cell>
          <cell r="AH1447" t="str">
            <v xml:space="preserve">  </v>
          </cell>
          <cell r="AI1447" t="str">
            <v>BAYVIEWR</v>
          </cell>
          <cell r="AJ1447" t="str">
            <v>Water Misc Service</v>
          </cell>
        </row>
        <row r="1448">
          <cell r="A1448" t="str">
            <v>Dufferin Reservoir</v>
          </cell>
          <cell r="B1448" t="str">
            <v>Water Misc Service</v>
          </cell>
          <cell r="C1448" t="str">
            <v>Dufferin Reservoir</v>
          </cell>
          <cell r="D1448" t="str">
            <v>Maple</v>
          </cell>
          <cell r="E1448" t="str">
            <v>L6A 1S2</v>
          </cell>
          <cell r="F1448">
            <v>635</v>
          </cell>
          <cell r="G1448" t="str">
            <v>SqFt</v>
          </cell>
          <cell r="H1448">
            <v>168</v>
          </cell>
          <cell r="J1448">
            <v>182763.724242</v>
          </cell>
          <cell r="K1448" t="str">
            <v>kWh</v>
          </cell>
          <cell r="AF1448" t="str">
            <v xml:space="preserve">  </v>
          </cell>
          <cell r="AG1448" t="str">
            <v xml:space="preserve">  </v>
          </cell>
          <cell r="AH1448" t="str">
            <v xml:space="preserve">  </v>
          </cell>
          <cell r="AI1448" t="str">
            <v>DUFFR</v>
          </cell>
          <cell r="AJ1448" t="str">
            <v>Water Misc Service</v>
          </cell>
        </row>
        <row r="1449">
          <cell r="A1449" t="str">
            <v>Edenbridge Sewage Blower</v>
          </cell>
          <cell r="B1449" t="str">
            <v>Water Misc Service</v>
          </cell>
          <cell r="C1449" t="str">
            <v>261 Edenbridge Dr</v>
          </cell>
          <cell r="D1449" t="str">
            <v>Etobicoke</v>
          </cell>
          <cell r="E1449" t="str">
            <v>M9A 4S4</v>
          </cell>
          <cell r="F1449">
            <v>1</v>
          </cell>
          <cell r="G1449" t="str">
            <v>SqFt</v>
          </cell>
          <cell r="H1449">
            <v>168</v>
          </cell>
          <cell r="J1449">
            <v>10147.2268</v>
          </cell>
          <cell r="K1449" t="str">
            <v>kWh</v>
          </cell>
          <cell r="AF1449" t="str">
            <v xml:space="preserve">  </v>
          </cell>
          <cell r="AG1449" t="str">
            <v xml:space="preserve">  </v>
          </cell>
          <cell r="AH1449" t="str">
            <v xml:space="preserve">  </v>
          </cell>
          <cell r="AI1449" t="str">
            <v>261EDE</v>
          </cell>
          <cell r="AJ1449" t="str">
            <v>Water Misc Service</v>
          </cell>
        </row>
        <row r="1450">
          <cell r="A1450" t="str">
            <v>High Park - Lot Cytor</v>
          </cell>
          <cell r="B1450" t="str">
            <v>Water Misc Service</v>
          </cell>
          <cell r="C1450" t="str">
            <v>1873 Bloor St W- Lot Cytor</v>
          </cell>
          <cell r="D1450" t="str">
            <v>Toronto</v>
          </cell>
          <cell r="E1450" t="str">
            <v>M6P 3K7</v>
          </cell>
          <cell r="F1450">
            <v>1</v>
          </cell>
          <cell r="G1450" t="str">
            <v>SqFt</v>
          </cell>
          <cell r="H1450">
            <v>168</v>
          </cell>
          <cell r="J1450">
            <v>29946.266886999998</v>
          </cell>
          <cell r="K1450" t="str">
            <v>kWh</v>
          </cell>
          <cell r="AF1450" t="str">
            <v xml:space="preserve">  </v>
          </cell>
          <cell r="AG1450" t="str">
            <v xml:space="preserve">  </v>
          </cell>
          <cell r="AH1450" t="str">
            <v xml:space="preserve">  </v>
          </cell>
          <cell r="AI1450" t="str">
            <v>1873BLTO</v>
          </cell>
          <cell r="AJ1450" t="str">
            <v>Water Misc Service</v>
          </cell>
        </row>
        <row r="1451">
          <cell r="A1451" t="str">
            <v>Riverwood Sewage Pumping Station</v>
          </cell>
          <cell r="B1451" t="str">
            <v>Water Misc Service</v>
          </cell>
          <cell r="C1451" t="str">
            <v>115 Riverwood Pky</v>
          </cell>
          <cell r="D1451" t="str">
            <v>Etobicoke</v>
          </cell>
          <cell r="E1451" t="str">
            <v>M8Y 4G3</v>
          </cell>
          <cell r="F1451">
            <v>1</v>
          </cell>
          <cell r="G1451" t="str">
            <v>SqFt</v>
          </cell>
          <cell r="H1451">
            <v>168</v>
          </cell>
          <cell r="J1451">
            <v>24155.144539000001</v>
          </cell>
          <cell r="K1451" t="str">
            <v>kWh</v>
          </cell>
          <cell r="AF1451" t="str">
            <v xml:space="preserve">  </v>
          </cell>
          <cell r="AG1451" t="str">
            <v xml:space="preserve">  </v>
          </cell>
          <cell r="AH1451" t="str">
            <v xml:space="preserve">  </v>
          </cell>
          <cell r="AI1451" t="str">
            <v>115RIV</v>
          </cell>
          <cell r="AJ1451" t="str">
            <v>Water Misc Service</v>
          </cell>
        </row>
        <row r="1452">
          <cell r="A1452" t="str">
            <v>Rosehill Reservoir</v>
          </cell>
          <cell r="B1452" t="str">
            <v>Water Misc Service</v>
          </cell>
          <cell r="C1452" t="str">
            <v>Rosehill Reservoir</v>
          </cell>
          <cell r="D1452" t="str">
            <v>Toronto</v>
          </cell>
          <cell r="E1452" t="str">
            <v>M4T 2W7</v>
          </cell>
          <cell r="F1452">
            <v>2023</v>
          </cell>
          <cell r="G1452" t="str">
            <v>SqFt</v>
          </cell>
          <cell r="H1452">
            <v>168</v>
          </cell>
          <cell r="J1452">
            <v>71044.869658000011</v>
          </cell>
          <cell r="K1452" t="str">
            <v>kWh</v>
          </cell>
          <cell r="AF1452" t="str">
            <v xml:space="preserve">  </v>
          </cell>
          <cell r="AG1452" t="str">
            <v xml:space="preserve">  </v>
          </cell>
          <cell r="AH1452" t="str">
            <v xml:space="preserve">  </v>
          </cell>
          <cell r="AI1452" t="str">
            <v>ROSEHR</v>
          </cell>
          <cell r="AJ1452" t="str">
            <v>Water Misc Service</v>
          </cell>
        </row>
        <row r="1453">
          <cell r="A1453" t="str">
            <v>Rouge Water Tank &amp; Valve House</v>
          </cell>
          <cell r="B1453" t="str">
            <v>Water Misc Service</v>
          </cell>
          <cell r="C1453" t="str">
            <v>8200 Sheppard Ave.E.</v>
          </cell>
          <cell r="D1453" t="str">
            <v>Scarborough</v>
          </cell>
          <cell r="E1453" t="str">
            <v>M1B 5K2</v>
          </cell>
          <cell r="F1453">
            <v>2142</v>
          </cell>
          <cell r="G1453" t="str">
            <v>SqFt</v>
          </cell>
          <cell r="H1453">
            <v>168</v>
          </cell>
          <cell r="J1453">
            <v>192211.15527300001</v>
          </cell>
          <cell r="K1453" t="str">
            <v>kWh</v>
          </cell>
          <cell r="AF1453" t="str">
            <v xml:space="preserve">  </v>
          </cell>
          <cell r="AG1453" t="str">
            <v xml:space="preserve">  </v>
          </cell>
          <cell r="AH1453" t="str">
            <v xml:space="preserve">  </v>
          </cell>
          <cell r="AI1453" t="str">
            <v>AS25</v>
          </cell>
          <cell r="AJ1453" t="str">
            <v>Water Misc Service</v>
          </cell>
        </row>
        <row r="1454">
          <cell r="A1454" t="str">
            <v>Spadina St Clair Reservoir</v>
          </cell>
          <cell r="B1454" t="str">
            <v>Water Misc Service</v>
          </cell>
          <cell r="C1454" t="str">
            <v>301 St Clair Ave W Spad S/E</v>
          </cell>
          <cell r="D1454" t="str">
            <v>Toronto</v>
          </cell>
          <cell r="E1454" t="str">
            <v>M4V 1S4</v>
          </cell>
          <cell r="F1454">
            <v>678</v>
          </cell>
          <cell r="G1454" t="str">
            <v>SqFt</v>
          </cell>
          <cell r="H1454">
            <v>168</v>
          </cell>
          <cell r="J1454">
            <v>233502.88627500003</v>
          </cell>
          <cell r="K1454" t="str">
            <v>kWh</v>
          </cell>
          <cell r="AF1454" t="str">
            <v xml:space="preserve">  </v>
          </cell>
          <cell r="AG1454" t="str">
            <v xml:space="preserve">  </v>
          </cell>
          <cell r="AH1454" t="str">
            <v xml:space="preserve">  </v>
          </cell>
          <cell r="AI1454" t="str">
            <v>SPADR</v>
          </cell>
          <cell r="AJ1454" t="str">
            <v>Water Misc Service</v>
          </cell>
        </row>
        <row r="1455">
          <cell r="A1455" t="str">
            <v>Steelcase Rd</v>
          </cell>
          <cell r="B1455" t="str">
            <v>Water Misc Service</v>
          </cell>
          <cell r="C1455" t="str">
            <v>Steelcase Rd</v>
          </cell>
          <cell r="D1455" t="str">
            <v>Toronto</v>
          </cell>
          <cell r="E1455" t="str">
            <v>M5V 3C6</v>
          </cell>
          <cell r="F1455">
            <v>1</v>
          </cell>
          <cell r="G1455" t="str">
            <v>SqFt</v>
          </cell>
          <cell r="H1455">
            <v>168</v>
          </cell>
          <cell r="J1455">
            <v>3578.605419</v>
          </cell>
          <cell r="K1455" t="str">
            <v>kWh</v>
          </cell>
          <cell r="AF1455" t="str">
            <v xml:space="preserve">  </v>
          </cell>
          <cell r="AG1455" t="str">
            <v xml:space="preserve">  </v>
          </cell>
          <cell r="AH1455" t="str">
            <v xml:space="preserve">  </v>
          </cell>
          <cell r="AI1455" t="str">
            <v>TWSTLCASE</v>
          </cell>
          <cell r="AJ1455" t="str">
            <v>Water Misc Service</v>
          </cell>
        </row>
        <row r="1456">
          <cell r="A1456" t="str">
            <v>TW Various Locations</v>
          </cell>
          <cell r="B1456" t="str">
            <v>Water Misc Service</v>
          </cell>
          <cell r="C1456" t="str">
            <v>0 Various Locations</v>
          </cell>
          <cell r="D1456" t="str">
            <v>Toronto</v>
          </cell>
          <cell r="E1456" t="str">
            <v>M5V 3C6</v>
          </cell>
          <cell r="F1456">
            <v>7</v>
          </cell>
          <cell r="G1456" t="str">
            <v>SqFt</v>
          </cell>
          <cell r="H1456">
            <v>168</v>
          </cell>
          <cell r="J1456">
            <v>119088.29395600001</v>
          </cell>
          <cell r="K1456" t="str">
            <v>kWh</v>
          </cell>
          <cell r="AF1456" t="str">
            <v xml:space="preserve">  </v>
          </cell>
          <cell r="AG1456" t="str">
            <v xml:space="preserve">  </v>
          </cell>
          <cell r="AH1456" t="str">
            <v xml:space="preserve">  </v>
          </cell>
          <cell r="AI1456" t="str">
            <v>SCVAR</v>
          </cell>
          <cell r="AJ1456" t="str">
            <v>Water Misc Service</v>
          </cell>
        </row>
        <row r="1457">
          <cell r="A1457" t="str">
            <v>Unknown</v>
          </cell>
          <cell r="B1457" t="str">
            <v>Water Misc Service</v>
          </cell>
          <cell r="C1457" t="str">
            <v>55 John Street</v>
          </cell>
          <cell r="D1457" t="str">
            <v>Toronto</v>
          </cell>
          <cell r="E1457" t="str">
            <v>M5V 3C6</v>
          </cell>
          <cell r="F1457">
            <v>6</v>
          </cell>
          <cell r="G1457" t="str">
            <v>SqFt</v>
          </cell>
          <cell r="H1457">
            <v>168</v>
          </cell>
          <cell r="J1457">
            <v>70262.440696000005</v>
          </cell>
          <cell r="K1457" t="str">
            <v>kWh</v>
          </cell>
          <cell r="AF1457" t="str">
            <v xml:space="preserve">  </v>
          </cell>
          <cell r="AG1457" t="str">
            <v xml:space="preserve">  </v>
          </cell>
          <cell r="AH1457" t="str">
            <v xml:space="preserve">  </v>
          </cell>
          <cell r="AI1457" t="str">
            <v>TWWPCUNK-01</v>
          </cell>
          <cell r="AJ1457" t="str">
            <v>Water Misc Service</v>
          </cell>
        </row>
        <row r="1458">
          <cell r="A1458" t="str">
            <v>Woodward &amp; Highland</v>
          </cell>
          <cell r="B1458" t="str">
            <v>Water Misc Service</v>
          </cell>
          <cell r="C1458" t="str">
            <v>Woodward &amp; Highland</v>
          </cell>
          <cell r="D1458" t="str">
            <v>Thornhill</v>
          </cell>
          <cell r="E1458" t="str">
            <v>L3T 1E9</v>
          </cell>
          <cell r="F1458">
            <v>1</v>
          </cell>
          <cell r="G1458" t="str">
            <v>SqFt</v>
          </cell>
          <cell r="H1458">
            <v>168</v>
          </cell>
          <cell r="J1458">
            <v>4655.4937630000004</v>
          </cell>
          <cell r="K1458" t="str">
            <v>kWh</v>
          </cell>
          <cell r="AF1458" t="str">
            <v xml:space="preserve">  </v>
          </cell>
          <cell r="AG1458" t="str">
            <v xml:space="preserve">  </v>
          </cell>
          <cell r="AH1458" t="str">
            <v xml:space="preserve">  </v>
          </cell>
          <cell r="AI1458" t="str">
            <v>WDHGLD</v>
          </cell>
          <cell r="AJ1458" t="str">
            <v>Water Misc Service</v>
          </cell>
        </row>
        <row r="1459">
          <cell r="A1459" t="str">
            <v>WPC Service Chambers</v>
          </cell>
          <cell r="B1459" t="str">
            <v>Water Misc Service</v>
          </cell>
          <cell r="C1459" t="str">
            <v>Various Locations</v>
          </cell>
          <cell r="D1459" t="str">
            <v>Toronto</v>
          </cell>
          <cell r="E1459" t="str">
            <v>M5V 3C6</v>
          </cell>
          <cell r="F1459">
            <v>48</v>
          </cell>
          <cell r="G1459" t="str">
            <v>SqFt</v>
          </cell>
          <cell r="H1459">
            <v>168</v>
          </cell>
          <cell r="J1459">
            <v>391984.07680799998</v>
          </cell>
          <cell r="K1459" t="str">
            <v>kWh</v>
          </cell>
          <cell r="AF1459" t="str">
            <v xml:space="preserve">  </v>
          </cell>
          <cell r="AG1459" t="str">
            <v xml:space="preserve">  </v>
          </cell>
          <cell r="AH1459" t="str">
            <v xml:space="preserve">  </v>
          </cell>
          <cell r="AI1459" t="str">
            <v>WPSC</v>
          </cell>
          <cell r="AJ1459" t="str">
            <v>Water Misc Service</v>
          </cell>
        </row>
        <row r="1460">
          <cell r="A1460" t="str">
            <v>WS Service Chambers</v>
          </cell>
          <cell r="B1460" t="str">
            <v>Water Misc Service</v>
          </cell>
          <cell r="C1460" t="str">
            <v>Various Locations</v>
          </cell>
          <cell r="D1460" t="str">
            <v>Toronto</v>
          </cell>
          <cell r="E1460" t="str">
            <v>M5V 3C6</v>
          </cell>
          <cell r="F1460">
            <v>3</v>
          </cell>
          <cell r="G1460" t="str">
            <v>SqFt</v>
          </cell>
          <cell r="H1460">
            <v>168</v>
          </cell>
          <cell r="J1460">
            <v>173582.72966699998</v>
          </cell>
          <cell r="K1460" t="str">
            <v>kWh</v>
          </cell>
          <cell r="AF1460" t="str">
            <v xml:space="preserve">  </v>
          </cell>
          <cell r="AG1460" t="str">
            <v xml:space="preserve">  </v>
          </cell>
          <cell r="AH1460" t="str">
            <v xml:space="preserve">  </v>
          </cell>
          <cell r="AI1460" t="str">
            <v>WSSC</v>
          </cell>
          <cell r="AJ1460" t="str">
            <v>Water Misc Service</v>
          </cell>
        </row>
        <row r="1461">
          <cell r="A1461" t="str">
            <v>Yonge &amp; Eglinton Water Mtr 31</v>
          </cell>
          <cell r="B1461" t="str">
            <v>Water Misc Service</v>
          </cell>
          <cell r="C1461" t="str">
            <v>Yonge &amp; Eglinton</v>
          </cell>
          <cell r="D1461" t="str">
            <v>Toronto</v>
          </cell>
          <cell r="E1461" t="str">
            <v>M4P2C6</v>
          </cell>
          <cell r="F1461">
            <v>1</v>
          </cell>
          <cell r="G1461" t="str">
            <v>SqFt</v>
          </cell>
          <cell r="H1461">
            <v>168</v>
          </cell>
          <cell r="J1461">
            <v>4416.484958</v>
          </cell>
          <cell r="K1461" t="str">
            <v>kWh</v>
          </cell>
          <cell r="AF1461" t="str">
            <v xml:space="preserve">  </v>
          </cell>
          <cell r="AG1461" t="str">
            <v xml:space="preserve">  </v>
          </cell>
          <cell r="AH1461" t="str">
            <v xml:space="preserve">  </v>
          </cell>
          <cell r="AI1461" t="str">
            <v>YONEGL</v>
          </cell>
          <cell r="AJ1461" t="str">
            <v>Water Misc Service</v>
          </cell>
        </row>
        <row r="1462">
          <cell r="A1462" t="str">
            <v>Armour Heights Pumping Station</v>
          </cell>
          <cell r="B1462" t="str">
            <v>Water Pumping Facilities</v>
          </cell>
          <cell r="C1462" t="str">
            <v>226 Wilson Ave</v>
          </cell>
          <cell r="D1462" t="str">
            <v>Toronto</v>
          </cell>
          <cell r="E1462" t="str">
            <v>M5M 3B1</v>
          </cell>
          <cell r="F1462">
            <v>5780</v>
          </cell>
          <cell r="G1462" t="str">
            <v>SqFt</v>
          </cell>
          <cell r="H1462">
            <v>168</v>
          </cell>
          <cell r="I1462">
            <v>24155.99</v>
          </cell>
          <cell r="J1462">
            <v>3661969.253</v>
          </cell>
          <cell r="K1462" t="str">
            <v>kWh</v>
          </cell>
          <cell r="AF1462" t="str">
            <v xml:space="preserve">  </v>
          </cell>
          <cell r="AG1462" t="str">
            <v xml:space="preserve">  </v>
          </cell>
          <cell r="AH1462" t="str">
            <v xml:space="preserve">  </v>
          </cell>
          <cell r="AI1462" t="str">
            <v>AHPS</v>
          </cell>
          <cell r="AJ1462" t="str">
            <v>Water Pumping Facilities</v>
          </cell>
        </row>
        <row r="1463">
          <cell r="A1463" t="str">
            <v>Bayview Resevoir</v>
          </cell>
          <cell r="B1463" t="str">
            <v>Water Misc Service</v>
          </cell>
          <cell r="C1463" t="str">
            <v>8127 Bayview Ave</v>
          </cell>
          <cell r="D1463" t="str">
            <v>Thornhill</v>
          </cell>
          <cell r="E1463" t="str">
            <v>L3T 5V3</v>
          </cell>
          <cell r="F1463">
            <v>1</v>
          </cell>
          <cell r="G1463" t="str">
            <v>SqFt</v>
          </cell>
          <cell r="H1463">
            <v>168</v>
          </cell>
          <cell r="J1463">
            <v>552.09838999999999</v>
          </cell>
          <cell r="K1463" t="str">
            <v>kWh</v>
          </cell>
          <cell r="L1463">
            <v>1280.7419340000001</v>
          </cell>
          <cell r="M1463" t="str">
            <v>CUBICM</v>
          </cell>
          <cell r="AF1463" t="str">
            <v xml:space="preserve">  </v>
          </cell>
          <cell r="AG1463" t="str">
            <v xml:space="preserve">  </v>
          </cell>
          <cell r="AH1463" t="str">
            <v xml:space="preserve">  </v>
          </cell>
          <cell r="AI1463" t="str">
            <v>BPS</v>
          </cell>
          <cell r="AJ1463" t="str">
            <v>Water Pumping Facilities</v>
          </cell>
        </row>
        <row r="1464">
          <cell r="A1464" t="str">
            <v>Eglinton Pumping Station</v>
          </cell>
          <cell r="B1464" t="str">
            <v>Water Pumping Facilities</v>
          </cell>
          <cell r="C1464" t="str">
            <v>885 Pharmacy Ave.</v>
          </cell>
          <cell r="D1464" t="str">
            <v>Scarborough</v>
          </cell>
          <cell r="E1464" t="str">
            <v>M1L 3K9</v>
          </cell>
          <cell r="F1464">
            <v>10075</v>
          </cell>
          <cell r="G1464" t="str">
            <v>SqFt</v>
          </cell>
          <cell r="H1464">
            <v>168</v>
          </cell>
          <cell r="I1464">
            <v>34983.01</v>
          </cell>
          <cell r="J1464">
            <v>6914382.0531939995</v>
          </cell>
          <cell r="K1464" t="str">
            <v>kWh</v>
          </cell>
          <cell r="AF1464" t="str">
            <v xml:space="preserve">  </v>
          </cell>
          <cell r="AG1464" t="str">
            <v xml:space="preserve">  </v>
          </cell>
          <cell r="AH1464" t="str">
            <v xml:space="preserve">  </v>
          </cell>
          <cell r="AI1464" t="str">
            <v>EPS</v>
          </cell>
          <cell r="AJ1464" t="str">
            <v>Water Pumping Facilities</v>
          </cell>
        </row>
        <row r="1465">
          <cell r="A1465" t="str">
            <v>Ellesmere Pumping Station</v>
          </cell>
          <cell r="B1465" t="str">
            <v>Water Pumping Facilities</v>
          </cell>
          <cell r="C1465" t="str">
            <v>2950 Ellesmere Rd</v>
          </cell>
          <cell r="D1465" t="str">
            <v>Scarborough</v>
          </cell>
          <cell r="E1465" t="str">
            <v>M1E 4B8</v>
          </cell>
          <cell r="F1465">
            <v>6243</v>
          </cell>
          <cell r="G1465" t="str">
            <v>SqFt</v>
          </cell>
          <cell r="H1465">
            <v>168</v>
          </cell>
          <cell r="I1465">
            <v>87668.6</v>
          </cell>
          <cell r="J1465">
            <v>23157791.902355</v>
          </cell>
          <cell r="K1465" t="str">
            <v>kWh</v>
          </cell>
          <cell r="AF1465" t="str">
            <v xml:space="preserve">  </v>
          </cell>
          <cell r="AG1465" t="str">
            <v xml:space="preserve">  </v>
          </cell>
          <cell r="AH1465" t="str">
            <v xml:space="preserve">  </v>
          </cell>
          <cell r="AI1465" t="str">
            <v>ELPS</v>
          </cell>
          <cell r="AJ1465" t="str">
            <v>Water Pumping Facilities</v>
          </cell>
        </row>
        <row r="1466">
          <cell r="A1466" t="str">
            <v>High Level Pumping Station</v>
          </cell>
          <cell r="B1466" t="str">
            <v>Water Pumping Facilities</v>
          </cell>
          <cell r="C1466" t="str">
            <v>25 Popular Plains Rd.</v>
          </cell>
          <cell r="D1466" t="str">
            <v>Toronto</v>
          </cell>
          <cell r="E1466" t="str">
            <v>M4V 2M7</v>
          </cell>
          <cell r="F1466">
            <v>46403</v>
          </cell>
          <cell r="G1466" t="str">
            <v>SqFt</v>
          </cell>
          <cell r="H1466">
            <v>168</v>
          </cell>
          <cell r="I1466">
            <v>33577.33</v>
          </cell>
          <cell r="J1466">
            <v>10271604.860839</v>
          </cell>
          <cell r="K1466" t="str">
            <v>kWh</v>
          </cell>
          <cell r="AF1466" t="str">
            <v xml:space="preserve">  </v>
          </cell>
          <cell r="AG1466" t="str">
            <v xml:space="preserve">  </v>
          </cell>
          <cell r="AH1466" t="str">
            <v xml:space="preserve">  </v>
          </cell>
          <cell r="AI1466" t="str">
            <v>HLPS</v>
          </cell>
          <cell r="AJ1466" t="str">
            <v>Water Pumping Facilities</v>
          </cell>
        </row>
        <row r="1467">
          <cell r="A1467" t="str">
            <v>John Street Pumping Station</v>
          </cell>
          <cell r="B1467" t="str">
            <v>Water Pumping Facilities</v>
          </cell>
          <cell r="C1467" t="str">
            <v>28 John St</v>
          </cell>
          <cell r="D1467" t="str">
            <v>Toronto</v>
          </cell>
          <cell r="E1467" t="str">
            <v>M5V 3J2</v>
          </cell>
          <cell r="F1467">
            <v>112773</v>
          </cell>
          <cell r="G1467" t="str">
            <v>SqFt</v>
          </cell>
          <cell r="H1467">
            <v>168</v>
          </cell>
          <cell r="I1467">
            <v>106167.78</v>
          </cell>
          <cell r="J1467">
            <v>44075600.877548002</v>
          </cell>
          <cell r="K1467" t="str">
            <v>kWh</v>
          </cell>
          <cell r="AF1467" t="str">
            <v xml:space="preserve">  </v>
          </cell>
          <cell r="AG1467" t="str">
            <v xml:space="preserve">  </v>
          </cell>
          <cell r="AH1467" t="str">
            <v xml:space="preserve">  </v>
          </cell>
          <cell r="AI1467" t="str">
            <v>JSPS</v>
          </cell>
          <cell r="AJ1467" t="str">
            <v>Water Pumping Facilities</v>
          </cell>
        </row>
        <row r="1468">
          <cell r="A1468" t="str">
            <v>Keele Pumping Station</v>
          </cell>
          <cell r="B1468" t="str">
            <v>Water Pumping Facilities</v>
          </cell>
          <cell r="C1468" t="str">
            <v>4995 Keele St</v>
          </cell>
          <cell r="D1468" t="str">
            <v>North York</v>
          </cell>
          <cell r="E1468" t="str">
            <v>M3J 2N8</v>
          </cell>
          <cell r="F1468">
            <v>2745</v>
          </cell>
          <cell r="G1468" t="str">
            <v>SqFt</v>
          </cell>
          <cell r="H1468">
            <v>168</v>
          </cell>
          <cell r="I1468">
            <v>42080.81</v>
          </cell>
          <cell r="J1468">
            <v>7289305.8458710006</v>
          </cell>
          <cell r="K1468" t="str">
            <v>kWh</v>
          </cell>
          <cell r="AF1468" t="str">
            <v xml:space="preserve">  </v>
          </cell>
          <cell r="AG1468" t="str">
            <v xml:space="preserve">  </v>
          </cell>
          <cell r="AH1468" t="str">
            <v xml:space="preserve">  </v>
          </cell>
          <cell r="AI1468" t="str">
            <v>KPS</v>
          </cell>
          <cell r="AJ1468" t="str">
            <v>Water Pumping Facilities</v>
          </cell>
        </row>
        <row r="1469">
          <cell r="A1469" t="str">
            <v>Kennedy Pumping Station</v>
          </cell>
          <cell r="B1469" t="str">
            <v>Water Pumping Facilities</v>
          </cell>
          <cell r="C1469" t="str">
            <v>148 Purcell Square</v>
          </cell>
          <cell r="D1469" t="str">
            <v>Scarborough</v>
          </cell>
          <cell r="E1469" t="str">
            <v>M1V 3C3</v>
          </cell>
          <cell r="F1469">
            <v>5360</v>
          </cell>
          <cell r="G1469" t="str">
            <v>SqFt</v>
          </cell>
          <cell r="H1469">
            <v>168</v>
          </cell>
          <cell r="I1469">
            <v>30447.7</v>
          </cell>
          <cell r="J1469">
            <v>3280162.1492250003</v>
          </cell>
          <cell r="K1469" t="str">
            <v>kWh</v>
          </cell>
          <cell r="AF1469" t="str">
            <v xml:space="preserve">  </v>
          </cell>
          <cell r="AG1469" t="str">
            <v xml:space="preserve">  </v>
          </cell>
          <cell r="AH1469" t="str">
            <v xml:space="preserve">  </v>
          </cell>
          <cell r="AI1469" t="str">
            <v>KNPS</v>
          </cell>
          <cell r="AJ1469" t="str">
            <v>Water Pumping Facilities</v>
          </cell>
        </row>
        <row r="1470">
          <cell r="A1470" t="str">
            <v>Lawrence Pumping Station</v>
          </cell>
          <cell r="B1470" t="str">
            <v>Water Pumping Facilities</v>
          </cell>
          <cell r="C1470" t="str">
            <v>1150 Lawrence Ave.W.</v>
          </cell>
          <cell r="D1470" t="str">
            <v>North York</v>
          </cell>
          <cell r="E1470" t="str">
            <v>M6L 1A3</v>
          </cell>
          <cell r="F1470">
            <v>15629</v>
          </cell>
          <cell r="G1470" t="str">
            <v>SqFt</v>
          </cell>
          <cell r="H1470">
            <v>168</v>
          </cell>
          <cell r="I1470">
            <v>20075.73</v>
          </cell>
          <cell r="J1470">
            <v>4565872.1720000003</v>
          </cell>
          <cell r="K1470" t="str">
            <v>kWh</v>
          </cell>
          <cell r="AF1470" t="str">
            <v xml:space="preserve">  </v>
          </cell>
          <cell r="AG1470" t="str">
            <v xml:space="preserve">  </v>
          </cell>
          <cell r="AH1470" t="str">
            <v xml:space="preserve">  </v>
          </cell>
          <cell r="AI1470" t="str">
            <v>LPS</v>
          </cell>
          <cell r="AJ1470" t="str">
            <v>Water Pumping Facilities</v>
          </cell>
        </row>
        <row r="1471">
          <cell r="A1471" t="str">
            <v>Milliken Pumping Station</v>
          </cell>
          <cell r="B1471" t="str">
            <v>Water Pumping Facilities</v>
          </cell>
          <cell r="C1471" t="str">
            <v>4375 14th Ave</v>
          </cell>
          <cell r="D1471" t="str">
            <v>Markham</v>
          </cell>
          <cell r="E1471" t="str">
            <v>L6G 1C5</v>
          </cell>
          <cell r="F1471">
            <v>1</v>
          </cell>
          <cell r="G1471" t="str">
            <v>SqFt</v>
          </cell>
          <cell r="H1471">
            <v>168</v>
          </cell>
          <cell r="I1471">
            <v>22005.49</v>
          </cell>
          <cell r="J1471">
            <v>4565773.8053230001</v>
          </cell>
          <cell r="K1471" t="str">
            <v>kWh</v>
          </cell>
          <cell r="L1471">
            <v>0</v>
          </cell>
          <cell r="M1471" t="str">
            <v>CUBICM</v>
          </cell>
          <cell r="AF1471" t="str">
            <v xml:space="preserve">  </v>
          </cell>
          <cell r="AG1471" t="str">
            <v xml:space="preserve">  </v>
          </cell>
          <cell r="AH1471" t="str">
            <v xml:space="preserve">  </v>
          </cell>
          <cell r="AI1471" t="str">
            <v>MKPS</v>
          </cell>
          <cell r="AJ1471" t="str">
            <v>Water Pumping Facilities</v>
          </cell>
        </row>
        <row r="1472">
          <cell r="A1472" t="str">
            <v>Parkdale Pumping Station</v>
          </cell>
          <cell r="B1472" t="str">
            <v>Water Pumping Facilities</v>
          </cell>
          <cell r="C1472" t="str">
            <v>71 The Queensway</v>
          </cell>
          <cell r="D1472" t="str">
            <v>Toronto</v>
          </cell>
          <cell r="E1472" t="str">
            <v>M6R 1B3</v>
          </cell>
          <cell r="F1472">
            <v>11227</v>
          </cell>
          <cell r="G1472" t="str">
            <v>SqFt</v>
          </cell>
          <cell r="H1472">
            <v>168</v>
          </cell>
          <cell r="I1472">
            <v>7734.47</v>
          </cell>
          <cell r="J1472">
            <v>2821833.6244050004</v>
          </cell>
          <cell r="K1472" t="str">
            <v>kWh</v>
          </cell>
          <cell r="AF1472" t="str">
            <v xml:space="preserve">  </v>
          </cell>
          <cell r="AG1472" t="str">
            <v xml:space="preserve">  </v>
          </cell>
          <cell r="AH1472" t="str">
            <v xml:space="preserve">  </v>
          </cell>
          <cell r="AI1472" t="str">
            <v>PPS</v>
          </cell>
          <cell r="AJ1472" t="str">
            <v>Water Pumping Facilities</v>
          </cell>
        </row>
        <row r="1473">
          <cell r="A1473" t="str">
            <v>Richview Pumping Station</v>
          </cell>
          <cell r="B1473" t="str">
            <v>Water Pumping Facilities</v>
          </cell>
          <cell r="C1473" t="str">
            <v>551 Martin Grove Rd</v>
          </cell>
          <cell r="D1473" t="str">
            <v>Etobicoke</v>
          </cell>
          <cell r="E1473" t="str">
            <v>M9R 4B7</v>
          </cell>
          <cell r="F1473">
            <v>2357</v>
          </cell>
          <cell r="G1473" t="str">
            <v>SqFt</v>
          </cell>
          <cell r="H1473">
            <v>168</v>
          </cell>
          <cell r="I1473">
            <v>59005.54</v>
          </cell>
          <cell r="J1473">
            <v>13894846.006837999</v>
          </cell>
          <cell r="K1473" t="str">
            <v>kWh</v>
          </cell>
          <cell r="AF1473" t="str">
            <v xml:space="preserve">  </v>
          </cell>
          <cell r="AG1473" t="str">
            <v xml:space="preserve">  </v>
          </cell>
          <cell r="AH1473" t="str">
            <v xml:space="preserve">  </v>
          </cell>
          <cell r="AI1473" t="str">
            <v>RVPS</v>
          </cell>
          <cell r="AJ1473" t="str">
            <v>Water Pumping Facilities</v>
          </cell>
        </row>
        <row r="1474">
          <cell r="A1474" t="str">
            <v>Rosehill Pumping Station</v>
          </cell>
          <cell r="B1474" t="str">
            <v>Water Pumping Facilities</v>
          </cell>
          <cell r="C1474" t="str">
            <v>240 Mt Pleasant</v>
          </cell>
          <cell r="D1474" t="str">
            <v>Toronto</v>
          </cell>
          <cell r="E1474" t="str">
            <v>M4T 1B6</v>
          </cell>
          <cell r="F1474">
            <v>1550</v>
          </cell>
          <cell r="G1474" t="str">
            <v>SqFt</v>
          </cell>
          <cell r="H1474">
            <v>168</v>
          </cell>
          <cell r="I1474">
            <v>35742.68</v>
          </cell>
          <cell r="J1474">
            <v>10868367.201935999</v>
          </cell>
          <cell r="K1474" t="str">
            <v>kWh</v>
          </cell>
          <cell r="AF1474" t="str">
            <v xml:space="preserve">  </v>
          </cell>
          <cell r="AG1474" t="str">
            <v xml:space="preserve">  </v>
          </cell>
          <cell r="AH1474" t="str">
            <v xml:space="preserve">  </v>
          </cell>
          <cell r="AI1474" t="str">
            <v>RHPS</v>
          </cell>
          <cell r="AJ1474" t="str">
            <v>Water Pumping Facilities</v>
          </cell>
        </row>
        <row r="1475">
          <cell r="A1475" t="str">
            <v>Scarborough Pumping Station</v>
          </cell>
          <cell r="B1475" t="str">
            <v>Water Pumping Facilities</v>
          </cell>
          <cell r="C1475" t="str">
            <v>21 Fishleigh Dr</v>
          </cell>
          <cell r="D1475" t="str">
            <v>Scarborough</v>
          </cell>
          <cell r="E1475" t="str">
            <v>M1N 1H1</v>
          </cell>
          <cell r="F1475">
            <v>9160</v>
          </cell>
          <cell r="G1475" t="str">
            <v>SqFt</v>
          </cell>
          <cell r="H1475">
            <v>168</v>
          </cell>
          <cell r="I1475">
            <v>15887.84</v>
          </cell>
          <cell r="J1475">
            <v>5473512.0172590008</v>
          </cell>
          <cell r="K1475" t="str">
            <v>kWh</v>
          </cell>
          <cell r="AF1475" t="str">
            <v xml:space="preserve">  </v>
          </cell>
          <cell r="AG1475" t="str">
            <v xml:space="preserve">  </v>
          </cell>
          <cell r="AH1475" t="str">
            <v xml:space="preserve">  </v>
          </cell>
          <cell r="AI1475" t="str">
            <v>SPS</v>
          </cell>
          <cell r="AJ1475" t="str">
            <v>Water Pumping Facilities</v>
          </cell>
        </row>
        <row r="1476">
          <cell r="A1476" t="str">
            <v>St. Albans Pumping Station</v>
          </cell>
          <cell r="B1476" t="str">
            <v>Water Pumping Facilities</v>
          </cell>
          <cell r="C1476" t="str">
            <v>30 St.albans Rd</v>
          </cell>
          <cell r="D1476" t="str">
            <v>Etobicoke</v>
          </cell>
          <cell r="E1476" t="str">
            <v>M9B 6K4</v>
          </cell>
          <cell r="F1476">
            <v>3240</v>
          </cell>
          <cell r="G1476" t="str">
            <v>SqFt</v>
          </cell>
          <cell r="H1476">
            <v>168</v>
          </cell>
          <cell r="I1476">
            <v>26267.75</v>
          </cell>
          <cell r="J1476">
            <v>4440235.1441609999</v>
          </cell>
          <cell r="K1476" t="str">
            <v>kWh</v>
          </cell>
          <cell r="AF1476" t="str">
            <v xml:space="preserve">  </v>
          </cell>
          <cell r="AG1476" t="str">
            <v xml:space="preserve">  </v>
          </cell>
          <cell r="AH1476" t="str">
            <v xml:space="preserve">  </v>
          </cell>
          <cell r="AI1476" t="str">
            <v>SAPS</v>
          </cell>
          <cell r="AJ1476" t="str">
            <v>Water Pumping Facilities</v>
          </cell>
        </row>
        <row r="1477">
          <cell r="A1477" t="str">
            <v>Thornhill Pumping Station</v>
          </cell>
          <cell r="B1477" t="str">
            <v>Water Pumping Facilities</v>
          </cell>
          <cell r="C1477" t="str">
            <v>1 Green Lane</v>
          </cell>
          <cell r="D1477" t="str">
            <v>Thornhill</v>
          </cell>
          <cell r="E1477" t="str">
            <v>L3T 7P7</v>
          </cell>
          <cell r="F1477">
            <v>1550</v>
          </cell>
          <cell r="G1477" t="str">
            <v>SqFt</v>
          </cell>
          <cell r="H1477">
            <v>168</v>
          </cell>
          <cell r="I1477">
            <v>1119.43</v>
          </cell>
          <cell r="J1477">
            <v>189373.40012899999</v>
          </cell>
          <cell r="K1477" t="str">
            <v>kWh</v>
          </cell>
          <cell r="AF1477" t="str">
            <v xml:space="preserve">  </v>
          </cell>
          <cell r="AG1477" t="str">
            <v xml:space="preserve">  </v>
          </cell>
          <cell r="AH1477" t="str">
            <v xml:space="preserve">  </v>
          </cell>
          <cell r="AI1477" t="str">
            <v>TPS</v>
          </cell>
          <cell r="AJ1477" t="str">
            <v>Water Pumping Facilities</v>
          </cell>
        </row>
        <row r="1478">
          <cell r="A1478" t="str">
            <v>W.H. Johnston Pumping Station</v>
          </cell>
          <cell r="B1478" t="str">
            <v>Water Pumping Facilities</v>
          </cell>
          <cell r="C1478" t="str">
            <v>1560 Royal York Rd</v>
          </cell>
          <cell r="D1478" t="str">
            <v>Etobicoke</v>
          </cell>
          <cell r="E1478" t="str">
            <v>M9P 3C1</v>
          </cell>
          <cell r="F1478">
            <v>1744</v>
          </cell>
          <cell r="G1478" t="str">
            <v>SqFt</v>
          </cell>
          <cell r="H1478">
            <v>168</v>
          </cell>
          <cell r="I1478">
            <v>14569.22</v>
          </cell>
          <cell r="J1478">
            <v>2202779.9750640001</v>
          </cell>
          <cell r="K1478" t="str">
            <v>kWh</v>
          </cell>
          <cell r="AF1478" t="str">
            <v xml:space="preserve">  </v>
          </cell>
          <cell r="AG1478" t="str">
            <v xml:space="preserve">  </v>
          </cell>
          <cell r="AH1478" t="str">
            <v xml:space="preserve">  </v>
          </cell>
          <cell r="AI1478" t="str">
            <v>WHJ</v>
          </cell>
          <cell r="AJ1478" t="str">
            <v>Water Pumping Facilities</v>
          </cell>
        </row>
        <row r="1479">
          <cell r="A1479" t="str">
            <v>West Toronto Pumping Station</v>
          </cell>
          <cell r="B1479" t="str">
            <v>Water Pumping Facilities</v>
          </cell>
          <cell r="C1479" t="str">
            <v>143 Old Weston Rd</v>
          </cell>
          <cell r="D1479" t="str">
            <v>Toronto</v>
          </cell>
          <cell r="E1479" t="str">
            <v>M6N 2Z8</v>
          </cell>
          <cell r="F1479">
            <v>7739</v>
          </cell>
          <cell r="G1479" t="str">
            <v>SqFt</v>
          </cell>
          <cell r="H1479">
            <v>168</v>
          </cell>
          <cell r="I1479">
            <v>27608.78</v>
          </cell>
          <cell r="J1479">
            <v>4454902.9778709998</v>
          </cell>
          <cell r="K1479" t="str">
            <v>kWh</v>
          </cell>
          <cell r="AF1479" t="str">
            <v xml:space="preserve">  </v>
          </cell>
          <cell r="AG1479" t="str">
            <v xml:space="preserve">  </v>
          </cell>
          <cell r="AH1479" t="str">
            <v xml:space="preserve">  </v>
          </cell>
          <cell r="AI1479" t="str">
            <v>WTPS</v>
          </cell>
          <cell r="AJ1479" t="str">
            <v>Water Pumping Facilities</v>
          </cell>
        </row>
        <row r="1480">
          <cell r="A1480" t="str">
            <v>F.J. Horgan Filtration Plant</v>
          </cell>
          <cell r="B1480" t="str">
            <v>Water Treatment Facilities</v>
          </cell>
          <cell r="C1480" t="str">
            <v>201 Copperfield Rd</v>
          </cell>
          <cell r="D1480" t="str">
            <v>Scarborough</v>
          </cell>
          <cell r="E1480" t="str">
            <v>M1E 5G7</v>
          </cell>
          <cell r="F1480">
            <v>325447</v>
          </cell>
          <cell r="G1480" t="str">
            <v>SqFt</v>
          </cell>
          <cell r="H1480">
            <v>168</v>
          </cell>
          <cell r="I1480">
            <v>91798.399999999994</v>
          </cell>
          <cell r="J1480">
            <v>39659854.369967997</v>
          </cell>
          <cell r="K1480" t="str">
            <v>kWh</v>
          </cell>
          <cell r="L1480">
            <v>250713.73636399998</v>
          </cell>
          <cell r="M1480" t="str">
            <v>CUBICM</v>
          </cell>
          <cell r="AF1480" t="str">
            <v xml:space="preserve">  </v>
          </cell>
          <cell r="AG1480" t="str">
            <v xml:space="preserve">  </v>
          </cell>
          <cell r="AH1480" t="str">
            <v xml:space="preserve">  </v>
          </cell>
          <cell r="AI1480" t="str">
            <v>FJH</v>
          </cell>
          <cell r="AJ1480" t="str">
            <v>Water Treatment Facilities</v>
          </cell>
        </row>
        <row r="1481">
          <cell r="A1481" t="str">
            <v>Island Filtration Plant</v>
          </cell>
          <cell r="B1481" t="str">
            <v>Water Treatment Facilities</v>
          </cell>
          <cell r="C1481" t="str">
            <v>446 Lakeshore Ave</v>
          </cell>
          <cell r="D1481" t="str">
            <v>Toronto</v>
          </cell>
          <cell r="E1481" t="str">
            <v>M5J 2W2</v>
          </cell>
          <cell r="F1481">
            <v>64196</v>
          </cell>
          <cell r="G1481" t="str">
            <v>SqFt</v>
          </cell>
          <cell r="H1481">
            <v>168</v>
          </cell>
          <cell r="I1481">
            <v>87810</v>
          </cell>
          <cell r="J1481">
            <v>7770374.2786450004</v>
          </cell>
          <cell r="K1481" t="str">
            <v>kWh</v>
          </cell>
          <cell r="L1481">
            <v>30048.658503999999</v>
          </cell>
          <cell r="M1481" t="str">
            <v>CUBICM</v>
          </cell>
          <cell r="AF1481" t="str">
            <v xml:space="preserve">  </v>
          </cell>
          <cell r="AG1481" t="str">
            <v xml:space="preserve">  </v>
          </cell>
          <cell r="AH1481" t="str">
            <v xml:space="preserve">  </v>
          </cell>
          <cell r="AI1481" t="str">
            <v>IFP</v>
          </cell>
          <cell r="AJ1481" t="str">
            <v>Water Treatment Facilities</v>
          </cell>
        </row>
        <row r="1482">
          <cell r="A1482" t="str">
            <v>R.C. Harris Filtration Plant</v>
          </cell>
          <cell r="B1482" t="str">
            <v>Water Treatment Facilities</v>
          </cell>
          <cell r="C1482" t="str">
            <v>1 Nursewood Rd.</v>
          </cell>
          <cell r="D1482" t="str">
            <v>Toronto</v>
          </cell>
          <cell r="E1482" t="str">
            <v>M4E 1H4</v>
          </cell>
          <cell r="F1482">
            <v>115368</v>
          </cell>
          <cell r="G1482" t="str">
            <v>SqFt</v>
          </cell>
          <cell r="H1482">
            <v>168</v>
          </cell>
          <cell r="I1482">
            <v>121785.2</v>
          </cell>
          <cell r="J1482">
            <v>45890654.951934993</v>
          </cell>
          <cell r="K1482" t="str">
            <v>kWh</v>
          </cell>
          <cell r="L1482">
            <v>43380.564050000001</v>
          </cell>
          <cell r="M1482" t="str">
            <v>CUBICM</v>
          </cell>
          <cell r="AF1482" t="str">
            <v xml:space="preserve">  </v>
          </cell>
          <cell r="AG1482" t="str">
            <v xml:space="preserve">  </v>
          </cell>
          <cell r="AH1482" t="str">
            <v xml:space="preserve">  </v>
          </cell>
          <cell r="AI1482" t="str">
            <v>RCH</v>
          </cell>
          <cell r="AJ1482" t="str">
            <v>Water Treatment Facilities</v>
          </cell>
        </row>
        <row r="1483">
          <cell r="A1483" t="str">
            <v>R.L. Clark Filtration Plant</v>
          </cell>
          <cell r="B1483" t="str">
            <v>Water Treatment Facilities</v>
          </cell>
          <cell r="C1483" t="str">
            <v>1-45 Twenty Third St.</v>
          </cell>
          <cell r="D1483" t="str">
            <v>Etobicoke</v>
          </cell>
          <cell r="E1483" t="str">
            <v>M8V 3M6</v>
          </cell>
          <cell r="F1483">
            <v>401612</v>
          </cell>
          <cell r="G1483" t="str">
            <v>SqFt</v>
          </cell>
          <cell r="H1483">
            <v>168</v>
          </cell>
          <cell r="I1483">
            <v>134418.5</v>
          </cell>
          <cell r="J1483">
            <v>54850774.508935004</v>
          </cell>
          <cell r="K1483" t="str">
            <v>kWh</v>
          </cell>
          <cell r="L1483">
            <v>62882.013953000001</v>
          </cell>
          <cell r="M1483" t="str">
            <v>CUBICM</v>
          </cell>
          <cell r="AF1483" t="str">
            <v xml:space="preserve">  </v>
          </cell>
          <cell r="AG1483" t="str">
            <v xml:space="preserve">  </v>
          </cell>
          <cell r="AH1483" t="str">
            <v xml:space="preserve">  </v>
          </cell>
          <cell r="AI1483" t="str">
            <v>RLC</v>
          </cell>
          <cell r="AJ1483" t="str">
            <v>Water Treatment Facilities</v>
          </cell>
        </row>
      </sheetData>
      <sheetData sheetId="3"/>
      <sheetData sheetId="4"/>
      <sheetData sheetId="5"/>
      <sheetData sheetId="6">
        <row r="1">
          <cell r="D1" t="str">
            <v>Data</v>
          </cell>
          <cell r="K1" t="str">
            <v>Total Energy and GHG</v>
          </cell>
          <cell r="N1" t="str">
            <v>Energy Intensity</v>
          </cell>
          <cell r="Q1" t="str">
            <v>Additional Commodity GJ</v>
          </cell>
          <cell r="S1" t="str">
            <v>Commodity ekWh</v>
          </cell>
          <cell r="W1" t="str">
            <v>Commodity GHG (kG of CO2)</v>
          </cell>
        </row>
        <row r="2">
          <cell r="A2" t="str">
            <v>Operation Name</v>
          </cell>
          <cell r="B2" t="str">
            <v>Operation Type</v>
          </cell>
          <cell r="C2" t="str">
            <v>Building Group</v>
          </cell>
          <cell r="D2" t="str">
            <v>Floor Area (SqFt)</v>
          </cell>
          <cell r="E2" t="str">
            <v>Max of Avg Hrs</v>
          </cell>
          <cell r="F2" t="str">
            <v>Annual Flow (ML)</v>
          </cell>
          <cell r="G2" t="str">
            <v>Electricity (kWh)</v>
          </cell>
          <cell r="H2" t="str">
            <v>Natural Gas (M3)</v>
          </cell>
          <cell r="I2" t="str">
            <v>Steam (GJ)</v>
          </cell>
          <cell r="J2" t="str">
            <v>Chilled Water (GJ)</v>
          </cell>
          <cell r="K2" t="str">
            <v>Total GJ</v>
          </cell>
          <cell r="L2" t="str">
            <v>Total ekWh</v>
          </cell>
          <cell r="M2" t="str">
            <v>Total GHG</v>
          </cell>
          <cell r="N2" t="str">
            <v>ekWh/SqFt</v>
          </cell>
          <cell r="O2" t="str">
            <v>ekWh/ML</v>
          </cell>
          <cell r="P2" t="str">
            <v>EUI/Avg hours</v>
          </cell>
          <cell r="Q2" t="str">
            <v>Electricity (GJ)</v>
          </cell>
          <cell r="R2" t="str">
            <v>Natural Gas (GJ)</v>
          </cell>
          <cell r="S2" t="str">
            <v>Electricity</v>
          </cell>
          <cell r="T2" t="str">
            <v>Natural Gas</v>
          </cell>
          <cell r="U2" t="str">
            <v>Steam</v>
          </cell>
          <cell r="V2" t="str">
            <v>Chilled Water</v>
          </cell>
          <cell r="W2" t="str">
            <v>Electricity GHG</v>
          </cell>
          <cell r="X2" t="str">
            <v>Natural Gas GHG</v>
          </cell>
          <cell r="Y2" t="str">
            <v>Steam GHG</v>
          </cell>
          <cell r="Z2" t="str">
            <v>Chilled Water GHG</v>
          </cell>
        </row>
        <row r="3">
          <cell r="A3" t="str">
            <v>#11 Police Division - NEW</v>
          </cell>
          <cell r="B3" t="str">
            <v>Police Stations</v>
          </cell>
          <cell r="C3" t="str">
            <v>Police Stations</v>
          </cell>
          <cell r="D3">
            <v>62000</v>
          </cell>
          <cell r="E3">
            <v>168</v>
          </cell>
          <cell r="F3">
            <v>0</v>
          </cell>
          <cell r="G3">
            <v>1123908.182613</v>
          </cell>
          <cell r="H3">
            <v>35006.923864000004</v>
          </cell>
          <cell r="I3">
            <v>0</v>
          </cell>
          <cell r="J3">
            <v>0</v>
          </cell>
          <cell r="K3">
            <v>5376.4996988535604</v>
          </cell>
          <cell r="L3">
            <v>1493472.1385704335</v>
          </cell>
          <cell r="M3">
            <v>111458.63049972217</v>
          </cell>
          <cell r="N3">
            <v>24.088260299523121</v>
          </cell>
          <cell r="O3" t="e">
            <v>#DIV/0!</v>
          </cell>
          <cell r="P3">
            <v>0.14338250178287573</v>
          </cell>
          <cell r="Q3">
            <v>4046.0863160295389</v>
          </cell>
          <cell r="R3">
            <v>1330.4133828240213</v>
          </cell>
          <cell r="S3">
            <v>1123908.182613</v>
          </cell>
          <cell r="T3">
            <v>362031.10452432884</v>
          </cell>
          <cell r="U3">
            <v>0</v>
          </cell>
          <cell r="V3">
            <v>0</v>
          </cell>
          <cell r="W3">
            <v>44956.327304520004</v>
          </cell>
          <cell r="X3">
            <v>66502.30319520217</v>
          </cell>
          <cell r="Y3">
            <v>0</v>
          </cell>
          <cell r="Z3">
            <v>0</v>
          </cell>
        </row>
        <row r="4">
          <cell r="A4" t="str">
            <v>#12 Police Division</v>
          </cell>
          <cell r="B4" t="str">
            <v>Police Stations</v>
          </cell>
          <cell r="C4" t="str">
            <v>Police Stations</v>
          </cell>
          <cell r="D4">
            <v>25780</v>
          </cell>
          <cell r="E4">
            <v>168</v>
          </cell>
          <cell r="F4">
            <v>0</v>
          </cell>
          <cell r="G4">
            <v>630253.53425399994</v>
          </cell>
          <cell r="H4">
            <v>11738.178396000001</v>
          </cell>
          <cell r="I4">
            <v>0</v>
          </cell>
          <cell r="J4">
            <v>0</v>
          </cell>
          <cell r="K4">
            <v>2715.0233452372963</v>
          </cell>
          <cell r="L4">
            <v>754173.15145480458</v>
          </cell>
          <cell r="M4">
            <v>47509.041487257244</v>
          </cell>
          <cell r="N4">
            <v>29.254195168921822</v>
          </cell>
          <cell r="O4" t="e">
            <v>#DIV/0!</v>
          </cell>
          <cell r="P4">
            <v>0.17413211410072513</v>
          </cell>
          <cell r="Q4">
            <v>2268.9221771174134</v>
          </cell>
          <cell r="R4">
            <v>446.10116811988286</v>
          </cell>
          <cell r="S4">
            <v>630253.53425399994</v>
          </cell>
          <cell r="T4">
            <v>121392.71951791321</v>
          </cell>
          <cell r="U4">
            <v>0</v>
          </cell>
          <cell r="V4">
            <v>0</v>
          </cell>
          <cell r="W4">
            <v>25210.141370159999</v>
          </cell>
          <cell r="X4">
            <v>22298.900117097244</v>
          </cell>
          <cell r="Y4">
            <v>0</v>
          </cell>
          <cell r="Z4">
            <v>0</v>
          </cell>
        </row>
        <row r="5">
          <cell r="A5" t="str">
            <v>#13 Police Division</v>
          </cell>
          <cell r="B5" t="str">
            <v>Police Stations</v>
          </cell>
          <cell r="C5" t="str">
            <v>Police Stations</v>
          </cell>
          <cell r="D5">
            <v>20344</v>
          </cell>
          <cell r="E5">
            <v>168</v>
          </cell>
          <cell r="F5">
            <v>0</v>
          </cell>
          <cell r="G5">
            <v>496593.322667</v>
          </cell>
          <cell r="H5">
            <v>51604.952873000002</v>
          </cell>
          <cell r="I5">
            <v>0</v>
          </cell>
          <cell r="J5">
            <v>0</v>
          </cell>
          <cell r="K5">
            <v>3748.953146865384</v>
          </cell>
          <cell r="L5">
            <v>1041375.8741292733</v>
          </cell>
          <cell r="M5">
            <v>117897.14582998939</v>
          </cell>
          <cell r="N5">
            <v>51.188354017364986</v>
          </cell>
          <cell r="O5" t="e">
            <v>#DIV/0!</v>
          </cell>
          <cell r="P5">
            <v>0.30469258343669636</v>
          </cell>
          <cell r="Q5">
            <v>1787.74341050104</v>
          </cell>
          <cell r="R5">
            <v>1961.2097363643443</v>
          </cell>
          <cell r="S5">
            <v>496593.322667</v>
          </cell>
          <cell r="T5">
            <v>533682.9411267041</v>
          </cell>
          <cell r="U5">
            <v>0</v>
          </cell>
          <cell r="V5">
            <v>0</v>
          </cell>
          <cell r="W5">
            <v>19863.732906680001</v>
          </cell>
          <cell r="X5">
            <v>98033.412923309384</v>
          </cell>
          <cell r="Y5">
            <v>0</v>
          </cell>
          <cell r="Z5">
            <v>0</v>
          </cell>
        </row>
        <row r="6">
          <cell r="A6" t="str">
            <v>#14 Police Division - NEW</v>
          </cell>
          <cell r="B6" t="str">
            <v>Police Stations</v>
          </cell>
          <cell r="C6" t="str">
            <v>Police Stations</v>
          </cell>
          <cell r="D6">
            <v>64200</v>
          </cell>
          <cell r="E6">
            <v>168</v>
          </cell>
          <cell r="F6">
            <v>0</v>
          </cell>
          <cell r="G6">
            <v>1405543.819193</v>
          </cell>
          <cell r="H6">
            <v>32283.119918999997</v>
          </cell>
          <cell r="I6">
            <v>0</v>
          </cell>
          <cell r="J6">
            <v>0</v>
          </cell>
          <cell r="K6">
            <v>6286.8759725551981</v>
          </cell>
          <cell r="L6">
            <v>1746354.4368208884</v>
          </cell>
          <cell r="M6">
            <v>117549.6728466451</v>
          </cell>
          <cell r="N6">
            <v>27.201782504998263</v>
          </cell>
          <cell r="O6" t="e">
            <v>#DIV/0!</v>
          </cell>
          <cell r="P6">
            <v>0.1619153720535611</v>
          </cell>
          <cell r="Q6">
            <v>5059.9788322520872</v>
          </cell>
          <cell r="R6">
            <v>1226.8971403031107</v>
          </cell>
          <cell r="S6">
            <v>1405543.819193</v>
          </cell>
          <cell r="T6">
            <v>333862.34126632224</v>
          </cell>
          <cell r="U6">
            <v>0</v>
          </cell>
          <cell r="V6">
            <v>0</v>
          </cell>
          <cell r="W6">
            <v>56221.752767719998</v>
          </cell>
          <cell r="X6">
            <v>61327.920078925104</v>
          </cell>
          <cell r="Y6">
            <v>0</v>
          </cell>
          <cell r="Z6">
            <v>0</v>
          </cell>
        </row>
        <row r="7">
          <cell r="A7" t="str">
            <v>#21 Police Division</v>
          </cell>
          <cell r="B7" t="str">
            <v>Police Stations</v>
          </cell>
          <cell r="C7" t="str">
            <v>Police Stations</v>
          </cell>
          <cell r="D7">
            <v>7492</v>
          </cell>
          <cell r="E7">
            <v>168</v>
          </cell>
          <cell r="F7">
            <v>0</v>
          </cell>
          <cell r="G7">
            <v>178125.63035399999</v>
          </cell>
          <cell r="H7">
            <v>16871.520801999999</v>
          </cell>
          <cell r="I7">
            <v>0</v>
          </cell>
          <cell r="J7">
            <v>0</v>
          </cell>
          <cell r="K7">
            <v>1282.445156865226</v>
          </cell>
          <cell r="L7">
            <v>356234.76579589612</v>
          </cell>
          <cell r="M7">
            <v>39175.68456651138</v>
          </cell>
          <cell r="N7">
            <v>47.548687372650306</v>
          </cell>
          <cell r="O7" t="e">
            <v>#DIV/0!</v>
          </cell>
          <cell r="P7">
            <v>0.28302790102768038</v>
          </cell>
          <cell r="Q7">
            <v>641.25494115885522</v>
          </cell>
          <cell r="R7">
            <v>641.19021570637074</v>
          </cell>
          <cell r="S7">
            <v>178125.63035399999</v>
          </cell>
          <cell r="T7">
            <v>174480.20667804338</v>
          </cell>
          <cell r="U7">
            <v>0</v>
          </cell>
          <cell r="V7">
            <v>0</v>
          </cell>
          <cell r="W7">
            <v>7125.0252141599995</v>
          </cell>
          <cell r="X7">
            <v>32050.65935235138</v>
          </cell>
          <cell r="Y7">
            <v>0</v>
          </cell>
          <cell r="Z7">
            <v>0</v>
          </cell>
        </row>
        <row r="8">
          <cell r="A8" t="str">
            <v>#22 Police Division</v>
          </cell>
          <cell r="B8" t="str">
            <v>Police Stations</v>
          </cell>
          <cell r="C8" t="str">
            <v>Police Stations</v>
          </cell>
          <cell r="D8">
            <v>32270</v>
          </cell>
          <cell r="E8">
            <v>168</v>
          </cell>
          <cell r="F8">
            <v>0</v>
          </cell>
          <cell r="G8">
            <v>456720.07757600001</v>
          </cell>
          <cell r="H8">
            <v>73215.583930000008</v>
          </cell>
          <cell r="I8">
            <v>0</v>
          </cell>
          <cell r="J8">
            <v>0</v>
          </cell>
          <cell r="K8">
            <v>4426.7056156536801</v>
          </cell>
          <cell r="L8">
            <v>1229640.448792689</v>
          </cell>
          <cell r="M8">
            <v>157355.71573902172</v>
          </cell>
          <cell r="N8">
            <v>38.104755153166685</v>
          </cell>
          <cell r="O8" t="e">
            <v>#DIV/0!</v>
          </cell>
          <cell r="P8">
            <v>0.22681401876884932</v>
          </cell>
          <cell r="Q8">
            <v>1644.1991300747636</v>
          </cell>
          <cell r="R8">
            <v>2782.5064855789165</v>
          </cell>
          <cell r="S8">
            <v>456720.07757600001</v>
          </cell>
          <cell r="T8">
            <v>757173.60432888102</v>
          </cell>
          <cell r="U8">
            <v>0</v>
          </cell>
          <cell r="V8">
            <v>0</v>
          </cell>
          <cell r="W8">
            <v>18268.803103040002</v>
          </cell>
          <cell r="X8">
            <v>139086.91263598172</v>
          </cell>
          <cell r="Y8">
            <v>0</v>
          </cell>
          <cell r="Z8">
            <v>0</v>
          </cell>
        </row>
        <row r="9">
          <cell r="A9" t="str">
            <v>#23 Police Division New</v>
          </cell>
          <cell r="B9" t="str">
            <v>Police Stations</v>
          </cell>
          <cell r="C9" t="str">
            <v>Police Stations</v>
          </cell>
          <cell r="D9">
            <v>57264</v>
          </cell>
          <cell r="E9">
            <v>168</v>
          </cell>
          <cell r="F9">
            <v>0</v>
          </cell>
          <cell r="G9">
            <v>875559.34506399999</v>
          </cell>
          <cell r="H9">
            <v>58691.404457999997</v>
          </cell>
          <cell r="I9">
            <v>0</v>
          </cell>
          <cell r="J9">
            <v>0</v>
          </cell>
          <cell r="K9">
            <v>5382.5520925839301</v>
          </cell>
          <cell r="L9">
            <v>1495153.3590510918</v>
          </cell>
          <cell r="M9">
            <v>146517.84793737804</v>
          </cell>
          <cell r="N9">
            <v>26.109830941797497</v>
          </cell>
          <cell r="O9" t="e">
            <v>#DIV/0!</v>
          </cell>
          <cell r="P9">
            <v>0.15541566036784224</v>
          </cell>
          <cell r="Q9">
            <v>3152.0267756205758</v>
          </cell>
          <cell r="R9">
            <v>2230.5253169633543</v>
          </cell>
          <cell r="S9">
            <v>875559.34506399999</v>
          </cell>
          <cell r="T9">
            <v>606968.89748329856</v>
          </cell>
          <cell r="U9">
            <v>0</v>
          </cell>
          <cell r="V9">
            <v>0</v>
          </cell>
          <cell r="W9">
            <v>35022.373802560003</v>
          </cell>
          <cell r="X9">
            <v>111495.47413481803</v>
          </cell>
          <cell r="Y9">
            <v>0</v>
          </cell>
          <cell r="Z9">
            <v>0</v>
          </cell>
        </row>
        <row r="10">
          <cell r="A10" t="str">
            <v>#31 Police Division</v>
          </cell>
          <cell r="B10" t="str">
            <v>Police Stations</v>
          </cell>
          <cell r="C10" t="str">
            <v>Police Stations</v>
          </cell>
          <cell r="D10">
            <v>35489</v>
          </cell>
          <cell r="E10">
            <v>168</v>
          </cell>
          <cell r="F10">
            <v>0</v>
          </cell>
          <cell r="G10">
            <v>603706.96058800002</v>
          </cell>
          <cell r="H10">
            <v>54500.869886</v>
          </cell>
          <cell r="I10">
            <v>0</v>
          </cell>
          <cell r="J10">
            <v>0</v>
          </cell>
          <cell r="K10">
            <v>4244.6211280289317</v>
          </cell>
          <cell r="L10">
            <v>1179061.4244524811</v>
          </cell>
          <cell r="M10">
            <v>127683.03593725534</v>
          </cell>
          <cell r="N10">
            <v>33.223292413212015</v>
          </cell>
          <cell r="O10" t="e">
            <v>#DIV/0!</v>
          </cell>
          <cell r="P10">
            <v>0.19775769293578579</v>
          </cell>
          <cell r="Q10">
            <v>2173.3541137212087</v>
          </cell>
          <cell r="R10">
            <v>2071.2670143077235</v>
          </cell>
          <cell r="S10">
            <v>603706.96058800002</v>
          </cell>
          <cell r="T10">
            <v>563631.64610004623</v>
          </cell>
          <cell r="U10">
            <v>0</v>
          </cell>
          <cell r="V10">
            <v>0</v>
          </cell>
          <cell r="W10">
            <v>24148.278423520002</v>
          </cell>
          <cell r="X10">
            <v>103534.75751373534</v>
          </cell>
          <cell r="Y10">
            <v>0</v>
          </cell>
          <cell r="Z10">
            <v>0</v>
          </cell>
        </row>
        <row r="11">
          <cell r="A11" t="str">
            <v>#32 Police Division</v>
          </cell>
          <cell r="B11" t="str">
            <v>Police Stations</v>
          </cell>
          <cell r="C11" t="str">
            <v>Police Stations</v>
          </cell>
          <cell r="D11">
            <v>47652</v>
          </cell>
          <cell r="E11">
            <v>168</v>
          </cell>
          <cell r="F11">
            <v>0</v>
          </cell>
          <cell r="G11">
            <v>648699.15225799999</v>
          </cell>
          <cell r="H11">
            <v>61797.091726999999</v>
          </cell>
          <cell r="I11">
            <v>0</v>
          </cell>
          <cell r="J11">
            <v>0</v>
          </cell>
          <cell r="K11">
            <v>4683.8814437422006</v>
          </cell>
          <cell r="L11">
            <v>1301078.178817278</v>
          </cell>
          <cell r="M11">
            <v>143343.28327318461</v>
          </cell>
          <cell r="N11">
            <v>27.303747561850038</v>
          </cell>
          <cell r="O11" t="e">
            <v>#DIV/0!</v>
          </cell>
          <cell r="P11">
            <v>0.16252230691577405</v>
          </cell>
          <cell r="Q11">
            <v>2335.3266786160839</v>
          </cell>
          <cell r="R11">
            <v>2348.5547651261172</v>
          </cell>
          <cell r="S11">
            <v>648699.15225799999</v>
          </cell>
          <cell r="T11">
            <v>639086.98351311591</v>
          </cell>
          <cell r="U11">
            <v>0</v>
          </cell>
          <cell r="V11">
            <v>0</v>
          </cell>
          <cell r="W11">
            <v>25947.966090319998</v>
          </cell>
          <cell r="X11">
            <v>117395.31718286463</v>
          </cell>
          <cell r="Y11">
            <v>0</v>
          </cell>
          <cell r="Z11">
            <v>0</v>
          </cell>
        </row>
        <row r="12">
          <cell r="A12" t="str">
            <v>#33 Police Division</v>
          </cell>
          <cell r="B12" t="str">
            <v>Police Stations</v>
          </cell>
          <cell r="C12" t="str">
            <v>Police Stations</v>
          </cell>
          <cell r="D12">
            <v>27889</v>
          </cell>
          <cell r="E12">
            <v>168</v>
          </cell>
          <cell r="F12">
            <v>0</v>
          </cell>
          <cell r="G12">
            <v>397048.37403300003</v>
          </cell>
          <cell r="H12">
            <v>33165.946520999998</v>
          </cell>
          <cell r="I12">
            <v>0</v>
          </cell>
          <cell r="J12">
            <v>0</v>
          </cell>
          <cell r="K12">
            <v>2689.8284431779111</v>
          </cell>
          <cell r="L12">
            <v>747174.56754941982</v>
          </cell>
          <cell r="M12">
            <v>78886.951907798488</v>
          </cell>
          <cell r="N12">
            <v>26.791013214866787</v>
          </cell>
          <cell r="O12" t="e">
            <v>#DIV/0!</v>
          </cell>
          <cell r="P12">
            <v>0.15947031675515944</v>
          </cell>
          <cell r="Q12">
            <v>1429.3801022444106</v>
          </cell>
          <cell r="R12">
            <v>1260.4483409335007</v>
          </cell>
          <cell r="S12">
            <v>397048.37403300003</v>
          </cell>
          <cell r="T12">
            <v>342992.26913622569</v>
          </cell>
          <cell r="U12">
            <v>0</v>
          </cell>
          <cell r="V12">
            <v>0</v>
          </cell>
          <cell r="W12">
            <v>15881.934961320001</v>
          </cell>
          <cell r="X12">
            <v>63005.016946478492</v>
          </cell>
          <cell r="Y12">
            <v>0</v>
          </cell>
          <cell r="Z12">
            <v>0</v>
          </cell>
        </row>
        <row r="13">
          <cell r="A13" t="str">
            <v>#41 Police Division</v>
          </cell>
          <cell r="B13" t="str">
            <v>Police Stations</v>
          </cell>
          <cell r="C13" t="str">
            <v>Police Stations</v>
          </cell>
          <cell r="D13">
            <v>51080</v>
          </cell>
          <cell r="E13">
            <v>168</v>
          </cell>
          <cell r="F13">
            <v>0</v>
          </cell>
          <cell r="G13">
            <v>663170.83863600006</v>
          </cell>
          <cell r="H13">
            <v>92172.567737000005</v>
          </cell>
          <cell r="I13">
            <v>0</v>
          </cell>
          <cell r="J13">
            <v>0</v>
          </cell>
          <cell r="K13">
            <v>5890.3782144999495</v>
          </cell>
          <cell r="L13">
            <v>1636216.1706944304</v>
          </cell>
          <cell r="M13">
            <v>201626.13874974154</v>
          </cell>
          <cell r="N13">
            <v>32.032423075458702</v>
          </cell>
          <cell r="O13" t="e">
            <v>#DIV/0!</v>
          </cell>
          <cell r="P13">
            <v>0.19066918497296848</v>
          </cell>
          <cell r="Q13">
            <v>2387.4249666521796</v>
          </cell>
          <cell r="R13">
            <v>3502.9532478477695</v>
          </cell>
          <cell r="S13">
            <v>663170.83863600006</v>
          </cell>
          <cell r="T13">
            <v>953221.0437657329</v>
          </cell>
          <cell r="U13">
            <v>0</v>
          </cell>
          <cell r="V13">
            <v>0</v>
          </cell>
          <cell r="W13">
            <v>26526.833545440004</v>
          </cell>
          <cell r="X13">
            <v>175099.30520430155</v>
          </cell>
          <cell r="Y13">
            <v>0</v>
          </cell>
          <cell r="Z13">
            <v>0</v>
          </cell>
        </row>
        <row r="14">
          <cell r="A14" t="str">
            <v>#42 Police Division</v>
          </cell>
          <cell r="B14" t="str">
            <v>Police Stations</v>
          </cell>
          <cell r="C14" t="str">
            <v>Police Stations</v>
          </cell>
          <cell r="D14">
            <v>36620</v>
          </cell>
          <cell r="E14">
            <v>168</v>
          </cell>
          <cell r="F14">
            <v>0</v>
          </cell>
          <cell r="G14">
            <v>589568.89764700003</v>
          </cell>
          <cell r="H14">
            <v>30694.525484000002</v>
          </cell>
          <cell r="I14">
            <v>0</v>
          </cell>
          <cell r="J14">
            <v>0</v>
          </cell>
          <cell r="K14">
            <v>3288.9806073961249</v>
          </cell>
          <cell r="L14">
            <v>913605.72427670134</v>
          </cell>
          <cell r="M14">
            <v>81892.839022579967</v>
          </cell>
          <cell r="N14">
            <v>24.948272099309158</v>
          </cell>
          <cell r="O14" t="e">
            <v>#DIV/0!</v>
          </cell>
          <cell r="P14">
            <v>0.14850161963874497</v>
          </cell>
          <cell r="Q14">
            <v>2122.4568750626645</v>
          </cell>
          <cell r="R14">
            <v>1166.5237323334604</v>
          </cell>
          <cell r="S14">
            <v>589568.89764700003</v>
          </cell>
          <cell r="T14">
            <v>317433.57419788279</v>
          </cell>
          <cell r="U14">
            <v>0</v>
          </cell>
          <cell r="V14">
            <v>0</v>
          </cell>
          <cell r="W14">
            <v>23582.755905880003</v>
          </cell>
          <cell r="X14">
            <v>58310.083116699963</v>
          </cell>
          <cell r="Y14">
            <v>0</v>
          </cell>
          <cell r="Z14">
            <v>0</v>
          </cell>
        </row>
        <row r="15">
          <cell r="A15" t="str">
            <v>#43 Police Division</v>
          </cell>
          <cell r="B15" t="str">
            <v>Police Stations</v>
          </cell>
          <cell r="C15" t="str">
            <v>Police Stations</v>
          </cell>
          <cell r="D15">
            <v>55450</v>
          </cell>
          <cell r="E15">
            <v>168</v>
          </cell>
          <cell r="F15">
            <v>0</v>
          </cell>
          <cell r="G15">
            <v>816537.98640699999</v>
          </cell>
          <cell r="H15">
            <v>75692.670146000004</v>
          </cell>
          <cell r="I15">
            <v>0</v>
          </cell>
          <cell r="J15">
            <v>0</v>
          </cell>
          <cell r="K15">
            <v>5816.1953944351535</v>
          </cell>
          <cell r="L15">
            <v>1615609.8317875427</v>
          </cell>
          <cell r="M15">
            <v>176454.12800593473</v>
          </cell>
          <cell r="N15">
            <v>29.136336010595901</v>
          </cell>
          <cell r="O15" t="e">
            <v>#DIV/0!</v>
          </cell>
          <cell r="P15">
            <v>0.17343057149164226</v>
          </cell>
          <cell r="Q15">
            <v>2939.5489991349959</v>
          </cell>
          <cell r="R15">
            <v>2876.6463953001571</v>
          </cell>
          <cell r="S15">
            <v>816537.98640699999</v>
          </cell>
          <cell r="T15">
            <v>782790.88684888824</v>
          </cell>
          <cell r="U15">
            <v>0</v>
          </cell>
          <cell r="V15">
            <v>0</v>
          </cell>
          <cell r="W15">
            <v>32661.519456279999</v>
          </cell>
          <cell r="X15">
            <v>143792.60854965475</v>
          </cell>
          <cell r="Y15">
            <v>0</v>
          </cell>
          <cell r="Z15">
            <v>0</v>
          </cell>
        </row>
        <row r="16">
          <cell r="A16" t="str">
            <v>#51 Police Division New</v>
          </cell>
          <cell r="B16" t="str">
            <v>Police Stations</v>
          </cell>
          <cell r="C16" t="str">
            <v>Police Stations</v>
          </cell>
          <cell r="D16">
            <v>56000</v>
          </cell>
          <cell r="E16">
            <v>168</v>
          </cell>
          <cell r="F16">
            <v>0</v>
          </cell>
          <cell r="G16">
            <v>1339355.719631</v>
          </cell>
          <cell r="H16">
            <v>132983.983068</v>
          </cell>
          <cell r="I16">
            <v>0</v>
          </cell>
          <cell r="J16">
            <v>0</v>
          </cell>
          <cell r="K16">
            <v>9875.6629046591806</v>
          </cell>
          <cell r="L16">
            <v>2743239.6957386616</v>
          </cell>
          <cell r="M16">
            <v>306202.57157968893</v>
          </cell>
          <cell r="N16">
            <v>48.986423138190382</v>
          </cell>
          <cell r="O16" t="e">
            <v>#DIV/0!</v>
          </cell>
          <cell r="P16">
            <v>0.29158585201303799</v>
          </cell>
          <cell r="Q16">
            <v>4821.7006810073945</v>
          </cell>
          <cell r="R16">
            <v>5053.9622236517862</v>
          </cell>
          <cell r="S16">
            <v>1339355.719631</v>
          </cell>
          <cell r="T16">
            <v>1375280.4576943356</v>
          </cell>
          <cell r="U16">
            <v>0</v>
          </cell>
          <cell r="V16">
            <v>0</v>
          </cell>
          <cell r="W16">
            <v>53574.228785239997</v>
          </cell>
          <cell r="X16">
            <v>252628.34279444892</v>
          </cell>
          <cell r="Y16">
            <v>0</v>
          </cell>
          <cell r="Z16">
            <v>0</v>
          </cell>
        </row>
        <row r="17">
          <cell r="A17" t="str">
            <v>#52 Police Division</v>
          </cell>
          <cell r="B17" t="str">
            <v>Police Stations</v>
          </cell>
          <cell r="C17" t="str">
            <v>Police Stations</v>
          </cell>
          <cell r="D17">
            <v>71677</v>
          </cell>
          <cell r="E17">
            <v>168</v>
          </cell>
          <cell r="F17">
            <v>0</v>
          </cell>
          <cell r="G17">
            <v>1091780.1955490001</v>
          </cell>
          <cell r="H17">
            <v>86172.721512000004</v>
          </cell>
          <cell r="I17">
            <v>0</v>
          </cell>
          <cell r="J17">
            <v>0</v>
          </cell>
          <cell r="K17">
            <v>7205.3584161338604</v>
          </cell>
          <cell r="L17">
            <v>2001488.4489260723</v>
          </cell>
          <cell r="M17">
            <v>207372.66515109129</v>
          </cell>
          <cell r="N17">
            <v>27.923719588237123</v>
          </cell>
          <cell r="O17" t="e">
            <v>#DIV/0!</v>
          </cell>
          <cell r="P17">
            <v>0.16621261659664954</v>
          </cell>
          <cell r="Q17">
            <v>3930.4250806793334</v>
          </cell>
          <cell r="R17">
            <v>3274.9333354545274</v>
          </cell>
          <cell r="S17">
            <v>1091780.1955490001</v>
          </cell>
          <cell r="T17">
            <v>891172.43406065041</v>
          </cell>
          <cell r="U17">
            <v>0</v>
          </cell>
          <cell r="V17">
            <v>0</v>
          </cell>
          <cell r="W17">
            <v>43671.207821960001</v>
          </cell>
          <cell r="X17">
            <v>163701.45732913128</v>
          </cell>
          <cell r="Y17">
            <v>0</v>
          </cell>
          <cell r="Z17">
            <v>0</v>
          </cell>
        </row>
        <row r="18">
          <cell r="A18" t="str">
            <v>#53 Police Division</v>
          </cell>
          <cell r="B18" t="str">
            <v>Police Stations</v>
          </cell>
          <cell r="C18" t="str">
            <v>Police Stations</v>
          </cell>
          <cell r="D18">
            <v>52183</v>
          </cell>
          <cell r="E18">
            <v>168</v>
          </cell>
          <cell r="F18">
            <v>0</v>
          </cell>
          <cell r="G18">
            <v>693403.06538699998</v>
          </cell>
          <cell r="H18">
            <v>56133.935750000004</v>
          </cell>
          <cell r="I18">
            <v>0</v>
          </cell>
          <cell r="J18">
            <v>0</v>
          </cell>
          <cell r="K18">
            <v>4629.591963923307</v>
          </cell>
          <cell r="L18">
            <v>1285997.7677564742</v>
          </cell>
          <cell r="M18">
            <v>134373.19902039753</v>
          </cell>
          <cell r="N18">
            <v>24.643998385613596</v>
          </cell>
          <cell r="O18" t="e">
            <v>#DIV/0!</v>
          </cell>
          <cell r="P18">
            <v>0.1466904665810333</v>
          </cell>
          <cell r="Q18">
            <v>2496.2614364391807</v>
          </cell>
          <cell r="R18">
            <v>2133.3305274841259</v>
          </cell>
          <cell r="S18">
            <v>693403.06538699998</v>
          </cell>
          <cell r="T18">
            <v>580520.32334577502</v>
          </cell>
          <cell r="U18">
            <v>0</v>
          </cell>
          <cell r="V18">
            <v>0</v>
          </cell>
          <cell r="W18">
            <v>27736.122615479999</v>
          </cell>
          <cell r="X18">
            <v>106637.07640491752</v>
          </cell>
          <cell r="Y18">
            <v>0</v>
          </cell>
          <cell r="Z18">
            <v>0</v>
          </cell>
        </row>
        <row r="19">
          <cell r="A19" t="str">
            <v>#54 Police Division</v>
          </cell>
          <cell r="B19" t="str">
            <v>Police Stations</v>
          </cell>
          <cell r="C19" t="str">
            <v>Police Stations</v>
          </cell>
          <cell r="D19">
            <v>23358</v>
          </cell>
          <cell r="E19">
            <v>168</v>
          </cell>
          <cell r="F19">
            <v>0</v>
          </cell>
          <cell r="G19">
            <v>425516.59649600001</v>
          </cell>
          <cell r="H19">
            <v>50796.120447000001</v>
          </cell>
          <cell r="I19">
            <v>0</v>
          </cell>
          <cell r="J19">
            <v>0</v>
          </cell>
          <cell r="K19">
            <v>3462.336762195042</v>
          </cell>
          <cell r="L19">
            <v>961760.21172084496</v>
          </cell>
          <cell r="M19">
            <v>113517.54591180144</v>
          </cell>
          <cell r="N19">
            <v>41.174767177020506</v>
          </cell>
          <cell r="O19" t="e">
            <v>#DIV/0!</v>
          </cell>
          <cell r="P19">
            <v>0.2450878998632173</v>
          </cell>
          <cell r="Q19">
            <v>1531.8661301345473</v>
          </cell>
          <cell r="R19">
            <v>1930.4706320604946</v>
          </cell>
          <cell r="S19">
            <v>425516.59649600001</v>
          </cell>
          <cell r="T19">
            <v>525318.23882673983</v>
          </cell>
          <cell r="U19">
            <v>0</v>
          </cell>
          <cell r="V19">
            <v>0</v>
          </cell>
          <cell r="W19">
            <v>17020.663859840002</v>
          </cell>
          <cell r="X19">
            <v>96496.882051961438</v>
          </cell>
          <cell r="Y19">
            <v>0</v>
          </cell>
          <cell r="Z19">
            <v>0</v>
          </cell>
        </row>
        <row r="20">
          <cell r="A20" t="str">
            <v>#55 Police Division</v>
          </cell>
          <cell r="B20" t="str">
            <v>Police Stations</v>
          </cell>
          <cell r="C20" t="str">
            <v>Police Stations</v>
          </cell>
          <cell r="D20">
            <v>23519</v>
          </cell>
          <cell r="E20">
            <v>168</v>
          </cell>
          <cell r="F20">
            <v>0</v>
          </cell>
          <cell r="G20">
            <v>553936.11774999998</v>
          </cell>
          <cell r="H20">
            <v>13229.038676</v>
          </cell>
          <cell r="I20">
            <v>0</v>
          </cell>
          <cell r="J20">
            <v>0</v>
          </cell>
          <cell r="K20">
            <v>2496.9385915929506</v>
          </cell>
          <cell r="L20">
            <v>693594.05322026403</v>
          </cell>
          <cell r="M20">
            <v>47288.517192410436</v>
          </cell>
          <cell r="N20">
            <v>29.490796939506954</v>
          </cell>
          <cell r="O20" t="e">
            <v>#DIV/0!</v>
          </cell>
          <cell r="P20">
            <v>0.17554045797325568</v>
          </cell>
          <cell r="Q20">
            <v>1994.178332941766</v>
          </cell>
          <cell r="R20">
            <v>502.76025865118464</v>
          </cell>
          <cell r="S20">
            <v>553936.11774999998</v>
          </cell>
          <cell r="T20">
            <v>136810.74927558919</v>
          </cell>
          <cell r="U20">
            <v>0</v>
          </cell>
          <cell r="V20">
            <v>0</v>
          </cell>
          <cell r="W20">
            <v>22157.44471</v>
          </cell>
          <cell r="X20">
            <v>25131.07248241044</v>
          </cell>
          <cell r="Y20">
            <v>0</v>
          </cell>
          <cell r="Z20">
            <v>0</v>
          </cell>
        </row>
        <row r="21">
          <cell r="A21" t="str">
            <v>0 Bay St Near Ququay</v>
          </cell>
          <cell r="B21" t="str">
            <v>TTC</v>
          </cell>
          <cell r="C21" t="str">
            <v>TTC</v>
          </cell>
          <cell r="D21">
            <v>0</v>
          </cell>
          <cell r="E21">
            <v>168</v>
          </cell>
          <cell r="F21">
            <v>0</v>
          </cell>
          <cell r="G21">
            <v>321871.371613</v>
          </cell>
          <cell r="H21">
            <v>0</v>
          </cell>
          <cell r="I21">
            <v>0</v>
          </cell>
          <cell r="J21">
            <v>0</v>
          </cell>
          <cell r="K21">
            <v>1158.7417658773741</v>
          </cell>
          <cell r="L21">
            <v>321872.71274371503</v>
          </cell>
          <cell r="M21">
            <v>12874.854864520001</v>
          </cell>
          <cell r="N21" t="e">
            <v>#DIV/0!</v>
          </cell>
          <cell r="O21" t="e">
            <v>#DIV/0!</v>
          </cell>
          <cell r="P21" t="e">
            <v>#DIV/0!</v>
          </cell>
          <cell r="Q21">
            <v>1158.7417658773741</v>
          </cell>
          <cell r="R21">
            <v>0</v>
          </cell>
          <cell r="S21">
            <v>321871.371613</v>
          </cell>
          <cell r="T21">
            <v>0</v>
          </cell>
          <cell r="U21">
            <v>0</v>
          </cell>
          <cell r="V21">
            <v>0</v>
          </cell>
          <cell r="W21">
            <v>12874.854864520001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 Parkside Dr Pole 140</v>
          </cell>
          <cell r="B22" t="str">
            <v>Water Misc Service</v>
          </cell>
          <cell r="C22" t="str">
            <v>Water Misc Service</v>
          </cell>
          <cell r="D22">
            <v>1</v>
          </cell>
          <cell r="E22">
            <v>168</v>
          </cell>
          <cell r="F22">
            <v>0</v>
          </cell>
          <cell r="G22">
            <v>1817.8683480000002</v>
          </cell>
          <cell r="H22">
            <v>0</v>
          </cell>
          <cell r="I22">
            <v>0</v>
          </cell>
          <cell r="J22">
            <v>0</v>
          </cell>
          <cell r="K22">
            <v>6.5443533208252207</v>
          </cell>
          <cell r="L22">
            <v>1817.8759224514502</v>
          </cell>
          <cell r="M22">
            <v>72.714733920000015</v>
          </cell>
          <cell r="N22">
            <v>1817.8759224514502</v>
          </cell>
          <cell r="O22" t="e">
            <v>#DIV/0!</v>
          </cell>
          <cell r="P22">
            <v>10.820690014591966</v>
          </cell>
          <cell r="Q22">
            <v>6.5443533208252207</v>
          </cell>
          <cell r="R22">
            <v>0</v>
          </cell>
          <cell r="S22">
            <v>1817.8683480000002</v>
          </cell>
          <cell r="T22">
            <v>0</v>
          </cell>
          <cell r="U22">
            <v>0</v>
          </cell>
          <cell r="V22">
            <v>0</v>
          </cell>
          <cell r="W22">
            <v>72.714733920000015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 Wickman Rd-Near Fordhs</v>
          </cell>
          <cell r="B23" t="str">
            <v>Streetlighting</v>
          </cell>
          <cell r="C23" t="str">
            <v>Streetlighting</v>
          </cell>
          <cell r="D23">
            <v>1</v>
          </cell>
          <cell r="E23">
            <v>70</v>
          </cell>
          <cell r="F23">
            <v>0</v>
          </cell>
          <cell r="G23">
            <v>287775.54643399996</v>
          </cell>
          <cell r="H23">
            <v>0</v>
          </cell>
          <cell r="I23">
            <v>0</v>
          </cell>
          <cell r="J23">
            <v>0</v>
          </cell>
          <cell r="K23">
            <v>1035.9962837955964</v>
          </cell>
          <cell r="L23">
            <v>287776.74549877679</v>
          </cell>
          <cell r="M23">
            <v>11511.021857359998</v>
          </cell>
          <cell r="N23">
            <v>287776.74549877679</v>
          </cell>
          <cell r="O23" t="e">
            <v>#DIV/0!</v>
          </cell>
          <cell r="P23">
            <v>4111.09636426824</v>
          </cell>
          <cell r="Q23">
            <v>1035.9962837955964</v>
          </cell>
          <cell r="R23">
            <v>0</v>
          </cell>
          <cell r="S23">
            <v>287775.54643399996</v>
          </cell>
          <cell r="T23">
            <v>0</v>
          </cell>
          <cell r="U23">
            <v>0</v>
          </cell>
          <cell r="V23">
            <v>0</v>
          </cell>
          <cell r="W23">
            <v>11511.021857359998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1 Berkeley St</v>
          </cell>
          <cell r="B24" t="str">
            <v>Parking Lots and Garages</v>
          </cell>
          <cell r="C24" t="str">
            <v>Parking Lots and Garages</v>
          </cell>
          <cell r="D24">
            <v>120</v>
          </cell>
          <cell r="E24">
            <v>168</v>
          </cell>
          <cell r="F24">
            <v>0</v>
          </cell>
          <cell r="G24">
            <v>7528.8260300000002</v>
          </cell>
          <cell r="H24">
            <v>0</v>
          </cell>
          <cell r="I24">
            <v>0</v>
          </cell>
          <cell r="J24">
            <v>0</v>
          </cell>
          <cell r="K24">
            <v>27.103886640390449</v>
          </cell>
          <cell r="L24">
            <v>7528.857400108458</v>
          </cell>
          <cell r="M24">
            <v>301.15304120000002</v>
          </cell>
          <cell r="N24">
            <v>62.740478334237153</v>
          </cell>
          <cell r="O24" t="e">
            <v>#DIV/0!</v>
          </cell>
          <cell r="P24">
            <v>0.37345522817998306</v>
          </cell>
          <cell r="Q24">
            <v>27.103886640390449</v>
          </cell>
          <cell r="R24">
            <v>0</v>
          </cell>
          <cell r="S24">
            <v>7528.8260300000002</v>
          </cell>
          <cell r="T24">
            <v>0</v>
          </cell>
          <cell r="U24">
            <v>0</v>
          </cell>
          <cell r="V24">
            <v>0</v>
          </cell>
          <cell r="W24">
            <v>301.15304120000002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1 Norton Ave</v>
          </cell>
          <cell r="B25" t="str">
            <v>Parking Lots and Garages</v>
          </cell>
          <cell r="C25" t="str">
            <v>Parking Lots and Garages</v>
          </cell>
          <cell r="D25">
            <v>16996</v>
          </cell>
          <cell r="E25">
            <v>168</v>
          </cell>
          <cell r="F25">
            <v>0</v>
          </cell>
          <cell r="G25">
            <v>11262.171375</v>
          </cell>
          <cell r="H25">
            <v>0</v>
          </cell>
          <cell r="I25">
            <v>0</v>
          </cell>
          <cell r="J25">
            <v>0</v>
          </cell>
          <cell r="K25">
            <v>40.543985882570624</v>
          </cell>
          <cell r="L25">
            <v>11262.218300714063</v>
          </cell>
          <cell r="M25">
            <v>450.48685499999999</v>
          </cell>
          <cell r="N25">
            <v>0.6626393445936728</v>
          </cell>
          <cell r="O25" t="e">
            <v>#DIV/0!</v>
          </cell>
          <cell r="P25">
            <v>3.9442818130575761E-3</v>
          </cell>
          <cell r="Q25">
            <v>40.543985882570624</v>
          </cell>
          <cell r="R25">
            <v>0</v>
          </cell>
          <cell r="S25">
            <v>11262.171375</v>
          </cell>
          <cell r="T25">
            <v>0</v>
          </cell>
          <cell r="U25">
            <v>0</v>
          </cell>
          <cell r="V25">
            <v>0</v>
          </cell>
          <cell r="W25">
            <v>450.48685499999999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 Simcoe St</v>
          </cell>
          <cell r="B26" t="str">
            <v>Streetlighting</v>
          </cell>
          <cell r="C26" t="str">
            <v>Streetlighting</v>
          </cell>
          <cell r="D26">
            <v>1</v>
          </cell>
          <cell r="E26">
            <v>100</v>
          </cell>
          <cell r="F26">
            <v>0</v>
          </cell>
          <cell r="G26">
            <v>528628.13410899998</v>
          </cell>
          <cell r="H26">
            <v>0</v>
          </cell>
          <cell r="I26">
            <v>0</v>
          </cell>
          <cell r="J26">
            <v>0</v>
          </cell>
          <cell r="K26">
            <v>1903.0692122144114</v>
          </cell>
          <cell r="L26">
            <v>528630.33672622545</v>
          </cell>
          <cell r="M26">
            <v>21145.125364359999</v>
          </cell>
          <cell r="N26">
            <v>528630.33672622545</v>
          </cell>
          <cell r="O26" t="e">
            <v>#DIV/0!</v>
          </cell>
          <cell r="P26">
            <v>5286.3033672622541</v>
          </cell>
          <cell r="Q26">
            <v>1903.0692122144114</v>
          </cell>
          <cell r="R26">
            <v>0</v>
          </cell>
          <cell r="S26">
            <v>528628.13410899998</v>
          </cell>
          <cell r="T26">
            <v>0</v>
          </cell>
          <cell r="U26">
            <v>0</v>
          </cell>
          <cell r="V26">
            <v>0</v>
          </cell>
          <cell r="W26">
            <v>21145.125364359999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 STRATHMORE BLVD</v>
          </cell>
          <cell r="B27" t="str">
            <v>Leasing</v>
          </cell>
          <cell r="C27" t="str">
            <v>Leasing</v>
          </cell>
          <cell r="D27">
            <v>2383</v>
          </cell>
          <cell r="E27">
            <v>168</v>
          </cell>
          <cell r="F27">
            <v>0</v>
          </cell>
          <cell r="G27">
            <v>2400.257822</v>
          </cell>
          <cell r="H27">
            <v>2338.8216419999999</v>
          </cell>
          <cell r="I27">
            <v>0</v>
          </cell>
          <cell r="J27">
            <v>0</v>
          </cell>
          <cell r="K27">
            <v>97.526226536980744</v>
          </cell>
          <cell r="L27">
            <v>27090.61848249465</v>
          </cell>
          <cell r="M27">
            <v>4539.0463979709803</v>
          </cell>
          <cell r="N27">
            <v>11.368283039234012</v>
          </cell>
          <cell r="O27" t="e">
            <v>#DIV/0!</v>
          </cell>
          <cell r="P27">
            <v>6.766835142401198E-2</v>
          </cell>
          <cell r="Q27">
            <v>8.6409641630673288</v>
          </cell>
          <cell r="R27">
            <v>88.88526237391342</v>
          </cell>
          <cell r="S27">
            <v>2400.257822</v>
          </cell>
          <cell r="T27">
            <v>24187.391775071399</v>
          </cell>
          <cell r="U27">
            <v>0</v>
          </cell>
          <cell r="V27">
            <v>0</v>
          </cell>
          <cell r="W27">
            <v>96.010312880000001</v>
          </cell>
          <cell r="X27">
            <v>4443.0360850909801</v>
          </cell>
          <cell r="Y27">
            <v>0</v>
          </cell>
          <cell r="Z27">
            <v>0</v>
          </cell>
        </row>
        <row r="28">
          <cell r="A28" t="str">
            <v>10 Arundel Ave</v>
          </cell>
          <cell r="B28" t="str">
            <v>Parking Lots and Garages</v>
          </cell>
          <cell r="C28" t="str">
            <v>Parking Lots and Garages</v>
          </cell>
          <cell r="D28">
            <v>11496</v>
          </cell>
          <cell r="E28">
            <v>168</v>
          </cell>
          <cell r="F28">
            <v>0</v>
          </cell>
          <cell r="G28">
            <v>6681.0578740000001</v>
          </cell>
          <cell r="H28">
            <v>0</v>
          </cell>
          <cell r="I28">
            <v>0</v>
          </cell>
          <cell r="J28">
            <v>0</v>
          </cell>
          <cell r="K28">
            <v>24.05190856226811</v>
          </cell>
          <cell r="L28">
            <v>6681.0857117411415</v>
          </cell>
          <cell r="M28">
            <v>267.24231495999999</v>
          </cell>
          <cell r="N28">
            <v>0.58116611967128928</v>
          </cell>
          <cell r="O28" t="e">
            <v>#DIV/0!</v>
          </cell>
          <cell r="P28">
            <v>3.4593221409005316E-3</v>
          </cell>
          <cell r="Q28">
            <v>24.05190856226811</v>
          </cell>
          <cell r="R28">
            <v>0</v>
          </cell>
          <cell r="S28">
            <v>6681.0578740000001</v>
          </cell>
          <cell r="T28">
            <v>0</v>
          </cell>
          <cell r="U28">
            <v>0</v>
          </cell>
          <cell r="V28">
            <v>0</v>
          </cell>
          <cell r="W28">
            <v>267.24231495999999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10 Daventry Rd</v>
          </cell>
          <cell r="B29" t="str">
            <v>Outdoor Recreational Facilities</v>
          </cell>
          <cell r="C29" t="str">
            <v>Outdoor Recreational Facilities</v>
          </cell>
          <cell r="D29">
            <v>1</v>
          </cell>
          <cell r="E29">
            <v>100</v>
          </cell>
          <cell r="F29">
            <v>0</v>
          </cell>
          <cell r="G29">
            <v>202.97134199999999</v>
          </cell>
          <cell r="H29">
            <v>0</v>
          </cell>
          <cell r="I29">
            <v>0</v>
          </cell>
          <cell r="J29">
            <v>0</v>
          </cell>
          <cell r="K29">
            <v>0.73069987577012996</v>
          </cell>
          <cell r="L29">
            <v>202.972187713925</v>
          </cell>
          <cell r="M29">
            <v>8.1188536799999991</v>
          </cell>
          <cell r="N29">
            <v>202.972187713925</v>
          </cell>
          <cell r="O29" t="e">
            <v>#DIV/0!</v>
          </cell>
          <cell r="P29">
            <v>2.02972187713925</v>
          </cell>
          <cell r="Q29">
            <v>0.73069987577012996</v>
          </cell>
          <cell r="R29">
            <v>0</v>
          </cell>
          <cell r="S29">
            <v>202.97134199999999</v>
          </cell>
          <cell r="T29">
            <v>0</v>
          </cell>
          <cell r="U29">
            <v>0</v>
          </cell>
          <cell r="V29">
            <v>0</v>
          </cell>
          <cell r="W29">
            <v>8.1188536799999991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10 Delislie Ave</v>
          </cell>
          <cell r="B30" t="str">
            <v>Parking Lots and Garages</v>
          </cell>
          <cell r="C30" t="str">
            <v>Parking Lots and Garages</v>
          </cell>
          <cell r="D30">
            <v>238</v>
          </cell>
          <cell r="E30">
            <v>168</v>
          </cell>
          <cell r="F30">
            <v>0</v>
          </cell>
          <cell r="G30">
            <v>379281.597748</v>
          </cell>
          <cell r="H30">
            <v>0</v>
          </cell>
          <cell r="I30">
            <v>0</v>
          </cell>
          <cell r="J30">
            <v>0</v>
          </cell>
          <cell r="K30">
            <v>1365.4194411167662</v>
          </cell>
          <cell r="L30">
            <v>379283.17808799061</v>
          </cell>
          <cell r="M30">
            <v>15171.263909920001</v>
          </cell>
          <cell r="N30">
            <v>1593.6267986890361</v>
          </cell>
          <cell r="O30" t="e">
            <v>#DIV/0!</v>
          </cell>
          <cell r="P30">
            <v>9.4858738017204534</v>
          </cell>
          <cell r="Q30">
            <v>1365.4194411167662</v>
          </cell>
          <cell r="R30">
            <v>0</v>
          </cell>
          <cell r="S30">
            <v>379281.597748</v>
          </cell>
          <cell r="T30">
            <v>0</v>
          </cell>
          <cell r="U30">
            <v>0</v>
          </cell>
          <cell r="V30">
            <v>0</v>
          </cell>
          <cell r="W30">
            <v>15171.263909920001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10 Dovercourt Rd</v>
          </cell>
          <cell r="B31" t="str">
            <v>Parking Lots and Garages</v>
          </cell>
          <cell r="C31" t="str">
            <v>Parking Lots and Garages</v>
          </cell>
          <cell r="D31">
            <v>8</v>
          </cell>
          <cell r="E31">
            <v>168</v>
          </cell>
          <cell r="F31">
            <v>0</v>
          </cell>
          <cell r="G31">
            <v>1836.076468</v>
          </cell>
          <cell r="H31">
            <v>0</v>
          </cell>
          <cell r="I31">
            <v>0</v>
          </cell>
          <cell r="J31">
            <v>0</v>
          </cell>
          <cell r="K31">
            <v>6.6099028259470192</v>
          </cell>
          <cell r="L31">
            <v>1836.0841183186164</v>
          </cell>
          <cell r="M31">
            <v>73.443058719999996</v>
          </cell>
          <cell r="N31">
            <v>229.51051478982706</v>
          </cell>
          <cell r="O31" t="e">
            <v>#DIV/0!</v>
          </cell>
          <cell r="P31">
            <v>1.3661340166061133</v>
          </cell>
          <cell r="Q31">
            <v>6.6099028259470192</v>
          </cell>
          <cell r="R31">
            <v>0</v>
          </cell>
          <cell r="S31">
            <v>1836.076468</v>
          </cell>
          <cell r="T31">
            <v>0</v>
          </cell>
          <cell r="U31">
            <v>0</v>
          </cell>
          <cell r="V31">
            <v>0</v>
          </cell>
          <cell r="W31">
            <v>73.443058719999996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10 Empress Ave</v>
          </cell>
          <cell r="B32" t="str">
            <v>Parking Lots and Garages</v>
          </cell>
          <cell r="C32" t="str">
            <v>Parking Lots and Garages</v>
          </cell>
          <cell r="D32">
            <v>68</v>
          </cell>
          <cell r="E32">
            <v>168</v>
          </cell>
          <cell r="F32">
            <v>0</v>
          </cell>
          <cell r="G32">
            <v>9048.9495310000002</v>
          </cell>
          <cell r="H32">
            <v>0</v>
          </cell>
          <cell r="I32">
            <v>0</v>
          </cell>
          <cell r="J32">
            <v>0</v>
          </cell>
          <cell r="K32">
            <v>32.576354045842962</v>
          </cell>
          <cell r="L32">
            <v>9048.9872349563793</v>
          </cell>
          <cell r="M32">
            <v>361.95798124000004</v>
          </cell>
          <cell r="N32">
            <v>133.07334169053499</v>
          </cell>
          <cell r="O32" t="e">
            <v>#DIV/0!</v>
          </cell>
          <cell r="P32">
            <v>0.79210322434842251</v>
          </cell>
          <cell r="Q32">
            <v>32.576354045842962</v>
          </cell>
          <cell r="R32">
            <v>0</v>
          </cell>
          <cell r="S32">
            <v>9048.9495310000002</v>
          </cell>
          <cell r="T32">
            <v>0</v>
          </cell>
          <cell r="U32">
            <v>0</v>
          </cell>
          <cell r="V32">
            <v>0</v>
          </cell>
          <cell r="W32">
            <v>361.95798124000004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10 Kingsdale Ave</v>
          </cell>
          <cell r="B33" t="str">
            <v>Parking Lots and Garages</v>
          </cell>
          <cell r="C33" t="str">
            <v>Parking Lots and Garages</v>
          </cell>
          <cell r="D33">
            <v>50</v>
          </cell>
          <cell r="E33">
            <v>168</v>
          </cell>
          <cell r="F33">
            <v>0</v>
          </cell>
          <cell r="G33">
            <v>3067.530205</v>
          </cell>
          <cell r="H33">
            <v>0</v>
          </cell>
          <cell r="I33">
            <v>0</v>
          </cell>
          <cell r="J33">
            <v>0</v>
          </cell>
          <cell r="K33">
            <v>11.043154750953075</v>
          </cell>
          <cell r="L33">
            <v>3067.5429863758545</v>
          </cell>
          <cell r="M33">
            <v>122.7012082</v>
          </cell>
          <cell r="N33">
            <v>61.35085972751709</v>
          </cell>
          <cell r="O33" t="e">
            <v>#DIV/0!</v>
          </cell>
          <cell r="P33">
            <v>0.36518368885426838</v>
          </cell>
          <cell r="Q33">
            <v>11.043154750953075</v>
          </cell>
          <cell r="R33">
            <v>0</v>
          </cell>
          <cell r="S33">
            <v>3067.530205</v>
          </cell>
          <cell r="T33">
            <v>0</v>
          </cell>
          <cell r="U33">
            <v>0</v>
          </cell>
          <cell r="V33">
            <v>0</v>
          </cell>
          <cell r="W33">
            <v>122.7012082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100 Rosedale Valley</v>
          </cell>
          <cell r="B34" t="str">
            <v>Leasing</v>
          </cell>
          <cell r="C34" t="str">
            <v>Leasing</v>
          </cell>
          <cell r="D34">
            <v>2691</v>
          </cell>
          <cell r="E34">
            <v>100</v>
          </cell>
          <cell r="F34">
            <v>0</v>
          </cell>
          <cell r="G34">
            <v>6591.4149029999999</v>
          </cell>
          <cell r="H34">
            <v>0</v>
          </cell>
          <cell r="I34">
            <v>0</v>
          </cell>
          <cell r="J34">
            <v>0</v>
          </cell>
          <cell r="K34">
            <v>23.729192522023542</v>
          </cell>
          <cell r="L34">
            <v>6591.4423672287621</v>
          </cell>
          <cell r="M34">
            <v>263.65659612000002</v>
          </cell>
          <cell r="N34">
            <v>2.4494397499921079</v>
          </cell>
          <cell r="O34" t="e">
            <v>#DIV/0!</v>
          </cell>
          <cell r="P34">
            <v>2.4494397499921078E-2</v>
          </cell>
          <cell r="Q34">
            <v>23.729192522023542</v>
          </cell>
          <cell r="R34">
            <v>0</v>
          </cell>
          <cell r="S34">
            <v>6591.4149029999999</v>
          </cell>
          <cell r="T34">
            <v>0</v>
          </cell>
          <cell r="U34">
            <v>0</v>
          </cell>
          <cell r="V34">
            <v>0</v>
          </cell>
          <cell r="W34">
            <v>263.65659612000002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101 Old Sheppard</v>
          </cell>
          <cell r="B35" t="str">
            <v>Water Misc Service</v>
          </cell>
          <cell r="C35" t="str">
            <v>Water Misc Service</v>
          </cell>
          <cell r="D35">
            <v>1</v>
          </cell>
          <cell r="E35">
            <v>168</v>
          </cell>
          <cell r="F35">
            <v>0</v>
          </cell>
          <cell r="G35">
            <v>6098.5991209999993</v>
          </cell>
          <cell r="H35">
            <v>0</v>
          </cell>
          <cell r="I35">
            <v>0</v>
          </cell>
          <cell r="J35">
            <v>0</v>
          </cell>
          <cell r="K35">
            <v>21.955048314586811</v>
          </cell>
          <cell r="L35">
            <v>6098.6245318296696</v>
          </cell>
          <cell r="M35">
            <v>243.94396483999998</v>
          </cell>
          <cell r="N35">
            <v>6098.6245318296696</v>
          </cell>
          <cell r="O35" t="e">
            <v>#DIV/0!</v>
          </cell>
          <cell r="P35">
            <v>36.301336498986132</v>
          </cell>
          <cell r="Q35">
            <v>21.955048314586811</v>
          </cell>
          <cell r="R35">
            <v>0</v>
          </cell>
          <cell r="S35">
            <v>6098.5991209999993</v>
          </cell>
          <cell r="T35">
            <v>0</v>
          </cell>
          <cell r="U35">
            <v>0</v>
          </cell>
          <cell r="V35">
            <v>0</v>
          </cell>
          <cell r="W35">
            <v>243.94396483999998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1030 Weston Rd</v>
          </cell>
          <cell r="B36" t="str">
            <v>Streetlighting</v>
          </cell>
          <cell r="C36" t="str">
            <v>Streetlighting</v>
          </cell>
          <cell r="D36">
            <v>1</v>
          </cell>
          <cell r="E36">
            <v>168</v>
          </cell>
          <cell r="F36">
            <v>0</v>
          </cell>
          <cell r="G36">
            <v>719.57036399999993</v>
          </cell>
          <cell r="H36">
            <v>0</v>
          </cell>
          <cell r="I36">
            <v>0</v>
          </cell>
          <cell r="J36">
            <v>0</v>
          </cell>
          <cell r="K36">
            <v>2.5904641039554597</v>
          </cell>
          <cell r="L36">
            <v>719.57336220984996</v>
          </cell>
          <cell r="M36">
            <v>28.782814559999998</v>
          </cell>
          <cell r="N36">
            <v>719.57336220984996</v>
          </cell>
          <cell r="O36" t="e">
            <v>#DIV/0!</v>
          </cell>
          <cell r="P36">
            <v>4.2831747750586304</v>
          </cell>
          <cell r="Q36">
            <v>2.5904641039554597</v>
          </cell>
          <cell r="R36">
            <v>0</v>
          </cell>
          <cell r="S36">
            <v>719.57036399999993</v>
          </cell>
          <cell r="T36">
            <v>0</v>
          </cell>
          <cell r="U36">
            <v>0</v>
          </cell>
          <cell r="V36">
            <v>0</v>
          </cell>
          <cell r="W36">
            <v>28.782814559999998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11 Grenview Blvd</v>
          </cell>
          <cell r="B37" t="str">
            <v>Parking Lots and Garages</v>
          </cell>
          <cell r="C37" t="str">
            <v>Parking Lots and Garages</v>
          </cell>
          <cell r="D37">
            <v>83</v>
          </cell>
          <cell r="E37">
            <v>168</v>
          </cell>
          <cell r="F37">
            <v>0</v>
          </cell>
          <cell r="G37">
            <v>3374.0496450000001</v>
          </cell>
          <cell r="H37">
            <v>0</v>
          </cell>
          <cell r="I37">
            <v>0</v>
          </cell>
          <cell r="J37">
            <v>0</v>
          </cell>
          <cell r="K37">
            <v>12.146629332744675</v>
          </cell>
          <cell r="L37">
            <v>3374.0637035401878</v>
          </cell>
          <cell r="M37">
            <v>134.96198580000001</v>
          </cell>
          <cell r="N37">
            <v>40.651369922170936</v>
          </cell>
          <cell r="O37" t="e">
            <v>#DIV/0!</v>
          </cell>
          <cell r="P37">
            <v>0.24197244001292223</v>
          </cell>
          <cell r="Q37">
            <v>12.146629332744675</v>
          </cell>
          <cell r="R37">
            <v>0</v>
          </cell>
          <cell r="S37">
            <v>3374.0496450000001</v>
          </cell>
          <cell r="T37">
            <v>0</v>
          </cell>
          <cell r="U37">
            <v>0</v>
          </cell>
          <cell r="V37">
            <v>0</v>
          </cell>
          <cell r="W37">
            <v>134.96198580000001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 Kenwood Ave</v>
          </cell>
          <cell r="B38" t="str">
            <v>Parking Lots and Garages</v>
          </cell>
          <cell r="C38" t="str">
            <v>Parking Lots and Garages</v>
          </cell>
          <cell r="D38">
            <v>25</v>
          </cell>
          <cell r="E38">
            <v>168</v>
          </cell>
          <cell r="F38">
            <v>0</v>
          </cell>
          <cell r="G38">
            <v>3470.1416379999996</v>
          </cell>
          <cell r="H38">
            <v>0</v>
          </cell>
          <cell r="I38">
            <v>0</v>
          </cell>
          <cell r="J38">
            <v>0</v>
          </cell>
          <cell r="K38">
            <v>12.492561948924568</v>
          </cell>
          <cell r="L38">
            <v>3470.1560969234911</v>
          </cell>
          <cell r="M38">
            <v>138.80566551999999</v>
          </cell>
          <cell r="N38">
            <v>138.80624387693965</v>
          </cell>
          <cell r="O38" t="e">
            <v>#DIV/0!</v>
          </cell>
          <cell r="P38">
            <v>0.82622764212464073</v>
          </cell>
          <cell r="Q38">
            <v>12.492561948924568</v>
          </cell>
          <cell r="R38">
            <v>0</v>
          </cell>
          <cell r="S38">
            <v>3470.1416379999996</v>
          </cell>
          <cell r="T38">
            <v>0</v>
          </cell>
          <cell r="U38">
            <v>0</v>
          </cell>
          <cell r="V38">
            <v>0</v>
          </cell>
          <cell r="W38">
            <v>138.80566551999999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110 Queen St W</v>
          </cell>
          <cell r="B39" t="str">
            <v>Parking Lots and Garages</v>
          </cell>
          <cell r="C39" t="str">
            <v>Parking Lots and Garages</v>
          </cell>
          <cell r="D39">
            <v>598473</v>
          </cell>
          <cell r="E39">
            <v>168</v>
          </cell>
          <cell r="F39">
            <v>0</v>
          </cell>
          <cell r="G39">
            <v>4364297.4800000004</v>
          </cell>
          <cell r="H39">
            <v>11527.216666999999</v>
          </cell>
          <cell r="I39">
            <v>0</v>
          </cell>
          <cell r="J39">
            <v>0</v>
          </cell>
          <cell r="K39">
            <v>16149.620109274005</v>
          </cell>
          <cell r="L39">
            <v>4486005.5859094458</v>
          </cell>
          <cell r="M39">
            <v>196470.03743013323</v>
          </cell>
          <cell r="N39">
            <v>7.4957526670533943</v>
          </cell>
          <cell r="O39" t="e">
            <v>#DIV/0!</v>
          </cell>
          <cell r="P39">
            <v>4.4617575399127349E-2</v>
          </cell>
          <cell r="Q39">
            <v>15711.536392462202</v>
          </cell>
          <cell r="R39">
            <v>438.08371681180245</v>
          </cell>
          <cell r="S39">
            <v>4364297.4800000004</v>
          </cell>
          <cell r="T39">
            <v>119211.01660511388</v>
          </cell>
          <cell r="U39">
            <v>0</v>
          </cell>
          <cell r="V39">
            <v>0</v>
          </cell>
          <cell r="W39">
            <v>174571.89920000001</v>
          </cell>
          <cell r="X39">
            <v>21898.138230133231</v>
          </cell>
          <cell r="Y39">
            <v>0</v>
          </cell>
          <cell r="Z39">
            <v>0</v>
          </cell>
        </row>
        <row r="40">
          <cell r="A40" t="str">
            <v>111 KING ST E</v>
          </cell>
          <cell r="B40" t="str">
            <v>Leasing</v>
          </cell>
          <cell r="C40" t="str">
            <v>Leasing</v>
          </cell>
          <cell r="D40">
            <v>8775</v>
          </cell>
          <cell r="E40">
            <v>70</v>
          </cell>
          <cell r="F40">
            <v>0</v>
          </cell>
          <cell r="G40">
            <v>19245.053333</v>
          </cell>
          <cell r="H40">
            <v>334.66666800000002</v>
          </cell>
          <cell r="I40">
            <v>0</v>
          </cell>
          <cell r="J40">
            <v>0</v>
          </cell>
          <cell r="K40">
            <v>82.001250699126473</v>
          </cell>
          <cell r="L40">
            <v>22778.125194201799</v>
          </cell>
          <cell r="M40">
            <v>1405.5650558529201</v>
          </cell>
          <cell r="N40">
            <v>2.5957977429289798</v>
          </cell>
          <cell r="O40" t="e">
            <v>#DIV/0!</v>
          </cell>
          <cell r="P40">
            <v>3.7082824898985428E-2</v>
          </cell>
          <cell r="Q40">
            <v>69.282480674599995</v>
          </cell>
          <cell r="R40">
            <v>12.718770024526471</v>
          </cell>
          <cell r="S40">
            <v>19245.053333</v>
          </cell>
          <cell r="T40">
            <v>3461.0222804556001</v>
          </cell>
          <cell r="U40">
            <v>0</v>
          </cell>
          <cell r="V40">
            <v>0</v>
          </cell>
          <cell r="W40">
            <v>769.80213332000005</v>
          </cell>
          <cell r="X40">
            <v>635.76292253292002</v>
          </cell>
          <cell r="Y40">
            <v>0</v>
          </cell>
          <cell r="Z40">
            <v>0</v>
          </cell>
        </row>
        <row r="41">
          <cell r="A41" t="str">
            <v>111 St Andrews Rd</v>
          </cell>
          <cell r="B41" t="str">
            <v>Outdoor Recreational Facilities</v>
          </cell>
          <cell r="C41" t="str">
            <v>Outdoor Recreational Facilities</v>
          </cell>
          <cell r="D41">
            <v>1</v>
          </cell>
          <cell r="E41">
            <v>100</v>
          </cell>
          <cell r="F41">
            <v>0</v>
          </cell>
          <cell r="G41">
            <v>220.73545999999999</v>
          </cell>
          <cell r="H41">
            <v>0</v>
          </cell>
          <cell r="I41">
            <v>0</v>
          </cell>
          <cell r="J41">
            <v>0</v>
          </cell>
          <cell r="K41">
            <v>0.79465096703189997</v>
          </cell>
          <cell r="L41">
            <v>220.73637973108333</v>
          </cell>
          <cell r="M41">
            <v>8.8294183999999998</v>
          </cell>
          <cell r="N41">
            <v>220.73637973108333</v>
          </cell>
          <cell r="O41" t="e">
            <v>#DIV/0!</v>
          </cell>
          <cell r="P41">
            <v>2.2073637973108333</v>
          </cell>
          <cell r="Q41">
            <v>0.79465096703189997</v>
          </cell>
          <cell r="R41">
            <v>0</v>
          </cell>
          <cell r="S41">
            <v>220.73545999999999</v>
          </cell>
          <cell r="T41">
            <v>0</v>
          </cell>
          <cell r="U41">
            <v>0</v>
          </cell>
          <cell r="V41">
            <v>0</v>
          </cell>
          <cell r="W41">
            <v>8.8294183999999998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1119 Dundas St W</v>
          </cell>
          <cell r="B42" t="str">
            <v>Parking Lots and Garages</v>
          </cell>
          <cell r="C42" t="str">
            <v>Parking Lots and Garages</v>
          </cell>
          <cell r="D42">
            <v>37</v>
          </cell>
          <cell r="E42">
            <v>168</v>
          </cell>
          <cell r="F42">
            <v>0</v>
          </cell>
          <cell r="G42">
            <v>9348.9147109999994</v>
          </cell>
          <cell r="H42">
            <v>0</v>
          </cell>
          <cell r="I42">
            <v>0</v>
          </cell>
          <cell r="J42">
            <v>0</v>
          </cell>
          <cell r="K42">
            <v>33.656233193320659</v>
          </cell>
          <cell r="L42">
            <v>9348.9536648112953</v>
          </cell>
          <cell r="M42">
            <v>373.95658843999996</v>
          </cell>
          <cell r="N42">
            <v>252.67442337327824</v>
          </cell>
          <cell r="O42" t="e">
            <v>#DIV/0!</v>
          </cell>
          <cell r="P42">
            <v>1.5040144248409419</v>
          </cell>
          <cell r="Q42">
            <v>33.656233193320659</v>
          </cell>
          <cell r="R42">
            <v>0</v>
          </cell>
          <cell r="S42">
            <v>9348.9147109999994</v>
          </cell>
          <cell r="T42">
            <v>0</v>
          </cell>
          <cell r="U42">
            <v>0</v>
          </cell>
          <cell r="V42">
            <v>0</v>
          </cell>
          <cell r="W42">
            <v>373.95658843999996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1119 Queen St W</v>
          </cell>
          <cell r="B43" t="str">
            <v>Parking Lots and Garages</v>
          </cell>
          <cell r="C43" t="str">
            <v>Parking Lots and Garages</v>
          </cell>
          <cell r="D43">
            <v>7352</v>
          </cell>
          <cell r="E43">
            <v>168</v>
          </cell>
          <cell r="F43">
            <v>0</v>
          </cell>
          <cell r="G43">
            <v>461.50990299999995</v>
          </cell>
          <cell r="H43">
            <v>0</v>
          </cell>
          <cell r="I43">
            <v>0</v>
          </cell>
          <cell r="J43">
            <v>0</v>
          </cell>
          <cell r="K43">
            <v>1.6614425734485447</v>
          </cell>
          <cell r="L43">
            <v>461.51182595792909</v>
          </cell>
          <cell r="M43">
            <v>18.460396119999999</v>
          </cell>
          <cell r="N43">
            <v>6.2773643356628009E-2</v>
          </cell>
          <cell r="O43" t="e">
            <v>#DIV/0!</v>
          </cell>
          <cell r="P43">
            <v>3.7365263902754765E-4</v>
          </cell>
          <cell r="Q43">
            <v>1.6614425734485447</v>
          </cell>
          <cell r="R43">
            <v>0</v>
          </cell>
          <cell r="S43">
            <v>461.50990299999995</v>
          </cell>
          <cell r="T43">
            <v>0</v>
          </cell>
          <cell r="U43">
            <v>0</v>
          </cell>
          <cell r="V43">
            <v>0</v>
          </cell>
          <cell r="W43">
            <v>18.460396119999999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113 Spadina Lot</v>
          </cell>
          <cell r="B44" t="str">
            <v>Parking Lots and Garages</v>
          </cell>
          <cell r="C44" t="str">
            <v>Parking Lots and Garages</v>
          </cell>
          <cell r="D44">
            <v>18</v>
          </cell>
          <cell r="E44">
            <v>168</v>
          </cell>
          <cell r="F44">
            <v>0</v>
          </cell>
          <cell r="G44">
            <v>6447.3196160000007</v>
          </cell>
          <cell r="H44">
            <v>0</v>
          </cell>
          <cell r="I44">
            <v>0</v>
          </cell>
          <cell r="J44">
            <v>0</v>
          </cell>
          <cell r="K44">
            <v>23.210447327394242</v>
          </cell>
          <cell r="L44">
            <v>6447.3464798317336</v>
          </cell>
          <cell r="M44">
            <v>257.89278464000006</v>
          </cell>
          <cell r="N44">
            <v>358.18591554620741</v>
          </cell>
          <cell r="O44" t="e">
            <v>#DIV/0!</v>
          </cell>
          <cell r="P44">
            <v>2.1320590211083776</v>
          </cell>
          <cell r="Q44">
            <v>23.210447327394242</v>
          </cell>
          <cell r="R44">
            <v>0</v>
          </cell>
          <cell r="S44">
            <v>6447.3196160000007</v>
          </cell>
          <cell r="T44">
            <v>0</v>
          </cell>
          <cell r="U44">
            <v>0</v>
          </cell>
          <cell r="V44">
            <v>0</v>
          </cell>
          <cell r="W44">
            <v>257.89278464000006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113 Spadina Rd</v>
          </cell>
          <cell r="B45" t="str">
            <v>Leasing</v>
          </cell>
          <cell r="C45" t="str">
            <v>Leasing</v>
          </cell>
          <cell r="D45">
            <v>2982</v>
          </cell>
          <cell r="E45">
            <v>100</v>
          </cell>
          <cell r="F45">
            <v>0</v>
          </cell>
          <cell r="G45">
            <v>38009.999587999999</v>
          </cell>
          <cell r="H45">
            <v>186.8</v>
          </cell>
          <cell r="I45">
            <v>0</v>
          </cell>
          <cell r="J45">
            <v>0</v>
          </cell>
          <cell r="K45">
            <v>143.9357705525984</v>
          </cell>
          <cell r="L45">
            <v>39982.158486832886</v>
          </cell>
          <cell r="M45">
            <v>1875.2620755200001</v>
          </cell>
          <cell r="N45">
            <v>13.407833161245099</v>
          </cell>
          <cell r="O45" t="e">
            <v>#DIV/0!</v>
          </cell>
          <cell r="P45">
            <v>0.134078331612451</v>
          </cell>
          <cell r="Q45">
            <v>136.8365686667938</v>
          </cell>
          <cell r="R45">
            <v>7.0992018858046082</v>
          </cell>
          <cell r="S45">
            <v>38009.999587999999</v>
          </cell>
          <cell r="T45">
            <v>1931.8295599999999</v>
          </cell>
          <cell r="U45">
            <v>0</v>
          </cell>
          <cell r="V45">
            <v>0</v>
          </cell>
          <cell r="W45">
            <v>1520.39998352</v>
          </cell>
          <cell r="X45">
            <v>354.86209200000002</v>
          </cell>
          <cell r="Y45">
            <v>0</v>
          </cell>
          <cell r="Z45">
            <v>0</v>
          </cell>
        </row>
        <row r="46">
          <cell r="A46" t="str">
            <v>1141 Eastern Ave</v>
          </cell>
          <cell r="B46" t="str">
            <v>Parking Lots and Garages</v>
          </cell>
          <cell r="C46" t="str">
            <v>Parking Lots and Garages</v>
          </cell>
          <cell r="D46">
            <v>18</v>
          </cell>
          <cell r="E46">
            <v>168</v>
          </cell>
          <cell r="F46">
            <v>0</v>
          </cell>
          <cell r="G46">
            <v>17149.156063000002</v>
          </cell>
          <cell r="H46">
            <v>0</v>
          </cell>
          <cell r="I46">
            <v>0</v>
          </cell>
          <cell r="J46">
            <v>0</v>
          </cell>
          <cell r="K46">
            <v>61.737219064140952</v>
          </cell>
          <cell r="L46">
            <v>17149.227517816933</v>
          </cell>
          <cell r="M46">
            <v>685.96624252000015</v>
          </cell>
          <cell r="N46">
            <v>952.73486210094075</v>
          </cell>
          <cell r="O46" t="e">
            <v>#DIV/0!</v>
          </cell>
          <cell r="P46">
            <v>5.6710408458389328</v>
          </cell>
          <cell r="Q46">
            <v>61.737219064140952</v>
          </cell>
          <cell r="R46">
            <v>0</v>
          </cell>
          <cell r="S46">
            <v>17149.156063000002</v>
          </cell>
          <cell r="T46">
            <v>0</v>
          </cell>
          <cell r="U46">
            <v>0</v>
          </cell>
          <cell r="V46">
            <v>0</v>
          </cell>
          <cell r="W46">
            <v>685.96624252000015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115 Broadview Ave</v>
          </cell>
          <cell r="B47" t="str">
            <v>Parking Lots and Garages</v>
          </cell>
          <cell r="C47" t="str">
            <v>Parking Lots and Garages</v>
          </cell>
          <cell r="D47">
            <v>26135</v>
          </cell>
          <cell r="E47">
            <v>168</v>
          </cell>
          <cell r="F47">
            <v>0</v>
          </cell>
          <cell r="G47">
            <v>5973.8663320000005</v>
          </cell>
          <cell r="H47">
            <v>0</v>
          </cell>
          <cell r="I47">
            <v>0</v>
          </cell>
          <cell r="J47">
            <v>0</v>
          </cell>
          <cell r="K47">
            <v>21.506008403194979</v>
          </cell>
          <cell r="L47">
            <v>5973.8912231097165</v>
          </cell>
          <cell r="M47">
            <v>238.95465328000003</v>
          </cell>
          <cell r="N47">
            <v>0.22857819870326063</v>
          </cell>
          <cell r="O47" t="e">
            <v>#DIV/0!</v>
          </cell>
          <cell r="P47">
            <v>1.3605845160908371E-3</v>
          </cell>
          <cell r="Q47">
            <v>21.506008403194979</v>
          </cell>
          <cell r="R47">
            <v>0</v>
          </cell>
          <cell r="S47">
            <v>5973.8663320000005</v>
          </cell>
          <cell r="T47">
            <v>0</v>
          </cell>
          <cell r="U47">
            <v>0</v>
          </cell>
          <cell r="V47">
            <v>0</v>
          </cell>
          <cell r="W47">
            <v>238.95465328000003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1155 King St W</v>
          </cell>
          <cell r="B48" t="str">
            <v>Parking Lots and Garages</v>
          </cell>
          <cell r="C48" t="str">
            <v>Parking Lots and Garages</v>
          </cell>
          <cell r="D48">
            <v>329</v>
          </cell>
          <cell r="E48">
            <v>168</v>
          </cell>
          <cell r="F48">
            <v>0</v>
          </cell>
          <cell r="G48">
            <v>22791.555370999999</v>
          </cell>
          <cell r="H48">
            <v>0</v>
          </cell>
          <cell r="I48">
            <v>0</v>
          </cell>
          <cell r="J48">
            <v>0</v>
          </cell>
          <cell r="K48">
            <v>82.049941208930562</v>
          </cell>
          <cell r="L48">
            <v>22791.650335814047</v>
          </cell>
          <cell r="M48">
            <v>911.66221483999993</v>
          </cell>
          <cell r="N48">
            <v>69.275532935605</v>
          </cell>
          <cell r="O48" t="e">
            <v>#DIV/0!</v>
          </cell>
          <cell r="P48">
            <v>0.41235436271193454</v>
          </cell>
          <cell r="Q48">
            <v>82.049941208930562</v>
          </cell>
          <cell r="R48">
            <v>0</v>
          </cell>
          <cell r="S48">
            <v>22791.555370999999</v>
          </cell>
          <cell r="T48">
            <v>0</v>
          </cell>
          <cell r="U48">
            <v>0</v>
          </cell>
          <cell r="V48">
            <v>0</v>
          </cell>
          <cell r="W48">
            <v>911.66221483999993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117 Hammersmith Ave</v>
          </cell>
          <cell r="B49" t="str">
            <v>Parking Lots and Garages</v>
          </cell>
          <cell r="C49" t="str">
            <v>Parking Lots and Garages</v>
          </cell>
          <cell r="D49">
            <v>9171</v>
          </cell>
          <cell r="E49">
            <v>168</v>
          </cell>
          <cell r="F49">
            <v>0</v>
          </cell>
          <cell r="G49">
            <v>1890.1345079999999</v>
          </cell>
          <cell r="H49">
            <v>0</v>
          </cell>
          <cell r="I49">
            <v>0</v>
          </cell>
          <cell r="J49">
            <v>0</v>
          </cell>
          <cell r="K49">
            <v>6.8045125808176188</v>
          </cell>
          <cell r="L49">
            <v>1890.1423835604496</v>
          </cell>
          <cell r="M49">
            <v>75.605380319999995</v>
          </cell>
          <cell r="N49">
            <v>0.20609992187988765</v>
          </cell>
          <cell r="O49" t="e">
            <v>#DIV/0!</v>
          </cell>
          <cell r="P49">
            <v>1.2267852492850455E-3</v>
          </cell>
          <cell r="Q49">
            <v>6.8045125808176188</v>
          </cell>
          <cell r="R49">
            <v>0</v>
          </cell>
          <cell r="S49">
            <v>1890.1345079999999</v>
          </cell>
          <cell r="T49">
            <v>0</v>
          </cell>
          <cell r="U49">
            <v>0</v>
          </cell>
          <cell r="V49">
            <v>0</v>
          </cell>
          <cell r="W49">
            <v>75.605380319999995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119 Annette Park Lighting</v>
          </cell>
          <cell r="B50" t="str">
            <v>Outdoor Recreational Facilities</v>
          </cell>
          <cell r="C50" t="str">
            <v>Outdoor Recreational Facilities</v>
          </cell>
          <cell r="D50">
            <v>3</v>
          </cell>
          <cell r="E50">
            <v>100</v>
          </cell>
          <cell r="F50">
            <v>0</v>
          </cell>
          <cell r="G50">
            <v>897.10326599999996</v>
          </cell>
          <cell r="H50">
            <v>0</v>
          </cell>
          <cell r="I50">
            <v>0</v>
          </cell>
          <cell r="J50">
            <v>0</v>
          </cell>
          <cell r="K50">
            <v>3.2295852141489898</v>
          </cell>
          <cell r="L50">
            <v>897.10700393027491</v>
          </cell>
          <cell r="M50">
            <v>35.884130640000002</v>
          </cell>
          <cell r="N50">
            <v>299.0356679767583</v>
          </cell>
          <cell r="O50" t="e">
            <v>#DIV/0!</v>
          </cell>
          <cell r="P50">
            <v>2.9903566797675829</v>
          </cell>
          <cell r="Q50">
            <v>3.2295852141489898</v>
          </cell>
          <cell r="R50">
            <v>0</v>
          </cell>
          <cell r="S50">
            <v>897.10326599999996</v>
          </cell>
          <cell r="T50">
            <v>0</v>
          </cell>
          <cell r="U50">
            <v>0</v>
          </cell>
          <cell r="V50">
            <v>0</v>
          </cell>
          <cell r="W50">
            <v>35.884130640000002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12 Willingdon Blvd</v>
          </cell>
          <cell r="B51" t="str">
            <v>Parking Lots and Garages</v>
          </cell>
          <cell r="C51" t="str">
            <v>Parking Lots and Garages</v>
          </cell>
          <cell r="D51">
            <v>66</v>
          </cell>
          <cell r="E51">
            <v>168</v>
          </cell>
          <cell r="F51">
            <v>0</v>
          </cell>
          <cell r="G51">
            <v>12134.099088000001</v>
          </cell>
          <cell r="H51">
            <v>0</v>
          </cell>
          <cell r="I51">
            <v>0</v>
          </cell>
          <cell r="J51">
            <v>0</v>
          </cell>
          <cell r="K51">
            <v>43.682938728286324</v>
          </cell>
          <cell r="L51">
            <v>12134.149646746202</v>
          </cell>
          <cell r="M51">
            <v>485.36396352000003</v>
          </cell>
          <cell r="N51">
            <v>183.85075222342729</v>
          </cell>
          <cell r="O51" t="e">
            <v>#DIV/0!</v>
          </cell>
          <cell r="P51">
            <v>1.0943497156156385</v>
          </cell>
          <cell r="Q51">
            <v>43.682938728286324</v>
          </cell>
          <cell r="R51">
            <v>0</v>
          </cell>
          <cell r="S51">
            <v>12134.099088000001</v>
          </cell>
          <cell r="T51">
            <v>0</v>
          </cell>
          <cell r="U51">
            <v>0</v>
          </cell>
          <cell r="V51">
            <v>0</v>
          </cell>
          <cell r="W51">
            <v>485.36396352000003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12 Woodycrest Ave</v>
          </cell>
          <cell r="B52" t="str">
            <v>Parking Lots and Garages</v>
          </cell>
          <cell r="C52" t="str">
            <v>Parking Lots and Garages</v>
          </cell>
          <cell r="D52">
            <v>14198</v>
          </cell>
          <cell r="E52">
            <v>168</v>
          </cell>
          <cell r="F52">
            <v>0</v>
          </cell>
          <cell r="G52">
            <v>3767.9207839999999</v>
          </cell>
          <cell r="H52">
            <v>0</v>
          </cell>
          <cell r="I52">
            <v>0</v>
          </cell>
          <cell r="J52">
            <v>0</v>
          </cell>
          <cell r="K52">
            <v>13.564571341211758</v>
          </cell>
          <cell r="L52">
            <v>3767.9364836699328</v>
          </cell>
          <cell r="M52">
            <v>150.71683135999999</v>
          </cell>
          <cell r="N52">
            <v>0.26538501786659618</v>
          </cell>
          <cell r="O52" t="e">
            <v>#DIV/0!</v>
          </cell>
          <cell r="P52">
            <v>1.5796727253964058E-3</v>
          </cell>
          <cell r="Q52">
            <v>13.564571341211758</v>
          </cell>
          <cell r="R52">
            <v>0</v>
          </cell>
          <cell r="S52">
            <v>3767.9207839999999</v>
          </cell>
          <cell r="T52">
            <v>0</v>
          </cell>
          <cell r="U52">
            <v>0</v>
          </cell>
          <cell r="V52">
            <v>0</v>
          </cell>
          <cell r="W52">
            <v>150.71683135999999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120 Sixth St</v>
          </cell>
          <cell r="B53" t="str">
            <v>Parking Lots and Garages</v>
          </cell>
          <cell r="C53" t="str">
            <v>Parking Lots and Garages</v>
          </cell>
          <cell r="D53">
            <v>54</v>
          </cell>
          <cell r="E53">
            <v>168</v>
          </cell>
          <cell r="F53">
            <v>0</v>
          </cell>
          <cell r="G53">
            <v>16085.600627</v>
          </cell>
          <cell r="H53">
            <v>0</v>
          </cell>
          <cell r="I53">
            <v>0</v>
          </cell>
          <cell r="J53">
            <v>0</v>
          </cell>
          <cell r="K53">
            <v>57.908403541209402</v>
          </cell>
          <cell r="L53">
            <v>16085.667650335945</v>
          </cell>
          <cell r="M53">
            <v>643.42402507999998</v>
          </cell>
          <cell r="N53">
            <v>297.88273426548045</v>
          </cell>
          <cell r="O53" t="e">
            <v>#DIV/0!</v>
          </cell>
          <cell r="P53">
            <v>1.7731115134850026</v>
          </cell>
          <cell r="Q53">
            <v>57.908403541209402</v>
          </cell>
          <cell r="R53">
            <v>0</v>
          </cell>
          <cell r="S53">
            <v>16085.600627</v>
          </cell>
          <cell r="T53">
            <v>0</v>
          </cell>
          <cell r="U53">
            <v>0</v>
          </cell>
          <cell r="V53">
            <v>0</v>
          </cell>
          <cell r="W53">
            <v>643.42402507999998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121 St Patrick St</v>
          </cell>
          <cell r="B54" t="str">
            <v>Parking Lots and Garages</v>
          </cell>
          <cell r="C54" t="str">
            <v>Parking Lots and Garages</v>
          </cell>
          <cell r="D54">
            <v>36</v>
          </cell>
          <cell r="E54">
            <v>168</v>
          </cell>
          <cell r="F54">
            <v>0</v>
          </cell>
          <cell r="G54">
            <v>3741.572991</v>
          </cell>
          <cell r="H54">
            <v>0</v>
          </cell>
          <cell r="I54">
            <v>0</v>
          </cell>
          <cell r="J54">
            <v>0</v>
          </cell>
          <cell r="K54">
            <v>13.469718891194864</v>
          </cell>
          <cell r="L54">
            <v>3741.5885808874623</v>
          </cell>
          <cell r="M54">
            <v>149.66291964000001</v>
          </cell>
          <cell r="N54">
            <v>103.93301613576284</v>
          </cell>
          <cell r="O54" t="e">
            <v>#DIV/0!</v>
          </cell>
          <cell r="P54">
            <v>0.61864890557001695</v>
          </cell>
          <cell r="Q54">
            <v>13.469718891194864</v>
          </cell>
          <cell r="R54">
            <v>0</v>
          </cell>
          <cell r="S54">
            <v>3741.572991</v>
          </cell>
          <cell r="T54">
            <v>0</v>
          </cell>
          <cell r="U54">
            <v>0</v>
          </cell>
          <cell r="V54">
            <v>0</v>
          </cell>
          <cell r="W54">
            <v>149.66291964000001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1231 Queen St W</v>
          </cell>
          <cell r="B55" t="str">
            <v>Outdoor Recreational Facilities</v>
          </cell>
          <cell r="C55" t="str">
            <v>Outdoor Recreational Facilities</v>
          </cell>
          <cell r="D55">
            <v>2</v>
          </cell>
          <cell r="E55">
            <v>100</v>
          </cell>
          <cell r="F55">
            <v>0</v>
          </cell>
          <cell r="G55">
            <v>2130.5654300000001</v>
          </cell>
          <cell r="H55">
            <v>0</v>
          </cell>
          <cell r="I55">
            <v>0</v>
          </cell>
          <cell r="J55">
            <v>0</v>
          </cell>
          <cell r="K55">
            <v>7.6700675064814501</v>
          </cell>
          <cell r="L55">
            <v>2130.5743073559584</v>
          </cell>
          <cell r="M55">
            <v>85.222617200000002</v>
          </cell>
          <cell r="N55">
            <v>1065.2871536779792</v>
          </cell>
          <cell r="O55" t="e">
            <v>#DIV/0!</v>
          </cell>
          <cell r="P55">
            <v>10.652871536779791</v>
          </cell>
          <cell r="Q55">
            <v>7.6700675064814501</v>
          </cell>
          <cell r="R55">
            <v>0</v>
          </cell>
          <cell r="S55">
            <v>2130.5654300000001</v>
          </cell>
          <cell r="T55">
            <v>0</v>
          </cell>
          <cell r="U55">
            <v>0</v>
          </cell>
          <cell r="V55">
            <v>0</v>
          </cell>
          <cell r="W55">
            <v>85.222617200000002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128 Eighth St</v>
          </cell>
          <cell r="B56" t="str">
            <v>Parking Lots and Garages</v>
          </cell>
          <cell r="C56" t="str">
            <v>Parking Lots and Garages</v>
          </cell>
          <cell r="D56">
            <v>45</v>
          </cell>
          <cell r="E56">
            <v>168</v>
          </cell>
          <cell r="F56">
            <v>0</v>
          </cell>
          <cell r="G56">
            <v>9995.5582720000002</v>
          </cell>
          <cell r="H56">
            <v>0</v>
          </cell>
          <cell r="I56">
            <v>0</v>
          </cell>
          <cell r="J56">
            <v>0</v>
          </cell>
          <cell r="K56">
            <v>35.984159712574076</v>
          </cell>
          <cell r="L56">
            <v>9995.5999201594659</v>
          </cell>
          <cell r="M56">
            <v>399.82233088000004</v>
          </cell>
          <cell r="N56">
            <v>222.12444267021036</v>
          </cell>
          <cell r="O56" t="e">
            <v>#DIV/0!</v>
          </cell>
          <cell r="P56">
            <v>1.3221693016083951</v>
          </cell>
          <cell r="Q56">
            <v>35.984159712574076</v>
          </cell>
          <cell r="R56">
            <v>0</v>
          </cell>
          <cell r="S56">
            <v>9995.5582720000002</v>
          </cell>
          <cell r="T56">
            <v>0</v>
          </cell>
          <cell r="U56">
            <v>0</v>
          </cell>
          <cell r="V56">
            <v>0</v>
          </cell>
          <cell r="W56">
            <v>399.82233088000004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128 York St Pole 50</v>
          </cell>
          <cell r="B57" t="str">
            <v>TTC</v>
          </cell>
          <cell r="C57" t="str">
            <v>TTC</v>
          </cell>
          <cell r="D57">
            <v>1</v>
          </cell>
          <cell r="E57">
            <v>168</v>
          </cell>
          <cell r="F57">
            <v>0</v>
          </cell>
          <cell r="G57">
            <v>908.93191900000011</v>
          </cell>
          <cell r="H57">
            <v>0</v>
          </cell>
          <cell r="I57">
            <v>0</v>
          </cell>
          <cell r="J57">
            <v>0</v>
          </cell>
          <cell r="K57">
            <v>3.2721685423787852</v>
          </cell>
          <cell r="L57">
            <v>908.93570621632921</v>
          </cell>
          <cell r="M57">
            <v>36.357276760000005</v>
          </cell>
          <cell r="N57">
            <v>908.93570621632921</v>
          </cell>
          <cell r="O57" t="e">
            <v>#DIV/0!</v>
          </cell>
          <cell r="P57">
            <v>5.4103315846210069</v>
          </cell>
          <cell r="Q57">
            <v>3.2721685423787852</v>
          </cell>
          <cell r="R57">
            <v>0</v>
          </cell>
          <cell r="S57">
            <v>908.93191900000011</v>
          </cell>
          <cell r="T57">
            <v>0</v>
          </cell>
          <cell r="U57">
            <v>0</v>
          </cell>
          <cell r="V57">
            <v>0</v>
          </cell>
          <cell r="W57">
            <v>36.357276760000005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132 Wellington St W</v>
          </cell>
          <cell r="B58" t="str">
            <v>Parking Lots and Garages</v>
          </cell>
          <cell r="C58" t="str">
            <v>Parking Lots and Garages</v>
          </cell>
          <cell r="D58">
            <v>323</v>
          </cell>
          <cell r="E58">
            <v>168</v>
          </cell>
          <cell r="F58">
            <v>0</v>
          </cell>
          <cell r="G58">
            <v>692513.85673200001</v>
          </cell>
          <cell r="H58">
            <v>0</v>
          </cell>
          <cell r="I58">
            <v>0</v>
          </cell>
          <cell r="J58">
            <v>0</v>
          </cell>
          <cell r="K58">
            <v>2493.0602719430508</v>
          </cell>
          <cell r="L58">
            <v>692516.74220640305</v>
          </cell>
          <cell r="M58">
            <v>27700.554269280001</v>
          </cell>
          <cell r="N58">
            <v>2144.0146817535697</v>
          </cell>
          <cell r="O58" t="e">
            <v>#DIV/0!</v>
          </cell>
          <cell r="P58">
            <v>12.761992153295058</v>
          </cell>
          <cell r="Q58">
            <v>2493.0602719430508</v>
          </cell>
          <cell r="R58">
            <v>0</v>
          </cell>
          <cell r="S58">
            <v>692513.85673200001</v>
          </cell>
          <cell r="T58">
            <v>0</v>
          </cell>
          <cell r="U58">
            <v>0</v>
          </cell>
          <cell r="V58">
            <v>0</v>
          </cell>
          <cell r="W58">
            <v>27700.554269280001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1325 Queen St W</v>
          </cell>
          <cell r="B59" t="str">
            <v>Parking Lots and Garages</v>
          </cell>
          <cell r="C59" t="str">
            <v>Parking Lots and Garages</v>
          </cell>
          <cell r="D59">
            <v>12303</v>
          </cell>
          <cell r="E59">
            <v>168</v>
          </cell>
          <cell r="F59">
            <v>0</v>
          </cell>
          <cell r="G59">
            <v>6139.0220609999997</v>
          </cell>
          <cell r="H59">
            <v>0</v>
          </cell>
          <cell r="I59">
            <v>0</v>
          </cell>
          <cell r="J59">
            <v>0</v>
          </cell>
          <cell r="K59">
            <v>22.100571504930912</v>
          </cell>
          <cell r="L59">
            <v>6139.0476402585864</v>
          </cell>
          <cell r="M59">
            <v>245.56088244</v>
          </cell>
          <cell r="N59">
            <v>0.4989878598925942</v>
          </cell>
          <cell r="O59" t="e">
            <v>#DIV/0!</v>
          </cell>
          <cell r="P59">
            <v>2.970165832694013E-3</v>
          </cell>
          <cell r="Q59">
            <v>22.100571504930912</v>
          </cell>
          <cell r="R59">
            <v>0</v>
          </cell>
          <cell r="S59">
            <v>6139.0220609999997</v>
          </cell>
          <cell r="T59">
            <v>0</v>
          </cell>
          <cell r="U59">
            <v>0</v>
          </cell>
          <cell r="V59">
            <v>0</v>
          </cell>
          <cell r="W59">
            <v>245.56088244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1328 Lansdowne Ave</v>
          </cell>
          <cell r="B60" t="str">
            <v>TTC</v>
          </cell>
          <cell r="C60" t="str">
            <v>TTC</v>
          </cell>
          <cell r="D60">
            <v>0</v>
          </cell>
          <cell r="E60">
            <v>168</v>
          </cell>
          <cell r="F60">
            <v>0</v>
          </cell>
          <cell r="G60">
            <v>6682.9036260000003</v>
          </cell>
          <cell r="H60">
            <v>0</v>
          </cell>
          <cell r="I60">
            <v>0</v>
          </cell>
          <cell r="J60">
            <v>0</v>
          </cell>
          <cell r="K60">
            <v>24.05855329715439</v>
          </cell>
          <cell r="L60">
            <v>6682.9314714317752</v>
          </cell>
          <cell r="M60">
            <v>267.31614504000004</v>
          </cell>
          <cell r="N60" t="e">
            <v>#DIV/0!</v>
          </cell>
          <cell r="O60" t="e">
            <v>#DIV/0!</v>
          </cell>
          <cell r="P60" t="e">
            <v>#DIV/0!</v>
          </cell>
          <cell r="Q60">
            <v>24.05855329715439</v>
          </cell>
          <cell r="R60">
            <v>0</v>
          </cell>
          <cell r="S60">
            <v>6682.9036260000003</v>
          </cell>
          <cell r="T60">
            <v>0</v>
          </cell>
          <cell r="U60">
            <v>0</v>
          </cell>
          <cell r="V60">
            <v>0</v>
          </cell>
          <cell r="W60">
            <v>267.31614504000004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134 Spadina Rd</v>
          </cell>
          <cell r="B61" t="str">
            <v>Leasing</v>
          </cell>
          <cell r="C61" t="str">
            <v>Leasing</v>
          </cell>
          <cell r="D61">
            <v>3369</v>
          </cell>
          <cell r="E61">
            <v>100</v>
          </cell>
          <cell r="F61">
            <v>0</v>
          </cell>
          <cell r="G61">
            <v>18481.820206</v>
          </cell>
          <cell r="H61">
            <v>9388.3824509999995</v>
          </cell>
          <cell r="I61">
            <v>0</v>
          </cell>
          <cell r="J61">
            <v>0</v>
          </cell>
          <cell r="K61">
            <v>423.33366509092707</v>
          </cell>
          <cell r="L61">
            <v>117592.68474747974</v>
          </cell>
          <cell r="M61">
            <v>18574.28906658019</v>
          </cell>
          <cell r="N61">
            <v>34.904329102843498</v>
          </cell>
          <cell r="O61" t="e">
            <v>#DIV/0!</v>
          </cell>
          <cell r="P61">
            <v>0.34904329102843495</v>
          </cell>
          <cell r="Q61">
            <v>66.534829968903082</v>
          </cell>
          <cell r="R61">
            <v>356.798835122024</v>
          </cell>
          <cell r="S61">
            <v>18481.820206</v>
          </cell>
          <cell r="T61">
            <v>97091.834793506685</v>
          </cell>
          <cell r="U61">
            <v>0</v>
          </cell>
          <cell r="V61">
            <v>0</v>
          </cell>
          <cell r="W61">
            <v>739.27280824000002</v>
          </cell>
          <cell r="X61">
            <v>17835.016258340191</v>
          </cell>
          <cell r="Y61">
            <v>0</v>
          </cell>
          <cell r="Z61">
            <v>0</v>
          </cell>
        </row>
        <row r="62">
          <cell r="A62" t="str">
            <v>135 Greenlaw Ave</v>
          </cell>
          <cell r="B62" t="str">
            <v>Parking Lots and Garages</v>
          </cell>
          <cell r="C62" t="str">
            <v>Parking Lots and Garages</v>
          </cell>
          <cell r="D62">
            <v>13197</v>
          </cell>
          <cell r="E62">
            <v>168</v>
          </cell>
          <cell r="F62">
            <v>0</v>
          </cell>
          <cell r="G62">
            <v>8093.1948739999998</v>
          </cell>
          <cell r="H62">
            <v>0</v>
          </cell>
          <cell r="I62">
            <v>0</v>
          </cell>
          <cell r="J62">
            <v>0</v>
          </cell>
          <cell r="K62">
            <v>29.135622944323107</v>
          </cell>
          <cell r="L62">
            <v>8093.2285956453079</v>
          </cell>
          <cell r="M62">
            <v>323.72779495999998</v>
          </cell>
          <cell r="N62">
            <v>0.61326275635715</v>
          </cell>
          <cell r="O62" t="e">
            <v>#DIV/0!</v>
          </cell>
          <cell r="P62">
            <v>3.6503735497449403E-3</v>
          </cell>
          <cell r="Q62">
            <v>29.135622944323107</v>
          </cell>
          <cell r="R62">
            <v>0</v>
          </cell>
          <cell r="S62">
            <v>8093.1948739999998</v>
          </cell>
          <cell r="T62">
            <v>0</v>
          </cell>
          <cell r="U62">
            <v>0</v>
          </cell>
          <cell r="V62">
            <v>0</v>
          </cell>
          <cell r="W62">
            <v>323.72779495999998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136 Broadview Ave</v>
          </cell>
          <cell r="B63" t="str">
            <v>Parking Lots and Garages</v>
          </cell>
          <cell r="C63" t="str">
            <v>Parking Lots and Garages</v>
          </cell>
          <cell r="D63">
            <v>22</v>
          </cell>
          <cell r="E63">
            <v>168</v>
          </cell>
          <cell r="F63">
            <v>0</v>
          </cell>
          <cell r="G63">
            <v>5788.1772780000001</v>
          </cell>
          <cell r="H63">
            <v>0</v>
          </cell>
          <cell r="I63">
            <v>0</v>
          </cell>
          <cell r="J63">
            <v>0</v>
          </cell>
          <cell r="K63">
            <v>20.837525023459168</v>
          </cell>
          <cell r="L63">
            <v>5788.2013954053245</v>
          </cell>
          <cell r="M63">
            <v>231.52709112000002</v>
          </cell>
          <cell r="N63">
            <v>263.10006342751473</v>
          </cell>
          <cell r="O63" t="e">
            <v>#DIV/0!</v>
          </cell>
          <cell r="P63">
            <v>1.5660718061161591</v>
          </cell>
          <cell r="Q63">
            <v>20.837525023459168</v>
          </cell>
          <cell r="R63">
            <v>0</v>
          </cell>
          <cell r="S63">
            <v>5788.1772780000001</v>
          </cell>
          <cell r="T63">
            <v>0</v>
          </cell>
          <cell r="U63">
            <v>0</v>
          </cell>
          <cell r="V63">
            <v>0</v>
          </cell>
          <cell r="W63">
            <v>231.52709112000002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136 Spadina Rd</v>
          </cell>
          <cell r="B64" t="str">
            <v>Leasing</v>
          </cell>
          <cell r="C64" t="str">
            <v>Leasing</v>
          </cell>
          <cell r="D64">
            <v>2626</v>
          </cell>
          <cell r="E64">
            <v>100</v>
          </cell>
          <cell r="F64">
            <v>0</v>
          </cell>
          <cell r="G64">
            <v>5283.2093029999996</v>
          </cell>
          <cell r="H64">
            <v>0</v>
          </cell>
          <cell r="I64">
            <v>0</v>
          </cell>
          <cell r="J64">
            <v>0</v>
          </cell>
          <cell r="K64">
            <v>19.019632738939542</v>
          </cell>
          <cell r="L64">
            <v>5283.2313163720955</v>
          </cell>
          <cell r="M64">
            <v>211.32837211999998</v>
          </cell>
          <cell r="N64">
            <v>2.0118931136222757</v>
          </cell>
          <cell r="O64" t="e">
            <v>#DIV/0!</v>
          </cell>
          <cell r="P64">
            <v>2.0118931136222758E-2</v>
          </cell>
          <cell r="Q64">
            <v>19.019632738939542</v>
          </cell>
          <cell r="R64">
            <v>0</v>
          </cell>
          <cell r="S64">
            <v>5283.2093029999996</v>
          </cell>
          <cell r="T64">
            <v>0</v>
          </cell>
          <cell r="U64">
            <v>0</v>
          </cell>
          <cell r="V64">
            <v>0</v>
          </cell>
          <cell r="W64">
            <v>211.32837211999998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139 Marcos Blvd</v>
          </cell>
          <cell r="B65" t="str">
            <v>Outdoor Recreational Facilities</v>
          </cell>
          <cell r="C65" t="str">
            <v>Outdoor Recreational Facilities</v>
          </cell>
          <cell r="D65">
            <v>1</v>
          </cell>
          <cell r="E65">
            <v>100</v>
          </cell>
          <cell r="F65">
            <v>0</v>
          </cell>
          <cell r="G65">
            <v>202.181577</v>
          </cell>
          <cell r="H65">
            <v>0</v>
          </cell>
          <cell r="I65">
            <v>0</v>
          </cell>
          <cell r="J65">
            <v>0</v>
          </cell>
          <cell r="K65">
            <v>0.72785670992365503</v>
          </cell>
          <cell r="L65">
            <v>202.18241942323752</v>
          </cell>
          <cell r="M65">
            <v>8.0872630799999996</v>
          </cell>
          <cell r="N65">
            <v>202.18241942323752</v>
          </cell>
          <cell r="O65" t="e">
            <v>#DIV/0!</v>
          </cell>
          <cell r="P65">
            <v>2.0218241942323751</v>
          </cell>
          <cell r="Q65">
            <v>0.72785670992365503</v>
          </cell>
          <cell r="R65">
            <v>0</v>
          </cell>
          <cell r="S65">
            <v>202.181577</v>
          </cell>
          <cell r="T65">
            <v>0</v>
          </cell>
          <cell r="U65">
            <v>0</v>
          </cell>
          <cell r="V65">
            <v>0</v>
          </cell>
          <cell r="W65">
            <v>8.0872630799999996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14 Castlefield Ave</v>
          </cell>
          <cell r="B66" t="str">
            <v>Parking Lots and Garages</v>
          </cell>
          <cell r="C66" t="str">
            <v>Parking Lots and Garages</v>
          </cell>
          <cell r="D66">
            <v>37620</v>
          </cell>
          <cell r="E66">
            <v>168</v>
          </cell>
          <cell r="F66">
            <v>0</v>
          </cell>
          <cell r="G66">
            <v>34177.524380999996</v>
          </cell>
          <cell r="H66">
            <v>0</v>
          </cell>
          <cell r="I66">
            <v>0</v>
          </cell>
          <cell r="J66">
            <v>0</v>
          </cell>
          <cell r="K66">
            <v>123.0396004344657</v>
          </cell>
          <cell r="L66">
            <v>34177.666787351583</v>
          </cell>
          <cell r="M66">
            <v>1367.1009752399998</v>
          </cell>
          <cell r="N66">
            <v>0.90849725644209423</v>
          </cell>
          <cell r="O66" t="e">
            <v>#DIV/0!</v>
          </cell>
          <cell r="P66">
            <v>5.4077217645362753E-3</v>
          </cell>
          <cell r="Q66">
            <v>123.0396004344657</v>
          </cell>
          <cell r="R66">
            <v>0</v>
          </cell>
          <cell r="S66">
            <v>34177.524380999996</v>
          </cell>
          <cell r="T66">
            <v>0</v>
          </cell>
          <cell r="U66">
            <v>0</v>
          </cell>
          <cell r="V66">
            <v>0</v>
          </cell>
          <cell r="W66">
            <v>1367.1009752399998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140 Fifth St</v>
          </cell>
          <cell r="B67" t="str">
            <v>Parking Lots and Garages</v>
          </cell>
          <cell r="C67" t="str">
            <v>Parking Lots and Garages</v>
          </cell>
          <cell r="D67">
            <v>53</v>
          </cell>
          <cell r="E67">
            <v>168</v>
          </cell>
          <cell r="F67">
            <v>0</v>
          </cell>
          <cell r="G67">
            <v>4385.2450760000002</v>
          </cell>
          <cell r="H67">
            <v>0</v>
          </cell>
          <cell r="I67">
            <v>0</v>
          </cell>
          <cell r="J67">
            <v>0</v>
          </cell>
          <cell r="K67">
            <v>15.78694805227614</v>
          </cell>
          <cell r="L67">
            <v>4385.2633478544831</v>
          </cell>
          <cell r="M67">
            <v>175.40980304000001</v>
          </cell>
          <cell r="N67">
            <v>82.740817884046848</v>
          </cell>
          <cell r="O67" t="e">
            <v>#DIV/0!</v>
          </cell>
          <cell r="P67">
            <v>0.49250486835742169</v>
          </cell>
          <cell r="Q67">
            <v>15.78694805227614</v>
          </cell>
          <cell r="R67">
            <v>0</v>
          </cell>
          <cell r="S67">
            <v>4385.2450760000002</v>
          </cell>
          <cell r="T67">
            <v>0</v>
          </cell>
          <cell r="U67">
            <v>0</v>
          </cell>
          <cell r="V67">
            <v>0</v>
          </cell>
          <cell r="W67">
            <v>175.40980304000001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1439 Danforth Ave</v>
          </cell>
          <cell r="B68" t="str">
            <v>Parking Lots and Garages</v>
          </cell>
          <cell r="C68" t="str">
            <v>Parking Lots and Garages</v>
          </cell>
          <cell r="D68">
            <v>20</v>
          </cell>
          <cell r="E68">
            <v>168</v>
          </cell>
          <cell r="F68">
            <v>0</v>
          </cell>
          <cell r="G68">
            <v>3114.2362680000001</v>
          </cell>
          <cell r="H68">
            <v>0</v>
          </cell>
          <cell r="I68">
            <v>0</v>
          </cell>
          <cell r="J68">
            <v>0</v>
          </cell>
          <cell r="K68">
            <v>11.21129727834402</v>
          </cell>
          <cell r="L68">
            <v>3114.24924398445</v>
          </cell>
          <cell r="M68">
            <v>124.56945072000001</v>
          </cell>
          <cell r="N68">
            <v>155.7124621992225</v>
          </cell>
          <cell r="O68" t="e">
            <v>#DIV/0!</v>
          </cell>
          <cell r="P68">
            <v>0.92685989404299107</v>
          </cell>
          <cell r="Q68">
            <v>11.21129727834402</v>
          </cell>
          <cell r="R68">
            <v>0</v>
          </cell>
          <cell r="S68">
            <v>3114.2362680000001</v>
          </cell>
          <cell r="T68">
            <v>0</v>
          </cell>
          <cell r="U68">
            <v>0</v>
          </cell>
          <cell r="V68">
            <v>0</v>
          </cell>
          <cell r="W68">
            <v>124.56945072000001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144 Balsam Ave</v>
          </cell>
          <cell r="B69" t="str">
            <v>Outdoor Recreational Facilities</v>
          </cell>
          <cell r="C69" t="str">
            <v>Outdoor Recreational Facilities</v>
          </cell>
          <cell r="D69">
            <v>1</v>
          </cell>
          <cell r="E69">
            <v>168</v>
          </cell>
          <cell r="F69">
            <v>0</v>
          </cell>
          <cell r="G69">
            <v>3230.5403499999998</v>
          </cell>
          <cell r="H69">
            <v>0</v>
          </cell>
          <cell r="I69">
            <v>0</v>
          </cell>
          <cell r="J69">
            <v>0</v>
          </cell>
          <cell r="K69">
            <v>11.629993718105249</v>
          </cell>
          <cell r="L69">
            <v>3230.5538105847913</v>
          </cell>
          <cell r="M69">
            <v>129.22161399999999</v>
          </cell>
          <cell r="N69">
            <v>3230.5538105847913</v>
          </cell>
          <cell r="O69" t="e">
            <v>#DIV/0!</v>
          </cell>
          <cell r="P69">
            <v>19.229486967766615</v>
          </cell>
          <cell r="Q69">
            <v>11.629993718105249</v>
          </cell>
          <cell r="R69">
            <v>0</v>
          </cell>
          <cell r="S69">
            <v>3230.5403499999998</v>
          </cell>
          <cell r="T69">
            <v>0</v>
          </cell>
          <cell r="U69">
            <v>0</v>
          </cell>
          <cell r="V69">
            <v>0</v>
          </cell>
          <cell r="W69">
            <v>129.22161399999999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146 Harrison St</v>
          </cell>
          <cell r="B70" t="str">
            <v>Parking Lots and Garages</v>
          </cell>
          <cell r="C70" t="str">
            <v>Parking Lots and Garages</v>
          </cell>
          <cell r="D70">
            <v>15812</v>
          </cell>
          <cell r="E70">
            <v>168</v>
          </cell>
          <cell r="F70">
            <v>0</v>
          </cell>
          <cell r="G70">
            <v>8737.8268179999995</v>
          </cell>
          <cell r="H70">
            <v>0</v>
          </cell>
          <cell r="I70">
            <v>0</v>
          </cell>
          <cell r="J70">
            <v>0</v>
          </cell>
          <cell r="K70">
            <v>31.456307612202266</v>
          </cell>
          <cell r="L70">
            <v>8737.8632256117417</v>
          </cell>
          <cell r="M70">
            <v>349.51307271999997</v>
          </cell>
          <cell r="N70">
            <v>0.55260961457195434</v>
          </cell>
          <cell r="O70" t="e">
            <v>#DIV/0!</v>
          </cell>
          <cell r="P70">
            <v>3.2893429438806804E-3</v>
          </cell>
          <cell r="Q70">
            <v>31.456307612202266</v>
          </cell>
          <cell r="R70">
            <v>0</v>
          </cell>
          <cell r="S70">
            <v>8737.8268179999995</v>
          </cell>
          <cell r="T70">
            <v>0</v>
          </cell>
          <cell r="U70">
            <v>0</v>
          </cell>
          <cell r="V70">
            <v>0</v>
          </cell>
          <cell r="W70">
            <v>349.51307271999997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149 Hiawatha Rd</v>
          </cell>
          <cell r="B71" t="str">
            <v>Parking Lots and Garages</v>
          </cell>
          <cell r="C71" t="str">
            <v>Parking Lots and Garages</v>
          </cell>
          <cell r="D71">
            <v>1399</v>
          </cell>
          <cell r="E71">
            <v>168</v>
          </cell>
          <cell r="F71">
            <v>0</v>
          </cell>
          <cell r="G71">
            <v>5237.2349180000001</v>
          </cell>
          <cell r="H71">
            <v>0</v>
          </cell>
          <cell r="I71">
            <v>0</v>
          </cell>
          <cell r="J71">
            <v>0</v>
          </cell>
          <cell r="K71">
            <v>18.854124263323769</v>
          </cell>
          <cell r="L71">
            <v>5237.2567398121582</v>
          </cell>
          <cell r="M71">
            <v>209.48939672</v>
          </cell>
          <cell r="N71">
            <v>3.7435716510451451</v>
          </cell>
          <cell r="O71" t="e">
            <v>#DIV/0!</v>
          </cell>
          <cell r="P71">
            <v>2.2283164589554434E-2</v>
          </cell>
          <cell r="Q71">
            <v>18.854124263323769</v>
          </cell>
          <cell r="R71">
            <v>0</v>
          </cell>
          <cell r="S71">
            <v>5237.2349180000001</v>
          </cell>
          <cell r="T71">
            <v>0</v>
          </cell>
          <cell r="U71">
            <v>0</v>
          </cell>
          <cell r="V71">
            <v>0</v>
          </cell>
          <cell r="W71">
            <v>209.48939672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15 Price St</v>
          </cell>
          <cell r="B72" t="str">
            <v>Parking Lots and Garages</v>
          </cell>
          <cell r="C72" t="str">
            <v>Parking Lots and Garages</v>
          </cell>
          <cell r="D72">
            <v>71</v>
          </cell>
          <cell r="E72">
            <v>168</v>
          </cell>
          <cell r="F72">
            <v>0</v>
          </cell>
          <cell r="G72">
            <v>19859.341393999999</v>
          </cell>
          <cell r="H72">
            <v>0</v>
          </cell>
          <cell r="I72">
            <v>0</v>
          </cell>
          <cell r="J72">
            <v>0</v>
          </cell>
          <cell r="K72">
            <v>71.493926908520905</v>
          </cell>
          <cell r="L72">
            <v>19859.424141255808</v>
          </cell>
          <cell r="M72">
            <v>794.37365576000002</v>
          </cell>
          <cell r="N72">
            <v>279.71019917261702</v>
          </cell>
          <cell r="O72" t="e">
            <v>#DIV/0!</v>
          </cell>
          <cell r="P72">
            <v>1.6649416617417681</v>
          </cell>
          <cell r="Q72">
            <v>71.493926908520905</v>
          </cell>
          <cell r="R72">
            <v>0</v>
          </cell>
          <cell r="S72">
            <v>19859.341393999999</v>
          </cell>
          <cell r="T72">
            <v>0</v>
          </cell>
          <cell r="U72">
            <v>0</v>
          </cell>
          <cell r="V72">
            <v>0</v>
          </cell>
          <cell r="W72">
            <v>794.37365576000002</v>
          </cell>
          <cell r="X72">
            <v>0</v>
          </cell>
          <cell r="Y72">
            <v>0</v>
          </cell>
          <cell r="Z72">
            <v>0</v>
          </cell>
        </row>
        <row r="73">
          <cell r="B73" t="str">
            <v>TTC</v>
          </cell>
          <cell r="C73" t="str">
            <v>TTC</v>
          </cell>
          <cell r="D73">
            <v>0</v>
          </cell>
          <cell r="E73">
            <v>168</v>
          </cell>
          <cell r="F73">
            <v>0</v>
          </cell>
          <cell r="G73">
            <v>33021.044992000003</v>
          </cell>
          <cell r="H73">
            <v>0</v>
          </cell>
          <cell r="I73">
            <v>0</v>
          </cell>
          <cell r="J73">
            <v>0</v>
          </cell>
          <cell r="K73">
            <v>118.87625728687489</v>
          </cell>
          <cell r="L73">
            <v>33021.182579687469</v>
          </cell>
          <cell r="M73">
            <v>1320.8417996800001</v>
          </cell>
          <cell r="N73" t="e">
            <v>#DIV/0!</v>
          </cell>
          <cell r="O73" t="e">
            <v>#DIV/0!</v>
          </cell>
          <cell r="P73" t="e">
            <v>#DIV/0!</v>
          </cell>
          <cell r="Q73">
            <v>118.87625728687489</v>
          </cell>
          <cell r="R73">
            <v>0</v>
          </cell>
          <cell r="S73">
            <v>33021.044992000003</v>
          </cell>
          <cell r="T73">
            <v>0</v>
          </cell>
          <cell r="U73">
            <v>0</v>
          </cell>
          <cell r="V73">
            <v>0</v>
          </cell>
          <cell r="W73">
            <v>1320.8417996800001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15 Primrose Ave</v>
          </cell>
          <cell r="B74" t="str">
            <v>Parking Lots and Garages</v>
          </cell>
          <cell r="C74" t="str">
            <v>Parking Lots and Garages</v>
          </cell>
          <cell r="D74">
            <v>23</v>
          </cell>
          <cell r="E74">
            <v>168</v>
          </cell>
          <cell r="F74">
            <v>0</v>
          </cell>
          <cell r="G74">
            <v>8066.3819999999996</v>
          </cell>
          <cell r="H74">
            <v>0</v>
          </cell>
          <cell r="I74">
            <v>0</v>
          </cell>
          <cell r="J74">
            <v>0</v>
          </cell>
          <cell r="K74">
            <v>29.039096195729996</v>
          </cell>
          <cell r="L74">
            <v>8066.4156099249994</v>
          </cell>
          <cell r="M74">
            <v>322.65528</v>
          </cell>
          <cell r="N74">
            <v>350.71372217065215</v>
          </cell>
          <cell r="O74" t="e">
            <v>#DIV/0!</v>
          </cell>
          <cell r="P74">
            <v>2.0875816795872151</v>
          </cell>
          <cell r="Q74">
            <v>29.039096195729996</v>
          </cell>
          <cell r="R74">
            <v>0</v>
          </cell>
          <cell r="S74">
            <v>8066.3819999999996</v>
          </cell>
          <cell r="T74">
            <v>0</v>
          </cell>
          <cell r="U74">
            <v>0</v>
          </cell>
          <cell r="V74">
            <v>0</v>
          </cell>
          <cell r="W74">
            <v>322.65528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15 Wellesley St E</v>
          </cell>
          <cell r="B75" t="str">
            <v>Parking Lots and Garages</v>
          </cell>
          <cell r="C75" t="str">
            <v>Parking Lots and Garages</v>
          </cell>
          <cell r="D75">
            <v>41603</v>
          </cell>
          <cell r="E75">
            <v>168</v>
          </cell>
          <cell r="F75">
            <v>0</v>
          </cell>
          <cell r="G75">
            <v>36884.033184</v>
          </cell>
          <cell r="H75">
            <v>0</v>
          </cell>
          <cell r="I75">
            <v>0</v>
          </cell>
          <cell r="J75">
            <v>0</v>
          </cell>
          <cell r="K75">
            <v>132.78307272289774</v>
          </cell>
          <cell r="L75">
            <v>36884.186867471595</v>
          </cell>
          <cell r="M75">
            <v>1475.3613273600001</v>
          </cell>
          <cell r="N75">
            <v>0.88657517168164779</v>
          </cell>
          <cell r="O75" t="e">
            <v>#DIV/0!</v>
          </cell>
          <cell r="P75">
            <v>5.2772331647717129E-3</v>
          </cell>
          <cell r="Q75">
            <v>132.78307272289774</v>
          </cell>
          <cell r="R75">
            <v>0</v>
          </cell>
          <cell r="S75">
            <v>36884.033184</v>
          </cell>
          <cell r="T75">
            <v>0</v>
          </cell>
          <cell r="U75">
            <v>0</v>
          </cell>
          <cell r="V75">
            <v>0</v>
          </cell>
          <cell r="W75">
            <v>1475.3613273600001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150 Westmount Ave</v>
          </cell>
          <cell r="B76" t="str">
            <v>Parking Lots and Garages</v>
          </cell>
          <cell r="C76" t="str">
            <v>Parking Lots and Garages</v>
          </cell>
          <cell r="D76">
            <v>14</v>
          </cell>
          <cell r="E76">
            <v>168</v>
          </cell>
          <cell r="F76">
            <v>0</v>
          </cell>
          <cell r="G76">
            <v>2423.6940629999999</v>
          </cell>
          <cell r="H76">
            <v>0</v>
          </cell>
          <cell r="I76">
            <v>0</v>
          </cell>
          <cell r="J76">
            <v>0</v>
          </cell>
          <cell r="K76">
            <v>8.7253349822109438</v>
          </cell>
          <cell r="L76">
            <v>2423.7041617252621</v>
          </cell>
          <cell r="M76">
            <v>96.947762519999998</v>
          </cell>
          <cell r="N76">
            <v>173.12172583751871</v>
          </cell>
          <cell r="O76" t="e">
            <v>#DIV/0!</v>
          </cell>
          <cell r="P76">
            <v>1.0304864633185638</v>
          </cell>
          <cell r="Q76">
            <v>8.7253349822109438</v>
          </cell>
          <cell r="R76">
            <v>0</v>
          </cell>
          <cell r="S76">
            <v>2423.6940629999999</v>
          </cell>
          <cell r="T76">
            <v>0</v>
          </cell>
          <cell r="U76">
            <v>0</v>
          </cell>
          <cell r="V76">
            <v>0</v>
          </cell>
          <cell r="W76">
            <v>96.947762519999998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1501 Yonge St</v>
          </cell>
          <cell r="B77" t="str">
            <v>Parking Lots and Garages</v>
          </cell>
          <cell r="C77" t="str">
            <v>Parking Lots and Garages</v>
          </cell>
          <cell r="D77">
            <v>37</v>
          </cell>
          <cell r="E77">
            <v>168</v>
          </cell>
          <cell r="F77">
            <v>0</v>
          </cell>
          <cell r="G77">
            <v>4908.0402370000002</v>
          </cell>
          <cell r="H77">
            <v>0</v>
          </cell>
          <cell r="I77">
            <v>0</v>
          </cell>
          <cell r="J77">
            <v>0</v>
          </cell>
          <cell r="K77">
            <v>17.669018473803554</v>
          </cell>
          <cell r="L77">
            <v>4908.0606871676537</v>
          </cell>
          <cell r="M77">
            <v>196.32160948000001</v>
          </cell>
          <cell r="N77">
            <v>132.65028884236901</v>
          </cell>
          <cell r="O77" t="e">
            <v>#DIV/0!</v>
          </cell>
          <cell r="P77">
            <v>0.78958505263314882</v>
          </cell>
          <cell r="Q77">
            <v>17.669018473803554</v>
          </cell>
          <cell r="R77">
            <v>0</v>
          </cell>
          <cell r="S77">
            <v>4908.0402370000002</v>
          </cell>
          <cell r="T77">
            <v>0</v>
          </cell>
          <cell r="U77">
            <v>0</v>
          </cell>
          <cell r="V77">
            <v>0</v>
          </cell>
          <cell r="W77">
            <v>196.32160948000001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1503 Bayview Ave E</v>
          </cell>
          <cell r="B78" t="str">
            <v>Parking Lots and Garages</v>
          </cell>
          <cell r="C78" t="str">
            <v>Parking Lots and Garages</v>
          </cell>
          <cell r="D78">
            <v>25</v>
          </cell>
          <cell r="E78">
            <v>168</v>
          </cell>
          <cell r="F78">
            <v>0</v>
          </cell>
          <cell r="G78">
            <v>2301.5577280000002</v>
          </cell>
          <cell r="H78">
            <v>0</v>
          </cell>
          <cell r="I78">
            <v>0</v>
          </cell>
          <cell r="J78">
            <v>0</v>
          </cell>
          <cell r="K78">
            <v>8.2856423441659199</v>
          </cell>
          <cell r="L78">
            <v>2301.5673178238667</v>
          </cell>
          <cell r="M78">
            <v>92.062309120000009</v>
          </cell>
          <cell r="N78">
            <v>92.062692712954671</v>
          </cell>
          <cell r="O78" t="e">
            <v>#DIV/0!</v>
          </cell>
          <cell r="P78">
            <v>0.54799221852949209</v>
          </cell>
          <cell r="Q78">
            <v>8.2856423441659199</v>
          </cell>
          <cell r="R78">
            <v>0</v>
          </cell>
          <cell r="S78">
            <v>2301.5577280000002</v>
          </cell>
          <cell r="T78">
            <v>0</v>
          </cell>
          <cell r="U78">
            <v>0</v>
          </cell>
          <cell r="V78">
            <v>0</v>
          </cell>
          <cell r="W78">
            <v>92.062309120000009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1535 Eglinton Ave W</v>
          </cell>
          <cell r="B79" t="str">
            <v>Parking Lots and Garages</v>
          </cell>
          <cell r="C79" t="str">
            <v>Parking Lots and Garages</v>
          </cell>
          <cell r="D79">
            <v>23</v>
          </cell>
          <cell r="E79">
            <v>168</v>
          </cell>
          <cell r="F79">
            <v>0</v>
          </cell>
          <cell r="G79">
            <v>3912.5167280000001</v>
          </cell>
          <cell r="H79">
            <v>0</v>
          </cell>
          <cell r="I79">
            <v>0</v>
          </cell>
          <cell r="J79">
            <v>0</v>
          </cell>
          <cell r="K79">
            <v>14.085118908550919</v>
          </cell>
          <cell r="L79">
            <v>3912.5330301530335</v>
          </cell>
          <cell r="M79">
            <v>156.50066912</v>
          </cell>
          <cell r="N79">
            <v>170.11013174578406</v>
          </cell>
          <cell r="O79" t="e">
            <v>#DIV/0!</v>
          </cell>
          <cell r="P79">
            <v>1.0125603080106194</v>
          </cell>
          <cell r="Q79">
            <v>14.085118908550919</v>
          </cell>
          <cell r="R79">
            <v>0</v>
          </cell>
          <cell r="S79">
            <v>3912.5167280000001</v>
          </cell>
          <cell r="T79">
            <v>0</v>
          </cell>
          <cell r="U79">
            <v>0</v>
          </cell>
          <cell r="V79">
            <v>0</v>
          </cell>
          <cell r="W79">
            <v>156.50066912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155 Queens Quay E</v>
          </cell>
          <cell r="B80" t="str">
            <v>Parking Lots and Garages</v>
          </cell>
          <cell r="C80" t="str">
            <v>Parking Lots and Garages</v>
          </cell>
          <cell r="D80">
            <v>116</v>
          </cell>
          <cell r="E80">
            <v>168</v>
          </cell>
          <cell r="F80">
            <v>0</v>
          </cell>
          <cell r="G80">
            <v>11572.240001</v>
          </cell>
          <cell r="H80">
            <v>0</v>
          </cell>
          <cell r="I80">
            <v>0</v>
          </cell>
          <cell r="J80">
            <v>0</v>
          </cell>
          <cell r="K80">
            <v>41.660237587200015</v>
          </cell>
          <cell r="L80">
            <v>11572.288218666672</v>
          </cell>
          <cell r="M80">
            <v>462.88960004</v>
          </cell>
          <cell r="N80">
            <v>99.761105333333376</v>
          </cell>
          <cell r="O80" t="e">
            <v>#DIV/0!</v>
          </cell>
          <cell r="P80">
            <v>0.59381610317460343</v>
          </cell>
          <cell r="Q80">
            <v>41.660237587200015</v>
          </cell>
          <cell r="R80">
            <v>0</v>
          </cell>
          <cell r="S80">
            <v>11572.240001</v>
          </cell>
          <cell r="T80">
            <v>0</v>
          </cell>
          <cell r="U80">
            <v>0</v>
          </cell>
          <cell r="V80">
            <v>0</v>
          </cell>
          <cell r="W80">
            <v>462.88960004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1577 Danforth Ave Unit Ttcpkg</v>
          </cell>
          <cell r="B81" t="str">
            <v>TTC</v>
          </cell>
          <cell r="C81" t="str">
            <v>TTC</v>
          </cell>
          <cell r="D81">
            <v>0</v>
          </cell>
          <cell r="E81">
            <v>100</v>
          </cell>
          <cell r="F81">
            <v>0</v>
          </cell>
          <cell r="G81">
            <v>214605.134468</v>
          </cell>
          <cell r="H81">
            <v>0</v>
          </cell>
          <cell r="I81">
            <v>0</v>
          </cell>
          <cell r="J81">
            <v>0</v>
          </cell>
          <cell r="K81">
            <v>772.58170316181702</v>
          </cell>
          <cell r="L81">
            <v>214606.02865606028</v>
          </cell>
          <cell r="M81">
            <v>8584.2053787200002</v>
          </cell>
          <cell r="N81" t="e">
            <v>#DIV/0!</v>
          </cell>
          <cell r="O81" t="e">
            <v>#DIV/0!</v>
          </cell>
          <cell r="P81" t="e">
            <v>#DIV/0!</v>
          </cell>
          <cell r="Q81">
            <v>772.58170316181702</v>
          </cell>
          <cell r="R81">
            <v>0</v>
          </cell>
          <cell r="S81">
            <v>214605.134468</v>
          </cell>
          <cell r="T81">
            <v>0</v>
          </cell>
          <cell r="U81">
            <v>0</v>
          </cell>
          <cell r="V81">
            <v>0</v>
          </cell>
          <cell r="W81">
            <v>8584.2053787200002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16 Fuller Ave</v>
          </cell>
          <cell r="B82" t="str">
            <v>Parking Lots and Garages</v>
          </cell>
          <cell r="C82" t="str">
            <v>Parking Lots and Garages</v>
          </cell>
          <cell r="D82">
            <v>19547</v>
          </cell>
          <cell r="E82">
            <v>168</v>
          </cell>
          <cell r="F82">
            <v>0</v>
          </cell>
          <cell r="G82">
            <v>8371.3496059999998</v>
          </cell>
          <cell r="H82">
            <v>0</v>
          </cell>
          <cell r="I82">
            <v>0</v>
          </cell>
          <cell r="J82">
            <v>0</v>
          </cell>
          <cell r="K82">
            <v>30.136984151844089</v>
          </cell>
          <cell r="L82">
            <v>8371.3844866233576</v>
          </cell>
          <cell r="M82">
            <v>334.85398423999999</v>
          </cell>
          <cell r="N82">
            <v>0.42826952916679578</v>
          </cell>
          <cell r="O82" t="e">
            <v>#DIV/0!</v>
          </cell>
          <cell r="P82">
            <v>2.549223387897594E-3</v>
          </cell>
          <cell r="Q82">
            <v>30.136984151844089</v>
          </cell>
          <cell r="R82">
            <v>0</v>
          </cell>
          <cell r="S82">
            <v>8371.3496059999998</v>
          </cell>
          <cell r="T82">
            <v>0</v>
          </cell>
          <cell r="U82">
            <v>0</v>
          </cell>
          <cell r="V82">
            <v>0</v>
          </cell>
          <cell r="W82">
            <v>334.85398423999999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16 Lipton Ave</v>
          </cell>
          <cell r="B83" t="str">
            <v>Parking Lots and Garages</v>
          </cell>
          <cell r="C83" t="str">
            <v>Parking Lots and Garages</v>
          </cell>
          <cell r="D83">
            <v>70</v>
          </cell>
          <cell r="E83">
            <v>168</v>
          </cell>
          <cell r="F83">
            <v>0</v>
          </cell>
          <cell r="G83">
            <v>7578.83608</v>
          </cell>
          <cell r="H83">
            <v>0</v>
          </cell>
          <cell r="I83">
            <v>0</v>
          </cell>
          <cell r="J83">
            <v>0</v>
          </cell>
          <cell r="K83">
            <v>27.283923570541198</v>
          </cell>
          <cell r="L83">
            <v>7578.8676584836667</v>
          </cell>
          <cell r="M83">
            <v>303.15344320000003</v>
          </cell>
          <cell r="N83">
            <v>108.26953797833809</v>
          </cell>
          <cell r="O83" t="e">
            <v>#DIV/0!</v>
          </cell>
          <cell r="P83">
            <v>0.6444615355853458</v>
          </cell>
          <cell r="Q83">
            <v>27.283923570541198</v>
          </cell>
          <cell r="R83">
            <v>0</v>
          </cell>
          <cell r="S83">
            <v>7578.83608</v>
          </cell>
          <cell r="T83">
            <v>0</v>
          </cell>
          <cell r="U83">
            <v>0</v>
          </cell>
          <cell r="V83">
            <v>0</v>
          </cell>
          <cell r="W83">
            <v>303.15344320000003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16 Riverview Gdns</v>
          </cell>
          <cell r="B84" t="str">
            <v>TTC</v>
          </cell>
          <cell r="C84" t="str">
            <v>TTC</v>
          </cell>
          <cell r="D84">
            <v>1</v>
          </cell>
          <cell r="E84">
            <v>168</v>
          </cell>
          <cell r="F84">
            <v>0</v>
          </cell>
          <cell r="G84">
            <v>5036.0040239999998</v>
          </cell>
          <cell r="H84">
            <v>0</v>
          </cell>
          <cell r="I84">
            <v>0</v>
          </cell>
          <cell r="J84">
            <v>0</v>
          </cell>
          <cell r="K84">
            <v>18.129690026460359</v>
          </cell>
          <cell r="L84">
            <v>5036.0250073501002</v>
          </cell>
          <cell r="M84">
            <v>201.44016095999999</v>
          </cell>
          <cell r="N84">
            <v>5036.0250073501002</v>
          </cell>
          <cell r="O84" t="e">
            <v>#DIV/0!</v>
          </cell>
          <cell r="P84">
            <v>29.976339329464881</v>
          </cell>
          <cell r="Q84">
            <v>18.129690026460359</v>
          </cell>
          <cell r="R84">
            <v>0</v>
          </cell>
          <cell r="S84">
            <v>5036.0040239999998</v>
          </cell>
          <cell r="T84">
            <v>0</v>
          </cell>
          <cell r="U84">
            <v>0</v>
          </cell>
          <cell r="V84">
            <v>0</v>
          </cell>
          <cell r="W84">
            <v>201.44016095999999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16 Rosehill Ave</v>
          </cell>
          <cell r="B85" t="str">
            <v>Parking Lots and Garages</v>
          </cell>
          <cell r="C85" t="str">
            <v>Parking Lots and Garages</v>
          </cell>
          <cell r="D85">
            <v>557</v>
          </cell>
          <cell r="E85">
            <v>168</v>
          </cell>
          <cell r="F85">
            <v>0</v>
          </cell>
          <cell r="G85">
            <v>1024729.240226</v>
          </cell>
          <cell r="H85">
            <v>0</v>
          </cell>
          <cell r="I85">
            <v>0</v>
          </cell>
          <cell r="J85">
            <v>0</v>
          </cell>
          <cell r="K85">
            <v>3689.0406357522029</v>
          </cell>
          <cell r="L85">
            <v>1024733.5099311675</v>
          </cell>
          <cell r="M85">
            <v>40989.16960904</v>
          </cell>
          <cell r="N85">
            <v>1839.7370016717548</v>
          </cell>
          <cell r="O85" t="e">
            <v>#DIV/0!</v>
          </cell>
          <cell r="P85">
            <v>10.950815486141398</v>
          </cell>
          <cell r="Q85">
            <v>3689.0406357522029</v>
          </cell>
          <cell r="R85">
            <v>0</v>
          </cell>
          <cell r="S85">
            <v>1024729.240226</v>
          </cell>
          <cell r="T85">
            <v>0</v>
          </cell>
          <cell r="U85">
            <v>0</v>
          </cell>
          <cell r="V85">
            <v>0</v>
          </cell>
          <cell r="W85">
            <v>40989.16960904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1608 Danforth Ave</v>
          </cell>
          <cell r="B86" t="str">
            <v>Parking Lots and Garages</v>
          </cell>
          <cell r="C86" t="str">
            <v>Parking Lots and Garages</v>
          </cell>
          <cell r="D86">
            <v>8708</v>
          </cell>
          <cell r="E86">
            <v>168</v>
          </cell>
          <cell r="F86">
            <v>0</v>
          </cell>
          <cell r="G86">
            <v>6120.3010979999999</v>
          </cell>
          <cell r="H86">
            <v>0</v>
          </cell>
          <cell r="I86">
            <v>0</v>
          </cell>
          <cell r="J86">
            <v>0</v>
          </cell>
          <cell r="K86">
            <v>22.033175757316467</v>
          </cell>
          <cell r="L86">
            <v>6120.3265992545748</v>
          </cell>
          <cell r="M86">
            <v>244.81204392000001</v>
          </cell>
          <cell r="N86">
            <v>0.70283952678623962</v>
          </cell>
          <cell r="O86" t="e">
            <v>#DIV/0!</v>
          </cell>
          <cell r="P86">
            <v>4.1835686118228549E-3</v>
          </cell>
          <cell r="Q86">
            <v>22.033175757316467</v>
          </cell>
          <cell r="R86">
            <v>0</v>
          </cell>
          <cell r="S86">
            <v>6120.3010979999999</v>
          </cell>
          <cell r="T86">
            <v>0</v>
          </cell>
          <cell r="U86">
            <v>0</v>
          </cell>
          <cell r="V86">
            <v>0</v>
          </cell>
          <cell r="W86">
            <v>244.81204392000001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161 Beatrice St</v>
          </cell>
          <cell r="B87" t="str">
            <v>Parking Lots and Garages</v>
          </cell>
          <cell r="C87" t="str">
            <v>Parking Lots and Garages</v>
          </cell>
          <cell r="D87">
            <v>18</v>
          </cell>
          <cell r="E87">
            <v>168</v>
          </cell>
          <cell r="F87">
            <v>0</v>
          </cell>
          <cell r="G87">
            <v>7063.7582259999999</v>
          </cell>
          <cell r="H87">
            <v>0</v>
          </cell>
          <cell r="I87">
            <v>0</v>
          </cell>
          <cell r="J87">
            <v>0</v>
          </cell>
          <cell r="K87">
            <v>25.429635569973389</v>
          </cell>
          <cell r="L87">
            <v>7063.7876583259413</v>
          </cell>
          <cell r="M87">
            <v>282.55032904000001</v>
          </cell>
          <cell r="N87">
            <v>392.43264768477451</v>
          </cell>
          <cell r="O87" t="e">
            <v>#DIV/0!</v>
          </cell>
          <cell r="P87">
            <v>2.3359086171712766</v>
          </cell>
          <cell r="Q87">
            <v>25.429635569973389</v>
          </cell>
          <cell r="R87">
            <v>0</v>
          </cell>
          <cell r="S87">
            <v>7063.7582259999999</v>
          </cell>
          <cell r="T87">
            <v>0</v>
          </cell>
          <cell r="U87">
            <v>0</v>
          </cell>
          <cell r="V87">
            <v>0</v>
          </cell>
          <cell r="W87">
            <v>282.55032904000001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161 Spadina Rd</v>
          </cell>
          <cell r="B88" t="str">
            <v>Leasing</v>
          </cell>
          <cell r="C88" t="str">
            <v>Leasing</v>
          </cell>
          <cell r="D88">
            <v>3651</v>
          </cell>
          <cell r="E88">
            <v>100</v>
          </cell>
          <cell r="F88">
            <v>0</v>
          </cell>
          <cell r="G88">
            <v>3100.9391180000002</v>
          </cell>
          <cell r="H88">
            <v>13134.23875</v>
          </cell>
          <cell r="I88">
            <v>0</v>
          </cell>
          <cell r="J88">
            <v>0</v>
          </cell>
          <cell r="K88">
            <v>510.32088184963601</v>
          </cell>
          <cell r="L88">
            <v>141755.80051378778</v>
          </cell>
          <cell r="M88">
            <v>25075.019575707505</v>
          </cell>
          <cell r="N88">
            <v>38.826568204269456</v>
          </cell>
          <cell r="O88" t="e">
            <v>#DIV/0!</v>
          </cell>
          <cell r="P88">
            <v>0.38826568204269457</v>
          </cell>
          <cell r="Q88">
            <v>11.16342733888677</v>
          </cell>
          <cell r="R88">
            <v>499.15745451074923</v>
          </cell>
          <cell r="S88">
            <v>3100.9391180000002</v>
          </cell>
          <cell r="T88">
            <v>135830.35688087498</v>
          </cell>
          <cell r="U88">
            <v>0</v>
          </cell>
          <cell r="V88">
            <v>0</v>
          </cell>
          <cell r="W88">
            <v>124.03756472000001</v>
          </cell>
          <cell r="X88">
            <v>24950.982010987504</v>
          </cell>
          <cell r="Y88">
            <v>0</v>
          </cell>
          <cell r="Z88">
            <v>0</v>
          </cell>
        </row>
        <row r="89">
          <cell r="A89" t="str">
            <v>1624 Queen St W</v>
          </cell>
          <cell r="B89" t="str">
            <v>Parking Lots and Garages</v>
          </cell>
          <cell r="C89" t="str">
            <v>Parking Lots and Garages</v>
          </cell>
          <cell r="D89">
            <v>33</v>
          </cell>
          <cell r="E89">
            <v>168</v>
          </cell>
          <cell r="F89">
            <v>0</v>
          </cell>
          <cell r="G89">
            <v>7702.45</v>
          </cell>
          <cell r="H89">
            <v>0</v>
          </cell>
          <cell r="I89">
            <v>0</v>
          </cell>
          <cell r="J89">
            <v>0</v>
          </cell>
          <cell r="K89">
            <v>27.728935536749997</v>
          </cell>
          <cell r="L89">
            <v>7702.4820935416665</v>
          </cell>
          <cell r="M89">
            <v>308.09800000000001</v>
          </cell>
          <cell r="N89">
            <v>233.40854828914141</v>
          </cell>
          <cell r="O89" t="e">
            <v>#DIV/0!</v>
          </cell>
          <cell r="P89">
            <v>1.3893365969591751</v>
          </cell>
          <cell r="Q89">
            <v>27.728935536749997</v>
          </cell>
          <cell r="R89">
            <v>0</v>
          </cell>
          <cell r="S89">
            <v>7702.45</v>
          </cell>
          <cell r="T89">
            <v>0</v>
          </cell>
          <cell r="U89">
            <v>0</v>
          </cell>
          <cell r="V89">
            <v>0</v>
          </cell>
          <cell r="W89">
            <v>308.09800000000001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1627 Danforth Ave</v>
          </cell>
          <cell r="B90" t="str">
            <v>Storage Facilities</v>
          </cell>
          <cell r="C90" t="str">
            <v>Storage Facilities</v>
          </cell>
          <cell r="D90">
            <v>62834</v>
          </cell>
          <cell r="E90">
            <v>100</v>
          </cell>
          <cell r="F90">
            <v>0</v>
          </cell>
          <cell r="G90">
            <v>36984.722403</v>
          </cell>
          <cell r="H90">
            <v>603.067273</v>
          </cell>
          <cell r="I90">
            <v>0</v>
          </cell>
          <cell r="J90">
            <v>0</v>
          </cell>
          <cell r="K90">
            <v>156.0647006130099</v>
          </cell>
          <cell r="L90">
            <v>43351.305725836086</v>
          </cell>
          <cell r="M90">
            <v>2625.02976396537</v>
          </cell>
          <cell r="N90">
            <v>0.68993388493229912</v>
          </cell>
          <cell r="O90" t="e">
            <v>#DIV/0!</v>
          </cell>
          <cell r="P90">
            <v>6.8993388493229909E-3</v>
          </cell>
          <cell r="Q90">
            <v>133.14555542163603</v>
          </cell>
          <cell r="R90">
            <v>22.919145191373886</v>
          </cell>
          <cell r="S90">
            <v>36984.722403</v>
          </cell>
          <cell r="T90">
            <v>6236.7408171840998</v>
          </cell>
          <cell r="U90">
            <v>0</v>
          </cell>
          <cell r="V90">
            <v>0</v>
          </cell>
          <cell r="W90">
            <v>1479.38889612</v>
          </cell>
          <cell r="X90">
            <v>1145.6408678453702</v>
          </cell>
          <cell r="Y90">
            <v>0</v>
          </cell>
          <cell r="Z90">
            <v>0</v>
          </cell>
        </row>
        <row r="91">
          <cell r="A91" t="str">
            <v>1635 Danforth Ave</v>
          </cell>
          <cell r="B91" t="str">
            <v>TTC</v>
          </cell>
          <cell r="C91" t="str">
            <v>TTC</v>
          </cell>
          <cell r="D91">
            <v>0</v>
          </cell>
          <cell r="E91">
            <v>100</v>
          </cell>
          <cell r="F91">
            <v>0</v>
          </cell>
          <cell r="G91">
            <v>759086.67483099992</v>
          </cell>
          <cell r="H91">
            <v>0</v>
          </cell>
          <cell r="I91">
            <v>0</v>
          </cell>
          <cell r="J91">
            <v>0</v>
          </cell>
          <cell r="K91">
            <v>2732.723415691722</v>
          </cell>
          <cell r="L91">
            <v>759089.83769214503</v>
          </cell>
          <cell r="M91">
            <v>30363.466993239999</v>
          </cell>
          <cell r="N91" t="e">
            <v>#DIV/0!</v>
          </cell>
          <cell r="O91" t="e">
            <v>#DIV/0!</v>
          </cell>
          <cell r="P91" t="e">
            <v>#DIV/0!</v>
          </cell>
          <cell r="Q91">
            <v>2732.723415691722</v>
          </cell>
          <cell r="R91">
            <v>0</v>
          </cell>
          <cell r="S91">
            <v>759086.67483099992</v>
          </cell>
          <cell r="T91">
            <v>0</v>
          </cell>
          <cell r="U91">
            <v>0</v>
          </cell>
          <cell r="V91">
            <v>0</v>
          </cell>
          <cell r="W91">
            <v>30363.466993239999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1699 Lake Shore Blvd W</v>
          </cell>
          <cell r="B92" t="str">
            <v>Water Misc Service</v>
          </cell>
          <cell r="C92" t="str">
            <v>Water Misc Service</v>
          </cell>
          <cell r="D92">
            <v>1</v>
          </cell>
          <cell r="E92">
            <v>168</v>
          </cell>
          <cell r="F92">
            <v>0</v>
          </cell>
          <cell r="G92">
            <v>10064.715091</v>
          </cell>
          <cell r="H92">
            <v>0</v>
          </cell>
          <cell r="I92">
            <v>0</v>
          </cell>
          <cell r="J92">
            <v>0</v>
          </cell>
          <cell r="K92">
            <v>36.233125298326364</v>
          </cell>
          <cell r="L92">
            <v>10064.757027312879</v>
          </cell>
          <cell r="M92">
            <v>402.58860364000003</v>
          </cell>
          <cell r="N92">
            <v>10064.757027312879</v>
          </cell>
          <cell r="O92" t="e">
            <v>#DIV/0!</v>
          </cell>
          <cell r="P92">
            <v>59.909268019719512</v>
          </cell>
          <cell r="Q92">
            <v>36.233125298326364</v>
          </cell>
          <cell r="R92">
            <v>0</v>
          </cell>
          <cell r="S92">
            <v>10064.715091</v>
          </cell>
          <cell r="T92">
            <v>0</v>
          </cell>
          <cell r="U92">
            <v>0</v>
          </cell>
          <cell r="V92">
            <v>0</v>
          </cell>
          <cell r="W92">
            <v>402.58860364000003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170 Sumach Park</v>
          </cell>
          <cell r="B93" t="str">
            <v>Outdoor Recreational Facilities</v>
          </cell>
          <cell r="C93" t="str">
            <v>Outdoor Recreational Facilities</v>
          </cell>
          <cell r="D93">
            <v>1</v>
          </cell>
          <cell r="E93">
            <v>100</v>
          </cell>
          <cell r="F93">
            <v>0</v>
          </cell>
          <cell r="G93">
            <v>3696.076548</v>
          </cell>
          <cell r="H93">
            <v>0</v>
          </cell>
          <cell r="I93">
            <v>0</v>
          </cell>
          <cell r="J93">
            <v>0</v>
          </cell>
          <cell r="K93">
            <v>13.30593101394822</v>
          </cell>
          <cell r="L93">
            <v>3696.09194831895</v>
          </cell>
          <cell r="M93">
            <v>147.84306192</v>
          </cell>
          <cell r="N93">
            <v>3696.09194831895</v>
          </cell>
          <cell r="O93" t="e">
            <v>#DIV/0!</v>
          </cell>
          <cell r="P93">
            <v>36.9609194831895</v>
          </cell>
          <cell r="Q93">
            <v>13.30593101394822</v>
          </cell>
          <cell r="R93">
            <v>0</v>
          </cell>
          <cell r="S93">
            <v>3696.076548</v>
          </cell>
          <cell r="T93">
            <v>0</v>
          </cell>
          <cell r="U93">
            <v>0</v>
          </cell>
          <cell r="V93">
            <v>0</v>
          </cell>
          <cell r="W93">
            <v>147.84306192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1739 Bayview</v>
          </cell>
          <cell r="B94" t="str">
            <v>Water Misc Service</v>
          </cell>
          <cell r="C94" t="str">
            <v>Water Misc Service</v>
          </cell>
          <cell r="D94">
            <v>1</v>
          </cell>
          <cell r="E94">
            <v>168</v>
          </cell>
          <cell r="F94">
            <v>0</v>
          </cell>
          <cell r="G94">
            <v>911.42149900000004</v>
          </cell>
          <cell r="H94">
            <v>0</v>
          </cell>
          <cell r="I94">
            <v>0</v>
          </cell>
          <cell r="J94">
            <v>0</v>
          </cell>
          <cell r="K94">
            <v>3.2811310677224848</v>
          </cell>
          <cell r="L94">
            <v>911.42529658957915</v>
          </cell>
          <cell r="M94">
            <v>36.456859960000003</v>
          </cell>
          <cell r="N94">
            <v>911.42529658957915</v>
          </cell>
          <cell r="O94" t="e">
            <v>#DIV/0!</v>
          </cell>
          <cell r="P94">
            <v>5.4251505749379714</v>
          </cell>
          <cell r="Q94">
            <v>3.2811310677224848</v>
          </cell>
          <cell r="R94">
            <v>0</v>
          </cell>
          <cell r="S94">
            <v>911.42149900000004</v>
          </cell>
          <cell r="T94">
            <v>0</v>
          </cell>
          <cell r="U94">
            <v>0</v>
          </cell>
          <cell r="V94">
            <v>0</v>
          </cell>
          <cell r="W94">
            <v>36.456859960000003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17MILL</v>
          </cell>
          <cell r="B95" t="str">
            <v>Leasing</v>
          </cell>
          <cell r="C95" t="str">
            <v>Leasing</v>
          </cell>
          <cell r="D95">
            <v>2000</v>
          </cell>
          <cell r="E95">
            <v>100</v>
          </cell>
          <cell r="F95">
            <v>0</v>
          </cell>
          <cell r="G95">
            <v>2937.4293339999999</v>
          </cell>
          <cell r="H95">
            <v>2648.2510969999998</v>
          </cell>
          <cell r="I95">
            <v>0</v>
          </cell>
          <cell r="J95">
            <v>0</v>
          </cell>
          <cell r="K95">
            <v>111.21969963121967</v>
          </cell>
          <cell r="L95">
            <v>30894.361008672131</v>
          </cell>
          <cell r="M95">
            <v>5148.3532998199298</v>
          </cell>
          <cell r="N95">
            <v>15.447180504336066</v>
          </cell>
          <cell r="O95" t="e">
            <v>#DIV/0!</v>
          </cell>
          <cell r="P95">
            <v>0.15447180504336067</v>
          </cell>
          <cell r="Q95">
            <v>10.57478966384001</v>
          </cell>
          <cell r="R95">
            <v>100.64490996737966</v>
          </cell>
          <cell r="S95">
            <v>2937.4293339999999</v>
          </cell>
          <cell r="T95">
            <v>27387.418369844898</v>
          </cell>
          <cell r="U95">
            <v>0</v>
          </cell>
          <cell r="V95">
            <v>0</v>
          </cell>
          <cell r="W95">
            <v>117.49717336000001</v>
          </cell>
          <cell r="X95">
            <v>5030.8561264599302</v>
          </cell>
          <cell r="Y95">
            <v>0</v>
          </cell>
          <cell r="Z95">
            <v>0</v>
          </cell>
        </row>
        <row r="96">
          <cell r="A96" t="str">
            <v>18 Applebaum</v>
          </cell>
          <cell r="B96" t="str">
            <v>Outdoor Recreational Facilities</v>
          </cell>
          <cell r="C96" t="str">
            <v>Outdoor Recreational Facilities</v>
          </cell>
          <cell r="D96">
            <v>1</v>
          </cell>
          <cell r="E96">
            <v>100</v>
          </cell>
          <cell r="F96">
            <v>0</v>
          </cell>
          <cell r="G96">
            <v>2695.519906</v>
          </cell>
          <cell r="H96">
            <v>0</v>
          </cell>
          <cell r="I96">
            <v>0</v>
          </cell>
          <cell r="J96">
            <v>0</v>
          </cell>
          <cell r="K96">
            <v>9.7039120943985893</v>
          </cell>
          <cell r="L96">
            <v>2695.5311373329414</v>
          </cell>
          <cell r="M96">
            <v>107.82079624000001</v>
          </cell>
          <cell r="N96">
            <v>2695.5311373329414</v>
          </cell>
          <cell r="O96" t="e">
            <v>#DIV/0!</v>
          </cell>
          <cell r="P96">
            <v>26.955311373329415</v>
          </cell>
          <cell r="Q96">
            <v>9.7039120943985893</v>
          </cell>
          <cell r="R96">
            <v>0</v>
          </cell>
          <cell r="S96">
            <v>2695.519906</v>
          </cell>
          <cell r="T96">
            <v>0</v>
          </cell>
          <cell r="U96">
            <v>0</v>
          </cell>
          <cell r="V96">
            <v>0</v>
          </cell>
          <cell r="W96">
            <v>107.82079624000001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18 Ferrier Ave</v>
          </cell>
          <cell r="B97" t="str">
            <v>Parking Lots and Garages</v>
          </cell>
          <cell r="C97" t="str">
            <v>Parking Lots and Garages</v>
          </cell>
          <cell r="D97">
            <v>6900</v>
          </cell>
          <cell r="E97">
            <v>168</v>
          </cell>
          <cell r="F97">
            <v>0</v>
          </cell>
          <cell r="G97">
            <v>1310.109829</v>
          </cell>
          <cell r="H97">
            <v>0</v>
          </cell>
          <cell r="I97">
            <v>0</v>
          </cell>
          <cell r="J97">
            <v>0</v>
          </cell>
          <cell r="K97">
            <v>4.7164150360474348</v>
          </cell>
          <cell r="L97">
            <v>1310.1152877909542</v>
          </cell>
          <cell r="M97">
            <v>52.404393159999998</v>
          </cell>
          <cell r="N97">
            <v>0.18987178083926873</v>
          </cell>
          <cell r="O97" t="e">
            <v>#DIV/0!</v>
          </cell>
          <cell r="P97">
            <v>1.1301891716623139E-3</v>
          </cell>
          <cell r="Q97">
            <v>4.7164150360474348</v>
          </cell>
          <cell r="R97">
            <v>0</v>
          </cell>
          <cell r="S97">
            <v>1310.109829</v>
          </cell>
          <cell r="T97">
            <v>0</v>
          </cell>
          <cell r="U97">
            <v>0</v>
          </cell>
          <cell r="V97">
            <v>0</v>
          </cell>
          <cell r="W97">
            <v>52.404393159999998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18 Ossington Ave</v>
          </cell>
          <cell r="B98" t="str">
            <v>Parking Lots and Garages</v>
          </cell>
          <cell r="C98" t="str">
            <v>Parking Lots and Garages</v>
          </cell>
          <cell r="D98">
            <v>6469</v>
          </cell>
          <cell r="E98">
            <v>168</v>
          </cell>
          <cell r="F98">
            <v>0</v>
          </cell>
          <cell r="G98">
            <v>2767.130819</v>
          </cell>
          <cell r="H98">
            <v>0</v>
          </cell>
          <cell r="I98">
            <v>0</v>
          </cell>
          <cell r="J98">
            <v>0</v>
          </cell>
          <cell r="K98">
            <v>9.9617124553622851</v>
          </cell>
          <cell r="L98">
            <v>2767.1423487117459</v>
          </cell>
          <cell r="M98">
            <v>110.68523276000001</v>
          </cell>
          <cell r="N98">
            <v>0.42775426630263502</v>
          </cell>
          <cell r="O98" t="e">
            <v>#DIV/0!</v>
          </cell>
          <cell r="P98">
            <v>2.5461563470394943E-3</v>
          </cell>
          <cell r="Q98">
            <v>9.9617124553622851</v>
          </cell>
          <cell r="R98">
            <v>0</v>
          </cell>
          <cell r="S98">
            <v>2767.130819</v>
          </cell>
          <cell r="T98">
            <v>0</v>
          </cell>
          <cell r="U98">
            <v>0</v>
          </cell>
          <cell r="V98">
            <v>0</v>
          </cell>
          <cell r="W98">
            <v>110.68523276000001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180 Roxborough</v>
          </cell>
          <cell r="B99" t="str">
            <v>Outdoor Recreational Facilities</v>
          </cell>
          <cell r="C99" t="str">
            <v>Outdoor Recreational Facilities</v>
          </cell>
          <cell r="D99">
            <v>1</v>
          </cell>
          <cell r="E99">
            <v>100</v>
          </cell>
          <cell r="F99">
            <v>0</v>
          </cell>
          <cell r="G99">
            <v>1091.568027</v>
          </cell>
          <cell r="H99">
            <v>0</v>
          </cell>
          <cell r="I99">
            <v>0</v>
          </cell>
          <cell r="J99">
            <v>0</v>
          </cell>
          <cell r="K99">
            <v>3.9296612707204051</v>
          </cell>
          <cell r="L99">
            <v>1091.5725752001126</v>
          </cell>
          <cell r="M99">
            <v>43.662721080000004</v>
          </cell>
          <cell r="N99">
            <v>1091.5725752001126</v>
          </cell>
          <cell r="O99" t="e">
            <v>#DIV/0!</v>
          </cell>
          <cell r="P99">
            <v>10.915725752001126</v>
          </cell>
          <cell r="Q99">
            <v>3.9296612707204051</v>
          </cell>
          <cell r="R99">
            <v>0</v>
          </cell>
          <cell r="S99">
            <v>1091.568027</v>
          </cell>
          <cell r="T99">
            <v>0</v>
          </cell>
          <cell r="U99">
            <v>0</v>
          </cell>
          <cell r="V99">
            <v>0</v>
          </cell>
          <cell r="W99">
            <v>43.662721080000004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1845 Kingston Rd</v>
          </cell>
          <cell r="B100" t="str">
            <v>Leasing</v>
          </cell>
          <cell r="C100" t="str">
            <v>Leasing</v>
          </cell>
          <cell r="D100">
            <v>2400</v>
          </cell>
          <cell r="E100">
            <v>100</v>
          </cell>
          <cell r="F100">
            <v>0</v>
          </cell>
          <cell r="G100">
            <v>298.762382</v>
          </cell>
          <cell r="H100">
            <v>0</v>
          </cell>
          <cell r="I100">
            <v>0</v>
          </cell>
          <cell r="J100">
            <v>0</v>
          </cell>
          <cell r="K100">
            <v>1.07554905663573</v>
          </cell>
          <cell r="L100">
            <v>298.76362684325835</v>
          </cell>
          <cell r="M100">
            <v>11.95049528</v>
          </cell>
          <cell r="N100">
            <v>0.12448484451802432</v>
          </cell>
          <cell r="O100" t="e">
            <v>#DIV/0!</v>
          </cell>
          <cell r="P100">
            <v>1.2448484451802432E-3</v>
          </cell>
          <cell r="Q100">
            <v>1.07554905663573</v>
          </cell>
          <cell r="R100">
            <v>0</v>
          </cell>
          <cell r="S100">
            <v>298.762382</v>
          </cell>
          <cell r="T100">
            <v>0</v>
          </cell>
          <cell r="U100">
            <v>0</v>
          </cell>
          <cell r="V100">
            <v>0</v>
          </cell>
          <cell r="W100">
            <v>11.95049528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1873 Bloor Street W</v>
          </cell>
          <cell r="B101" t="str">
            <v>TTC</v>
          </cell>
          <cell r="C101" t="str">
            <v>TTC</v>
          </cell>
          <cell r="D101">
            <v>0</v>
          </cell>
          <cell r="E101">
            <v>168</v>
          </cell>
          <cell r="F101">
            <v>0</v>
          </cell>
          <cell r="G101">
            <v>49438.850221999994</v>
          </cell>
          <cell r="H101">
            <v>0</v>
          </cell>
          <cell r="I101">
            <v>0</v>
          </cell>
          <cell r="J101">
            <v>0</v>
          </cell>
          <cell r="K101">
            <v>177.9806023819533</v>
          </cell>
          <cell r="L101">
            <v>49439.056217209254</v>
          </cell>
          <cell r="M101">
            <v>1977.5540088799999</v>
          </cell>
          <cell r="N101" t="e">
            <v>#DIV/0!</v>
          </cell>
          <cell r="O101" t="e">
            <v>#DIV/0!</v>
          </cell>
          <cell r="P101" t="e">
            <v>#DIV/0!</v>
          </cell>
          <cell r="Q101">
            <v>177.9806023819533</v>
          </cell>
          <cell r="R101">
            <v>0</v>
          </cell>
          <cell r="S101">
            <v>49438.850221999994</v>
          </cell>
          <cell r="T101">
            <v>0</v>
          </cell>
          <cell r="U101">
            <v>0</v>
          </cell>
          <cell r="V101">
            <v>0</v>
          </cell>
          <cell r="W101">
            <v>1977.5540088799999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19 Spadina Rd</v>
          </cell>
          <cell r="B102" t="str">
            <v>Parking Lots and Garages</v>
          </cell>
          <cell r="C102" t="str">
            <v>Parking Lots and Garages</v>
          </cell>
          <cell r="D102">
            <v>65</v>
          </cell>
          <cell r="E102">
            <v>168</v>
          </cell>
          <cell r="F102">
            <v>0</v>
          </cell>
          <cell r="G102">
            <v>14235.487305000001</v>
          </cell>
          <cell r="H102">
            <v>0</v>
          </cell>
          <cell r="I102">
            <v>0</v>
          </cell>
          <cell r="J102">
            <v>0</v>
          </cell>
          <cell r="K102">
            <v>51.247967830309577</v>
          </cell>
          <cell r="L102">
            <v>14235.546619530438</v>
          </cell>
          <cell r="M102">
            <v>569.41949220000004</v>
          </cell>
          <cell r="N102">
            <v>219.0084095312375</v>
          </cell>
          <cell r="O102" t="e">
            <v>#DIV/0!</v>
          </cell>
          <cell r="P102">
            <v>1.3036214853049852</v>
          </cell>
          <cell r="Q102">
            <v>51.247967830309577</v>
          </cell>
          <cell r="R102">
            <v>0</v>
          </cell>
          <cell r="S102">
            <v>14235.487305000001</v>
          </cell>
          <cell r="T102">
            <v>0</v>
          </cell>
          <cell r="U102">
            <v>0</v>
          </cell>
          <cell r="V102">
            <v>0</v>
          </cell>
          <cell r="W102">
            <v>569.41949220000004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1950 Lawrence Ave E</v>
          </cell>
          <cell r="B103" t="str">
            <v>Parking Lots and Garages</v>
          </cell>
          <cell r="C103" t="str">
            <v>Parking Lots and Garages</v>
          </cell>
          <cell r="D103">
            <v>25</v>
          </cell>
          <cell r="E103">
            <v>168</v>
          </cell>
          <cell r="F103">
            <v>0</v>
          </cell>
          <cell r="G103">
            <v>3048.244741</v>
          </cell>
          <cell r="H103">
            <v>0</v>
          </cell>
          <cell r="I103">
            <v>0</v>
          </cell>
          <cell r="J103">
            <v>0</v>
          </cell>
          <cell r="K103">
            <v>10.973726791271114</v>
          </cell>
          <cell r="L103">
            <v>3048.2574420197539</v>
          </cell>
          <cell r="M103">
            <v>121.92978964</v>
          </cell>
          <cell r="N103">
            <v>121.93029768079015</v>
          </cell>
          <cell r="O103" t="e">
            <v>#DIV/0!</v>
          </cell>
          <cell r="P103">
            <v>0.7257755814332747</v>
          </cell>
          <cell r="Q103">
            <v>10.973726791271114</v>
          </cell>
          <cell r="R103">
            <v>0</v>
          </cell>
          <cell r="S103">
            <v>3048.244741</v>
          </cell>
          <cell r="T103">
            <v>0</v>
          </cell>
          <cell r="U103">
            <v>0</v>
          </cell>
          <cell r="V103">
            <v>0</v>
          </cell>
          <cell r="W103">
            <v>121.92978964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1996 St Clair Ave W</v>
          </cell>
          <cell r="B104" t="str">
            <v>TTC</v>
          </cell>
          <cell r="C104" t="str">
            <v>TTC</v>
          </cell>
          <cell r="D104">
            <v>0</v>
          </cell>
          <cell r="E104">
            <v>168</v>
          </cell>
          <cell r="F104">
            <v>0</v>
          </cell>
          <cell r="G104">
            <v>32983.810483000001</v>
          </cell>
          <cell r="H104">
            <v>0</v>
          </cell>
          <cell r="I104">
            <v>0</v>
          </cell>
          <cell r="J104">
            <v>0</v>
          </cell>
          <cell r="K104">
            <v>118.74221249595725</v>
          </cell>
          <cell r="L104">
            <v>32983.947915543678</v>
          </cell>
          <cell r="M104">
            <v>1319.3524193200001</v>
          </cell>
          <cell r="N104" t="e">
            <v>#DIV/0!</v>
          </cell>
          <cell r="O104" t="e">
            <v>#DIV/0!</v>
          </cell>
          <cell r="P104" t="e">
            <v>#DIV/0!</v>
          </cell>
          <cell r="Q104">
            <v>118.74221249595725</v>
          </cell>
          <cell r="R104">
            <v>0</v>
          </cell>
          <cell r="S104">
            <v>32983.810483000001</v>
          </cell>
          <cell r="T104">
            <v>0</v>
          </cell>
          <cell r="U104">
            <v>0</v>
          </cell>
          <cell r="V104">
            <v>0</v>
          </cell>
          <cell r="W104">
            <v>1319.3524193200001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2 Church St</v>
          </cell>
          <cell r="B105" t="str">
            <v>Parking Lots and Garages</v>
          </cell>
          <cell r="C105" t="str">
            <v>Parking Lots and Garages</v>
          </cell>
          <cell r="D105">
            <v>125023</v>
          </cell>
          <cell r="E105">
            <v>168</v>
          </cell>
          <cell r="F105">
            <v>0</v>
          </cell>
          <cell r="G105">
            <v>2188042.1860969998</v>
          </cell>
          <cell r="H105">
            <v>0</v>
          </cell>
          <cell r="I105">
            <v>0</v>
          </cell>
          <cell r="J105">
            <v>0</v>
          </cell>
          <cell r="K105">
            <v>7876.9846905819904</v>
          </cell>
          <cell r="L105">
            <v>2188051.302939442</v>
          </cell>
          <cell r="M105">
            <v>87521.687443880001</v>
          </cell>
          <cell r="N105">
            <v>17.501190204517904</v>
          </cell>
          <cell r="O105" t="e">
            <v>#DIV/0!</v>
          </cell>
          <cell r="P105">
            <v>0.10417375121736848</v>
          </cell>
          <cell r="Q105">
            <v>7876.9846905819904</v>
          </cell>
          <cell r="R105">
            <v>0</v>
          </cell>
          <cell r="S105">
            <v>2188042.1860969998</v>
          </cell>
          <cell r="T105">
            <v>0</v>
          </cell>
          <cell r="U105">
            <v>0</v>
          </cell>
          <cell r="V105">
            <v>0</v>
          </cell>
          <cell r="W105">
            <v>87521.687443880001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2 Civic Centre Court</v>
          </cell>
          <cell r="B106" t="str">
            <v>Administrative Offices</v>
          </cell>
          <cell r="C106" t="str">
            <v>Administrative Offices</v>
          </cell>
          <cell r="D106">
            <v>46145</v>
          </cell>
          <cell r="E106">
            <v>70</v>
          </cell>
          <cell r="F106">
            <v>0</v>
          </cell>
          <cell r="G106">
            <v>1259536.6399680001</v>
          </cell>
          <cell r="H106">
            <v>34119.044817000002</v>
          </cell>
          <cell r="I106">
            <v>0</v>
          </cell>
          <cell r="J106">
            <v>0</v>
          </cell>
          <cell r="K106">
            <v>5831.0209645291452</v>
          </cell>
          <cell r="L106">
            <v>1619728.0457025403</v>
          </cell>
          <cell r="M106">
            <v>115197.07384712674</v>
          </cell>
          <cell r="N106">
            <v>35.100835316990796</v>
          </cell>
          <cell r="O106" t="e">
            <v>#DIV/0!</v>
          </cell>
          <cell r="P106">
            <v>0.50144050452843991</v>
          </cell>
          <cell r="Q106">
            <v>4534.3507969344</v>
          </cell>
          <cell r="R106">
            <v>1296.670167594745</v>
          </cell>
          <cell r="S106">
            <v>1259536.6399680001</v>
          </cell>
          <cell r="T106">
            <v>352848.92578396888</v>
          </cell>
          <cell r="U106">
            <v>0</v>
          </cell>
          <cell r="V106">
            <v>0</v>
          </cell>
          <cell r="W106">
            <v>50381.465598720009</v>
          </cell>
          <cell r="X106">
            <v>64815.608248406737</v>
          </cell>
          <cell r="Y106">
            <v>0</v>
          </cell>
          <cell r="Z106">
            <v>0</v>
          </cell>
        </row>
        <row r="107">
          <cell r="A107" t="str">
            <v>20 Augusta Ave</v>
          </cell>
          <cell r="B107" t="str">
            <v>Parking Lots and Garages</v>
          </cell>
          <cell r="C107" t="str">
            <v>Parking Lots and Garages</v>
          </cell>
          <cell r="D107">
            <v>120</v>
          </cell>
          <cell r="E107">
            <v>168</v>
          </cell>
          <cell r="F107">
            <v>0</v>
          </cell>
          <cell r="G107">
            <v>13326.064849</v>
          </cell>
          <cell r="H107">
            <v>0</v>
          </cell>
          <cell r="I107">
            <v>0</v>
          </cell>
          <cell r="J107">
            <v>0</v>
          </cell>
          <cell r="K107">
            <v>47.974033347372732</v>
          </cell>
          <cell r="L107">
            <v>13326.120374270204</v>
          </cell>
          <cell r="M107">
            <v>533.04259395999998</v>
          </cell>
          <cell r="N107">
            <v>111.05100311891836</v>
          </cell>
          <cell r="O107" t="e">
            <v>#DIV/0!</v>
          </cell>
          <cell r="P107">
            <v>0.66101787570784742</v>
          </cell>
          <cell r="Q107">
            <v>47.974033347372732</v>
          </cell>
          <cell r="R107">
            <v>0</v>
          </cell>
          <cell r="S107">
            <v>13326.064849</v>
          </cell>
          <cell r="T107">
            <v>0</v>
          </cell>
          <cell r="U107">
            <v>0</v>
          </cell>
          <cell r="V107">
            <v>0</v>
          </cell>
          <cell r="W107">
            <v>533.04259395999998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20 Castle Knock Rd</v>
          </cell>
          <cell r="B108" t="str">
            <v>Parking Lots and Garages</v>
          </cell>
          <cell r="C108" t="str">
            <v>Parking Lots and Garages</v>
          </cell>
          <cell r="D108">
            <v>154</v>
          </cell>
          <cell r="E108">
            <v>168</v>
          </cell>
          <cell r="F108">
            <v>0</v>
          </cell>
          <cell r="G108">
            <v>8288.9142339999999</v>
          </cell>
          <cell r="H108">
            <v>0</v>
          </cell>
          <cell r="I108">
            <v>0</v>
          </cell>
          <cell r="J108">
            <v>0</v>
          </cell>
          <cell r="K108">
            <v>29.840215576113508</v>
          </cell>
          <cell r="L108">
            <v>8288.9487711426409</v>
          </cell>
          <cell r="M108">
            <v>331.55656936000003</v>
          </cell>
          <cell r="N108">
            <v>53.824342669757407</v>
          </cell>
          <cell r="O108" t="e">
            <v>#DIV/0!</v>
          </cell>
          <cell r="P108">
            <v>0.32038299208188931</v>
          </cell>
          <cell r="Q108">
            <v>29.840215576113508</v>
          </cell>
          <cell r="R108">
            <v>0</v>
          </cell>
          <cell r="S108">
            <v>8288.9142339999999</v>
          </cell>
          <cell r="T108">
            <v>0</v>
          </cell>
          <cell r="U108">
            <v>0</v>
          </cell>
          <cell r="V108">
            <v>0</v>
          </cell>
          <cell r="W108">
            <v>331.55656936000003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20 Charles St E</v>
          </cell>
          <cell r="B109" t="str">
            <v>Parking Lots and Garages</v>
          </cell>
          <cell r="C109" t="str">
            <v>Parking Lots and Garages</v>
          </cell>
          <cell r="D109">
            <v>430</v>
          </cell>
          <cell r="E109">
            <v>168</v>
          </cell>
          <cell r="F109">
            <v>0</v>
          </cell>
          <cell r="G109">
            <v>489878.47729999997</v>
          </cell>
          <cell r="H109">
            <v>9966</v>
          </cell>
          <cell r="I109">
            <v>0</v>
          </cell>
          <cell r="J109">
            <v>0</v>
          </cell>
          <cell r="K109">
            <v>2142.3206480092404</v>
          </cell>
          <cell r="L109">
            <v>595089.06889145565</v>
          </cell>
          <cell r="M109">
            <v>38527.449632000003</v>
          </cell>
          <cell r="N109">
            <v>1383.9280671894317</v>
          </cell>
          <cell r="O109" t="e">
            <v>#DIV/0!</v>
          </cell>
          <cell r="P109">
            <v>8.237667066603759</v>
          </cell>
          <cell r="Q109">
            <v>1763.5698664571594</v>
          </cell>
          <cell r="R109">
            <v>378.75078155208092</v>
          </cell>
          <cell r="S109">
            <v>489878.47729999997</v>
          </cell>
          <cell r="T109">
            <v>103065.38219999999</v>
          </cell>
          <cell r="U109">
            <v>0</v>
          </cell>
          <cell r="V109">
            <v>0</v>
          </cell>
          <cell r="W109">
            <v>19595.139091999998</v>
          </cell>
          <cell r="X109">
            <v>18932.310540000002</v>
          </cell>
          <cell r="Y109">
            <v>0</v>
          </cell>
          <cell r="Z109">
            <v>0</v>
          </cell>
        </row>
        <row r="110">
          <cell r="A110" t="str">
            <v>20 Prescott Ave</v>
          </cell>
          <cell r="B110" t="str">
            <v>Parking Lots and Garages</v>
          </cell>
          <cell r="C110" t="str">
            <v>Parking Lots and Garages</v>
          </cell>
          <cell r="D110">
            <v>37</v>
          </cell>
          <cell r="E110">
            <v>168</v>
          </cell>
          <cell r="F110">
            <v>0</v>
          </cell>
          <cell r="G110">
            <v>7487.9714379999996</v>
          </cell>
          <cell r="H110">
            <v>0</v>
          </cell>
          <cell r="I110">
            <v>0</v>
          </cell>
          <cell r="J110">
            <v>0</v>
          </cell>
          <cell r="K110">
            <v>26.956809496371566</v>
          </cell>
          <cell r="L110">
            <v>7488.0026378809907</v>
          </cell>
          <cell r="M110">
            <v>299.51885751999998</v>
          </cell>
          <cell r="N110">
            <v>202.3784496724592</v>
          </cell>
          <cell r="O110" t="e">
            <v>#DIV/0!</v>
          </cell>
          <cell r="P110">
            <v>1.2046336290027333</v>
          </cell>
          <cell r="Q110">
            <v>26.956809496371566</v>
          </cell>
          <cell r="R110">
            <v>0</v>
          </cell>
          <cell r="S110">
            <v>7487.9714379999996</v>
          </cell>
          <cell r="T110">
            <v>0</v>
          </cell>
          <cell r="U110">
            <v>0</v>
          </cell>
          <cell r="V110">
            <v>0</v>
          </cell>
          <cell r="W110">
            <v>299.51885751999998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20 Saint Andrews St</v>
          </cell>
          <cell r="B111" t="str">
            <v>Parking Lots and Garages</v>
          </cell>
          <cell r="C111" t="str">
            <v>Parking Lots and Garages</v>
          </cell>
          <cell r="D111">
            <v>450</v>
          </cell>
          <cell r="E111">
            <v>168</v>
          </cell>
          <cell r="F111">
            <v>0</v>
          </cell>
          <cell r="G111">
            <v>828002.32200000004</v>
          </cell>
          <cell r="H111">
            <v>0</v>
          </cell>
          <cell r="I111">
            <v>0</v>
          </cell>
          <cell r="J111">
            <v>0</v>
          </cell>
          <cell r="K111">
            <v>2980.8207792348298</v>
          </cell>
          <cell r="L111">
            <v>828005.77200967493</v>
          </cell>
          <cell r="M111">
            <v>33120.092880000004</v>
          </cell>
          <cell r="N111">
            <v>1840.0128266881666</v>
          </cell>
          <cell r="O111" t="e">
            <v>#DIV/0!</v>
          </cell>
          <cell r="P111">
            <v>10.952457301715278</v>
          </cell>
          <cell r="Q111">
            <v>2980.8207792348298</v>
          </cell>
          <cell r="R111">
            <v>0</v>
          </cell>
          <cell r="S111">
            <v>828002.32200000004</v>
          </cell>
          <cell r="T111">
            <v>0</v>
          </cell>
          <cell r="U111">
            <v>0</v>
          </cell>
          <cell r="V111">
            <v>0</v>
          </cell>
          <cell r="W111">
            <v>33120.092880000004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200 Mount Olive Dr</v>
          </cell>
          <cell r="B112" t="str">
            <v>Outdoor Recreational Facilities</v>
          </cell>
          <cell r="C112" t="str">
            <v>Outdoor Recreational Facilities</v>
          </cell>
          <cell r="D112">
            <v>1</v>
          </cell>
          <cell r="E112">
            <v>100</v>
          </cell>
          <cell r="F112">
            <v>0</v>
          </cell>
          <cell r="G112">
            <v>6785.9000020000003</v>
          </cell>
          <cell r="H112">
            <v>0</v>
          </cell>
          <cell r="I112">
            <v>0</v>
          </cell>
          <cell r="J112">
            <v>0</v>
          </cell>
          <cell r="K112">
            <v>24.429341795700029</v>
          </cell>
          <cell r="L112">
            <v>6785.9282765833414</v>
          </cell>
          <cell r="M112">
            <v>271.43600008000004</v>
          </cell>
          <cell r="N112">
            <v>6785.9282765833414</v>
          </cell>
          <cell r="O112" t="e">
            <v>#DIV/0!</v>
          </cell>
          <cell r="P112">
            <v>67.859282765833413</v>
          </cell>
          <cell r="Q112">
            <v>24.429341795700029</v>
          </cell>
          <cell r="R112">
            <v>0</v>
          </cell>
          <cell r="S112">
            <v>6785.9000020000003</v>
          </cell>
          <cell r="T112">
            <v>0</v>
          </cell>
          <cell r="U112">
            <v>0</v>
          </cell>
          <cell r="V112">
            <v>0</v>
          </cell>
          <cell r="W112">
            <v>271.43600008000004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2000 Lake Shore</v>
          </cell>
          <cell r="B113" t="str">
            <v>Streetlighting</v>
          </cell>
          <cell r="C113" t="str">
            <v>Streetlighting</v>
          </cell>
          <cell r="D113">
            <v>1</v>
          </cell>
          <cell r="E113">
            <v>100</v>
          </cell>
          <cell r="F113">
            <v>0</v>
          </cell>
          <cell r="G113">
            <v>5485.748928</v>
          </cell>
          <cell r="H113">
            <v>0</v>
          </cell>
          <cell r="I113">
            <v>0</v>
          </cell>
          <cell r="J113">
            <v>0</v>
          </cell>
          <cell r="K113">
            <v>19.748778427033919</v>
          </cell>
          <cell r="L113">
            <v>5485.7717852872001</v>
          </cell>
          <cell r="M113">
            <v>219.42995712000001</v>
          </cell>
          <cell r="N113">
            <v>5485.7717852872001</v>
          </cell>
          <cell r="O113" t="e">
            <v>#DIV/0!</v>
          </cell>
          <cell r="P113">
            <v>54.857717852872</v>
          </cell>
          <cell r="Q113">
            <v>19.748778427033919</v>
          </cell>
          <cell r="R113">
            <v>0</v>
          </cell>
          <cell r="S113">
            <v>5485.748928</v>
          </cell>
          <cell r="T113">
            <v>0</v>
          </cell>
          <cell r="U113">
            <v>0</v>
          </cell>
          <cell r="V113">
            <v>0</v>
          </cell>
          <cell r="W113">
            <v>219.42995712000001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201 CLAREMONT ST</v>
          </cell>
          <cell r="B114" t="str">
            <v>Parking Lots and Garages</v>
          </cell>
          <cell r="C114" t="str">
            <v>Parking Lots and Garages</v>
          </cell>
          <cell r="D114">
            <v>43</v>
          </cell>
          <cell r="E114">
            <v>100</v>
          </cell>
          <cell r="F114">
            <v>0</v>
          </cell>
          <cell r="G114">
            <v>6207.9725479999997</v>
          </cell>
          <cell r="H114">
            <v>0</v>
          </cell>
          <cell r="I114">
            <v>0</v>
          </cell>
          <cell r="J114">
            <v>0</v>
          </cell>
          <cell r="K114">
            <v>22.348794292388217</v>
          </cell>
          <cell r="L114">
            <v>6207.9984145522822</v>
          </cell>
          <cell r="M114">
            <v>248.31890192</v>
          </cell>
          <cell r="N114">
            <v>144.37205615237866</v>
          </cell>
          <cell r="O114" t="e">
            <v>#DIV/0!</v>
          </cell>
          <cell r="P114">
            <v>1.4437205615237867</v>
          </cell>
          <cell r="Q114">
            <v>22.348794292388217</v>
          </cell>
          <cell r="R114">
            <v>0</v>
          </cell>
          <cell r="S114">
            <v>6207.9725479999997</v>
          </cell>
          <cell r="T114">
            <v>0</v>
          </cell>
          <cell r="U114">
            <v>0</v>
          </cell>
          <cell r="V114">
            <v>0</v>
          </cell>
          <cell r="W114">
            <v>248.31890192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203 Bathurst St Near Wol Lp</v>
          </cell>
          <cell r="B115" t="str">
            <v>TTC</v>
          </cell>
          <cell r="C115" t="str">
            <v>TTC</v>
          </cell>
          <cell r="D115">
            <v>0</v>
          </cell>
          <cell r="E115">
            <v>168</v>
          </cell>
          <cell r="F115">
            <v>0</v>
          </cell>
          <cell r="G115">
            <v>8151.0659640000003</v>
          </cell>
          <cell r="H115">
            <v>0</v>
          </cell>
          <cell r="I115">
            <v>0</v>
          </cell>
          <cell r="J115">
            <v>0</v>
          </cell>
          <cell r="K115">
            <v>29.343959736389461</v>
          </cell>
          <cell r="L115">
            <v>8151.0999267748502</v>
          </cell>
          <cell r="M115">
            <v>326.04263856</v>
          </cell>
          <cell r="N115" t="e">
            <v>#DIV/0!</v>
          </cell>
          <cell r="O115" t="e">
            <v>#DIV/0!</v>
          </cell>
          <cell r="P115" t="e">
            <v>#DIV/0!</v>
          </cell>
          <cell r="Q115">
            <v>29.343959736389461</v>
          </cell>
          <cell r="R115">
            <v>0</v>
          </cell>
          <cell r="S115">
            <v>8151.0659640000003</v>
          </cell>
          <cell r="T115">
            <v>0</v>
          </cell>
          <cell r="U115">
            <v>0</v>
          </cell>
          <cell r="V115">
            <v>0</v>
          </cell>
          <cell r="W115">
            <v>326.04263856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205 Spadina Rd</v>
          </cell>
          <cell r="B116" t="str">
            <v>Leasing</v>
          </cell>
          <cell r="C116" t="str">
            <v>Leasing</v>
          </cell>
          <cell r="D116">
            <v>3247</v>
          </cell>
          <cell r="E116">
            <v>168</v>
          </cell>
          <cell r="F116">
            <v>0</v>
          </cell>
          <cell r="G116">
            <v>9166.8786629999995</v>
          </cell>
          <cell r="H116">
            <v>0</v>
          </cell>
          <cell r="I116">
            <v>0</v>
          </cell>
          <cell r="J116">
            <v>0</v>
          </cell>
          <cell r="K116">
            <v>33.000900689979943</v>
          </cell>
          <cell r="L116">
            <v>9166.9168583277624</v>
          </cell>
          <cell r="M116">
            <v>366.67514652</v>
          </cell>
          <cell r="N116">
            <v>2.8231958294819104</v>
          </cell>
          <cell r="O116" t="e">
            <v>#DIV/0!</v>
          </cell>
          <cell r="P116">
            <v>1.6804737080249467E-2</v>
          </cell>
          <cell r="Q116">
            <v>33.000900689979943</v>
          </cell>
          <cell r="R116">
            <v>0</v>
          </cell>
          <cell r="S116">
            <v>9166.8786629999995</v>
          </cell>
          <cell r="T116">
            <v>0</v>
          </cell>
          <cell r="U116">
            <v>0</v>
          </cell>
          <cell r="V116">
            <v>0</v>
          </cell>
          <cell r="W116">
            <v>366.67514652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2053 Dufferin St</v>
          </cell>
          <cell r="B117" t="str">
            <v>Parking Lots and Garages</v>
          </cell>
          <cell r="C117" t="str">
            <v>Parking Lots and Garages</v>
          </cell>
          <cell r="D117">
            <v>23</v>
          </cell>
          <cell r="E117">
            <v>168</v>
          </cell>
          <cell r="F117">
            <v>0</v>
          </cell>
          <cell r="G117">
            <v>2902.8086190000004</v>
          </cell>
          <cell r="H117">
            <v>0</v>
          </cell>
          <cell r="I117">
            <v>0</v>
          </cell>
          <cell r="J117">
            <v>0</v>
          </cell>
          <cell r="K117">
            <v>10.450154570529286</v>
          </cell>
          <cell r="L117">
            <v>2902.8207140359127</v>
          </cell>
          <cell r="M117">
            <v>116.11234476000001</v>
          </cell>
          <cell r="N117">
            <v>126.20959626243099</v>
          </cell>
          <cell r="O117" t="e">
            <v>#DIV/0!</v>
          </cell>
          <cell r="P117">
            <v>0.75124759680018449</v>
          </cell>
          <cell r="Q117">
            <v>10.450154570529286</v>
          </cell>
          <cell r="R117">
            <v>0</v>
          </cell>
          <cell r="S117">
            <v>2902.8086190000004</v>
          </cell>
          <cell r="T117">
            <v>0</v>
          </cell>
          <cell r="U117">
            <v>0</v>
          </cell>
          <cell r="V117">
            <v>0</v>
          </cell>
          <cell r="W117">
            <v>116.11234476000001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21 Bedford Park Ave</v>
          </cell>
          <cell r="B118" t="str">
            <v>Parking Lots and Garages</v>
          </cell>
          <cell r="C118" t="str">
            <v>Parking Lots and Garages</v>
          </cell>
          <cell r="D118">
            <v>42</v>
          </cell>
          <cell r="E118">
            <v>168</v>
          </cell>
          <cell r="F118">
            <v>0</v>
          </cell>
          <cell r="G118">
            <v>4221.8282740000004</v>
          </cell>
          <cell r="H118">
            <v>0</v>
          </cell>
          <cell r="I118">
            <v>0</v>
          </cell>
          <cell r="J118">
            <v>0</v>
          </cell>
          <cell r="K118">
            <v>15.19864511382411</v>
          </cell>
          <cell r="L118">
            <v>4221.8458649511422</v>
          </cell>
          <cell r="M118">
            <v>168.87313096000003</v>
          </cell>
          <cell r="N118">
            <v>100.52013964169386</v>
          </cell>
          <cell r="O118" t="e">
            <v>#DIV/0!</v>
          </cell>
          <cell r="P118">
            <v>0.59833416453389199</v>
          </cell>
          <cell r="Q118">
            <v>15.19864511382411</v>
          </cell>
          <cell r="R118">
            <v>0</v>
          </cell>
          <cell r="S118">
            <v>4221.8282740000004</v>
          </cell>
          <cell r="T118">
            <v>0</v>
          </cell>
          <cell r="U118">
            <v>0</v>
          </cell>
          <cell r="V118">
            <v>0</v>
          </cell>
          <cell r="W118">
            <v>168.87313096000003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2191 Dundas St W</v>
          </cell>
          <cell r="B119" t="str">
            <v>Parking Lots and Garages</v>
          </cell>
          <cell r="C119" t="str">
            <v>Parking Lots and Garages</v>
          </cell>
          <cell r="D119">
            <v>10</v>
          </cell>
          <cell r="E119">
            <v>168</v>
          </cell>
          <cell r="F119">
            <v>0</v>
          </cell>
          <cell r="G119">
            <v>1212.3859669999999</v>
          </cell>
          <cell r="H119">
            <v>0</v>
          </cell>
          <cell r="I119">
            <v>0</v>
          </cell>
          <cell r="J119">
            <v>0</v>
          </cell>
          <cell r="K119">
            <v>4.3646076669895049</v>
          </cell>
          <cell r="L119">
            <v>1212.3910186081957</v>
          </cell>
          <cell r="M119">
            <v>48.495438679999999</v>
          </cell>
          <cell r="N119">
            <v>121.23910186081957</v>
          </cell>
          <cell r="O119" t="e">
            <v>#DIV/0!</v>
          </cell>
          <cell r="P119">
            <v>0.72166132060011656</v>
          </cell>
          <cell r="Q119">
            <v>4.3646076669895049</v>
          </cell>
          <cell r="R119">
            <v>0</v>
          </cell>
          <cell r="S119">
            <v>1212.3859669999999</v>
          </cell>
          <cell r="T119">
            <v>0</v>
          </cell>
          <cell r="U119">
            <v>0</v>
          </cell>
          <cell r="V119">
            <v>0</v>
          </cell>
          <cell r="W119">
            <v>48.495438679999999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22 Glendonwynne Rd</v>
          </cell>
          <cell r="B120" t="str">
            <v>Parking Lots and Garages</v>
          </cell>
          <cell r="C120" t="str">
            <v>Parking Lots and Garages</v>
          </cell>
          <cell r="D120">
            <v>56</v>
          </cell>
          <cell r="E120">
            <v>168</v>
          </cell>
          <cell r="F120">
            <v>0</v>
          </cell>
          <cell r="G120">
            <v>6575.749667</v>
          </cell>
          <cell r="H120">
            <v>0</v>
          </cell>
          <cell r="I120">
            <v>0</v>
          </cell>
          <cell r="J120">
            <v>0</v>
          </cell>
          <cell r="K120">
            <v>23.672797437445006</v>
          </cell>
          <cell r="L120">
            <v>6575.777065956946</v>
          </cell>
          <cell r="M120">
            <v>263.02998667999998</v>
          </cell>
          <cell r="N120">
            <v>117.42459046351689</v>
          </cell>
          <cell r="O120" t="e">
            <v>#DIV/0!</v>
          </cell>
          <cell r="P120">
            <v>0.698955895616172</v>
          </cell>
          <cell r="Q120">
            <v>23.672797437445006</v>
          </cell>
          <cell r="R120">
            <v>0</v>
          </cell>
          <cell r="S120">
            <v>6575.749667</v>
          </cell>
          <cell r="T120">
            <v>0</v>
          </cell>
          <cell r="U120">
            <v>0</v>
          </cell>
          <cell r="V120">
            <v>0</v>
          </cell>
          <cell r="W120">
            <v>263.02998667999998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23 Chester Ave</v>
          </cell>
          <cell r="B121" t="str">
            <v>Parking Lots and Garages</v>
          </cell>
          <cell r="C121" t="str">
            <v>Parking Lots and Garages</v>
          </cell>
          <cell r="D121">
            <v>83</v>
          </cell>
          <cell r="E121">
            <v>168</v>
          </cell>
          <cell r="F121">
            <v>0</v>
          </cell>
          <cell r="G121">
            <v>3685.5383339999998</v>
          </cell>
          <cell r="H121">
            <v>0</v>
          </cell>
          <cell r="I121">
            <v>0</v>
          </cell>
          <cell r="J121">
            <v>0</v>
          </cell>
          <cell r="K121">
            <v>13.26799328547501</v>
          </cell>
          <cell r="L121">
            <v>3685.5536904097248</v>
          </cell>
          <cell r="M121">
            <v>147.42153335999998</v>
          </cell>
          <cell r="N121">
            <v>44.404261330237645</v>
          </cell>
          <cell r="O121" t="e">
            <v>#DIV/0!</v>
          </cell>
          <cell r="P121">
            <v>0.26431107934665266</v>
          </cell>
          <cell r="Q121">
            <v>13.26799328547501</v>
          </cell>
          <cell r="R121">
            <v>0</v>
          </cell>
          <cell r="S121">
            <v>3685.5383339999998</v>
          </cell>
          <cell r="T121">
            <v>0</v>
          </cell>
          <cell r="U121">
            <v>0</v>
          </cell>
          <cell r="V121">
            <v>0</v>
          </cell>
          <cell r="W121">
            <v>147.42153335999998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23 Peele Ave</v>
          </cell>
          <cell r="B122" t="str">
            <v>Streetlighting</v>
          </cell>
          <cell r="C122" t="str">
            <v>Streetlighting</v>
          </cell>
          <cell r="D122">
            <v>1</v>
          </cell>
          <cell r="E122">
            <v>100</v>
          </cell>
          <cell r="F122">
            <v>0</v>
          </cell>
          <cell r="G122">
            <v>627028.98275700002</v>
          </cell>
          <cell r="H122">
            <v>0</v>
          </cell>
          <cell r="I122">
            <v>0</v>
          </cell>
          <cell r="J122">
            <v>0</v>
          </cell>
          <cell r="K122">
            <v>2257.3137433599413</v>
          </cell>
          <cell r="L122">
            <v>627031.59537776152</v>
          </cell>
          <cell r="M122">
            <v>25081.15931028</v>
          </cell>
          <cell r="N122">
            <v>627031.59537776152</v>
          </cell>
          <cell r="O122" t="e">
            <v>#DIV/0!</v>
          </cell>
          <cell r="P122">
            <v>6270.3159537776155</v>
          </cell>
          <cell r="Q122">
            <v>2257.3137433599413</v>
          </cell>
          <cell r="R122">
            <v>0</v>
          </cell>
          <cell r="S122">
            <v>627028.98275700002</v>
          </cell>
          <cell r="T122">
            <v>0</v>
          </cell>
          <cell r="U122">
            <v>0</v>
          </cell>
          <cell r="V122">
            <v>0</v>
          </cell>
          <cell r="W122">
            <v>25081.15931028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230 Medland St</v>
          </cell>
          <cell r="B123" t="str">
            <v>Parking Lots and Garages</v>
          </cell>
          <cell r="C123" t="str">
            <v>Parking Lots and Garages</v>
          </cell>
          <cell r="D123">
            <v>71</v>
          </cell>
          <cell r="E123">
            <v>168</v>
          </cell>
          <cell r="F123">
            <v>0</v>
          </cell>
          <cell r="G123">
            <v>8419.5305680000001</v>
          </cell>
          <cell r="H123">
            <v>0</v>
          </cell>
          <cell r="I123">
            <v>0</v>
          </cell>
          <cell r="J123">
            <v>0</v>
          </cell>
          <cell r="K123">
            <v>30.310436337758517</v>
          </cell>
          <cell r="L123">
            <v>8419.5656493773658</v>
          </cell>
          <cell r="M123">
            <v>336.78122272000002</v>
          </cell>
          <cell r="N123">
            <v>118.58543168137135</v>
          </cell>
          <cell r="O123" t="e">
            <v>#DIV/0!</v>
          </cell>
          <cell r="P123">
            <v>0.70586566477006751</v>
          </cell>
          <cell r="Q123">
            <v>30.310436337758517</v>
          </cell>
          <cell r="R123">
            <v>0</v>
          </cell>
          <cell r="S123">
            <v>8419.5305680000001</v>
          </cell>
          <cell r="T123">
            <v>0</v>
          </cell>
          <cell r="U123">
            <v>0</v>
          </cell>
          <cell r="V123">
            <v>0</v>
          </cell>
          <cell r="W123">
            <v>336.78122272000002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235 DANFORTH</v>
          </cell>
          <cell r="B124" t="str">
            <v>Leasing</v>
          </cell>
          <cell r="C124" t="str">
            <v>Leasing</v>
          </cell>
          <cell r="D124">
            <v>18444</v>
          </cell>
          <cell r="E124">
            <v>100</v>
          </cell>
          <cell r="F124">
            <v>0</v>
          </cell>
          <cell r="G124">
            <v>61447.727896999997</v>
          </cell>
          <cell r="H124">
            <v>0</v>
          </cell>
          <cell r="I124">
            <v>0</v>
          </cell>
          <cell r="J124">
            <v>0</v>
          </cell>
          <cell r="K124">
            <v>221.21274214511843</v>
          </cell>
          <cell r="L124">
            <v>61447.983929199567</v>
          </cell>
          <cell r="M124">
            <v>2457.9091158799997</v>
          </cell>
          <cell r="N124">
            <v>3.3315974804380595</v>
          </cell>
          <cell r="O124" t="e">
            <v>#DIV/0!</v>
          </cell>
          <cell r="P124">
            <v>3.3315974804380595E-2</v>
          </cell>
          <cell r="Q124">
            <v>221.21274214511843</v>
          </cell>
          <cell r="R124">
            <v>0</v>
          </cell>
          <cell r="S124">
            <v>61447.727896999997</v>
          </cell>
          <cell r="T124">
            <v>0</v>
          </cell>
          <cell r="U124">
            <v>0</v>
          </cell>
          <cell r="V124">
            <v>0</v>
          </cell>
          <cell r="W124">
            <v>2457.9091158799997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242 Danforth Ave</v>
          </cell>
          <cell r="B125" t="str">
            <v>Parking Lots and Garages</v>
          </cell>
          <cell r="C125" t="str">
            <v>Parking Lots and Garages</v>
          </cell>
          <cell r="D125">
            <v>19</v>
          </cell>
          <cell r="E125">
            <v>168</v>
          </cell>
          <cell r="F125">
            <v>0</v>
          </cell>
          <cell r="G125">
            <v>4309.3416369999995</v>
          </cell>
          <cell r="H125">
            <v>0</v>
          </cell>
          <cell r="I125">
            <v>0</v>
          </cell>
          <cell r="J125">
            <v>0</v>
          </cell>
          <cell r="K125">
            <v>15.513694533324552</v>
          </cell>
          <cell r="L125">
            <v>4309.3595925901536</v>
          </cell>
          <cell r="M125">
            <v>172.37366547999997</v>
          </cell>
          <cell r="N125">
            <v>226.80839961000808</v>
          </cell>
          <cell r="O125" t="e">
            <v>#DIV/0!</v>
          </cell>
          <cell r="P125">
            <v>1.3500499976786196</v>
          </cell>
          <cell r="Q125">
            <v>15.513694533324552</v>
          </cell>
          <cell r="R125">
            <v>0</v>
          </cell>
          <cell r="S125">
            <v>4309.3416369999995</v>
          </cell>
          <cell r="T125">
            <v>0</v>
          </cell>
          <cell r="U125">
            <v>0</v>
          </cell>
          <cell r="V125">
            <v>0</v>
          </cell>
          <cell r="W125">
            <v>172.37366547999997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2454 Bloor St W</v>
          </cell>
          <cell r="B126" t="str">
            <v>Parking Lots and Garages</v>
          </cell>
          <cell r="C126" t="str">
            <v>Parking Lots and Garages</v>
          </cell>
          <cell r="D126">
            <v>113</v>
          </cell>
          <cell r="E126">
            <v>168</v>
          </cell>
          <cell r="F126">
            <v>0</v>
          </cell>
          <cell r="G126">
            <v>454.46091200000001</v>
          </cell>
          <cell r="H126">
            <v>0</v>
          </cell>
          <cell r="I126">
            <v>0</v>
          </cell>
          <cell r="J126">
            <v>0</v>
          </cell>
          <cell r="K126">
            <v>1.63606610011368</v>
          </cell>
          <cell r="L126">
            <v>454.46280558713335</v>
          </cell>
          <cell r="M126">
            <v>18.178436480000002</v>
          </cell>
          <cell r="N126">
            <v>4.0217947397091445</v>
          </cell>
          <cell r="O126" t="e">
            <v>#DIV/0!</v>
          </cell>
          <cell r="P126">
            <v>2.3939254403030623E-2</v>
          </cell>
          <cell r="Q126">
            <v>1.63606610011368</v>
          </cell>
          <cell r="R126">
            <v>0</v>
          </cell>
          <cell r="S126">
            <v>454.46091200000001</v>
          </cell>
          <cell r="T126">
            <v>0</v>
          </cell>
          <cell r="U126">
            <v>0</v>
          </cell>
          <cell r="V126">
            <v>0</v>
          </cell>
          <cell r="W126">
            <v>18.178436480000002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2497 Queen St E</v>
          </cell>
          <cell r="B127" t="str">
            <v>TTC</v>
          </cell>
          <cell r="C127" t="str">
            <v>TTC</v>
          </cell>
          <cell r="D127">
            <v>1</v>
          </cell>
          <cell r="E127">
            <v>168</v>
          </cell>
          <cell r="F127">
            <v>0</v>
          </cell>
          <cell r="G127">
            <v>29931.067788</v>
          </cell>
          <cell r="H127">
            <v>0</v>
          </cell>
          <cell r="I127">
            <v>0</v>
          </cell>
          <cell r="J127">
            <v>0</v>
          </cell>
          <cell r="K127">
            <v>107.75229300281681</v>
          </cell>
          <cell r="L127">
            <v>29931.19250078245</v>
          </cell>
          <cell r="M127">
            <v>1197.2427115200001</v>
          </cell>
          <cell r="N127">
            <v>29931.19250078245</v>
          </cell>
          <cell r="O127" t="e">
            <v>#DIV/0!</v>
          </cell>
          <cell r="P127">
            <v>178.16186012370505</v>
          </cell>
          <cell r="Q127">
            <v>107.75229300281681</v>
          </cell>
          <cell r="R127">
            <v>0</v>
          </cell>
          <cell r="S127">
            <v>29931.067788</v>
          </cell>
          <cell r="T127">
            <v>0</v>
          </cell>
          <cell r="U127">
            <v>0</v>
          </cell>
          <cell r="V127">
            <v>0</v>
          </cell>
          <cell r="W127">
            <v>1197.2427115200001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25 Dundas St E</v>
          </cell>
          <cell r="B128" t="str">
            <v>Parking Lots and Garages</v>
          </cell>
          <cell r="C128" t="str">
            <v>Parking Lots and Garages</v>
          </cell>
          <cell r="D128">
            <v>265</v>
          </cell>
          <cell r="E128">
            <v>168</v>
          </cell>
          <cell r="F128">
            <v>0</v>
          </cell>
          <cell r="G128">
            <v>586912.12128199998</v>
          </cell>
          <cell r="H128">
            <v>0</v>
          </cell>
          <cell r="I128">
            <v>0</v>
          </cell>
          <cell r="J128">
            <v>0</v>
          </cell>
          <cell r="K128">
            <v>2112.8924402970192</v>
          </cell>
          <cell r="L128">
            <v>586914.56674917205</v>
          </cell>
          <cell r="M128">
            <v>23476.484851279998</v>
          </cell>
          <cell r="N128">
            <v>2214.7719499968757</v>
          </cell>
          <cell r="O128" t="e">
            <v>#DIV/0!</v>
          </cell>
          <cell r="P128">
            <v>13.183166369029022</v>
          </cell>
          <cell r="Q128">
            <v>2112.8924402970192</v>
          </cell>
          <cell r="R128">
            <v>0</v>
          </cell>
          <cell r="S128">
            <v>586912.12128199998</v>
          </cell>
          <cell r="T128">
            <v>0</v>
          </cell>
          <cell r="U128">
            <v>0</v>
          </cell>
          <cell r="V128">
            <v>0</v>
          </cell>
          <cell r="W128">
            <v>23476.484851279998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25 Glenforest Rd</v>
          </cell>
          <cell r="B129" t="str">
            <v>Parking Lots and Garages</v>
          </cell>
          <cell r="C129" t="str">
            <v>Parking Lots and Garages</v>
          </cell>
          <cell r="D129">
            <v>26</v>
          </cell>
          <cell r="E129">
            <v>168</v>
          </cell>
          <cell r="F129">
            <v>0</v>
          </cell>
          <cell r="G129">
            <v>4949.141509</v>
          </cell>
          <cell r="H129">
            <v>0</v>
          </cell>
          <cell r="I129">
            <v>0</v>
          </cell>
          <cell r="J129">
            <v>0</v>
          </cell>
          <cell r="K129">
            <v>17.816983669522635</v>
          </cell>
          <cell r="L129">
            <v>4949.1621304229548</v>
          </cell>
          <cell r="M129">
            <v>197.96566036000002</v>
          </cell>
          <cell r="N129">
            <v>190.3523896316521</v>
          </cell>
          <cell r="O129" t="e">
            <v>#DIV/0!</v>
          </cell>
          <cell r="P129">
            <v>1.1330499382836434</v>
          </cell>
          <cell r="Q129">
            <v>17.816983669522635</v>
          </cell>
          <cell r="R129">
            <v>0</v>
          </cell>
          <cell r="S129">
            <v>4949.141509</v>
          </cell>
          <cell r="T129">
            <v>0</v>
          </cell>
          <cell r="U129">
            <v>0</v>
          </cell>
          <cell r="V129">
            <v>0</v>
          </cell>
          <cell r="W129">
            <v>197.96566036000002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253 Macpherson Ave</v>
          </cell>
          <cell r="B130" t="str">
            <v>Parking Lots and Garages</v>
          </cell>
          <cell r="C130" t="str">
            <v>Parking Lots and Garages</v>
          </cell>
          <cell r="D130">
            <v>40</v>
          </cell>
          <cell r="E130">
            <v>168</v>
          </cell>
          <cell r="F130">
            <v>0</v>
          </cell>
          <cell r="G130">
            <v>3352.3192849999996</v>
          </cell>
          <cell r="H130">
            <v>0</v>
          </cell>
          <cell r="I130">
            <v>0</v>
          </cell>
          <cell r="J130">
            <v>0</v>
          </cell>
          <cell r="K130">
            <v>12.068399710789272</v>
          </cell>
          <cell r="L130">
            <v>3352.3332529970203</v>
          </cell>
          <cell r="M130">
            <v>134.09277139999998</v>
          </cell>
          <cell r="N130">
            <v>83.808331324925504</v>
          </cell>
          <cell r="O130" t="e">
            <v>#DIV/0!</v>
          </cell>
          <cell r="P130">
            <v>0.49885911502931846</v>
          </cell>
          <cell r="Q130">
            <v>12.068399710789272</v>
          </cell>
          <cell r="R130">
            <v>0</v>
          </cell>
          <cell r="S130">
            <v>3352.3192849999996</v>
          </cell>
          <cell r="T130">
            <v>0</v>
          </cell>
          <cell r="U130">
            <v>0</v>
          </cell>
          <cell r="V130">
            <v>0</v>
          </cell>
          <cell r="W130">
            <v>134.09277139999998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26 Alvin Ave</v>
          </cell>
          <cell r="B131" t="str">
            <v>Parking Lots and Garages</v>
          </cell>
          <cell r="C131" t="str">
            <v>Parking Lots and Garages</v>
          </cell>
          <cell r="D131">
            <v>18</v>
          </cell>
          <cell r="E131">
            <v>168</v>
          </cell>
          <cell r="F131">
            <v>0</v>
          </cell>
          <cell r="G131">
            <v>24302.875564000002</v>
          </cell>
          <cell r="H131">
            <v>0</v>
          </cell>
          <cell r="I131">
            <v>0</v>
          </cell>
          <cell r="J131">
            <v>0</v>
          </cell>
          <cell r="K131">
            <v>87.490716573533462</v>
          </cell>
          <cell r="L131">
            <v>24302.976825981517</v>
          </cell>
          <cell r="M131">
            <v>972.11502256000006</v>
          </cell>
          <cell r="N131">
            <v>1350.1653792211955</v>
          </cell>
          <cell r="O131" t="e">
            <v>#DIV/0!</v>
          </cell>
          <cell r="P131">
            <v>8.0366986858404488</v>
          </cell>
          <cell r="Q131">
            <v>87.490716573533462</v>
          </cell>
          <cell r="R131">
            <v>0</v>
          </cell>
          <cell r="S131">
            <v>24302.875564000002</v>
          </cell>
          <cell r="T131">
            <v>0</v>
          </cell>
          <cell r="U131">
            <v>0</v>
          </cell>
          <cell r="V131">
            <v>0</v>
          </cell>
          <cell r="W131">
            <v>972.11502256000006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2623 Eglinton Ave W</v>
          </cell>
          <cell r="B132" t="str">
            <v>Parking Lots and Garages</v>
          </cell>
          <cell r="C132" t="str">
            <v>Parking Lots and Garages</v>
          </cell>
          <cell r="D132">
            <v>12</v>
          </cell>
          <cell r="E132">
            <v>168</v>
          </cell>
          <cell r="F132">
            <v>0</v>
          </cell>
          <cell r="G132">
            <v>14896.876189999999</v>
          </cell>
          <cell r="H132">
            <v>5233.6096969999999</v>
          </cell>
          <cell r="I132">
            <v>0</v>
          </cell>
          <cell r="J132">
            <v>0</v>
          </cell>
          <cell r="K132">
            <v>252.52861280410048</v>
          </cell>
          <cell r="L132">
            <v>70146.836890027917</v>
          </cell>
          <cell r="M132">
            <v>10538.111052893932</v>
          </cell>
          <cell r="N132">
            <v>5845.56974083566</v>
          </cell>
          <cell r="O132" t="e">
            <v>#DIV/0!</v>
          </cell>
          <cell r="P132">
            <v>34.795057981164646</v>
          </cell>
          <cell r="Q132">
            <v>53.628977737142847</v>
          </cell>
          <cell r="R132">
            <v>198.89963506695761</v>
          </cell>
          <cell r="S132">
            <v>14896.876189999999</v>
          </cell>
          <cell r="T132">
            <v>54124.421403464898</v>
          </cell>
          <cell r="U132">
            <v>0</v>
          </cell>
          <cell r="V132">
            <v>0</v>
          </cell>
          <cell r="W132">
            <v>595.87504760000002</v>
          </cell>
          <cell r="X132">
            <v>9942.2360052939312</v>
          </cell>
          <cell r="Y132">
            <v>0</v>
          </cell>
          <cell r="Z132">
            <v>0</v>
          </cell>
        </row>
        <row r="133">
          <cell r="A133" t="str">
            <v>265 Armadale Ave</v>
          </cell>
          <cell r="B133" t="str">
            <v>Parking Lots and Garages</v>
          </cell>
          <cell r="C133" t="str">
            <v>Parking Lots and Garages</v>
          </cell>
          <cell r="D133">
            <v>148</v>
          </cell>
          <cell r="E133">
            <v>168</v>
          </cell>
          <cell r="F133">
            <v>0</v>
          </cell>
          <cell r="G133">
            <v>8979.4980830000004</v>
          </cell>
          <cell r="H133">
            <v>0</v>
          </cell>
          <cell r="I133">
            <v>0</v>
          </cell>
          <cell r="J133">
            <v>0</v>
          </cell>
          <cell r="K133">
            <v>32.326327791271247</v>
          </cell>
          <cell r="L133">
            <v>8979.5354975753471</v>
          </cell>
          <cell r="M133">
            <v>359.17992332</v>
          </cell>
          <cell r="N133">
            <v>60.672537145779373</v>
          </cell>
          <cell r="O133" t="e">
            <v>#DIV/0!</v>
          </cell>
          <cell r="P133">
            <v>0.36114605443916292</v>
          </cell>
          <cell r="Q133">
            <v>32.326327791271247</v>
          </cell>
          <cell r="R133">
            <v>0</v>
          </cell>
          <cell r="S133">
            <v>8979.4980830000004</v>
          </cell>
          <cell r="T133">
            <v>0</v>
          </cell>
          <cell r="U133">
            <v>0</v>
          </cell>
          <cell r="V133">
            <v>0</v>
          </cell>
          <cell r="W133">
            <v>359.17992332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265 Durie St</v>
          </cell>
          <cell r="B134" t="str">
            <v>Parking Lots and Garages</v>
          </cell>
          <cell r="C134" t="str">
            <v>Parking Lots and Garages</v>
          </cell>
          <cell r="D134">
            <v>155</v>
          </cell>
          <cell r="E134">
            <v>168</v>
          </cell>
          <cell r="F134">
            <v>0</v>
          </cell>
          <cell r="G134">
            <v>6565.6581839999999</v>
          </cell>
          <cell r="H134">
            <v>0</v>
          </cell>
          <cell r="I134">
            <v>0</v>
          </cell>
          <cell r="J134">
            <v>0</v>
          </cell>
          <cell r="K134">
            <v>23.636467947272759</v>
          </cell>
          <cell r="L134">
            <v>6565.6855409091004</v>
          </cell>
          <cell r="M134">
            <v>262.62632736</v>
          </cell>
          <cell r="N134">
            <v>42.359261554252264</v>
          </cell>
          <cell r="O134" t="e">
            <v>#DIV/0!</v>
          </cell>
          <cell r="P134">
            <v>0.25213846163245396</v>
          </cell>
          <cell r="Q134">
            <v>23.636467947272759</v>
          </cell>
          <cell r="R134">
            <v>0</v>
          </cell>
          <cell r="S134">
            <v>6565.6581839999999</v>
          </cell>
          <cell r="T134">
            <v>0</v>
          </cell>
          <cell r="U134">
            <v>0</v>
          </cell>
          <cell r="V134">
            <v>0</v>
          </cell>
          <cell r="W134">
            <v>262.62632736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266 Besborough</v>
          </cell>
          <cell r="B135" t="str">
            <v>Outdoor Recreational Facilities</v>
          </cell>
          <cell r="C135" t="str">
            <v>Outdoor Recreational Facilities</v>
          </cell>
          <cell r="D135">
            <v>1</v>
          </cell>
          <cell r="E135">
            <v>100</v>
          </cell>
          <cell r="F135">
            <v>0</v>
          </cell>
          <cell r="G135">
            <v>52.908000000000001</v>
          </cell>
          <cell r="H135">
            <v>0</v>
          </cell>
          <cell r="I135">
            <v>0</v>
          </cell>
          <cell r="J135">
            <v>0</v>
          </cell>
          <cell r="K135">
            <v>0.19046959361999999</v>
          </cell>
          <cell r="L135">
            <v>52.908220450000002</v>
          </cell>
          <cell r="M135">
            <v>2.11632</v>
          </cell>
          <cell r="N135">
            <v>52.908220450000002</v>
          </cell>
          <cell r="O135" t="e">
            <v>#DIV/0!</v>
          </cell>
          <cell r="P135">
            <v>0.52908220449999999</v>
          </cell>
          <cell r="Q135">
            <v>0.19046959361999999</v>
          </cell>
          <cell r="R135">
            <v>0</v>
          </cell>
          <cell r="S135">
            <v>52.908000000000001</v>
          </cell>
          <cell r="T135">
            <v>0</v>
          </cell>
          <cell r="U135">
            <v>0</v>
          </cell>
          <cell r="V135">
            <v>0</v>
          </cell>
          <cell r="W135">
            <v>2.11632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268 Rhodes Ave</v>
          </cell>
          <cell r="B136" t="str">
            <v>Parking Lots and Garages</v>
          </cell>
          <cell r="C136" t="str">
            <v>Parking Lots and Garages</v>
          </cell>
          <cell r="D136">
            <v>41</v>
          </cell>
          <cell r="E136">
            <v>168</v>
          </cell>
          <cell r="F136">
            <v>0</v>
          </cell>
          <cell r="G136">
            <v>2238.0771869999999</v>
          </cell>
          <cell r="H136">
            <v>0</v>
          </cell>
          <cell r="I136">
            <v>0</v>
          </cell>
          <cell r="J136">
            <v>0</v>
          </cell>
          <cell r="K136">
            <v>8.0571114443578047</v>
          </cell>
          <cell r="L136">
            <v>2238.0865123216126</v>
          </cell>
          <cell r="M136">
            <v>89.523087480000001</v>
          </cell>
          <cell r="N136">
            <v>54.587475910283239</v>
          </cell>
          <cell r="O136" t="e">
            <v>#DIV/0!</v>
          </cell>
          <cell r="P136">
            <v>0.32492545184692406</v>
          </cell>
          <cell r="Q136">
            <v>8.0571114443578047</v>
          </cell>
          <cell r="R136">
            <v>0</v>
          </cell>
          <cell r="S136">
            <v>2238.0771869999999</v>
          </cell>
          <cell r="T136">
            <v>0</v>
          </cell>
          <cell r="U136">
            <v>0</v>
          </cell>
          <cell r="V136">
            <v>0</v>
          </cell>
          <cell r="W136">
            <v>89.523087480000001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2696 Eglinton Ave W</v>
          </cell>
          <cell r="B137" t="str">
            <v>Parking Lots and Garages</v>
          </cell>
          <cell r="C137" t="str">
            <v>Parking Lots and Garages</v>
          </cell>
          <cell r="D137">
            <v>14790</v>
          </cell>
          <cell r="E137">
            <v>168</v>
          </cell>
          <cell r="F137">
            <v>0</v>
          </cell>
          <cell r="G137">
            <v>28954.740241</v>
          </cell>
          <cell r="H137">
            <v>0</v>
          </cell>
          <cell r="I137">
            <v>0</v>
          </cell>
          <cell r="J137">
            <v>0</v>
          </cell>
          <cell r="K137">
            <v>104.23749918870361</v>
          </cell>
          <cell r="L137">
            <v>28954.860885751004</v>
          </cell>
          <cell r="M137">
            <v>1158.1896096400001</v>
          </cell>
          <cell r="N137">
            <v>1.9577323114098042</v>
          </cell>
          <cell r="O137" t="e">
            <v>#DIV/0!</v>
          </cell>
          <cell r="P137">
            <v>1.1653168520296454E-2</v>
          </cell>
          <cell r="Q137">
            <v>104.23749918870361</v>
          </cell>
          <cell r="R137">
            <v>0</v>
          </cell>
          <cell r="S137">
            <v>28954.740241</v>
          </cell>
          <cell r="T137">
            <v>0</v>
          </cell>
          <cell r="U137">
            <v>0</v>
          </cell>
          <cell r="V137">
            <v>0</v>
          </cell>
          <cell r="W137">
            <v>1158.1896096400001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27 Lascelles Blvd</v>
          </cell>
          <cell r="B138" t="str">
            <v>TTC</v>
          </cell>
          <cell r="C138" t="str">
            <v>TTC</v>
          </cell>
          <cell r="D138">
            <v>0</v>
          </cell>
          <cell r="E138">
            <v>168</v>
          </cell>
          <cell r="F138">
            <v>0</v>
          </cell>
          <cell r="G138">
            <v>71242.019704999999</v>
          </cell>
          <cell r="H138">
            <v>0</v>
          </cell>
          <cell r="I138">
            <v>0</v>
          </cell>
          <cell r="J138">
            <v>0</v>
          </cell>
          <cell r="K138">
            <v>256.47233956829558</v>
          </cell>
          <cell r="L138">
            <v>71242.316546748771</v>
          </cell>
          <cell r="M138">
            <v>2849.6807881999998</v>
          </cell>
          <cell r="N138" t="e">
            <v>#DIV/0!</v>
          </cell>
          <cell r="O138" t="e">
            <v>#DIV/0!</v>
          </cell>
          <cell r="P138" t="e">
            <v>#DIV/0!</v>
          </cell>
          <cell r="Q138">
            <v>256.47233956829558</v>
          </cell>
          <cell r="R138">
            <v>0</v>
          </cell>
          <cell r="S138">
            <v>71242.019704999999</v>
          </cell>
          <cell r="T138">
            <v>0</v>
          </cell>
          <cell r="U138">
            <v>0</v>
          </cell>
          <cell r="V138">
            <v>0</v>
          </cell>
          <cell r="W138">
            <v>2849.6807881999998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279 Wilson Heights Blvd</v>
          </cell>
          <cell r="B139" t="str">
            <v>Water Misc Service</v>
          </cell>
          <cell r="C139" t="str">
            <v>Water Misc Service</v>
          </cell>
          <cell r="D139">
            <v>1</v>
          </cell>
          <cell r="E139">
            <v>168</v>
          </cell>
          <cell r="F139">
            <v>0</v>
          </cell>
          <cell r="G139">
            <v>593.20095100000003</v>
          </cell>
          <cell r="H139">
            <v>0</v>
          </cell>
          <cell r="I139">
            <v>0</v>
          </cell>
          <cell r="J139">
            <v>0</v>
          </cell>
          <cell r="K139">
            <v>2.135532321614265</v>
          </cell>
          <cell r="L139">
            <v>593.20342267062915</v>
          </cell>
          <cell r="M139">
            <v>23.728038040000001</v>
          </cell>
          <cell r="N139">
            <v>593.20342267062915</v>
          </cell>
          <cell r="O139" t="e">
            <v>#DIV/0!</v>
          </cell>
          <cell r="P139">
            <v>3.5309727539918403</v>
          </cell>
          <cell r="Q139">
            <v>2.135532321614265</v>
          </cell>
          <cell r="R139">
            <v>0</v>
          </cell>
          <cell r="S139">
            <v>593.20095100000003</v>
          </cell>
          <cell r="T139">
            <v>0</v>
          </cell>
          <cell r="U139">
            <v>0</v>
          </cell>
          <cell r="V139">
            <v>0</v>
          </cell>
          <cell r="W139">
            <v>23.728038040000001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284 Milner Ave</v>
          </cell>
          <cell r="B140" t="str">
            <v>Parking Lots and Garages</v>
          </cell>
          <cell r="C140" t="str">
            <v>Parking Lots and Garages</v>
          </cell>
          <cell r="D140">
            <v>98</v>
          </cell>
          <cell r="E140">
            <v>168</v>
          </cell>
          <cell r="F140">
            <v>0</v>
          </cell>
          <cell r="G140">
            <v>9247.7752070000006</v>
          </cell>
          <cell r="H140">
            <v>0</v>
          </cell>
          <cell r="I140">
            <v>0</v>
          </cell>
          <cell r="J140">
            <v>0</v>
          </cell>
          <cell r="K140">
            <v>33.292129461828104</v>
          </cell>
          <cell r="L140">
            <v>9247.8137393966954</v>
          </cell>
          <cell r="M140">
            <v>369.91100828000003</v>
          </cell>
          <cell r="N140">
            <v>94.365446320374446</v>
          </cell>
          <cell r="O140" t="e">
            <v>#DIV/0!</v>
          </cell>
          <cell r="P140">
            <v>0.56169908524032408</v>
          </cell>
          <cell r="Q140">
            <v>33.292129461828104</v>
          </cell>
          <cell r="R140">
            <v>0</v>
          </cell>
          <cell r="S140">
            <v>9247.7752070000006</v>
          </cell>
          <cell r="T140">
            <v>0</v>
          </cell>
          <cell r="U140">
            <v>0</v>
          </cell>
          <cell r="V140">
            <v>0</v>
          </cell>
          <cell r="W140">
            <v>369.91100828000003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29 Erindale Ave</v>
          </cell>
          <cell r="B141" t="str">
            <v>Parking Lots and Garages</v>
          </cell>
          <cell r="C141" t="str">
            <v>Parking Lots and Garages</v>
          </cell>
          <cell r="D141">
            <v>93</v>
          </cell>
          <cell r="E141">
            <v>168</v>
          </cell>
          <cell r="F141">
            <v>0</v>
          </cell>
          <cell r="G141">
            <v>8701.9850150000002</v>
          </cell>
          <cell r="H141">
            <v>0</v>
          </cell>
          <cell r="I141">
            <v>0</v>
          </cell>
          <cell r="J141">
            <v>0</v>
          </cell>
          <cell r="K141">
            <v>31.327276583775223</v>
          </cell>
          <cell r="L141">
            <v>8702.0212732708951</v>
          </cell>
          <cell r="M141">
            <v>348.07940060000004</v>
          </cell>
          <cell r="N141">
            <v>93.570121217966616</v>
          </cell>
          <cell r="O141" t="e">
            <v>#DIV/0!</v>
          </cell>
          <cell r="P141">
            <v>0.55696500724980125</v>
          </cell>
          <cell r="Q141">
            <v>31.327276583775223</v>
          </cell>
          <cell r="R141">
            <v>0</v>
          </cell>
          <cell r="S141">
            <v>8701.9850150000002</v>
          </cell>
          <cell r="T141">
            <v>0</v>
          </cell>
          <cell r="U141">
            <v>0</v>
          </cell>
          <cell r="V141">
            <v>0</v>
          </cell>
          <cell r="W141">
            <v>348.07940060000004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29 Old Mill Terr</v>
          </cell>
          <cell r="B142" t="str">
            <v>Water Misc Service</v>
          </cell>
          <cell r="C142" t="str">
            <v>Water Misc Service</v>
          </cell>
          <cell r="D142">
            <v>1</v>
          </cell>
          <cell r="E142">
            <v>168</v>
          </cell>
          <cell r="F142">
            <v>0</v>
          </cell>
          <cell r="G142">
            <v>58888.812995</v>
          </cell>
          <cell r="H142">
            <v>0</v>
          </cell>
          <cell r="I142">
            <v>0</v>
          </cell>
          <cell r="J142">
            <v>0</v>
          </cell>
          <cell r="K142">
            <v>212.00061011419493</v>
          </cell>
          <cell r="L142">
            <v>58889.058365054145</v>
          </cell>
          <cell r="M142">
            <v>2355.5525198</v>
          </cell>
          <cell r="N142">
            <v>58889.058365054145</v>
          </cell>
          <cell r="O142" t="e">
            <v>#DIV/0!</v>
          </cell>
          <cell r="P142">
            <v>350.53010931579848</v>
          </cell>
          <cell r="Q142">
            <v>212.00061011419493</v>
          </cell>
          <cell r="R142">
            <v>0</v>
          </cell>
          <cell r="S142">
            <v>58888.812995</v>
          </cell>
          <cell r="T142">
            <v>0</v>
          </cell>
          <cell r="U142">
            <v>0</v>
          </cell>
          <cell r="V142">
            <v>0</v>
          </cell>
          <cell r="W142">
            <v>2355.5525198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2930 ISLINGTON AVE</v>
          </cell>
          <cell r="B143" t="str">
            <v>Leasing</v>
          </cell>
          <cell r="C143" t="str">
            <v>Leasing</v>
          </cell>
          <cell r="D143">
            <v>750</v>
          </cell>
          <cell r="E143">
            <v>168</v>
          </cell>
          <cell r="F143">
            <v>0</v>
          </cell>
          <cell r="G143">
            <v>6969.4129090000006</v>
          </cell>
          <cell r="H143">
            <v>1292.7647059999999</v>
          </cell>
          <cell r="I143">
            <v>0</v>
          </cell>
          <cell r="J143">
            <v>0</v>
          </cell>
          <cell r="K143">
            <v>74.220599358009267</v>
          </cell>
          <cell r="L143">
            <v>20616.833155002576</v>
          </cell>
          <cell r="M143">
            <v>2734.6287007011401</v>
          </cell>
          <cell r="N143">
            <v>27.489110873336767</v>
          </cell>
          <cell r="O143" t="e">
            <v>#DIV/0!</v>
          </cell>
          <cell r="P143">
            <v>0.1636256599603379</v>
          </cell>
          <cell r="Q143">
            <v>25.089991013593636</v>
          </cell>
          <cell r="R143">
            <v>49.130608344415627</v>
          </cell>
          <cell r="S143">
            <v>6969.4129090000006</v>
          </cell>
          <cell r="T143">
            <v>13369.384760040199</v>
          </cell>
          <cell r="U143">
            <v>0</v>
          </cell>
          <cell r="V143">
            <v>0</v>
          </cell>
          <cell r="W143">
            <v>278.77651636000002</v>
          </cell>
          <cell r="X143">
            <v>2455.8521843411399</v>
          </cell>
          <cell r="Y143">
            <v>0</v>
          </cell>
          <cell r="Z143">
            <v>0</v>
          </cell>
        </row>
        <row r="144">
          <cell r="A144" t="str">
            <v>295 Unwin Ave</v>
          </cell>
          <cell r="B144" t="str">
            <v>Outdoor Recreational Facilities</v>
          </cell>
          <cell r="C144" t="str">
            <v>Outdoor Recreational Facilities</v>
          </cell>
          <cell r="D144">
            <v>1</v>
          </cell>
          <cell r="E144">
            <v>100</v>
          </cell>
          <cell r="F144">
            <v>0</v>
          </cell>
          <cell r="G144">
            <v>16170.250953999999</v>
          </cell>
          <cell r="H144">
            <v>0</v>
          </cell>
          <cell r="I144">
            <v>0</v>
          </cell>
          <cell r="J144">
            <v>0</v>
          </cell>
          <cell r="K144">
            <v>58.213145988164307</v>
          </cell>
          <cell r="L144">
            <v>16170.31833004564</v>
          </cell>
          <cell r="M144">
            <v>646.81003815999998</v>
          </cell>
          <cell r="N144">
            <v>16170.31833004564</v>
          </cell>
          <cell r="O144" t="e">
            <v>#DIV/0!</v>
          </cell>
          <cell r="P144">
            <v>161.7031833004564</v>
          </cell>
          <cell r="Q144">
            <v>58.213145988164307</v>
          </cell>
          <cell r="R144">
            <v>0</v>
          </cell>
          <cell r="S144">
            <v>16170.250953999999</v>
          </cell>
          <cell r="T144">
            <v>0</v>
          </cell>
          <cell r="U144">
            <v>0</v>
          </cell>
          <cell r="V144">
            <v>0</v>
          </cell>
          <cell r="W144">
            <v>646.81003815999998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298 Dundas St W Pole 76</v>
          </cell>
          <cell r="B145" t="str">
            <v>TTC</v>
          </cell>
          <cell r="C145" t="str">
            <v>TTC</v>
          </cell>
          <cell r="D145">
            <v>2</v>
          </cell>
          <cell r="E145">
            <v>168</v>
          </cell>
          <cell r="F145">
            <v>0</v>
          </cell>
          <cell r="G145">
            <v>1394.480736</v>
          </cell>
          <cell r="H145">
            <v>0</v>
          </cell>
          <cell r="I145">
            <v>0</v>
          </cell>
          <cell r="J145">
            <v>0</v>
          </cell>
          <cell r="K145">
            <v>5.0201515668110392</v>
          </cell>
          <cell r="L145">
            <v>1394.4865463363999</v>
          </cell>
          <cell r="M145">
            <v>55.779229440000002</v>
          </cell>
          <cell r="N145">
            <v>697.24327316819995</v>
          </cell>
          <cell r="O145" t="e">
            <v>#DIV/0!</v>
          </cell>
          <cell r="P145">
            <v>4.1502575783821429</v>
          </cell>
          <cell r="Q145">
            <v>5.0201515668110392</v>
          </cell>
          <cell r="R145">
            <v>0</v>
          </cell>
          <cell r="S145">
            <v>1394.480736</v>
          </cell>
          <cell r="T145">
            <v>0</v>
          </cell>
          <cell r="U145">
            <v>0</v>
          </cell>
          <cell r="V145">
            <v>0</v>
          </cell>
          <cell r="W145">
            <v>55.779229440000002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3 Short St</v>
          </cell>
          <cell r="B146" t="str">
            <v>Parking Lots and Garages</v>
          </cell>
          <cell r="C146" t="str">
            <v>Parking Lots and Garages</v>
          </cell>
          <cell r="D146">
            <v>130</v>
          </cell>
          <cell r="E146">
            <v>168</v>
          </cell>
          <cell r="F146">
            <v>0</v>
          </cell>
          <cell r="G146">
            <v>16142.912265000001</v>
          </cell>
          <cell r="H146">
            <v>0</v>
          </cell>
          <cell r="I146">
            <v>0</v>
          </cell>
          <cell r="J146">
            <v>0</v>
          </cell>
          <cell r="K146">
            <v>58.114726297683973</v>
          </cell>
          <cell r="L146">
            <v>16142.979527134437</v>
          </cell>
          <cell r="M146">
            <v>645.71649060000004</v>
          </cell>
          <cell r="N146">
            <v>124.17676559334183</v>
          </cell>
          <cell r="O146" t="e">
            <v>#DIV/0!</v>
          </cell>
          <cell r="P146">
            <v>0.73914741424608232</v>
          </cell>
          <cell r="Q146">
            <v>58.114726297683973</v>
          </cell>
          <cell r="R146">
            <v>0</v>
          </cell>
          <cell r="S146">
            <v>16142.912265000001</v>
          </cell>
          <cell r="T146">
            <v>0</v>
          </cell>
          <cell r="U146">
            <v>0</v>
          </cell>
          <cell r="V146">
            <v>0</v>
          </cell>
          <cell r="W146">
            <v>645.71649060000004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3 Spadina Ave Pole 5</v>
          </cell>
          <cell r="B147" t="str">
            <v>TTC</v>
          </cell>
          <cell r="C147" t="str">
            <v>TTC</v>
          </cell>
          <cell r="D147">
            <v>1</v>
          </cell>
          <cell r="E147">
            <v>168</v>
          </cell>
          <cell r="F147">
            <v>0</v>
          </cell>
          <cell r="G147">
            <v>908.93191900000011</v>
          </cell>
          <cell r="H147">
            <v>0</v>
          </cell>
          <cell r="I147">
            <v>0</v>
          </cell>
          <cell r="J147">
            <v>0</v>
          </cell>
          <cell r="K147">
            <v>3.2721685423787852</v>
          </cell>
          <cell r="L147">
            <v>908.93570621632921</v>
          </cell>
          <cell r="M147">
            <v>36.357276760000005</v>
          </cell>
          <cell r="N147">
            <v>908.93570621632921</v>
          </cell>
          <cell r="O147" t="e">
            <v>#DIV/0!</v>
          </cell>
          <cell r="P147">
            <v>5.4103315846210069</v>
          </cell>
          <cell r="Q147">
            <v>3.2721685423787852</v>
          </cell>
          <cell r="R147">
            <v>0</v>
          </cell>
          <cell r="S147">
            <v>908.93191900000011</v>
          </cell>
          <cell r="T147">
            <v>0</v>
          </cell>
          <cell r="U147">
            <v>0</v>
          </cell>
          <cell r="V147">
            <v>0</v>
          </cell>
          <cell r="W147">
            <v>36.357276760000005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3 STRATHMORE BLVD</v>
          </cell>
          <cell r="B148" t="str">
            <v>Leasing</v>
          </cell>
          <cell r="C148" t="str">
            <v>Leasing</v>
          </cell>
          <cell r="D148">
            <v>1328</v>
          </cell>
          <cell r="E148">
            <v>168</v>
          </cell>
          <cell r="F148">
            <v>0</v>
          </cell>
          <cell r="G148">
            <v>1442.2407639999999</v>
          </cell>
          <cell r="H148">
            <v>2480.9394299999999</v>
          </cell>
          <cell r="I148">
            <v>0</v>
          </cell>
          <cell r="J148">
            <v>0</v>
          </cell>
          <cell r="K148">
            <v>99.478436778138899</v>
          </cell>
          <cell r="L148">
            <v>27632.899105038585</v>
          </cell>
          <cell r="M148">
            <v>4770.7054563367001</v>
          </cell>
          <cell r="N148">
            <v>20.807905952589294</v>
          </cell>
          <cell r="O148" t="e">
            <v>#DIV/0!</v>
          </cell>
          <cell r="P148">
            <v>0.12385658305112675</v>
          </cell>
          <cell r="Q148">
            <v>5.1920883840114591</v>
          </cell>
          <cell r="R148">
            <v>94.286348394127444</v>
          </cell>
          <cell r="S148">
            <v>1442.2407639999999</v>
          </cell>
          <cell r="T148">
            <v>25657.131303230999</v>
          </cell>
          <cell r="U148">
            <v>0</v>
          </cell>
          <cell r="V148">
            <v>0</v>
          </cell>
          <cell r="W148">
            <v>57.689630559999998</v>
          </cell>
          <cell r="X148">
            <v>4713.0158257766998</v>
          </cell>
          <cell r="Y148">
            <v>0</v>
          </cell>
          <cell r="Z148">
            <v>0</v>
          </cell>
        </row>
        <row r="149">
          <cell r="A149" t="str">
            <v>30 Denton Ave</v>
          </cell>
          <cell r="B149" t="str">
            <v>TTC</v>
          </cell>
          <cell r="C149" t="str">
            <v>TTC</v>
          </cell>
          <cell r="D149">
            <v>0</v>
          </cell>
          <cell r="E149">
            <v>168</v>
          </cell>
          <cell r="F149">
            <v>0</v>
          </cell>
          <cell r="G149">
            <v>1855.8713250000001</v>
          </cell>
          <cell r="H149">
            <v>0</v>
          </cell>
          <cell r="I149">
            <v>0</v>
          </cell>
          <cell r="J149">
            <v>0</v>
          </cell>
          <cell r="K149">
            <v>6.6811646080698752</v>
          </cell>
          <cell r="L149">
            <v>1855.8790577971877</v>
          </cell>
          <cell r="M149">
            <v>74.234853000000001</v>
          </cell>
          <cell r="N149" t="e">
            <v>#DIV/0!</v>
          </cell>
          <cell r="O149" t="e">
            <v>#DIV/0!</v>
          </cell>
          <cell r="P149" t="e">
            <v>#DIV/0!</v>
          </cell>
          <cell r="Q149">
            <v>6.6811646080698752</v>
          </cell>
          <cell r="R149">
            <v>0</v>
          </cell>
          <cell r="S149">
            <v>1855.8713250000001</v>
          </cell>
          <cell r="T149">
            <v>0</v>
          </cell>
          <cell r="U149">
            <v>0</v>
          </cell>
          <cell r="V149">
            <v>0</v>
          </cell>
          <cell r="W149">
            <v>74.234853000000001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300 TRANSIT RD</v>
          </cell>
          <cell r="B150" t="str">
            <v>TTC</v>
          </cell>
          <cell r="C150" t="str">
            <v>TTC</v>
          </cell>
          <cell r="D150">
            <v>0</v>
          </cell>
          <cell r="E150">
            <v>168</v>
          </cell>
          <cell r="F150">
            <v>0</v>
          </cell>
          <cell r="G150">
            <v>62023.233113000002</v>
          </cell>
          <cell r="H150">
            <v>0</v>
          </cell>
          <cell r="I150">
            <v>0</v>
          </cell>
          <cell r="J150">
            <v>0</v>
          </cell>
          <cell r="K150">
            <v>223.28456955529668</v>
          </cell>
          <cell r="L150">
            <v>62023.49154313797</v>
          </cell>
          <cell r="M150">
            <v>2480.9293245200001</v>
          </cell>
          <cell r="N150" t="e">
            <v>#DIV/0!</v>
          </cell>
          <cell r="O150" t="e">
            <v>#DIV/0!</v>
          </cell>
          <cell r="P150" t="e">
            <v>#DIV/0!</v>
          </cell>
          <cell r="Q150">
            <v>223.28456955529668</v>
          </cell>
          <cell r="R150">
            <v>0</v>
          </cell>
          <cell r="S150">
            <v>62023.233113000002</v>
          </cell>
          <cell r="T150">
            <v>0</v>
          </cell>
          <cell r="U150">
            <v>0</v>
          </cell>
          <cell r="V150">
            <v>0</v>
          </cell>
          <cell r="W150">
            <v>2480.9293245200001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3001 McCowan Rd</v>
          </cell>
          <cell r="B151" t="str">
            <v>Outdoor Recreational Facilities</v>
          </cell>
          <cell r="C151" t="str">
            <v>Outdoor Recreational Facilities</v>
          </cell>
          <cell r="D151">
            <v>1</v>
          </cell>
          <cell r="E151">
            <v>100</v>
          </cell>
          <cell r="F151">
            <v>0</v>
          </cell>
          <cell r="G151">
            <v>214.56176200000002</v>
          </cell>
          <cell r="H151">
            <v>0</v>
          </cell>
          <cell r="I151">
            <v>0</v>
          </cell>
          <cell r="J151">
            <v>0</v>
          </cell>
          <cell r="K151">
            <v>0.77242556162643006</v>
          </cell>
          <cell r="L151">
            <v>214.5626560073417</v>
          </cell>
          <cell r="M151">
            <v>8.5824704800000013</v>
          </cell>
          <cell r="N151">
            <v>214.5626560073417</v>
          </cell>
          <cell r="O151" t="e">
            <v>#DIV/0!</v>
          </cell>
          <cell r="P151">
            <v>2.145626560073417</v>
          </cell>
          <cell r="Q151">
            <v>0.77242556162643006</v>
          </cell>
          <cell r="R151">
            <v>0</v>
          </cell>
          <cell r="S151">
            <v>214.56176200000002</v>
          </cell>
          <cell r="T151">
            <v>0</v>
          </cell>
          <cell r="U151">
            <v>0</v>
          </cell>
          <cell r="V151">
            <v>0</v>
          </cell>
          <cell r="W151">
            <v>8.5824704800000013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301 Scott Rd</v>
          </cell>
          <cell r="B152" t="str">
            <v>Parking Lots and Garages</v>
          </cell>
          <cell r="C152" t="str">
            <v>Parking Lots and Garages</v>
          </cell>
          <cell r="D152">
            <v>14</v>
          </cell>
          <cell r="E152">
            <v>168</v>
          </cell>
          <cell r="F152">
            <v>0</v>
          </cell>
          <cell r="G152">
            <v>101594.758271</v>
          </cell>
          <cell r="H152">
            <v>0</v>
          </cell>
          <cell r="I152">
            <v>0</v>
          </cell>
          <cell r="J152">
            <v>0</v>
          </cell>
          <cell r="K152">
            <v>365.74265369697406</v>
          </cell>
          <cell r="L152">
            <v>101595.18158249279</v>
          </cell>
          <cell r="M152">
            <v>4063.79033084</v>
          </cell>
          <cell r="N152">
            <v>7256.7986844637708</v>
          </cell>
          <cell r="O152" t="e">
            <v>#DIV/0!</v>
          </cell>
          <cell r="P152">
            <v>43.195230264665305</v>
          </cell>
          <cell r="Q152">
            <v>365.74265369697406</v>
          </cell>
          <cell r="R152">
            <v>0</v>
          </cell>
          <cell r="S152">
            <v>101594.758271</v>
          </cell>
          <cell r="T152">
            <v>0</v>
          </cell>
          <cell r="U152">
            <v>0</v>
          </cell>
          <cell r="V152">
            <v>0</v>
          </cell>
          <cell r="W152">
            <v>4063.79033084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302 Horner Ave</v>
          </cell>
          <cell r="B153" t="str">
            <v>Leasing</v>
          </cell>
          <cell r="C153" t="str">
            <v>Leasing</v>
          </cell>
          <cell r="D153">
            <v>5000</v>
          </cell>
          <cell r="E153">
            <v>168</v>
          </cell>
          <cell r="F153">
            <v>0</v>
          </cell>
          <cell r="G153">
            <v>1936.3361489999998</v>
          </cell>
          <cell r="H153">
            <v>3823.333333</v>
          </cell>
          <cell r="I153">
            <v>0</v>
          </cell>
          <cell r="J153">
            <v>0</v>
          </cell>
          <cell r="K153">
            <v>152.27391845174853</v>
          </cell>
          <cell r="L153">
            <v>42298.310681041257</v>
          </cell>
          <cell r="M153">
            <v>7340.6015453267701</v>
          </cell>
          <cell r="N153">
            <v>8.4596621362082516</v>
          </cell>
          <cell r="O153" t="e">
            <v>#DIV/0!</v>
          </cell>
          <cell r="P153">
            <v>5.0355131763144358E-2</v>
          </cell>
          <cell r="Q153">
            <v>6.9708391814422335</v>
          </cell>
          <cell r="R153">
            <v>145.30307927030628</v>
          </cell>
          <cell r="S153">
            <v>1936.3361489999998</v>
          </cell>
          <cell r="T153">
            <v>39539.766329886101</v>
          </cell>
          <cell r="U153">
            <v>0</v>
          </cell>
          <cell r="V153">
            <v>0</v>
          </cell>
          <cell r="W153">
            <v>77.453445959999996</v>
          </cell>
          <cell r="X153">
            <v>7263.1480993667701</v>
          </cell>
          <cell r="Y153">
            <v>0</v>
          </cell>
          <cell r="Z153">
            <v>0</v>
          </cell>
        </row>
        <row r="154">
          <cell r="A154" t="str">
            <v>3045 Brimley Rd</v>
          </cell>
          <cell r="B154" t="str">
            <v>Outdoor Recreational Facilities</v>
          </cell>
          <cell r="C154" t="str">
            <v>Outdoor Recreational Facilities</v>
          </cell>
          <cell r="D154">
            <v>1</v>
          </cell>
          <cell r="E154">
            <v>100</v>
          </cell>
          <cell r="F154">
            <v>0</v>
          </cell>
          <cell r="G154">
            <v>186.17682499999998</v>
          </cell>
          <cell r="H154">
            <v>0</v>
          </cell>
          <cell r="I154">
            <v>0</v>
          </cell>
          <cell r="J154">
            <v>0</v>
          </cell>
          <cell r="K154">
            <v>0.67023936265237494</v>
          </cell>
          <cell r="L154">
            <v>186.17760073677081</v>
          </cell>
          <cell r="M154">
            <v>7.4470729999999996</v>
          </cell>
          <cell r="N154">
            <v>186.17760073677081</v>
          </cell>
          <cell r="O154" t="e">
            <v>#DIV/0!</v>
          </cell>
          <cell r="P154">
            <v>1.8617760073677081</v>
          </cell>
          <cell r="Q154">
            <v>0.67023936265237494</v>
          </cell>
          <cell r="R154">
            <v>0</v>
          </cell>
          <cell r="S154">
            <v>186.17682499999998</v>
          </cell>
          <cell r="T154">
            <v>0</v>
          </cell>
          <cell r="U154">
            <v>0</v>
          </cell>
          <cell r="V154">
            <v>0</v>
          </cell>
          <cell r="W154">
            <v>7.4470729999999996</v>
          </cell>
          <cell r="X154">
            <v>0</v>
          </cell>
          <cell r="Y154">
            <v>0</v>
          </cell>
          <cell r="Z154">
            <v>0</v>
          </cell>
        </row>
        <row r="155">
          <cell r="A155" t="str">
            <v>3079 Kennedy Rd</v>
          </cell>
          <cell r="B155" t="str">
            <v>Outdoor Recreational Facilities</v>
          </cell>
          <cell r="C155" t="str">
            <v>Outdoor Recreational Facilities</v>
          </cell>
          <cell r="D155">
            <v>1</v>
          </cell>
          <cell r="E155">
            <v>100</v>
          </cell>
          <cell r="F155">
            <v>0</v>
          </cell>
          <cell r="G155">
            <v>228.630188</v>
          </cell>
          <cell r="H155">
            <v>0</v>
          </cell>
          <cell r="I155">
            <v>0</v>
          </cell>
          <cell r="J155">
            <v>0</v>
          </cell>
          <cell r="K155">
            <v>0.82307210625282001</v>
          </cell>
          <cell r="L155">
            <v>228.63114062578333</v>
          </cell>
          <cell r="M155">
            <v>9.1452075199999996</v>
          </cell>
          <cell r="N155">
            <v>228.63114062578333</v>
          </cell>
          <cell r="O155" t="e">
            <v>#DIV/0!</v>
          </cell>
          <cell r="P155">
            <v>2.2863114062578331</v>
          </cell>
          <cell r="Q155">
            <v>0.82307210625282001</v>
          </cell>
          <cell r="R155">
            <v>0</v>
          </cell>
          <cell r="S155">
            <v>228.630188</v>
          </cell>
          <cell r="T155">
            <v>0</v>
          </cell>
          <cell r="U155">
            <v>0</v>
          </cell>
          <cell r="V155">
            <v>0</v>
          </cell>
          <cell r="W155">
            <v>9.1452075199999996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3084 Weston Rd</v>
          </cell>
          <cell r="B156" t="str">
            <v>Outdoor Recreational Facilities</v>
          </cell>
          <cell r="C156" t="str">
            <v>Outdoor Recreational Facilities</v>
          </cell>
          <cell r="D156">
            <v>1</v>
          </cell>
          <cell r="E156">
            <v>100</v>
          </cell>
          <cell r="F156">
            <v>0</v>
          </cell>
          <cell r="G156">
            <v>46611.349824000004</v>
          </cell>
          <cell r="H156">
            <v>0</v>
          </cell>
          <cell r="I156">
            <v>0</v>
          </cell>
          <cell r="J156">
            <v>0</v>
          </cell>
          <cell r="K156">
            <v>167.80155853664738</v>
          </cell>
          <cell r="L156">
            <v>46611.544037957603</v>
          </cell>
          <cell r="M156">
            <v>1864.4539929600003</v>
          </cell>
          <cell r="N156">
            <v>46611.544037957603</v>
          </cell>
          <cell r="O156" t="e">
            <v>#DIV/0!</v>
          </cell>
          <cell r="P156">
            <v>466.11544037957606</v>
          </cell>
          <cell r="Q156">
            <v>167.80155853664738</v>
          </cell>
          <cell r="R156">
            <v>0</v>
          </cell>
          <cell r="S156">
            <v>46611.349824000004</v>
          </cell>
          <cell r="T156">
            <v>0</v>
          </cell>
          <cell r="U156">
            <v>0</v>
          </cell>
          <cell r="V156">
            <v>0</v>
          </cell>
          <cell r="W156">
            <v>1864.4539929600003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31 Langford Ave</v>
          </cell>
          <cell r="B157" t="str">
            <v>Parking Lots and Garages</v>
          </cell>
          <cell r="C157" t="str">
            <v>Parking Lots and Garages</v>
          </cell>
          <cell r="D157">
            <v>27</v>
          </cell>
          <cell r="E157">
            <v>168</v>
          </cell>
          <cell r="F157">
            <v>0</v>
          </cell>
          <cell r="G157">
            <v>2434.3770789999999</v>
          </cell>
          <cell r="H157">
            <v>0</v>
          </cell>
          <cell r="I157">
            <v>0</v>
          </cell>
          <cell r="J157">
            <v>0</v>
          </cell>
          <cell r="K157">
            <v>8.7637940000561834</v>
          </cell>
          <cell r="L157">
            <v>2434.3872222378286</v>
          </cell>
          <cell r="M157">
            <v>97.375083160000003</v>
          </cell>
          <cell r="N157">
            <v>90.162489712512169</v>
          </cell>
          <cell r="O157" t="e">
            <v>#DIV/0!</v>
          </cell>
          <cell r="P157">
            <v>0.53668148638400104</v>
          </cell>
          <cell r="Q157">
            <v>8.7637940000561834</v>
          </cell>
          <cell r="R157">
            <v>0</v>
          </cell>
          <cell r="S157">
            <v>2434.3770789999999</v>
          </cell>
          <cell r="T157">
            <v>0</v>
          </cell>
          <cell r="U157">
            <v>0</v>
          </cell>
          <cell r="V157">
            <v>0</v>
          </cell>
          <cell r="W157">
            <v>97.375083160000003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33 Queen St E</v>
          </cell>
          <cell r="B158" t="str">
            <v>Parking Lots and Garages</v>
          </cell>
          <cell r="C158" t="str">
            <v>Parking Lots and Garages</v>
          </cell>
          <cell r="D158">
            <v>173030</v>
          </cell>
          <cell r="E158">
            <v>168</v>
          </cell>
          <cell r="F158">
            <v>0</v>
          </cell>
          <cell r="G158">
            <v>480591.75180100003</v>
          </cell>
          <cell r="H158">
            <v>0</v>
          </cell>
          <cell r="I158">
            <v>0</v>
          </cell>
          <cell r="J158">
            <v>0</v>
          </cell>
          <cell r="K158">
            <v>1730.1375153598769</v>
          </cell>
          <cell r="L158">
            <v>480593.75426663249</v>
          </cell>
          <cell r="M158">
            <v>19223.67007204</v>
          </cell>
          <cell r="N158">
            <v>2.7775169292413597</v>
          </cell>
          <cell r="O158" t="e">
            <v>#DIV/0!</v>
          </cell>
          <cell r="P158">
            <v>1.6532838864531902E-2</v>
          </cell>
          <cell r="Q158">
            <v>1730.1375153598769</v>
          </cell>
          <cell r="R158">
            <v>0</v>
          </cell>
          <cell r="S158">
            <v>480591.75180100003</v>
          </cell>
          <cell r="T158">
            <v>0</v>
          </cell>
          <cell r="U158">
            <v>0</v>
          </cell>
          <cell r="V158">
            <v>0</v>
          </cell>
          <cell r="W158">
            <v>19223.67007204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330 University Ave Fountain</v>
          </cell>
          <cell r="B159" t="str">
            <v>Outdoor Recreational Facilities</v>
          </cell>
          <cell r="C159" t="str">
            <v>Outdoor Recreational Facilities</v>
          </cell>
          <cell r="D159">
            <v>1</v>
          </cell>
          <cell r="E159">
            <v>100</v>
          </cell>
          <cell r="F159">
            <v>0</v>
          </cell>
          <cell r="G159">
            <v>79301.721871000002</v>
          </cell>
          <cell r="H159">
            <v>0</v>
          </cell>
          <cell r="I159">
            <v>0</v>
          </cell>
          <cell r="J159">
            <v>0</v>
          </cell>
          <cell r="K159">
            <v>285.48738826142807</v>
          </cell>
          <cell r="L159">
            <v>79302.052294841138</v>
          </cell>
          <cell r="M159">
            <v>3172.0688748400003</v>
          </cell>
          <cell r="N159">
            <v>79302.052294841138</v>
          </cell>
          <cell r="O159" t="e">
            <v>#DIV/0!</v>
          </cell>
          <cell r="P159">
            <v>793.02052294841133</v>
          </cell>
          <cell r="Q159">
            <v>285.48738826142807</v>
          </cell>
          <cell r="R159">
            <v>0</v>
          </cell>
          <cell r="S159">
            <v>79301.721871000002</v>
          </cell>
          <cell r="T159">
            <v>0</v>
          </cell>
          <cell r="U159">
            <v>0</v>
          </cell>
          <cell r="V159">
            <v>0</v>
          </cell>
          <cell r="W159">
            <v>3172.0688748400003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3354 Dundas St W</v>
          </cell>
          <cell r="B160" t="str">
            <v>Parking Lots and Garages</v>
          </cell>
          <cell r="C160" t="str">
            <v>Parking Lots and Garages</v>
          </cell>
          <cell r="D160">
            <v>13</v>
          </cell>
          <cell r="E160">
            <v>168</v>
          </cell>
          <cell r="F160">
            <v>0</v>
          </cell>
          <cell r="G160">
            <v>6434.8682849999996</v>
          </cell>
          <cell r="H160">
            <v>0</v>
          </cell>
          <cell r="I160">
            <v>0</v>
          </cell>
          <cell r="J160">
            <v>0</v>
          </cell>
          <cell r="K160">
            <v>23.165622349024272</v>
          </cell>
          <cell r="L160">
            <v>6434.895096951187</v>
          </cell>
          <cell r="M160">
            <v>257.39473140000001</v>
          </cell>
          <cell r="N160">
            <v>494.99193053470668</v>
          </cell>
          <cell r="O160" t="e">
            <v>#DIV/0!</v>
          </cell>
          <cell r="P160">
            <v>2.9463805388970634</v>
          </cell>
          <cell r="Q160">
            <v>23.165622349024272</v>
          </cell>
          <cell r="R160">
            <v>0</v>
          </cell>
          <cell r="S160">
            <v>6434.8682849999996</v>
          </cell>
          <cell r="T160">
            <v>0</v>
          </cell>
          <cell r="U160">
            <v>0</v>
          </cell>
          <cell r="V160">
            <v>0</v>
          </cell>
          <cell r="W160">
            <v>257.39473140000001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33A Riverwood Pky</v>
          </cell>
          <cell r="B161" t="str">
            <v>Water Misc Service</v>
          </cell>
          <cell r="C161" t="str">
            <v>Water Misc Service</v>
          </cell>
          <cell r="D161">
            <v>1</v>
          </cell>
          <cell r="E161">
            <v>168</v>
          </cell>
          <cell r="F161">
            <v>0</v>
          </cell>
          <cell r="G161">
            <v>9982.985999999999</v>
          </cell>
          <cell r="H161">
            <v>0</v>
          </cell>
          <cell r="I161">
            <v>0</v>
          </cell>
          <cell r="J161">
            <v>0</v>
          </cell>
          <cell r="K161">
            <v>35.938899344789995</v>
          </cell>
          <cell r="L161">
            <v>9983.0275957749982</v>
          </cell>
          <cell r="M161">
            <v>399.31943999999999</v>
          </cell>
          <cell r="N161">
            <v>9983.0275957749982</v>
          </cell>
          <cell r="O161" t="e">
            <v>#DIV/0!</v>
          </cell>
          <cell r="P161">
            <v>59.422783308184513</v>
          </cell>
          <cell r="Q161">
            <v>35.938899344789995</v>
          </cell>
          <cell r="R161">
            <v>0</v>
          </cell>
          <cell r="S161">
            <v>9982.985999999999</v>
          </cell>
          <cell r="T161">
            <v>0</v>
          </cell>
          <cell r="U161">
            <v>0</v>
          </cell>
          <cell r="V161">
            <v>0</v>
          </cell>
          <cell r="W161">
            <v>399.31943999999999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34 Hanna Ave</v>
          </cell>
          <cell r="B162" t="str">
            <v>Parking Lots and Garages</v>
          </cell>
          <cell r="C162" t="str">
            <v>Parking Lots and Garages</v>
          </cell>
          <cell r="D162">
            <v>184</v>
          </cell>
          <cell r="E162">
            <v>168</v>
          </cell>
          <cell r="F162">
            <v>0</v>
          </cell>
          <cell r="G162">
            <v>20835.402882000002</v>
          </cell>
          <cell r="H162">
            <v>0</v>
          </cell>
          <cell r="I162">
            <v>0</v>
          </cell>
          <cell r="J162">
            <v>0</v>
          </cell>
          <cell r="K162">
            <v>75.007762906243229</v>
          </cell>
          <cell r="L162">
            <v>20835.489696178676</v>
          </cell>
          <cell r="M162">
            <v>833.4161152800001</v>
          </cell>
          <cell r="N162">
            <v>113.23635704444932</v>
          </cell>
          <cell r="O162" t="e">
            <v>#DIV/0!</v>
          </cell>
          <cell r="P162">
            <v>0.67402593478838879</v>
          </cell>
          <cell r="Q162">
            <v>75.007762906243229</v>
          </cell>
          <cell r="R162">
            <v>0</v>
          </cell>
          <cell r="S162">
            <v>20835.402882000002</v>
          </cell>
          <cell r="T162">
            <v>0</v>
          </cell>
          <cell r="U162">
            <v>0</v>
          </cell>
          <cell r="V162">
            <v>0</v>
          </cell>
          <cell r="W162">
            <v>833.4161152800001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34 Park  Home Ave - Lighting</v>
          </cell>
          <cell r="B163" t="str">
            <v>Outdoor Recreational Facilities</v>
          </cell>
          <cell r="C163" t="str">
            <v>Outdoor Recreational Facilities</v>
          </cell>
          <cell r="D163">
            <v>1</v>
          </cell>
          <cell r="E163">
            <v>100</v>
          </cell>
          <cell r="F163">
            <v>0</v>
          </cell>
          <cell r="G163">
            <v>4.149</v>
          </cell>
          <cell r="H163">
            <v>0</v>
          </cell>
          <cell r="I163">
            <v>0</v>
          </cell>
          <cell r="J163">
            <v>0</v>
          </cell>
          <cell r="K163">
            <v>1.4936462235E-2</v>
          </cell>
          <cell r="L163">
            <v>4.1490172875000004</v>
          </cell>
          <cell r="M163">
            <v>0.16596</v>
          </cell>
          <cell r="N163">
            <v>4.1490172875000004</v>
          </cell>
          <cell r="O163" t="e">
            <v>#DIV/0!</v>
          </cell>
          <cell r="P163">
            <v>4.1490172875000002E-2</v>
          </cell>
          <cell r="Q163">
            <v>1.4936462235E-2</v>
          </cell>
          <cell r="R163">
            <v>0</v>
          </cell>
          <cell r="S163">
            <v>4.149</v>
          </cell>
          <cell r="T163">
            <v>0</v>
          </cell>
          <cell r="U163">
            <v>0</v>
          </cell>
          <cell r="V163">
            <v>0</v>
          </cell>
          <cell r="W163">
            <v>0.16596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342 Prince Edward Dr</v>
          </cell>
          <cell r="B164" t="str">
            <v>Parking Lots and Garages</v>
          </cell>
          <cell r="C164" t="str">
            <v>Parking Lots and Garages</v>
          </cell>
          <cell r="D164">
            <v>44</v>
          </cell>
          <cell r="E164">
            <v>168</v>
          </cell>
          <cell r="F164">
            <v>0</v>
          </cell>
          <cell r="G164">
            <v>7985.0981850000007</v>
          </cell>
          <cell r="H164">
            <v>0</v>
          </cell>
          <cell r="I164">
            <v>0</v>
          </cell>
          <cell r="J164">
            <v>0</v>
          </cell>
          <cell r="K164">
            <v>28.746473242472778</v>
          </cell>
          <cell r="L164">
            <v>7985.1314562424386</v>
          </cell>
          <cell r="M164">
            <v>319.40392740000004</v>
          </cell>
          <cell r="N164">
            <v>181.48026036914632</v>
          </cell>
          <cell r="O164" t="e">
            <v>#DIV/0!</v>
          </cell>
          <cell r="P164">
            <v>1.0802396450544425</v>
          </cell>
          <cell r="Q164">
            <v>28.746473242472778</v>
          </cell>
          <cell r="R164">
            <v>0</v>
          </cell>
          <cell r="S164">
            <v>7985.0981850000007</v>
          </cell>
          <cell r="T164">
            <v>0</v>
          </cell>
          <cell r="U164">
            <v>0</v>
          </cell>
          <cell r="V164">
            <v>0</v>
          </cell>
          <cell r="W164">
            <v>319.40392740000004</v>
          </cell>
          <cell r="X164">
            <v>0</v>
          </cell>
          <cell r="Y164">
            <v>0</v>
          </cell>
          <cell r="Z164">
            <v>0</v>
          </cell>
        </row>
        <row r="165">
          <cell r="A165" t="str">
            <v>348 Queens Quay W</v>
          </cell>
          <cell r="B165" t="str">
            <v>TTC</v>
          </cell>
          <cell r="C165" t="str">
            <v>TTC</v>
          </cell>
          <cell r="D165">
            <v>1</v>
          </cell>
          <cell r="E165">
            <v>168</v>
          </cell>
          <cell r="F165">
            <v>0</v>
          </cell>
          <cell r="G165">
            <v>908.93191900000011</v>
          </cell>
          <cell r="H165">
            <v>0</v>
          </cell>
          <cell r="I165">
            <v>0</v>
          </cell>
          <cell r="J165">
            <v>0</v>
          </cell>
          <cell r="K165">
            <v>3.2721685423787852</v>
          </cell>
          <cell r="L165">
            <v>908.93570621632921</v>
          </cell>
          <cell r="M165">
            <v>36.357276760000005</v>
          </cell>
          <cell r="N165">
            <v>908.93570621632921</v>
          </cell>
          <cell r="O165" t="e">
            <v>#DIV/0!</v>
          </cell>
          <cell r="P165">
            <v>5.4103315846210069</v>
          </cell>
          <cell r="Q165">
            <v>3.2721685423787852</v>
          </cell>
          <cell r="R165">
            <v>0</v>
          </cell>
          <cell r="S165">
            <v>908.93191900000011</v>
          </cell>
          <cell r="T165">
            <v>0</v>
          </cell>
          <cell r="U165">
            <v>0</v>
          </cell>
          <cell r="V165">
            <v>0</v>
          </cell>
          <cell r="W165">
            <v>36.357276760000005</v>
          </cell>
          <cell r="X165">
            <v>0</v>
          </cell>
          <cell r="Y165">
            <v>0</v>
          </cell>
          <cell r="Z165">
            <v>0</v>
          </cell>
        </row>
        <row r="166">
          <cell r="A166" t="str">
            <v>349 Keele St</v>
          </cell>
          <cell r="B166" t="str">
            <v>Parking Lots and Garages</v>
          </cell>
          <cell r="C166" t="str">
            <v>Parking Lots and Garages</v>
          </cell>
          <cell r="D166">
            <v>77</v>
          </cell>
          <cell r="E166">
            <v>168</v>
          </cell>
          <cell r="F166">
            <v>0</v>
          </cell>
          <cell r="G166">
            <v>4565.3571740000007</v>
          </cell>
          <cell r="H166">
            <v>0</v>
          </cell>
          <cell r="I166">
            <v>0</v>
          </cell>
          <cell r="J166">
            <v>0</v>
          </cell>
          <cell r="K166">
            <v>16.43535430675761</v>
          </cell>
          <cell r="L166">
            <v>4565.3761963215584</v>
          </cell>
          <cell r="M166">
            <v>182.61428696000004</v>
          </cell>
          <cell r="N166">
            <v>59.290599952228028</v>
          </cell>
          <cell r="O166" t="e">
            <v>#DIV/0!</v>
          </cell>
          <cell r="P166">
            <v>0.35292023781088111</v>
          </cell>
          <cell r="Q166">
            <v>16.43535430675761</v>
          </cell>
          <cell r="R166">
            <v>0</v>
          </cell>
          <cell r="S166">
            <v>4565.3571740000007</v>
          </cell>
          <cell r="T166">
            <v>0</v>
          </cell>
          <cell r="U166">
            <v>0</v>
          </cell>
          <cell r="V166">
            <v>0</v>
          </cell>
          <cell r="W166">
            <v>182.61428696000004</v>
          </cell>
          <cell r="X166">
            <v>0</v>
          </cell>
          <cell r="Y166">
            <v>0</v>
          </cell>
          <cell r="Z166">
            <v>0</v>
          </cell>
        </row>
        <row r="167">
          <cell r="A167" t="str">
            <v>35 Bellevue Ave</v>
          </cell>
          <cell r="B167" t="str">
            <v>Parking Lots and Garages</v>
          </cell>
          <cell r="C167" t="str">
            <v>Parking Lots and Garages</v>
          </cell>
          <cell r="D167">
            <v>91</v>
          </cell>
          <cell r="E167">
            <v>168</v>
          </cell>
          <cell r="F167">
            <v>0</v>
          </cell>
          <cell r="G167">
            <v>18206.487799999999</v>
          </cell>
          <cell r="H167">
            <v>0</v>
          </cell>
          <cell r="I167">
            <v>0</v>
          </cell>
          <cell r="J167">
            <v>0</v>
          </cell>
          <cell r="K167">
            <v>65.543629177316987</v>
          </cell>
          <cell r="L167">
            <v>18206.563660365831</v>
          </cell>
          <cell r="M167">
            <v>728.25951199999997</v>
          </cell>
          <cell r="N167">
            <v>200.07212813588825</v>
          </cell>
          <cell r="O167" t="e">
            <v>#DIV/0!</v>
          </cell>
          <cell r="P167">
            <v>1.1909055246183824</v>
          </cell>
          <cell r="Q167">
            <v>65.543629177316987</v>
          </cell>
          <cell r="R167">
            <v>0</v>
          </cell>
          <cell r="S167">
            <v>18206.487799999999</v>
          </cell>
          <cell r="T167">
            <v>0</v>
          </cell>
          <cell r="U167">
            <v>0</v>
          </cell>
          <cell r="V167">
            <v>0</v>
          </cell>
          <cell r="W167">
            <v>728.25951199999997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351 Lippincott St</v>
          </cell>
          <cell r="B168" t="str">
            <v>Parking Lots and Garages</v>
          </cell>
          <cell r="C168" t="str">
            <v>Parking Lots and Garages</v>
          </cell>
          <cell r="D168">
            <v>144</v>
          </cell>
          <cell r="E168">
            <v>168</v>
          </cell>
          <cell r="F168">
            <v>0</v>
          </cell>
          <cell r="G168">
            <v>17569.155889000001</v>
          </cell>
          <cell r="H168">
            <v>0</v>
          </cell>
          <cell r="I168">
            <v>0</v>
          </cell>
          <cell r="J168">
            <v>0</v>
          </cell>
          <cell r="K168">
            <v>63.249224737738338</v>
          </cell>
          <cell r="L168">
            <v>17569.229093816204</v>
          </cell>
          <cell r="M168">
            <v>702.76623556000004</v>
          </cell>
          <cell r="N168">
            <v>122.00853537372365</v>
          </cell>
          <cell r="O168" t="e">
            <v>#DIV/0!</v>
          </cell>
          <cell r="P168">
            <v>0.72624128198645033</v>
          </cell>
          <cell r="Q168">
            <v>63.249224737738338</v>
          </cell>
          <cell r="R168">
            <v>0</v>
          </cell>
          <cell r="S168">
            <v>17569.155889000001</v>
          </cell>
          <cell r="T168">
            <v>0</v>
          </cell>
          <cell r="U168">
            <v>0</v>
          </cell>
          <cell r="V168">
            <v>0</v>
          </cell>
          <cell r="W168">
            <v>702.76623556000004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3601 Eglinton Ave W</v>
          </cell>
          <cell r="B169" t="str">
            <v>Outdoor Recreational Facilities</v>
          </cell>
          <cell r="C169" t="str">
            <v>Outdoor Recreational Facilities</v>
          </cell>
          <cell r="D169">
            <v>1</v>
          </cell>
          <cell r="E169">
            <v>100</v>
          </cell>
          <cell r="F169">
            <v>0</v>
          </cell>
          <cell r="G169">
            <v>40276.883262999996</v>
          </cell>
          <cell r="H169">
            <v>0</v>
          </cell>
          <cell r="I169">
            <v>0</v>
          </cell>
          <cell r="J169">
            <v>0</v>
          </cell>
          <cell r="K169">
            <v>144.99738390004893</v>
          </cell>
          <cell r="L169">
            <v>40277.051083346923</v>
          </cell>
          <cell r="M169">
            <v>1611.0753305199999</v>
          </cell>
          <cell r="N169">
            <v>40277.051083346923</v>
          </cell>
          <cell r="O169" t="e">
            <v>#DIV/0!</v>
          </cell>
          <cell r="P169">
            <v>402.77051083346925</v>
          </cell>
          <cell r="Q169">
            <v>144.99738390004893</v>
          </cell>
          <cell r="R169">
            <v>0</v>
          </cell>
          <cell r="S169">
            <v>40276.883262999996</v>
          </cell>
          <cell r="T169">
            <v>0</v>
          </cell>
          <cell r="U169">
            <v>0</v>
          </cell>
          <cell r="V169">
            <v>0</v>
          </cell>
          <cell r="W169">
            <v>1611.0753305199999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363 Adelaide St W</v>
          </cell>
          <cell r="B170" t="str">
            <v>Parking Lots and Garages</v>
          </cell>
          <cell r="C170" t="str">
            <v>Parking Lots and Garages</v>
          </cell>
          <cell r="D170">
            <v>23</v>
          </cell>
          <cell r="E170">
            <v>168</v>
          </cell>
          <cell r="F170">
            <v>0</v>
          </cell>
          <cell r="G170">
            <v>8454.7450680000002</v>
          </cell>
          <cell r="H170">
            <v>0</v>
          </cell>
          <cell r="I170">
            <v>0</v>
          </cell>
          <cell r="J170">
            <v>0</v>
          </cell>
          <cell r="K170">
            <v>30.43720906597602</v>
          </cell>
          <cell r="L170">
            <v>8454.7802961044508</v>
          </cell>
          <cell r="M170">
            <v>338.18980271999999</v>
          </cell>
          <cell r="N170">
            <v>367.59914330888915</v>
          </cell>
          <cell r="O170" t="e">
            <v>#DIV/0!</v>
          </cell>
          <cell r="P170">
            <v>2.1880901387433878</v>
          </cell>
          <cell r="Q170">
            <v>30.43720906597602</v>
          </cell>
          <cell r="R170">
            <v>0</v>
          </cell>
          <cell r="S170">
            <v>8454.7450680000002</v>
          </cell>
          <cell r="T170">
            <v>0</v>
          </cell>
          <cell r="U170">
            <v>0</v>
          </cell>
          <cell r="V170">
            <v>0</v>
          </cell>
          <cell r="W170">
            <v>338.18980271999999</v>
          </cell>
          <cell r="X170">
            <v>0</v>
          </cell>
          <cell r="Y170">
            <v>0</v>
          </cell>
          <cell r="Z170">
            <v>0</v>
          </cell>
        </row>
        <row r="171">
          <cell r="A171" t="str">
            <v>366 Old Weston Rd</v>
          </cell>
          <cell r="B171" t="str">
            <v>TTC</v>
          </cell>
          <cell r="C171" t="str">
            <v>TTC</v>
          </cell>
          <cell r="D171">
            <v>0</v>
          </cell>
          <cell r="E171">
            <v>168</v>
          </cell>
          <cell r="F171">
            <v>0</v>
          </cell>
          <cell r="G171">
            <v>7473.4598990000004</v>
          </cell>
          <cell r="H171">
            <v>0</v>
          </cell>
          <cell r="I171">
            <v>0</v>
          </cell>
          <cell r="J171">
            <v>0</v>
          </cell>
          <cell r="K171">
            <v>26.904567738298486</v>
          </cell>
          <cell r="L171">
            <v>7473.4910384162458</v>
          </cell>
          <cell r="M171">
            <v>298.93839596000004</v>
          </cell>
          <cell r="N171" t="e">
            <v>#DIV/0!</v>
          </cell>
          <cell r="O171" t="e">
            <v>#DIV/0!</v>
          </cell>
          <cell r="P171" t="e">
            <v>#DIV/0!</v>
          </cell>
          <cell r="Q171">
            <v>26.904567738298486</v>
          </cell>
          <cell r="R171">
            <v>0</v>
          </cell>
          <cell r="S171">
            <v>7473.4598990000004</v>
          </cell>
          <cell r="T171">
            <v>0</v>
          </cell>
          <cell r="U171">
            <v>0</v>
          </cell>
          <cell r="V171">
            <v>0</v>
          </cell>
          <cell r="W171">
            <v>298.93839596000004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37 Queen St E</v>
          </cell>
          <cell r="B172" t="str">
            <v>Parking Lots and Garages</v>
          </cell>
          <cell r="C172" t="str">
            <v>Parking Lots and Garages</v>
          </cell>
          <cell r="D172">
            <v>645</v>
          </cell>
          <cell r="E172">
            <v>168</v>
          </cell>
          <cell r="F172">
            <v>0</v>
          </cell>
          <cell r="G172">
            <v>1129658.1742190002</v>
          </cell>
          <cell r="H172">
            <v>0</v>
          </cell>
          <cell r="I172">
            <v>0</v>
          </cell>
          <cell r="J172">
            <v>0</v>
          </cell>
          <cell r="K172">
            <v>4066.7863720610135</v>
          </cell>
          <cell r="L172">
            <v>1129662.8811280592</v>
          </cell>
          <cell r="M172">
            <v>45186.326968760004</v>
          </cell>
          <cell r="N172">
            <v>1751.4153195783865</v>
          </cell>
          <cell r="O172" t="e">
            <v>#DIV/0!</v>
          </cell>
          <cell r="P172">
            <v>10.425091187966586</v>
          </cell>
          <cell r="Q172">
            <v>4066.7863720610135</v>
          </cell>
          <cell r="R172">
            <v>0</v>
          </cell>
          <cell r="S172">
            <v>1129658.1742190002</v>
          </cell>
          <cell r="T172">
            <v>0</v>
          </cell>
          <cell r="U172">
            <v>0</v>
          </cell>
          <cell r="V172">
            <v>0</v>
          </cell>
          <cell r="W172">
            <v>45186.326968760004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376 Clinton St</v>
          </cell>
          <cell r="B173" t="str">
            <v>Parking Lots and Garages</v>
          </cell>
          <cell r="C173" t="str">
            <v>Parking Lots and Garages</v>
          </cell>
          <cell r="D173">
            <v>33</v>
          </cell>
          <cell r="E173">
            <v>168</v>
          </cell>
          <cell r="F173">
            <v>0</v>
          </cell>
          <cell r="G173">
            <v>2443.2440310000002</v>
          </cell>
          <cell r="H173">
            <v>0</v>
          </cell>
          <cell r="I173">
            <v>0</v>
          </cell>
          <cell r="J173">
            <v>0</v>
          </cell>
          <cell r="K173">
            <v>8.7957151602604657</v>
          </cell>
          <cell r="L173">
            <v>2443.2542111834628</v>
          </cell>
          <cell r="M173">
            <v>97.729761240000016</v>
          </cell>
          <cell r="N173">
            <v>74.038006399498869</v>
          </cell>
          <cell r="O173" t="e">
            <v>#DIV/0!</v>
          </cell>
          <cell r="P173">
            <v>0.44070241904463614</v>
          </cell>
          <cell r="Q173">
            <v>8.7957151602604657</v>
          </cell>
          <cell r="R173">
            <v>0</v>
          </cell>
          <cell r="S173">
            <v>2443.2440310000002</v>
          </cell>
          <cell r="T173">
            <v>0</v>
          </cell>
          <cell r="U173">
            <v>0</v>
          </cell>
          <cell r="V173">
            <v>0</v>
          </cell>
          <cell r="W173">
            <v>97.729761240000016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388 EVANS AVE</v>
          </cell>
          <cell r="B174" t="str">
            <v>Leasing</v>
          </cell>
          <cell r="C174" t="str">
            <v>Leasing</v>
          </cell>
          <cell r="D174">
            <v>7500</v>
          </cell>
          <cell r="E174">
            <v>168</v>
          </cell>
          <cell r="F174">
            <v>0</v>
          </cell>
          <cell r="G174">
            <v>6368.5959999999995</v>
          </cell>
          <cell r="H174">
            <v>10777.771333999999</v>
          </cell>
          <cell r="I174">
            <v>0</v>
          </cell>
          <cell r="J174">
            <v>0</v>
          </cell>
          <cell r="K174">
            <v>432.52861810486951</v>
          </cell>
          <cell r="L174">
            <v>120146.83836246375</v>
          </cell>
          <cell r="M174">
            <v>20729.16826548646</v>
          </cell>
          <cell r="N174">
            <v>16.019578448328499</v>
          </cell>
          <cell r="O174" t="e">
            <v>#DIV/0!</v>
          </cell>
          <cell r="P174">
            <v>9.5354633621002965E-2</v>
          </cell>
          <cell r="Q174">
            <v>22.927041128939997</v>
          </cell>
          <cell r="R174">
            <v>409.6015769759295</v>
          </cell>
          <cell r="S174">
            <v>6368.5959999999995</v>
          </cell>
          <cell r="T174">
            <v>111460.47780482778</v>
          </cell>
          <cell r="U174">
            <v>0</v>
          </cell>
          <cell r="V174">
            <v>0</v>
          </cell>
          <cell r="W174">
            <v>254.74383999999998</v>
          </cell>
          <cell r="X174">
            <v>20474.424425486461</v>
          </cell>
          <cell r="Y174">
            <v>0</v>
          </cell>
          <cell r="Z174">
            <v>0</v>
          </cell>
        </row>
        <row r="175">
          <cell r="A175" t="str">
            <v>3885 Yonge St Lot</v>
          </cell>
          <cell r="B175" t="str">
            <v>Parking Lots and Garages</v>
          </cell>
          <cell r="C175" t="str">
            <v>Parking Lots and Garages</v>
          </cell>
          <cell r="D175">
            <v>139</v>
          </cell>
          <cell r="E175">
            <v>168</v>
          </cell>
          <cell r="F175">
            <v>0</v>
          </cell>
          <cell r="G175">
            <v>43907.551471999992</v>
          </cell>
          <cell r="H175">
            <v>0</v>
          </cell>
          <cell r="I175">
            <v>0</v>
          </cell>
          <cell r="J175">
            <v>0</v>
          </cell>
          <cell r="K175">
            <v>158.06784391247203</v>
          </cell>
          <cell r="L175">
            <v>43907.734420131121</v>
          </cell>
          <cell r="M175">
            <v>1756.3020588799998</v>
          </cell>
          <cell r="N175">
            <v>315.88298143979222</v>
          </cell>
          <cell r="O175" t="e">
            <v>#DIV/0!</v>
          </cell>
          <cell r="P175">
            <v>1.8802558419035251</v>
          </cell>
          <cell r="Q175">
            <v>158.06784391247203</v>
          </cell>
          <cell r="R175">
            <v>0</v>
          </cell>
          <cell r="S175">
            <v>43907.551471999992</v>
          </cell>
          <cell r="T175">
            <v>0</v>
          </cell>
          <cell r="U175">
            <v>0</v>
          </cell>
          <cell r="V175">
            <v>0</v>
          </cell>
          <cell r="W175">
            <v>1756.3020588799998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391 Alliance Ave</v>
          </cell>
          <cell r="B176" t="str">
            <v>Storage Facilities</v>
          </cell>
          <cell r="C176" t="str">
            <v>Storage Facilities</v>
          </cell>
          <cell r="D176">
            <v>34952</v>
          </cell>
          <cell r="E176">
            <v>100</v>
          </cell>
          <cell r="F176">
            <v>0</v>
          </cell>
          <cell r="G176">
            <v>277387.10117699997</v>
          </cell>
          <cell r="H176">
            <v>0</v>
          </cell>
          <cell r="I176">
            <v>0</v>
          </cell>
          <cell r="J176">
            <v>0</v>
          </cell>
          <cell r="K176">
            <v>998.59772504371756</v>
          </cell>
          <cell r="L176">
            <v>277388.25695658824</v>
          </cell>
          <cell r="M176">
            <v>11095.484047079999</v>
          </cell>
          <cell r="N176">
            <v>7.9362627877256875</v>
          </cell>
          <cell r="O176" t="e">
            <v>#DIV/0!</v>
          </cell>
          <cell r="P176">
            <v>7.9362627877256869E-2</v>
          </cell>
          <cell r="Q176">
            <v>998.59772504371756</v>
          </cell>
          <cell r="R176">
            <v>0</v>
          </cell>
          <cell r="S176">
            <v>277387.10117699997</v>
          </cell>
          <cell r="T176">
            <v>0</v>
          </cell>
          <cell r="U176">
            <v>0</v>
          </cell>
          <cell r="V176">
            <v>0</v>
          </cell>
          <cell r="W176">
            <v>11095.484047079999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40 Dufferin St</v>
          </cell>
          <cell r="B177" t="str">
            <v>TTC</v>
          </cell>
          <cell r="C177" t="str">
            <v>TTC</v>
          </cell>
          <cell r="D177">
            <v>0</v>
          </cell>
          <cell r="E177">
            <v>168</v>
          </cell>
          <cell r="F177">
            <v>0</v>
          </cell>
          <cell r="G177">
            <v>52929.148153000002</v>
          </cell>
          <cell r="H177">
            <v>0</v>
          </cell>
          <cell r="I177">
            <v>0</v>
          </cell>
          <cell r="J177">
            <v>0</v>
          </cell>
          <cell r="K177">
            <v>190.54572728802231</v>
          </cell>
          <cell r="L177">
            <v>52929.368691117306</v>
          </cell>
          <cell r="M177">
            <v>2117.1659261200002</v>
          </cell>
          <cell r="N177" t="e">
            <v>#DIV/0!</v>
          </cell>
          <cell r="O177" t="e">
            <v>#DIV/0!</v>
          </cell>
          <cell r="P177" t="e">
            <v>#DIV/0!</v>
          </cell>
          <cell r="Q177">
            <v>190.54572728802231</v>
          </cell>
          <cell r="R177">
            <v>0</v>
          </cell>
          <cell r="S177">
            <v>52929.148153000002</v>
          </cell>
          <cell r="T177">
            <v>0</v>
          </cell>
          <cell r="U177">
            <v>0</v>
          </cell>
          <cell r="V177">
            <v>0</v>
          </cell>
          <cell r="W177">
            <v>2117.1659261200002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40 Larch St</v>
          </cell>
          <cell r="B178" t="str">
            <v>Parking Lots and Garages</v>
          </cell>
          <cell r="C178" t="str">
            <v>Parking Lots and Garages</v>
          </cell>
          <cell r="D178">
            <v>357</v>
          </cell>
          <cell r="E178">
            <v>168</v>
          </cell>
          <cell r="F178">
            <v>0</v>
          </cell>
          <cell r="G178">
            <v>513100.24019400001</v>
          </cell>
          <cell r="H178">
            <v>0</v>
          </cell>
          <cell r="I178">
            <v>0</v>
          </cell>
          <cell r="J178">
            <v>0</v>
          </cell>
          <cell r="K178">
            <v>1847.1685612020028</v>
          </cell>
          <cell r="L178">
            <v>513102.37811166747</v>
          </cell>
          <cell r="M178">
            <v>20524.009607759999</v>
          </cell>
          <cell r="N178">
            <v>1437.2615633380042</v>
          </cell>
          <cell r="O178" t="e">
            <v>#DIV/0!</v>
          </cell>
          <cell r="P178">
            <v>8.5551283532024058</v>
          </cell>
          <cell r="Q178">
            <v>1847.1685612020028</v>
          </cell>
          <cell r="R178">
            <v>0</v>
          </cell>
          <cell r="S178">
            <v>513100.24019400001</v>
          </cell>
          <cell r="T178">
            <v>0</v>
          </cell>
          <cell r="U178">
            <v>0</v>
          </cell>
          <cell r="V178">
            <v>0</v>
          </cell>
          <cell r="W178">
            <v>20524.009607759999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40 Russell Hill Rd</v>
          </cell>
          <cell r="B179" t="str">
            <v>Leasing</v>
          </cell>
          <cell r="C179" t="str">
            <v>Leasing</v>
          </cell>
          <cell r="D179">
            <v>3735</v>
          </cell>
          <cell r="E179">
            <v>100</v>
          </cell>
          <cell r="F179">
            <v>0</v>
          </cell>
          <cell r="G179">
            <v>11819.466677</v>
          </cell>
          <cell r="H179">
            <v>5776.8615520000003</v>
          </cell>
          <cell r="I179">
            <v>0</v>
          </cell>
          <cell r="J179">
            <v>0</v>
          </cell>
          <cell r="K179">
            <v>262.09579493086255</v>
          </cell>
          <cell r="L179">
            <v>72804.387480795151</v>
          </cell>
          <cell r="M179">
            <v>11447.024788798881</v>
          </cell>
          <cell r="N179">
            <v>19.492473221096425</v>
          </cell>
          <cell r="O179" t="e">
            <v>#DIV/0!</v>
          </cell>
          <cell r="P179">
            <v>0.19492473221096426</v>
          </cell>
          <cell r="Q179">
            <v>42.550257329200157</v>
          </cell>
          <cell r="R179">
            <v>219.5455376016624</v>
          </cell>
          <cell r="S179">
            <v>11819.466677</v>
          </cell>
          <cell r="T179">
            <v>59742.569112318401</v>
          </cell>
          <cell r="U179">
            <v>0</v>
          </cell>
          <cell r="V179">
            <v>0</v>
          </cell>
          <cell r="W179">
            <v>472.77866708000005</v>
          </cell>
          <cell r="X179">
            <v>10974.246121718881</v>
          </cell>
          <cell r="Y179">
            <v>0</v>
          </cell>
          <cell r="Z179">
            <v>0</v>
          </cell>
        </row>
        <row r="180">
          <cell r="A180" t="str">
            <v>400 Keele St</v>
          </cell>
          <cell r="B180" t="str">
            <v>Parking Lots and Garages</v>
          </cell>
          <cell r="C180" t="str">
            <v>Parking Lots and Garages</v>
          </cell>
          <cell r="D180">
            <v>54</v>
          </cell>
          <cell r="E180">
            <v>168</v>
          </cell>
          <cell r="F180">
            <v>0</v>
          </cell>
          <cell r="G180">
            <v>4266.5929900000001</v>
          </cell>
          <cell r="H180">
            <v>0</v>
          </cell>
          <cell r="I180">
            <v>0</v>
          </cell>
          <cell r="J180">
            <v>0</v>
          </cell>
          <cell r="K180">
            <v>15.359798762894849</v>
          </cell>
          <cell r="L180">
            <v>4266.6107674707919</v>
          </cell>
          <cell r="M180">
            <v>170.66371960000001</v>
          </cell>
          <cell r="N180">
            <v>79.011310508718367</v>
          </cell>
          <cell r="O180" t="e">
            <v>#DIV/0!</v>
          </cell>
          <cell r="P180">
            <v>0.4703054196947522</v>
          </cell>
          <cell r="Q180">
            <v>15.359798762894849</v>
          </cell>
          <cell r="R180">
            <v>0</v>
          </cell>
          <cell r="S180">
            <v>4266.5929900000001</v>
          </cell>
          <cell r="T180">
            <v>0</v>
          </cell>
          <cell r="U180">
            <v>0</v>
          </cell>
          <cell r="V180">
            <v>0</v>
          </cell>
          <cell r="W180">
            <v>170.66371960000001</v>
          </cell>
          <cell r="X180">
            <v>0</v>
          </cell>
          <cell r="Y180">
            <v>0</v>
          </cell>
          <cell r="Z180">
            <v>0</v>
          </cell>
        </row>
        <row r="181">
          <cell r="A181" t="str">
            <v>4005 Eglinton Ave W</v>
          </cell>
          <cell r="B181" t="str">
            <v>Outdoor Recreational Facilities</v>
          </cell>
          <cell r="C181" t="str">
            <v>Outdoor Recreational Facilities</v>
          </cell>
          <cell r="D181">
            <v>1</v>
          </cell>
          <cell r="E181">
            <v>168</v>
          </cell>
          <cell r="F181">
            <v>0</v>
          </cell>
          <cell r="G181">
            <v>26769.700395</v>
          </cell>
          <cell r="H181">
            <v>0</v>
          </cell>
          <cell r="I181">
            <v>0</v>
          </cell>
          <cell r="J181">
            <v>0</v>
          </cell>
          <cell r="K181">
            <v>96.371322967505918</v>
          </cell>
          <cell r="L181">
            <v>26769.811935418311</v>
          </cell>
          <cell r="M181">
            <v>1070.7880158</v>
          </cell>
          <cell r="N181">
            <v>26769.811935418311</v>
          </cell>
          <cell r="O181" t="e">
            <v>#DIV/0!</v>
          </cell>
          <cell r="P181">
            <v>159.34411866320423</v>
          </cell>
          <cell r="Q181">
            <v>96.371322967505918</v>
          </cell>
          <cell r="R181">
            <v>0</v>
          </cell>
          <cell r="S181">
            <v>26769.700395</v>
          </cell>
          <cell r="T181">
            <v>0</v>
          </cell>
          <cell r="U181">
            <v>0</v>
          </cell>
          <cell r="V181">
            <v>0</v>
          </cell>
          <cell r="W181">
            <v>1070.7880158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402 Sewells Rd</v>
          </cell>
          <cell r="B182" t="str">
            <v>Streetlighting</v>
          </cell>
          <cell r="C182" t="str">
            <v>Streetlighting</v>
          </cell>
          <cell r="D182">
            <v>1</v>
          </cell>
          <cell r="E182">
            <v>100</v>
          </cell>
          <cell r="F182">
            <v>0</v>
          </cell>
          <cell r="G182">
            <v>225.476001</v>
          </cell>
          <cell r="H182">
            <v>0</v>
          </cell>
          <cell r="I182">
            <v>0</v>
          </cell>
          <cell r="J182">
            <v>0</v>
          </cell>
          <cell r="K182">
            <v>0.81171698574001494</v>
          </cell>
          <cell r="L182">
            <v>225.4769404833375</v>
          </cell>
          <cell r="M182">
            <v>9.0190400400000001</v>
          </cell>
          <cell r="N182">
            <v>225.4769404833375</v>
          </cell>
          <cell r="O182" t="e">
            <v>#DIV/0!</v>
          </cell>
          <cell r="P182">
            <v>2.2547694048333748</v>
          </cell>
          <cell r="Q182">
            <v>0.81171698574001494</v>
          </cell>
          <cell r="R182">
            <v>0</v>
          </cell>
          <cell r="S182">
            <v>225.476001</v>
          </cell>
          <cell r="T182">
            <v>0</v>
          </cell>
          <cell r="U182">
            <v>0</v>
          </cell>
          <cell r="V182">
            <v>0</v>
          </cell>
          <cell r="W182">
            <v>9.0190400400000001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405 Sherbourne St</v>
          </cell>
          <cell r="B183" t="str">
            <v>Parking Lots and Garages</v>
          </cell>
          <cell r="C183" t="str">
            <v>Parking Lots and Garages</v>
          </cell>
          <cell r="D183">
            <v>110</v>
          </cell>
          <cell r="E183">
            <v>168</v>
          </cell>
          <cell r="F183">
            <v>0</v>
          </cell>
          <cell r="G183">
            <v>9289.6193989999992</v>
          </cell>
          <cell r="H183">
            <v>0</v>
          </cell>
          <cell r="I183">
            <v>0</v>
          </cell>
          <cell r="J183">
            <v>0</v>
          </cell>
          <cell r="K183">
            <v>33.442769180690981</v>
          </cell>
          <cell r="L183">
            <v>9289.6581057474941</v>
          </cell>
          <cell r="M183">
            <v>371.58477596</v>
          </cell>
          <cell r="N183">
            <v>84.451437324977221</v>
          </cell>
          <cell r="O183" t="e">
            <v>#DIV/0!</v>
          </cell>
          <cell r="P183">
            <v>0.50268712693438822</v>
          </cell>
          <cell r="Q183">
            <v>33.442769180690981</v>
          </cell>
          <cell r="R183">
            <v>0</v>
          </cell>
          <cell r="S183">
            <v>9289.6193989999992</v>
          </cell>
          <cell r="T183">
            <v>0</v>
          </cell>
          <cell r="U183">
            <v>0</v>
          </cell>
          <cell r="V183">
            <v>0</v>
          </cell>
          <cell r="W183">
            <v>371.58477596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406 Victoria Park Ave Pole Opp 3</v>
          </cell>
          <cell r="B184" t="str">
            <v>TTC</v>
          </cell>
          <cell r="C184" t="str">
            <v>TTC</v>
          </cell>
          <cell r="D184">
            <v>0</v>
          </cell>
          <cell r="E184">
            <v>168</v>
          </cell>
          <cell r="F184">
            <v>0</v>
          </cell>
          <cell r="G184">
            <v>22158.718346000001</v>
          </cell>
          <cell r="H184">
            <v>0</v>
          </cell>
          <cell r="I184">
            <v>0</v>
          </cell>
          <cell r="J184">
            <v>0</v>
          </cell>
          <cell r="K184">
            <v>79.771718426375188</v>
          </cell>
          <cell r="L184">
            <v>22158.81067399311</v>
          </cell>
          <cell r="M184">
            <v>886.34873384000002</v>
          </cell>
          <cell r="N184" t="e">
            <v>#DIV/0!</v>
          </cell>
          <cell r="O184" t="e">
            <v>#DIV/0!</v>
          </cell>
          <cell r="P184" t="e">
            <v>#DIV/0!</v>
          </cell>
          <cell r="Q184">
            <v>79.771718426375188</v>
          </cell>
          <cell r="R184">
            <v>0</v>
          </cell>
          <cell r="S184">
            <v>22158.718346000001</v>
          </cell>
          <cell r="T184">
            <v>0</v>
          </cell>
          <cell r="U184">
            <v>0</v>
          </cell>
          <cell r="V184">
            <v>0</v>
          </cell>
          <cell r="W184">
            <v>886.34873384000002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407 Fairlawn</v>
          </cell>
          <cell r="B185" t="str">
            <v>Outdoor Recreational Facilities</v>
          </cell>
          <cell r="C185" t="str">
            <v>Outdoor Recreational Facilities</v>
          </cell>
          <cell r="D185">
            <v>1</v>
          </cell>
          <cell r="E185">
            <v>100</v>
          </cell>
          <cell r="F185">
            <v>0</v>
          </cell>
          <cell r="G185">
            <v>251.98457399999998</v>
          </cell>
          <cell r="H185">
            <v>0</v>
          </cell>
          <cell r="I185">
            <v>0</v>
          </cell>
          <cell r="J185">
            <v>0</v>
          </cell>
          <cell r="K185">
            <v>0.9071482461686099</v>
          </cell>
          <cell r="L185">
            <v>251.98562393572499</v>
          </cell>
          <cell r="M185">
            <v>10.07938296</v>
          </cell>
          <cell r="N185">
            <v>251.98562393572499</v>
          </cell>
          <cell r="O185" t="e">
            <v>#DIV/0!</v>
          </cell>
          <cell r="P185">
            <v>2.5198562393572499</v>
          </cell>
          <cell r="Q185">
            <v>0.9071482461686099</v>
          </cell>
          <cell r="R185">
            <v>0</v>
          </cell>
          <cell r="S185">
            <v>251.98457399999998</v>
          </cell>
          <cell r="T185">
            <v>0</v>
          </cell>
          <cell r="U185">
            <v>0</v>
          </cell>
          <cell r="V185">
            <v>0</v>
          </cell>
          <cell r="W185">
            <v>10.07938296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43 Edwin Ave</v>
          </cell>
          <cell r="B186" t="str">
            <v>Leasing</v>
          </cell>
          <cell r="C186" t="str">
            <v>Leasing</v>
          </cell>
          <cell r="D186">
            <v>1074</v>
          </cell>
          <cell r="E186">
            <v>168</v>
          </cell>
          <cell r="F186">
            <v>0</v>
          </cell>
          <cell r="G186">
            <v>552.15149400000007</v>
          </cell>
          <cell r="H186">
            <v>0</v>
          </cell>
          <cell r="I186">
            <v>0</v>
          </cell>
          <cell r="J186">
            <v>0</v>
          </cell>
          <cell r="K186">
            <v>1.9877536606724102</v>
          </cell>
          <cell r="L186">
            <v>552.15379463122508</v>
          </cell>
          <cell r="M186">
            <v>22.086059760000005</v>
          </cell>
          <cell r="N186">
            <v>0.51410967842758393</v>
          </cell>
          <cell r="O186" t="e">
            <v>#DIV/0!</v>
          </cell>
          <cell r="P186">
            <v>3.0601766573070473E-3</v>
          </cell>
          <cell r="Q186">
            <v>1.9877536606724102</v>
          </cell>
          <cell r="R186">
            <v>0</v>
          </cell>
          <cell r="S186">
            <v>552.15149400000007</v>
          </cell>
          <cell r="T186">
            <v>0</v>
          </cell>
          <cell r="U186">
            <v>0</v>
          </cell>
          <cell r="V186">
            <v>0</v>
          </cell>
          <cell r="W186">
            <v>22.086059760000005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433 Rogers Rd</v>
          </cell>
          <cell r="B187" t="str">
            <v>Parking Lots and Garages</v>
          </cell>
          <cell r="C187" t="str">
            <v>Parking Lots and Garages</v>
          </cell>
          <cell r="D187">
            <v>24</v>
          </cell>
          <cell r="E187">
            <v>168</v>
          </cell>
          <cell r="F187">
            <v>0</v>
          </cell>
          <cell r="G187">
            <v>2775.1555589999998</v>
          </cell>
          <cell r="H187">
            <v>0</v>
          </cell>
          <cell r="I187">
            <v>0</v>
          </cell>
          <cell r="J187">
            <v>0</v>
          </cell>
          <cell r="K187">
            <v>9.9906016397333843</v>
          </cell>
          <cell r="L187">
            <v>2775.1671221481624</v>
          </cell>
          <cell r="M187">
            <v>111.00622236</v>
          </cell>
          <cell r="N187">
            <v>115.6319634228401</v>
          </cell>
          <cell r="O187" t="e">
            <v>#DIV/0!</v>
          </cell>
          <cell r="P187">
            <v>0.68828549656452442</v>
          </cell>
          <cell r="Q187">
            <v>9.9906016397333843</v>
          </cell>
          <cell r="R187">
            <v>0</v>
          </cell>
          <cell r="S187">
            <v>2775.1555589999998</v>
          </cell>
          <cell r="T187">
            <v>0</v>
          </cell>
          <cell r="U187">
            <v>0</v>
          </cell>
          <cell r="V187">
            <v>0</v>
          </cell>
          <cell r="W187">
            <v>111.00622236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44 Richmond St E</v>
          </cell>
          <cell r="B188" t="str">
            <v>Parking Lots and Garages</v>
          </cell>
          <cell r="C188" t="str">
            <v>Parking Lots and Garages</v>
          </cell>
          <cell r="D188">
            <v>1</v>
          </cell>
          <cell r="E188">
            <v>168</v>
          </cell>
          <cell r="F188">
            <v>0</v>
          </cell>
          <cell r="G188">
            <v>54303.332368000003</v>
          </cell>
          <cell r="H188">
            <v>0</v>
          </cell>
          <cell r="I188">
            <v>0</v>
          </cell>
          <cell r="J188">
            <v>0</v>
          </cell>
          <cell r="K188">
            <v>195.49281107478552</v>
          </cell>
          <cell r="L188">
            <v>54303.558631884865</v>
          </cell>
          <cell r="M188">
            <v>2172.1332947200003</v>
          </cell>
          <cell r="N188">
            <v>54303.558631884865</v>
          </cell>
          <cell r="O188" t="e">
            <v>#DIV/0!</v>
          </cell>
          <cell r="P188">
            <v>323.2354680469337</v>
          </cell>
          <cell r="Q188">
            <v>195.49281107478552</v>
          </cell>
          <cell r="R188">
            <v>0</v>
          </cell>
          <cell r="S188">
            <v>54303.332368000003</v>
          </cell>
          <cell r="T188">
            <v>0</v>
          </cell>
          <cell r="U188">
            <v>0</v>
          </cell>
          <cell r="V188">
            <v>0</v>
          </cell>
          <cell r="W188">
            <v>2172.1332947200003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45 Aberdeen Ave</v>
          </cell>
          <cell r="B189" t="str">
            <v>Parking Lots and Garages</v>
          </cell>
          <cell r="C189" t="str">
            <v>Parking Lots and Garages</v>
          </cell>
          <cell r="D189">
            <v>35</v>
          </cell>
          <cell r="E189">
            <v>168</v>
          </cell>
          <cell r="F189">
            <v>0</v>
          </cell>
          <cell r="G189">
            <v>3632.8993939999996</v>
          </cell>
          <cell r="H189">
            <v>0</v>
          </cell>
          <cell r="I189">
            <v>0</v>
          </cell>
          <cell r="J189">
            <v>0</v>
          </cell>
          <cell r="K189">
            <v>13.078492311890908</v>
          </cell>
          <cell r="L189">
            <v>3632.914531080808</v>
          </cell>
          <cell r="M189">
            <v>145.31597575999999</v>
          </cell>
          <cell r="N189">
            <v>103.79755803088023</v>
          </cell>
          <cell r="O189" t="e">
            <v>#DIV/0!</v>
          </cell>
          <cell r="P189">
            <v>0.61784260732666796</v>
          </cell>
          <cell r="Q189">
            <v>13.078492311890908</v>
          </cell>
          <cell r="R189">
            <v>0</v>
          </cell>
          <cell r="S189">
            <v>3632.8993939999996</v>
          </cell>
          <cell r="T189">
            <v>0</v>
          </cell>
          <cell r="U189">
            <v>0</v>
          </cell>
          <cell r="V189">
            <v>0</v>
          </cell>
          <cell r="W189">
            <v>145.31597575999999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45 Dunfield Ave</v>
          </cell>
          <cell r="B190" t="str">
            <v>Outdoor Recreational Facilities</v>
          </cell>
          <cell r="C190" t="str">
            <v>Outdoor Recreational Facilities</v>
          </cell>
          <cell r="D190">
            <v>1</v>
          </cell>
          <cell r="E190">
            <v>100</v>
          </cell>
          <cell r="F190">
            <v>0</v>
          </cell>
          <cell r="G190">
            <v>148.431242</v>
          </cell>
          <cell r="H190">
            <v>0</v>
          </cell>
          <cell r="I190">
            <v>0</v>
          </cell>
          <cell r="J190">
            <v>0</v>
          </cell>
          <cell r="K190">
            <v>0.53435469766862997</v>
          </cell>
          <cell r="L190">
            <v>148.43186046350834</v>
          </cell>
          <cell r="M190">
            <v>5.9372496799999999</v>
          </cell>
          <cell r="N190">
            <v>148.43186046350834</v>
          </cell>
          <cell r="O190" t="e">
            <v>#DIV/0!</v>
          </cell>
          <cell r="P190">
            <v>1.4843186046350834</v>
          </cell>
          <cell r="Q190">
            <v>0.53435469766862997</v>
          </cell>
          <cell r="R190">
            <v>0</v>
          </cell>
          <cell r="S190">
            <v>148.431242</v>
          </cell>
          <cell r="T190">
            <v>0</v>
          </cell>
          <cell r="U190">
            <v>0</v>
          </cell>
          <cell r="V190">
            <v>0</v>
          </cell>
          <cell r="W190">
            <v>5.9372496799999999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453 Spadina Rd</v>
          </cell>
          <cell r="B191" t="str">
            <v>Parking Lots and Garages</v>
          </cell>
          <cell r="C191" t="str">
            <v>Parking Lots and Garages</v>
          </cell>
          <cell r="D191">
            <v>55</v>
          </cell>
          <cell r="E191">
            <v>168</v>
          </cell>
          <cell r="F191">
            <v>0</v>
          </cell>
          <cell r="G191">
            <v>4291.6561550000006</v>
          </cell>
          <cell r="H191">
            <v>0</v>
          </cell>
          <cell r="I191">
            <v>0</v>
          </cell>
          <cell r="J191">
            <v>0</v>
          </cell>
          <cell r="K191">
            <v>15.450026532842326</v>
          </cell>
          <cell r="L191">
            <v>4291.6740369006466</v>
          </cell>
          <cell r="M191">
            <v>171.66624620000002</v>
          </cell>
          <cell r="N191">
            <v>78.03043703455721</v>
          </cell>
          <cell r="O191" t="e">
            <v>#DIV/0!</v>
          </cell>
          <cell r="P191">
            <v>0.46446688711045958</v>
          </cell>
          <cell r="Q191">
            <v>15.450026532842326</v>
          </cell>
          <cell r="R191">
            <v>0</v>
          </cell>
          <cell r="S191">
            <v>4291.6561550000006</v>
          </cell>
          <cell r="T191">
            <v>0</v>
          </cell>
          <cell r="U191">
            <v>0</v>
          </cell>
          <cell r="V191">
            <v>0</v>
          </cell>
          <cell r="W191">
            <v>171.66624620000002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470 Windermere Ave</v>
          </cell>
          <cell r="B192" t="str">
            <v>Parking Lots and Garages</v>
          </cell>
          <cell r="C192" t="str">
            <v>Parking Lots and Garages</v>
          </cell>
          <cell r="D192">
            <v>88</v>
          </cell>
          <cell r="E192">
            <v>168</v>
          </cell>
          <cell r="F192">
            <v>0</v>
          </cell>
          <cell r="G192">
            <v>6707.0087780000003</v>
          </cell>
          <cell r="H192">
            <v>0</v>
          </cell>
          <cell r="I192">
            <v>0</v>
          </cell>
          <cell r="J192">
            <v>0</v>
          </cell>
          <cell r="K192">
            <v>24.14533220593167</v>
          </cell>
          <cell r="L192">
            <v>6707.0367238699082</v>
          </cell>
          <cell r="M192">
            <v>268.28035112000003</v>
          </cell>
          <cell r="N192">
            <v>76.216326407612598</v>
          </cell>
          <cell r="O192" t="e">
            <v>#DIV/0!</v>
          </cell>
          <cell r="P192">
            <v>0.45366860956912258</v>
          </cell>
          <cell r="Q192">
            <v>24.14533220593167</v>
          </cell>
          <cell r="R192">
            <v>0</v>
          </cell>
          <cell r="S192">
            <v>6707.0087780000003</v>
          </cell>
          <cell r="T192">
            <v>0</v>
          </cell>
          <cell r="U192">
            <v>0</v>
          </cell>
          <cell r="V192">
            <v>0</v>
          </cell>
          <cell r="W192">
            <v>268.28035112000003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480 Mill Rd</v>
          </cell>
          <cell r="B193" t="str">
            <v>Water Misc Service</v>
          </cell>
          <cell r="C193" t="str">
            <v>Water Misc Service</v>
          </cell>
          <cell r="D193">
            <v>1</v>
          </cell>
          <cell r="E193">
            <v>168</v>
          </cell>
          <cell r="F193">
            <v>0</v>
          </cell>
          <cell r="G193">
            <v>67555.442246999999</v>
          </cell>
          <cell r="H193">
            <v>0</v>
          </cell>
          <cell r="I193">
            <v>0</v>
          </cell>
          <cell r="J193">
            <v>0</v>
          </cell>
          <cell r="K193">
            <v>243.20060542083368</v>
          </cell>
          <cell r="L193">
            <v>67555.723728009354</v>
          </cell>
          <cell r="M193">
            <v>2702.2176898799999</v>
          </cell>
          <cell r="N193">
            <v>67555.723728009354</v>
          </cell>
          <cell r="O193" t="e">
            <v>#DIV/0!</v>
          </cell>
          <cell r="P193">
            <v>402.11740314291285</v>
          </cell>
          <cell r="Q193">
            <v>243.20060542083368</v>
          </cell>
          <cell r="R193">
            <v>0</v>
          </cell>
          <cell r="S193">
            <v>67555.442246999999</v>
          </cell>
          <cell r="T193">
            <v>0</v>
          </cell>
          <cell r="U193">
            <v>0</v>
          </cell>
          <cell r="V193">
            <v>0</v>
          </cell>
          <cell r="W193">
            <v>2702.2176898799999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50 Wabash</v>
          </cell>
          <cell r="B194" t="str">
            <v>Leasing</v>
          </cell>
          <cell r="C194" t="str">
            <v>Leasing</v>
          </cell>
          <cell r="D194">
            <v>2992</v>
          </cell>
          <cell r="E194">
            <v>100</v>
          </cell>
          <cell r="F194">
            <v>0</v>
          </cell>
          <cell r="G194">
            <v>15631.037531000002</v>
          </cell>
          <cell r="H194">
            <v>4356.8420070000002</v>
          </cell>
          <cell r="I194">
            <v>0</v>
          </cell>
          <cell r="J194">
            <v>0</v>
          </cell>
          <cell r="K194">
            <v>221.85066867912835</v>
          </cell>
          <cell r="L194">
            <v>61625.185744202317</v>
          </cell>
          <cell r="M194">
            <v>8901.8906935178311</v>
          </cell>
          <cell r="N194">
            <v>20.596652989372433</v>
          </cell>
          <cell r="O194" t="e">
            <v>#DIV/0!</v>
          </cell>
          <cell r="P194">
            <v>0.20596652989372433</v>
          </cell>
          <cell r="Q194">
            <v>56.27196957716297</v>
          </cell>
          <cell r="R194">
            <v>165.57869910196538</v>
          </cell>
          <cell r="S194">
            <v>15631.037531000002</v>
          </cell>
          <cell r="T194">
            <v>45057.152983791901</v>
          </cell>
          <cell r="U194">
            <v>0</v>
          </cell>
          <cell r="V194">
            <v>0</v>
          </cell>
          <cell r="W194">
            <v>625.24150124000005</v>
          </cell>
          <cell r="X194">
            <v>8276.6491922778314</v>
          </cell>
          <cell r="Y194">
            <v>0</v>
          </cell>
          <cell r="Z194">
            <v>0</v>
          </cell>
        </row>
        <row r="195">
          <cell r="A195" t="str">
            <v>5063 Yonge St Unit Underg</v>
          </cell>
          <cell r="B195" t="str">
            <v>Outdoor Recreational Facilities</v>
          </cell>
          <cell r="C195" t="str">
            <v>Outdoor Recreational Facilities</v>
          </cell>
          <cell r="D195">
            <v>1</v>
          </cell>
          <cell r="E195">
            <v>100</v>
          </cell>
          <cell r="F195">
            <v>0</v>
          </cell>
          <cell r="G195">
            <v>22.477499999999999</v>
          </cell>
          <cell r="H195">
            <v>0</v>
          </cell>
          <cell r="I195">
            <v>0</v>
          </cell>
          <cell r="J195">
            <v>0</v>
          </cell>
          <cell r="K195">
            <v>8.0919337162499994E-2</v>
          </cell>
          <cell r="L195">
            <v>22.477593656249997</v>
          </cell>
          <cell r="M195">
            <v>0.89910000000000001</v>
          </cell>
          <cell r="N195">
            <v>22.477593656249997</v>
          </cell>
          <cell r="O195" t="e">
            <v>#DIV/0!</v>
          </cell>
          <cell r="P195">
            <v>0.22477593656249997</v>
          </cell>
          <cell r="Q195">
            <v>8.0919337162499994E-2</v>
          </cell>
          <cell r="R195">
            <v>0</v>
          </cell>
          <cell r="S195">
            <v>22.477499999999999</v>
          </cell>
          <cell r="T195">
            <v>0</v>
          </cell>
          <cell r="U195">
            <v>0</v>
          </cell>
          <cell r="V195">
            <v>0</v>
          </cell>
          <cell r="W195">
            <v>0.89910000000000001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51 Benshire Dr</v>
          </cell>
          <cell r="B196" t="str">
            <v>Outdoor Recreational Facilities</v>
          </cell>
          <cell r="C196" t="str">
            <v>Outdoor Recreational Facilities</v>
          </cell>
          <cell r="D196">
            <v>1</v>
          </cell>
          <cell r="E196">
            <v>100</v>
          </cell>
          <cell r="F196">
            <v>0</v>
          </cell>
          <cell r="G196">
            <v>159.138059</v>
          </cell>
          <cell r="H196">
            <v>0</v>
          </cell>
          <cell r="I196">
            <v>0</v>
          </cell>
          <cell r="J196">
            <v>0</v>
          </cell>
          <cell r="K196">
            <v>0.57289939947088497</v>
          </cell>
          <cell r="L196">
            <v>159.13872207524582</v>
          </cell>
          <cell r="M196">
            <v>6.3655223599999999</v>
          </cell>
          <cell r="N196">
            <v>159.13872207524582</v>
          </cell>
          <cell r="O196" t="e">
            <v>#DIV/0!</v>
          </cell>
          <cell r="P196">
            <v>1.5913872207524582</v>
          </cell>
          <cell r="Q196">
            <v>0.57289939947088497</v>
          </cell>
          <cell r="R196">
            <v>0</v>
          </cell>
          <cell r="S196">
            <v>159.138059</v>
          </cell>
          <cell r="T196">
            <v>0</v>
          </cell>
          <cell r="U196">
            <v>0</v>
          </cell>
          <cell r="V196">
            <v>0</v>
          </cell>
          <cell r="W196">
            <v>6.3655223599999999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51 Dockside Dr</v>
          </cell>
          <cell r="B197" t="str">
            <v>Outdoor Recreational Facilities</v>
          </cell>
          <cell r="C197" t="str">
            <v>Outdoor Recreational Facilities</v>
          </cell>
          <cell r="D197">
            <v>1</v>
          </cell>
          <cell r="E197">
            <v>100</v>
          </cell>
          <cell r="F197">
            <v>0</v>
          </cell>
          <cell r="G197">
            <v>43122.325903000004</v>
          </cell>
          <cell r="H197">
            <v>0</v>
          </cell>
          <cell r="I197">
            <v>0</v>
          </cell>
          <cell r="J197">
            <v>0</v>
          </cell>
          <cell r="K197">
            <v>155.24102008568855</v>
          </cell>
          <cell r="L197">
            <v>43122.50557935793</v>
          </cell>
          <cell r="M197">
            <v>1724.8930361200003</v>
          </cell>
          <cell r="N197">
            <v>43122.50557935793</v>
          </cell>
          <cell r="O197" t="e">
            <v>#DIV/0!</v>
          </cell>
          <cell r="P197">
            <v>431.22505579357932</v>
          </cell>
          <cell r="Q197">
            <v>155.24102008568855</v>
          </cell>
          <cell r="R197">
            <v>0</v>
          </cell>
          <cell r="S197">
            <v>43122.325903000004</v>
          </cell>
          <cell r="T197">
            <v>0</v>
          </cell>
          <cell r="U197">
            <v>0</v>
          </cell>
          <cell r="V197">
            <v>0</v>
          </cell>
          <cell r="W197">
            <v>1724.8930361200003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51 Lisgar</v>
          </cell>
          <cell r="B198" t="str">
            <v>Administrative Offices</v>
          </cell>
          <cell r="C198" t="str">
            <v>Administrative Offices</v>
          </cell>
          <cell r="D198">
            <v>10053</v>
          </cell>
          <cell r="E198">
            <v>70</v>
          </cell>
          <cell r="F198">
            <v>0</v>
          </cell>
          <cell r="G198">
            <v>70947.464934999996</v>
          </cell>
          <cell r="H198">
            <v>5120.6251609999999</v>
          </cell>
          <cell r="I198">
            <v>0</v>
          </cell>
          <cell r="J198">
            <v>0</v>
          </cell>
          <cell r="K198">
            <v>450.0176756625014</v>
          </cell>
          <cell r="L198">
            <v>125004.9099062504</v>
          </cell>
          <cell r="M198">
            <v>12565.49900950009</v>
          </cell>
          <cell r="N198">
            <v>12.434587675942543</v>
          </cell>
          <cell r="O198" t="e">
            <v>#DIV/0!</v>
          </cell>
          <cell r="P198">
            <v>0.1776369667991792</v>
          </cell>
          <cell r="Q198">
            <v>255.41193797797399</v>
          </cell>
          <cell r="R198">
            <v>194.60573768452741</v>
          </cell>
          <cell r="S198">
            <v>70947.464934999996</v>
          </cell>
          <cell r="T198">
            <v>52955.969227513699</v>
          </cell>
          <cell r="U198">
            <v>0</v>
          </cell>
          <cell r="V198">
            <v>0</v>
          </cell>
          <cell r="W198">
            <v>2837.8985973999997</v>
          </cell>
          <cell r="X198">
            <v>9727.6004121000897</v>
          </cell>
          <cell r="Y198">
            <v>0</v>
          </cell>
          <cell r="Z198">
            <v>0</v>
          </cell>
        </row>
        <row r="199">
          <cell r="A199" t="str">
            <v>5184 Yonge St Unit Undrg</v>
          </cell>
          <cell r="B199" t="str">
            <v>Outdoor Recreational Facilities</v>
          </cell>
          <cell r="C199" t="str">
            <v>Outdoor Recreational Facilities</v>
          </cell>
          <cell r="D199">
            <v>1</v>
          </cell>
          <cell r="E199">
            <v>100</v>
          </cell>
          <cell r="F199">
            <v>0</v>
          </cell>
          <cell r="G199">
            <v>67.583168000000001</v>
          </cell>
          <cell r="H199">
            <v>0</v>
          </cell>
          <cell r="I199">
            <v>0</v>
          </cell>
          <cell r="J199">
            <v>0</v>
          </cell>
          <cell r="K199">
            <v>0.24330041854751999</v>
          </cell>
          <cell r="L199">
            <v>67.583449596533328</v>
          </cell>
          <cell r="M199">
            <v>2.7033267200000002</v>
          </cell>
          <cell r="N199">
            <v>67.583449596533328</v>
          </cell>
          <cell r="O199" t="e">
            <v>#DIV/0!</v>
          </cell>
          <cell r="P199">
            <v>0.67583449596533329</v>
          </cell>
          <cell r="Q199">
            <v>0.24330041854751999</v>
          </cell>
          <cell r="R199">
            <v>0</v>
          </cell>
          <cell r="S199">
            <v>67.583168000000001</v>
          </cell>
          <cell r="T199">
            <v>0</v>
          </cell>
          <cell r="U199">
            <v>0</v>
          </cell>
          <cell r="V199">
            <v>0</v>
          </cell>
          <cell r="W199">
            <v>2.7033267200000002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519 Church Park</v>
          </cell>
          <cell r="B200" t="str">
            <v>Outdoor Recreational Facilities</v>
          </cell>
          <cell r="C200" t="str">
            <v>Outdoor Recreational Facilities</v>
          </cell>
          <cell r="D200">
            <v>1</v>
          </cell>
          <cell r="E200">
            <v>168</v>
          </cell>
          <cell r="F200">
            <v>0</v>
          </cell>
          <cell r="G200">
            <v>30063.462886000001</v>
          </cell>
          <cell r="H200">
            <v>0</v>
          </cell>
          <cell r="I200">
            <v>0</v>
          </cell>
          <cell r="J200">
            <v>0</v>
          </cell>
          <cell r="K200">
            <v>108.22891734154329</v>
          </cell>
          <cell r="L200">
            <v>30063.588150428695</v>
          </cell>
          <cell r="M200">
            <v>1202.5385154400001</v>
          </cell>
          <cell r="N200">
            <v>30063.588150428695</v>
          </cell>
          <cell r="O200" t="e">
            <v>#DIV/0!</v>
          </cell>
          <cell r="P200">
            <v>178.94992946683746</v>
          </cell>
          <cell r="Q200">
            <v>108.22891734154329</v>
          </cell>
          <cell r="R200">
            <v>0</v>
          </cell>
          <cell r="S200">
            <v>30063.462886000001</v>
          </cell>
          <cell r="T200">
            <v>0</v>
          </cell>
          <cell r="U200">
            <v>0</v>
          </cell>
          <cell r="V200">
            <v>0</v>
          </cell>
          <cell r="W200">
            <v>1202.5385154400001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519 Church St Comm Ctr</v>
          </cell>
          <cell r="B201" t="str">
            <v>Community Centres</v>
          </cell>
          <cell r="C201" t="str">
            <v>Community Centres</v>
          </cell>
          <cell r="D201">
            <v>15554</v>
          </cell>
          <cell r="E201">
            <v>100</v>
          </cell>
          <cell r="F201">
            <v>0</v>
          </cell>
          <cell r="G201">
            <v>466784.164728</v>
          </cell>
          <cell r="H201">
            <v>0</v>
          </cell>
          <cell r="I201">
            <v>0</v>
          </cell>
          <cell r="J201">
            <v>0</v>
          </cell>
          <cell r="K201">
            <v>1680.4299947832708</v>
          </cell>
          <cell r="L201">
            <v>466786.10966201965</v>
          </cell>
          <cell r="M201">
            <v>18671.36658912</v>
          </cell>
          <cell r="N201">
            <v>30.010679546227315</v>
          </cell>
          <cell r="O201" t="e">
            <v>#DIV/0!</v>
          </cell>
          <cell r="P201">
            <v>0.30010679546227315</v>
          </cell>
          <cell r="Q201">
            <v>1680.4299947832708</v>
          </cell>
          <cell r="R201">
            <v>0</v>
          </cell>
          <cell r="S201">
            <v>466784.164728</v>
          </cell>
          <cell r="T201">
            <v>0</v>
          </cell>
          <cell r="U201">
            <v>0</v>
          </cell>
          <cell r="V201">
            <v>0</v>
          </cell>
          <cell r="W201">
            <v>18671.36658912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55 John St LED Ltg</v>
          </cell>
          <cell r="B202" t="str">
            <v>Traffic Signals</v>
          </cell>
          <cell r="C202" t="str">
            <v>Traffic Signals</v>
          </cell>
          <cell r="D202">
            <v>2500</v>
          </cell>
          <cell r="E202">
            <v>168</v>
          </cell>
          <cell r="F202">
            <v>0</v>
          </cell>
          <cell r="G202">
            <v>3809644.8016970004</v>
          </cell>
          <cell r="H202">
            <v>0</v>
          </cell>
          <cell r="I202">
            <v>0</v>
          </cell>
          <cell r="J202">
            <v>0</v>
          </cell>
          <cell r="K202">
            <v>13714.778430781225</v>
          </cell>
          <cell r="L202">
            <v>3809660.6752170073</v>
          </cell>
          <cell r="M202">
            <v>152385.79206788001</v>
          </cell>
          <cell r="N202">
            <v>1523.8642700868029</v>
          </cell>
          <cell r="O202" t="e">
            <v>#DIV/0!</v>
          </cell>
          <cell r="P202">
            <v>9.0706206552785886</v>
          </cell>
          <cell r="Q202">
            <v>13714.778430781225</v>
          </cell>
          <cell r="R202">
            <v>0</v>
          </cell>
          <cell r="S202">
            <v>3809644.8016970004</v>
          </cell>
          <cell r="T202">
            <v>0</v>
          </cell>
          <cell r="U202">
            <v>0</v>
          </cell>
          <cell r="V202">
            <v>0</v>
          </cell>
          <cell r="W202">
            <v>152385.79206788001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55 John St Ltg Beacon</v>
          </cell>
          <cell r="B203" t="str">
            <v>Traffic Signals</v>
          </cell>
          <cell r="C203" t="str">
            <v>Traffic Signals</v>
          </cell>
          <cell r="D203">
            <v>250</v>
          </cell>
          <cell r="E203">
            <v>168</v>
          </cell>
          <cell r="F203">
            <v>0</v>
          </cell>
          <cell r="G203">
            <v>477143.98840000003</v>
          </cell>
          <cell r="H203">
            <v>0</v>
          </cell>
          <cell r="I203">
            <v>0</v>
          </cell>
          <cell r="J203">
            <v>0</v>
          </cell>
          <cell r="K203">
            <v>1717.725515399826</v>
          </cell>
          <cell r="L203">
            <v>477145.97649995168</v>
          </cell>
          <cell r="M203">
            <v>19085.759536000001</v>
          </cell>
          <cell r="N203">
            <v>1908.5839059998068</v>
          </cell>
          <cell r="O203" t="e">
            <v>#DIV/0!</v>
          </cell>
          <cell r="P203">
            <v>11.360618488094088</v>
          </cell>
          <cell r="Q203">
            <v>1717.725515399826</v>
          </cell>
          <cell r="R203">
            <v>0</v>
          </cell>
          <cell r="S203">
            <v>477143.98840000003</v>
          </cell>
          <cell r="T203">
            <v>0</v>
          </cell>
          <cell r="U203">
            <v>0</v>
          </cell>
          <cell r="V203">
            <v>0</v>
          </cell>
          <cell r="W203">
            <v>19085.759536000001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55 York St</v>
          </cell>
          <cell r="B204" t="str">
            <v>Parking Lots and Garages</v>
          </cell>
          <cell r="C204" t="str">
            <v>Parking Lots and Garages</v>
          </cell>
          <cell r="D204">
            <v>323</v>
          </cell>
          <cell r="E204">
            <v>168</v>
          </cell>
          <cell r="F204">
            <v>0</v>
          </cell>
          <cell r="G204">
            <v>3635.7412709999999</v>
          </cell>
          <cell r="H204">
            <v>0</v>
          </cell>
          <cell r="I204">
            <v>0</v>
          </cell>
          <cell r="J204">
            <v>0</v>
          </cell>
          <cell r="K204">
            <v>13.088723111719064</v>
          </cell>
          <cell r="L204">
            <v>3635.7564199219623</v>
          </cell>
          <cell r="M204">
            <v>145.42965083999999</v>
          </cell>
          <cell r="N204">
            <v>11.256211826383785</v>
          </cell>
          <cell r="O204" t="e">
            <v>#DIV/0!</v>
          </cell>
          <cell r="P204">
            <v>6.7001260871332055E-2</v>
          </cell>
          <cell r="Q204">
            <v>13.088723111719064</v>
          </cell>
          <cell r="R204">
            <v>0</v>
          </cell>
          <cell r="S204">
            <v>3635.7412709999999</v>
          </cell>
          <cell r="T204">
            <v>0</v>
          </cell>
          <cell r="U204">
            <v>0</v>
          </cell>
          <cell r="V204">
            <v>0</v>
          </cell>
          <cell r="W204">
            <v>145.42965083999999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550 Front St W</v>
          </cell>
          <cell r="B205" t="str">
            <v>Parking Lots and Garages</v>
          </cell>
          <cell r="C205" t="str">
            <v>Parking Lots and Garages</v>
          </cell>
          <cell r="D205">
            <v>37</v>
          </cell>
          <cell r="E205">
            <v>168</v>
          </cell>
          <cell r="F205">
            <v>0</v>
          </cell>
          <cell r="G205">
            <v>36096.921095999998</v>
          </cell>
          <cell r="H205">
            <v>0</v>
          </cell>
          <cell r="I205">
            <v>0</v>
          </cell>
          <cell r="J205">
            <v>0</v>
          </cell>
          <cell r="K205">
            <v>129.94945739941642</v>
          </cell>
          <cell r="L205">
            <v>36097.071499837897</v>
          </cell>
          <cell r="M205">
            <v>1443.87684384</v>
          </cell>
          <cell r="N205">
            <v>975.59652702264589</v>
          </cell>
          <cell r="O205" t="e">
            <v>#DIV/0!</v>
          </cell>
          <cell r="P205">
            <v>5.8071221846586063</v>
          </cell>
          <cell r="Q205">
            <v>129.94945739941642</v>
          </cell>
          <cell r="R205">
            <v>0</v>
          </cell>
          <cell r="S205">
            <v>36096.921095999998</v>
          </cell>
          <cell r="T205">
            <v>0</v>
          </cell>
          <cell r="U205">
            <v>0</v>
          </cell>
          <cell r="V205">
            <v>0</v>
          </cell>
          <cell r="W205">
            <v>1443.87684384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554 Queen St W Pole 186</v>
          </cell>
          <cell r="B206" t="str">
            <v>TTC</v>
          </cell>
          <cell r="C206" t="str">
            <v>TTC</v>
          </cell>
          <cell r="D206">
            <v>1</v>
          </cell>
          <cell r="E206">
            <v>168</v>
          </cell>
          <cell r="F206">
            <v>0</v>
          </cell>
          <cell r="G206">
            <v>457.76541400000002</v>
          </cell>
          <cell r="H206">
            <v>0</v>
          </cell>
          <cell r="I206">
            <v>0</v>
          </cell>
          <cell r="J206">
            <v>0</v>
          </cell>
          <cell r="K206">
            <v>1.6479623568812101</v>
          </cell>
          <cell r="L206">
            <v>457.76732135589168</v>
          </cell>
          <cell r="M206">
            <v>18.31061656</v>
          </cell>
          <cell r="N206">
            <v>457.76732135589168</v>
          </cell>
          <cell r="O206" t="e">
            <v>#DIV/0!</v>
          </cell>
          <cell r="P206">
            <v>2.7248054842612599</v>
          </cell>
          <cell r="Q206">
            <v>1.6479623568812101</v>
          </cell>
          <cell r="R206">
            <v>0</v>
          </cell>
          <cell r="S206">
            <v>457.76541400000002</v>
          </cell>
          <cell r="T206">
            <v>0</v>
          </cell>
          <cell r="U206">
            <v>0</v>
          </cell>
          <cell r="V206">
            <v>0</v>
          </cell>
          <cell r="W206">
            <v>18.31061656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557 Palmerston Ave</v>
          </cell>
          <cell r="B207" t="str">
            <v>Parking Lots and Garages</v>
          </cell>
          <cell r="C207" t="str">
            <v>Parking Lots and Garages</v>
          </cell>
          <cell r="D207">
            <v>58</v>
          </cell>
          <cell r="E207">
            <v>168</v>
          </cell>
          <cell r="F207">
            <v>0</v>
          </cell>
          <cell r="G207">
            <v>4975.2869959999998</v>
          </cell>
          <cell r="H207">
            <v>0</v>
          </cell>
          <cell r="I207">
            <v>0</v>
          </cell>
          <cell r="J207">
            <v>0</v>
          </cell>
          <cell r="K207">
            <v>17.911107814904938</v>
          </cell>
          <cell r="L207">
            <v>4975.3077263624828</v>
          </cell>
          <cell r="M207">
            <v>199.01147983999999</v>
          </cell>
          <cell r="N207">
            <v>85.78116769590487</v>
          </cell>
          <cell r="O207" t="e">
            <v>#DIV/0!</v>
          </cell>
          <cell r="P207">
            <v>0.51060218866610041</v>
          </cell>
          <cell r="Q207">
            <v>17.911107814904938</v>
          </cell>
          <cell r="R207">
            <v>0</v>
          </cell>
          <cell r="S207">
            <v>4975.2869959999998</v>
          </cell>
          <cell r="T207">
            <v>0</v>
          </cell>
          <cell r="U207">
            <v>0</v>
          </cell>
          <cell r="V207">
            <v>0</v>
          </cell>
          <cell r="W207">
            <v>199.01147983999999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5575 Yonge St</v>
          </cell>
          <cell r="B208" t="str">
            <v>Outdoor Recreational Facilities</v>
          </cell>
          <cell r="C208" t="str">
            <v>Outdoor Recreational Facilities</v>
          </cell>
          <cell r="D208">
            <v>1</v>
          </cell>
          <cell r="E208">
            <v>100</v>
          </cell>
          <cell r="F208">
            <v>0</v>
          </cell>
          <cell r="G208">
            <v>2907.8959300000001</v>
          </cell>
          <cell r="H208">
            <v>0</v>
          </cell>
          <cell r="I208">
            <v>0</v>
          </cell>
          <cell r="J208">
            <v>0</v>
          </cell>
          <cell r="K208">
            <v>10.46846896643895</v>
          </cell>
          <cell r="L208">
            <v>2907.9080462330417</v>
          </cell>
          <cell r="M208">
            <v>116.3158372</v>
          </cell>
          <cell r="N208">
            <v>2907.9080462330417</v>
          </cell>
          <cell r="O208" t="e">
            <v>#DIV/0!</v>
          </cell>
          <cell r="P208">
            <v>29.079080462330417</v>
          </cell>
          <cell r="Q208">
            <v>10.46846896643895</v>
          </cell>
          <cell r="R208">
            <v>0</v>
          </cell>
          <cell r="S208">
            <v>2907.8959300000001</v>
          </cell>
          <cell r="T208">
            <v>0</v>
          </cell>
          <cell r="U208">
            <v>0</v>
          </cell>
          <cell r="V208">
            <v>0</v>
          </cell>
          <cell r="W208">
            <v>116.3158372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5667 Yonge St</v>
          </cell>
          <cell r="B209" t="str">
            <v>Parking Lots and Garages</v>
          </cell>
          <cell r="C209" t="str">
            <v>Parking Lots and Garages</v>
          </cell>
          <cell r="D209">
            <v>23</v>
          </cell>
          <cell r="E209">
            <v>168</v>
          </cell>
          <cell r="F209">
            <v>0</v>
          </cell>
          <cell r="G209">
            <v>6665.3946299999998</v>
          </cell>
          <cell r="H209">
            <v>0</v>
          </cell>
          <cell r="I209">
            <v>0</v>
          </cell>
          <cell r="J209">
            <v>0</v>
          </cell>
          <cell r="K209">
            <v>23.995520648919449</v>
          </cell>
          <cell r="L209">
            <v>6665.4224024776249</v>
          </cell>
          <cell r="M209">
            <v>266.6157852</v>
          </cell>
          <cell r="N209">
            <v>289.80097402076632</v>
          </cell>
          <cell r="O209" t="e">
            <v>#DIV/0!</v>
          </cell>
          <cell r="P209">
            <v>1.7250057977426567</v>
          </cell>
          <cell r="Q209">
            <v>23.995520648919449</v>
          </cell>
          <cell r="R209">
            <v>0</v>
          </cell>
          <cell r="S209">
            <v>6665.3946299999998</v>
          </cell>
          <cell r="T209">
            <v>0</v>
          </cell>
          <cell r="U209">
            <v>0</v>
          </cell>
          <cell r="V209">
            <v>0</v>
          </cell>
          <cell r="W209">
            <v>266.6157852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567 ARLINGTON</v>
          </cell>
          <cell r="B210" t="str">
            <v>Leasing</v>
          </cell>
          <cell r="C210" t="str">
            <v>Leasing</v>
          </cell>
          <cell r="D210">
            <v>1066</v>
          </cell>
          <cell r="E210">
            <v>100</v>
          </cell>
          <cell r="F210">
            <v>0</v>
          </cell>
          <cell r="G210">
            <v>22.578534000000001</v>
          </cell>
          <cell r="H210">
            <v>0</v>
          </cell>
          <cell r="I210">
            <v>0</v>
          </cell>
          <cell r="J210">
            <v>0</v>
          </cell>
          <cell r="K210">
            <v>8.1283061078010005E-2</v>
          </cell>
          <cell r="L210">
            <v>22.578628077225002</v>
          </cell>
          <cell r="M210">
            <v>0.90314136000000012</v>
          </cell>
          <cell r="N210">
            <v>2.1180701760999062E-2</v>
          </cell>
          <cell r="O210" t="e">
            <v>#DIV/0!</v>
          </cell>
          <cell r="P210">
            <v>2.1180701760999061E-4</v>
          </cell>
          <cell r="Q210">
            <v>8.1283061078010005E-2</v>
          </cell>
          <cell r="R210">
            <v>0</v>
          </cell>
          <cell r="S210">
            <v>22.578534000000001</v>
          </cell>
          <cell r="T210">
            <v>0</v>
          </cell>
          <cell r="U210">
            <v>0</v>
          </cell>
          <cell r="V210">
            <v>0</v>
          </cell>
          <cell r="W210">
            <v>0.90314136000000012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573 Gerrard St E</v>
          </cell>
          <cell r="B211" t="str">
            <v>Parking Lots and Garages</v>
          </cell>
          <cell r="C211" t="str">
            <v>Parking Lots and Garages</v>
          </cell>
          <cell r="D211">
            <v>37</v>
          </cell>
          <cell r="E211">
            <v>168</v>
          </cell>
          <cell r="F211">
            <v>0</v>
          </cell>
          <cell r="G211">
            <v>8578.3444299999992</v>
          </cell>
          <cell r="H211">
            <v>0</v>
          </cell>
          <cell r="I211">
            <v>0</v>
          </cell>
          <cell r="J211">
            <v>0</v>
          </cell>
          <cell r="K211">
            <v>30.882168623166447</v>
          </cell>
          <cell r="L211">
            <v>8578.3801731017902</v>
          </cell>
          <cell r="M211">
            <v>343.1337772</v>
          </cell>
          <cell r="N211">
            <v>231.84811278653487</v>
          </cell>
          <cell r="O211" t="e">
            <v>#DIV/0!</v>
          </cell>
          <cell r="P211">
            <v>1.3800482903960409</v>
          </cell>
          <cell r="Q211">
            <v>30.882168623166447</v>
          </cell>
          <cell r="R211">
            <v>0</v>
          </cell>
          <cell r="S211">
            <v>8578.3444299999992</v>
          </cell>
          <cell r="T211">
            <v>0</v>
          </cell>
          <cell r="U211">
            <v>0</v>
          </cell>
          <cell r="V211">
            <v>0</v>
          </cell>
          <cell r="W211">
            <v>343.1337772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646 St Clair Ave W</v>
          </cell>
          <cell r="B212" t="str">
            <v>Parking Lots and Garages</v>
          </cell>
          <cell r="C212" t="str">
            <v>Parking Lots and Garages</v>
          </cell>
          <cell r="D212">
            <v>19</v>
          </cell>
          <cell r="E212">
            <v>168</v>
          </cell>
          <cell r="F212">
            <v>0</v>
          </cell>
          <cell r="G212">
            <v>4738.9323750000003</v>
          </cell>
          <cell r="H212">
            <v>0</v>
          </cell>
          <cell r="I212">
            <v>0</v>
          </cell>
          <cell r="J212">
            <v>0</v>
          </cell>
          <cell r="K212">
            <v>17.060227633985626</v>
          </cell>
          <cell r="L212">
            <v>4738.952120551563</v>
          </cell>
          <cell r="M212">
            <v>189.55729500000001</v>
          </cell>
          <cell r="N212">
            <v>249.41853266060858</v>
          </cell>
          <cell r="O212" t="e">
            <v>#DIV/0!</v>
          </cell>
          <cell r="P212">
            <v>1.484634122979813</v>
          </cell>
          <cell r="Q212">
            <v>17.060227633985626</v>
          </cell>
          <cell r="R212">
            <v>0</v>
          </cell>
          <cell r="S212">
            <v>4738.9323750000003</v>
          </cell>
          <cell r="T212">
            <v>0</v>
          </cell>
          <cell r="U212">
            <v>0</v>
          </cell>
          <cell r="V212">
            <v>0</v>
          </cell>
          <cell r="W212">
            <v>189.55729500000001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65 The Queensway</v>
          </cell>
          <cell r="B213" t="str">
            <v>TTC</v>
          </cell>
          <cell r="C213" t="str">
            <v>TTC</v>
          </cell>
          <cell r="D213">
            <v>0</v>
          </cell>
          <cell r="E213">
            <v>168</v>
          </cell>
          <cell r="F213">
            <v>0</v>
          </cell>
          <cell r="G213">
            <v>138695.950392</v>
          </cell>
          <cell r="H213">
            <v>0</v>
          </cell>
          <cell r="I213">
            <v>0</v>
          </cell>
          <cell r="J213">
            <v>0</v>
          </cell>
          <cell r="K213">
            <v>499.30750185045582</v>
          </cell>
          <cell r="L213">
            <v>138696.52829179328</v>
          </cell>
          <cell r="M213">
            <v>5547.8380156800004</v>
          </cell>
          <cell r="N213" t="e">
            <v>#DIV/0!</v>
          </cell>
          <cell r="O213" t="e">
            <v>#DIV/0!</v>
          </cell>
          <cell r="P213" t="e">
            <v>#DIV/0!</v>
          </cell>
          <cell r="Q213">
            <v>499.30750185045582</v>
          </cell>
          <cell r="R213">
            <v>0</v>
          </cell>
          <cell r="S213">
            <v>138695.950392</v>
          </cell>
          <cell r="T213">
            <v>0</v>
          </cell>
          <cell r="U213">
            <v>0</v>
          </cell>
          <cell r="V213">
            <v>0</v>
          </cell>
          <cell r="W213">
            <v>5547.8380156800004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653 Gerrard St E</v>
          </cell>
          <cell r="B214" t="str">
            <v>Parking Lots and Garages</v>
          </cell>
          <cell r="C214" t="str">
            <v>Parking Lots and Garages</v>
          </cell>
          <cell r="D214">
            <v>25</v>
          </cell>
          <cell r="E214">
            <v>168</v>
          </cell>
          <cell r="F214">
            <v>0</v>
          </cell>
          <cell r="G214">
            <v>3979.4551169999995</v>
          </cell>
          <cell r="H214">
            <v>0</v>
          </cell>
          <cell r="I214">
            <v>0</v>
          </cell>
          <cell r="J214">
            <v>0</v>
          </cell>
          <cell r="K214">
            <v>14.326098113026752</v>
          </cell>
          <cell r="L214">
            <v>3979.4716980629869</v>
          </cell>
          <cell r="M214">
            <v>159.17820467999999</v>
          </cell>
          <cell r="N214">
            <v>159.17886792251949</v>
          </cell>
          <cell r="O214" t="e">
            <v>#DIV/0!</v>
          </cell>
          <cell r="P214">
            <v>0.94749326144356838</v>
          </cell>
          <cell r="Q214">
            <v>14.326098113026752</v>
          </cell>
          <cell r="R214">
            <v>0</v>
          </cell>
          <cell r="S214">
            <v>3979.4551169999995</v>
          </cell>
          <cell r="T214">
            <v>0</v>
          </cell>
          <cell r="U214">
            <v>0</v>
          </cell>
          <cell r="V214">
            <v>0</v>
          </cell>
          <cell r="W214">
            <v>159.17820467999999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670 Pape Ave</v>
          </cell>
          <cell r="B215" t="str">
            <v>Parking Lots and Garages</v>
          </cell>
          <cell r="C215" t="str">
            <v>Parking Lots and Garages</v>
          </cell>
          <cell r="D215">
            <v>76</v>
          </cell>
          <cell r="E215">
            <v>168</v>
          </cell>
          <cell r="F215">
            <v>0</v>
          </cell>
          <cell r="G215">
            <v>5844.4879380000002</v>
          </cell>
          <cell r="H215">
            <v>0</v>
          </cell>
          <cell r="I215">
            <v>0</v>
          </cell>
          <cell r="J215">
            <v>0</v>
          </cell>
          <cell r="K215">
            <v>21.040244244119069</v>
          </cell>
          <cell r="L215">
            <v>5844.5122900330753</v>
          </cell>
          <cell r="M215">
            <v>233.77951752000001</v>
          </cell>
          <cell r="N215">
            <v>76.901477500435206</v>
          </cell>
          <cell r="O215" t="e">
            <v>#DIV/0!</v>
          </cell>
          <cell r="P215">
            <v>0.4577468898835429</v>
          </cell>
          <cell r="Q215">
            <v>21.040244244119069</v>
          </cell>
          <cell r="R215">
            <v>0</v>
          </cell>
          <cell r="S215">
            <v>5844.4879380000002</v>
          </cell>
          <cell r="T215">
            <v>0</v>
          </cell>
          <cell r="U215">
            <v>0</v>
          </cell>
          <cell r="V215">
            <v>0</v>
          </cell>
          <cell r="W215">
            <v>233.77951752000001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675 Manning Ave</v>
          </cell>
          <cell r="B216" t="str">
            <v>Parking Lots and Garages</v>
          </cell>
          <cell r="C216" t="str">
            <v>Parking Lots and Garages</v>
          </cell>
          <cell r="D216">
            <v>52</v>
          </cell>
          <cell r="E216">
            <v>168</v>
          </cell>
          <cell r="F216">
            <v>0</v>
          </cell>
          <cell r="G216">
            <v>3274.2849499999998</v>
          </cell>
          <cell r="H216">
            <v>0</v>
          </cell>
          <cell r="I216">
            <v>0</v>
          </cell>
          <cell r="J216">
            <v>0</v>
          </cell>
          <cell r="K216">
            <v>11.787474934274249</v>
          </cell>
          <cell r="L216">
            <v>3274.2985928539579</v>
          </cell>
          <cell r="M216">
            <v>130.97139799999999</v>
          </cell>
          <cell r="N216">
            <v>62.967280631806879</v>
          </cell>
          <cell r="O216" t="e">
            <v>#DIV/0!</v>
          </cell>
          <cell r="P216">
            <v>0.37480524185599334</v>
          </cell>
          <cell r="Q216">
            <v>11.787474934274249</v>
          </cell>
          <cell r="R216">
            <v>0</v>
          </cell>
          <cell r="S216">
            <v>3274.2849499999998</v>
          </cell>
          <cell r="T216">
            <v>0</v>
          </cell>
          <cell r="U216">
            <v>0</v>
          </cell>
          <cell r="V216">
            <v>0</v>
          </cell>
          <cell r="W216">
            <v>130.97139799999999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68 Amroth Ave</v>
          </cell>
          <cell r="B217" t="str">
            <v>Parking Lots and Garages</v>
          </cell>
          <cell r="C217" t="str">
            <v>Parking Lots and Garages</v>
          </cell>
          <cell r="D217">
            <v>54</v>
          </cell>
          <cell r="E217">
            <v>168</v>
          </cell>
          <cell r="F217">
            <v>0</v>
          </cell>
          <cell r="G217">
            <v>8668.5539930000014</v>
          </cell>
          <cell r="H217">
            <v>0</v>
          </cell>
          <cell r="I217">
            <v>0</v>
          </cell>
          <cell r="J217">
            <v>0</v>
          </cell>
          <cell r="K217">
            <v>31.206924403109898</v>
          </cell>
          <cell r="L217">
            <v>8668.5901119749724</v>
          </cell>
          <cell r="M217">
            <v>346.74215972000007</v>
          </cell>
          <cell r="N217">
            <v>160.52944651805504</v>
          </cell>
          <cell r="O217" t="e">
            <v>#DIV/0!</v>
          </cell>
          <cell r="P217">
            <v>0.95553241975032766</v>
          </cell>
          <cell r="Q217">
            <v>31.206924403109898</v>
          </cell>
          <cell r="R217">
            <v>0</v>
          </cell>
          <cell r="S217">
            <v>8668.5539930000014</v>
          </cell>
          <cell r="T217">
            <v>0</v>
          </cell>
          <cell r="U217">
            <v>0</v>
          </cell>
          <cell r="V217">
            <v>0</v>
          </cell>
          <cell r="W217">
            <v>346.74215972000007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68 Sheppard Ave W</v>
          </cell>
          <cell r="B218" t="str">
            <v>Parking Lots and Garages</v>
          </cell>
          <cell r="C218" t="str">
            <v>Parking Lots and Garages</v>
          </cell>
          <cell r="D218">
            <v>34</v>
          </cell>
          <cell r="E218">
            <v>168</v>
          </cell>
          <cell r="F218">
            <v>0</v>
          </cell>
          <cell r="G218">
            <v>4978.1977070000003</v>
          </cell>
          <cell r="H218">
            <v>0</v>
          </cell>
          <cell r="I218">
            <v>0</v>
          </cell>
          <cell r="J218">
            <v>0</v>
          </cell>
          <cell r="K218">
            <v>17.921586418165607</v>
          </cell>
          <cell r="L218">
            <v>4978.2184494904468</v>
          </cell>
          <cell r="M218">
            <v>199.12790828000001</v>
          </cell>
          <cell r="N218">
            <v>146.4181896908955</v>
          </cell>
          <cell r="O218" t="e">
            <v>#DIV/0!</v>
          </cell>
          <cell r="P218">
            <v>0.87153684339818749</v>
          </cell>
          <cell r="Q218">
            <v>17.921586418165607</v>
          </cell>
          <cell r="R218">
            <v>0</v>
          </cell>
          <cell r="S218">
            <v>4978.1977070000003</v>
          </cell>
          <cell r="T218">
            <v>0</v>
          </cell>
          <cell r="U218">
            <v>0</v>
          </cell>
          <cell r="V218">
            <v>0</v>
          </cell>
          <cell r="W218">
            <v>199.12790828000001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697 Lansdowne Ave</v>
          </cell>
          <cell r="B219" t="str">
            <v>Parking Lots and Garages</v>
          </cell>
          <cell r="C219" t="str">
            <v>Parking Lots and Garages</v>
          </cell>
          <cell r="D219">
            <v>40</v>
          </cell>
          <cell r="E219">
            <v>168</v>
          </cell>
          <cell r="F219">
            <v>0</v>
          </cell>
          <cell r="G219">
            <v>6306.6825500000004</v>
          </cell>
          <cell r="H219">
            <v>0</v>
          </cell>
          <cell r="I219">
            <v>0</v>
          </cell>
          <cell r="J219">
            <v>0</v>
          </cell>
          <cell r="K219">
            <v>22.704151780238249</v>
          </cell>
          <cell r="L219">
            <v>6306.7088278439578</v>
          </cell>
          <cell r="M219">
            <v>252.26730200000003</v>
          </cell>
          <cell r="N219">
            <v>157.66772069609894</v>
          </cell>
          <cell r="O219" t="e">
            <v>#DIV/0!</v>
          </cell>
          <cell r="P219">
            <v>0.93849833747677935</v>
          </cell>
          <cell r="Q219">
            <v>22.704151780238249</v>
          </cell>
          <cell r="R219">
            <v>0</v>
          </cell>
          <cell r="S219">
            <v>6306.6825500000004</v>
          </cell>
          <cell r="T219">
            <v>0</v>
          </cell>
          <cell r="U219">
            <v>0</v>
          </cell>
          <cell r="V219">
            <v>0</v>
          </cell>
          <cell r="W219">
            <v>252.26730200000003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7 Bartlett Ave</v>
          </cell>
          <cell r="B220" t="str">
            <v>Parking Lots and Garages</v>
          </cell>
          <cell r="C220" t="str">
            <v>Parking Lots and Garages</v>
          </cell>
          <cell r="D220">
            <v>38</v>
          </cell>
          <cell r="E220">
            <v>168</v>
          </cell>
          <cell r="F220">
            <v>0</v>
          </cell>
          <cell r="G220">
            <v>3422.6743689999998</v>
          </cell>
          <cell r="H220">
            <v>0</v>
          </cell>
          <cell r="I220">
            <v>0</v>
          </cell>
          <cell r="J220">
            <v>0</v>
          </cell>
          <cell r="K220">
            <v>12.321679068515534</v>
          </cell>
          <cell r="L220">
            <v>3422.6886301432041</v>
          </cell>
          <cell r="M220">
            <v>136.90697476</v>
          </cell>
          <cell r="N220">
            <v>90.070753424821163</v>
          </cell>
          <cell r="O220" t="e">
            <v>#DIV/0!</v>
          </cell>
          <cell r="P220">
            <v>0.53613543705250688</v>
          </cell>
          <cell r="Q220">
            <v>12.321679068515534</v>
          </cell>
          <cell r="R220">
            <v>0</v>
          </cell>
          <cell r="S220">
            <v>3422.6743689999998</v>
          </cell>
          <cell r="T220">
            <v>0</v>
          </cell>
          <cell r="U220">
            <v>0</v>
          </cell>
          <cell r="V220">
            <v>0</v>
          </cell>
          <cell r="W220">
            <v>136.90697476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7 Jackson Ave</v>
          </cell>
          <cell r="B221" t="str">
            <v>Parking Lots and Garages</v>
          </cell>
          <cell r="C221" t="str">
            <v>Parking Lots and Garages</v>
          </cell>
          <cell r="D221">
            <v>40</v>
          </cell>
          <cell r="E221">
            <v>168</v>
          </cell>
          <cell r="F221">
            <v>0</v>
          </cell>
          <cell r="G221">
            <v>7077.6844160000001</v>
          </cell>
          <cell r="H221">
            <v>0</v>
          </cell>
          <cell r="I221">
            <v>0</v>
          </cell>
          <cell r="J221">
            <v>0</v>
          </cell>
          <cell r="K221">
            <v>25.47977006286624</v>
          </cell>
          <cell r="L221">
            <v>7077.7139063517334</v>
          </cell>
          <cell r="M221">
            <v>283.10737663999998</v>
          </cell>
          <cell r="N221">
            <v>176.94284765879334</v>
          </cell>
          <cell r="O221" t="e">
            <v>#DIV/0!</v>
          </cell>
          <cell r="P221">
            <v>1.0532312360642462</v>
          </cell>
          <cell r="Q221">
            <v>25.47977006286624</v>
          </cell>
          <cell r="R221">
            <v>0</v>
          </cell>
          <cell r="S221">
            <v>7077.6844160000001</v>
          </cell>
          <cell r="T221">
            <v>0</v>
          </cell>
          <cell r="U221">
            <v>0</v>
          </cell>
          <cell r="V221">
            <v>0</v>
          </cell>
          <cell r="W221">
            <v>283.10737663999998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7 Monkton Ave</v>
          </cell>
          <cell r="B222" t="str">
            <v>Parking Lots and Garages</v>
          </cell>
          <cell r="C222" t="str">
            <v>Parking Lots and Garages</v>
          </cell>
          <cell r="D222">
            <v>25</v>
          </cell>
          <cell r="E222">
            <v>168</v>
          </cell>
          <cell r="F222">
            <v>0</v>
          </cell>
          <cell r="G222">
            <v>3157.5285639999997</v>
          </cell>
          <cell r="H222">
            <v>0</v>
          </cell>
          <cell r="I222">
            <v>0</v>
          </cell>
          <cell r="J222">
            <v>0</v>
          </cell>
          <cell r="K222">
            <v>11.367150193328458</v>
          </cell>
          <cell r="L222">
            <v>3157.5417203690163</v>
          </cell>
          <cell r="M222">
            <v>126.30114255999999</v>
          </cell>
          <cell r="N222">
            <v>126.30166881476065</v>
          </cell>
          <cell r="O222" t="e">
            <v>#DIV/0!</v>
          </cell>
          <cell r="P222">
            <v>0.75179564770690865</v>
          </cell>
          <cell r="Q222">
            <v>11.367150193328458</v>
          </cell>
          <cell r="R222">
            <v>0</v>
          </cell>
          <cell r="S222">
            <v>3157.5285639999997</v>
          </cell>
          <cell r="T222">
            <v>0</v>
          </cell>
          <cell r="U222">
            <v>0</v>
          </cell>
          <cell r="V222">
            <v>0</v>
          </cell>
          <cell r="W222">
            <v>126.30114255999999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70 Dunfield Ave</v>
          </cell>
          <cell r="B223" t="str">
            <v>Parking Lots and Garages</v>
          </cell>
          <cell r="C223" t="str">
            <v>Parking Lots and Garages</v>
          </cell>
          <cell r="D223">
            <v>460</v>
          </cell>
          <cell r="E223">
            <v>168</v>
          </cell>
          <cell r="F223">
            <v>0</v>
          </cell>
          <cell r="G223">
            <v>679676.49387100001</v>
          </cell>
          <cell r="H223">
            <v>0</v>
          </cell>
          <cell r="I223">
            <v>0</v>
          </cell>
          <cell r="J223">
            <v>0</v>
          </cell>
          <cell r="K223">
            <v>2446.8455730830078</v>
          </cell>
          <cell r="L223">
            <v>679679.32585639111</v>
          </cell>
          <cell r="M223">
            <v>27187.05975484</v>
          </cell>
          <cell r="N223">
            <v>1477.5637518617198</v>
          </cell>
          <cell r="O223" t="e">
            <v>#DIV/0!</v>
          </cell>
          <cell r="P223">
            <v>8.7950223325102375</v>
          </cell>
          <cell r="Q223">
            <v>2446.8455730830078</v>
          </cell>
          <cell r="R223">
            <v>0</v>
          </cell>
          <cell r="S223">
            <v>679676.49387100001</v>
          </cell>
          <cell r="T223">
            <v>0</v>
          </cell>
          <cell r="U223">
            <v>0</v>
          </cell>
          <cell r="V223">
            <v>0</v>
          </cell>
          <cell r="W223">
            <v>27187.05975484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700 St Clair Ave W</v>
          </cell>
          <cell r="B224" t="str">
            <v>Parking Lots and Garages</v>
          </cell>
          <cell r="C224" t="str">
            <v>Parking Lots and Garages</v>
          </cell>
          <cell r="D224">
            <v>18</v>
          </cell>
          <cell r="E224">
            <v>168</v>
          </cell>
          <cell r="F224">
            <v>0</v>
          </cell>
          <cell r="G224">
            <v>4406.6519689999996</v>
          </cell>
          <cell r="H224">
            <v>0</v>
          </cell>
          <cell r="I224">
            <v>0</v>
          </cell>
          <cell r="J224">
            <v>0</v>
          </cell>
          <cell r="K224">
            <v>15.864013188179532</v>
          </cell>
          <cell r="L224">
            <v>4406.6703300498702</v>
          </cell>
          <cell r="M224">
            <v>176.26607876</v>
          </cell>
          <cell r="N224">
            <v>244.81501833610389</v>
          </cell>
          <cell r="O224" t="e">
            <v>#DIV/0!</v>
          </cell>
          <cell r="P224">
            <v>1.4572322520006185</v>
          </cell>
          <cell r="Q224">
            <v>15.864013188179532</v>
          </cell>
          <cell r="R224">
            <v>0</v>
          </cell>
          <cell r="S224">
            <v>4406.6519689999996</v>
          </cell>
          <cell r="T224">
            <v>0</v>
          </cell>
          <cell r="U224">
            <v>0</v>
          </cell>
          <cell r="V224">
            <v>0</v>
          </cell>
          <cell r="W224">
            <v>176.26607876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708 Millwood Rd</v>
          </cell>
          <cell r="B225" t="str">
            <v>Parking Lots and Garages</v>
          </cell>
          <cell r="C225" t="str">
            <v>Parking Lots and Garages</v>
          </cell>
          <cell r="D225">
            <v>20</v>
          </cell>
          <cell r="E225">
            <v>168</v>
          </cell>
          <cell r="F225">
            <v>0</v>
          </cell>
          <cell r="G225">
            <v>1788.0554810000001</v>
          </cell>
          <cell r="H225">
            <v>0</v>
          </cell>
          <cell r="I225">
            <v>0</v>
          </cell>
          <cell r="J225">
            <v>0</v>
          </cell>
          <cell r="K225">
            <v>6.437026552432215</v>
          </cell>
          <cell r="L225">
            <v>1788.062931231171</v>
          </cell>
          <cell r="M225">
            <v>71.522219240000013</v>
          </cell>
          <cell r="N225">
            <v>89.403146561558543</v>
          </cell>
          <cell r="O225" t="e">
            <v>#DIV/0!</v>
          </cell>
          <cell r="P225">
            <v>0.53216158667594371</v>
          </cell>
          <cell r="Q225">
            <v>6.437026552432215</v>
          </cell>
          <cell r="R225">
            <v>0</v>
          </cell>
          <cell r="S225">
            <v>1788.0554810000001</v>
          </cell>
          <cell r="T225">
            <v>0</v>
          </cell>
          <cell r="U225">
            <v>0</v>
          </cell>
          <cell r="V225">
            <v>0</v>
          </cell>
          <cell r="W225">
            <v>71.522219240000013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709 Millwood Rd</v>
          </cell>
          <cell r="B226" t="str">
            <v>Parking Lots and Garages</v>
          </cell>
          <cell r="C226" t="str">
            <v>Parking Lots and Garages</v>
          </cell>
          <cell r="D226">
            <v>1</v>
          </cell>
          <cell r="E226">
            <v>168</v>
          </cell>
          <cell r="F226">
            <v>0</v>
          </cell>
          <cell r="G226">
            <v>45440.518908999999</v>
          </cell>
          <cell r="H226">
            <v>0</v>
          </cell>
          <cell r="I226">
            <v>0</v>
          </cell>
          <cell r="J226">
            <v>0</v>
          </cell>
          <cell r="K226">
            <v>163.58654968018362</v>
          </cell>
          <cell r="L226">
            <v>45440.70824449545</v>
          </cell>
          <cell r="M226">
            <v>1817.6207563600001</v>
          </cell>
          <cell r="N226">
            <v>45440.70824449545</v>
          </cell>
          <cell r="O226" t="e">
            <v>#DIV/0!</v>
          </cell>
          <cell r="P226">
            <v>270.48040621723482</v>
          </cell>
          <cell r="Q226">
            <v>163.58654968018362</v>
          </cell>
          <cell r="R226">
            <v>0</v>
          </cell>
          <cell r="S226">
            <v>45440.518908999999</v>
          </cell>
          <cell r="T226">
            <v>0</v>
          </cell>
          <cell r="U226">
            <v>0</v>
          </cell>
          <cell r="V226">
            <v>0</v>
          </cell>
          <cell r="W226">
            <v>1817.6207563600001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71 Ellis Park Rd</v>
          </cell>
          <cell r="B227" t="str">
            <v>Outdoor Recreational Facilities</v>
          </cell>
          <cell r="C227" t="str">
            <v>Outdoor Recreational Facilities</v>
          </cell>
          <cell r="D227">
            <v>1</v>
          </cell>
          <cell r="E227">
            <v>168</v>
          </cell>
          <cell r="F227">
            <v>0</v>
          </cell>
          <cell r="G227">
            <v>3635.7410590000004</v>
          </cell>
          <cell r="H227">
            <v>0</v>
          </cell>
          <cell r="I227">
            <v>0</v>
          </cell>
          <cell r="J227">
            <v>0</v>
          </cell>
          <cell r="K227">
            <v>13.088722348515885</v>
          </cell>
          <cell r="L227">
            <v>3635.7562079210793</v>
          </cell>
          <cell r="M227">
            <v>145.42964236000003</v>
          </cell>
          <cell r="N227">
            <v>3635.7562079210793</v>
          </cell>
          <cell r="O227" t="e">
            <v>#DIV/0!</v>
          </cell>
          <cell r="P227">
            <v>21.641405999530235</v>
          </cell>
          <cell r="Q227">
            <v>13.088722348515885</v>
          </cell>
          <cell r="R227">
            <v>0</v>
          </cell>
          <cell r="S227">
            <v>3635.7410590000004</v>
          </cell>
          <cell r="T227">
            <v>0</v>
          </cell>
          <cell r="U227">
            <v>0</v>
          </cell>
          <cell r="V227">
            <v>0</v>
          </cell>
          <cell r="W227">
            <v>145.42964236000003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715 Bloor St E-Pole 133 Viewndr/</v>
          </cell>
          <cell r="B228" t="str">
            <v>Streetlighting</v>
          </cell>
          <cell r="C228" t="str">
            <v>Streetlighting</v>
          </cell>
          <cell r="D228">
            <v>1</v>
          </cell>
          <cell r="E228">
            <v>70</v>
          </cell>
          <cell r="F228">
            <v>0</v>
          </cell>
          <cell r="G228">
            <v>908.93051000000003</v>
          </cell>
          <cell r="H228">
            <v>0</v>
          </cell>
          <cell r="I228">
            <v>0</v>
          </cell>
          <cell r="J228">
            <v>0</v>
          </cell>
          <cell r="K228">
            <v>3.2721634699576501</v>
          </cell>
          <cell r="L228">
            <v>908.93429721045834</v>
          </cell>
          <cell r="M228">
            <v>36.357220400000003</v>
          </cell>
          <cell r="N228">
            <v>908.93429721045834</v>
          </cell>
          <cell r="O228" t="e">
            <v>#DIV/0!</v>
          </cell>
          <cell r="P228">
            <v>12.984775674435118</v>
          </cell>
          <cell r="Q228">
            <v>3.2721634699576501</v>
          </cell>
          <cell r="R228">
            <v>0</v>
          </cell>
          <cell r="S228">
            <v>908.93051000000003</v>
          </cell>
          <cell r="T228">
            <v>0</v>
          </cell>
          <cell r="U228">
            <v>0</v>
          </cell>
          <cell r="V228">
            <v>0</v>
          </cell>
          <cell r="W228">
            <v>36.357220400000003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715 Spadina Ave</v>
          </cell>
          <cell r="B229" t="str">
            <v>TTC</v>
          </cell>
          <cell r="C229" t="str">
            <v>TTC</v>
          </cell>
          <cell r="D229">
            <v>0</v>
          </cell>
          <cell r="E229">
            <v>168</v>
          </cell>
          <cell r="F229">
            <v>0</v>
          </cell>
          <cell r="G229">
            <v>168626.00328999999</v>
          </cell>
          <cell r="H229">
            <v>0</v>
          </cell>
          <cell r="I229">
            <v>0</v>
          </cell>
          <cell r="J229">
            <v>0</v>
          </cell>
          <cell r="K229">
            <v>607.05614123404928</v>
          </cell>
          <cell r="L229">
            <v>168626.70589834702</v>
          </cell>
          <cell r="M229">
            <v>6745.0401315999998</v>
          </cell>
          <cell r="N229" t="e">
            <v>#DIV/0!</v>
          </cell>
          <cell r="O229" t="e">
            <v>#DIV/0!</v>
          </cell>
          <cell r="P229" t="e">
            <v>#DIV/0!</v>
          </cell>
          <cell r="Q229">
            <v>607.05614123404928</v>
          </cell>
          <cell r="R229">
            <v>0</v>
          </cell>
          <cell r="S229">
            <v>168626.00328999999</v>
          </cell>
          <cell r="T229">
            <v>0</v>
          </cell>
          <cell r="U229">
            <v>0</v>
          </cell>
          <cell r="V229">
            <v>0</v>
          </cell>
          <cell r="W229">
            <v>6745.0401315999998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72 Clinton St</v>
          </cell>
          <cell r="B230" t="str">
            <v>Parking Lots and Garages</v>
          </cell>
          <cell r="C230" t="str">
            <v>Parking Lots and Garages</v>
          </cell>
          <cell r="D230">
            <v>79</v>
          </cell>
          <cell r="E230">
            <v>168</v>
          </cell>
          <cell r="F230">
            <v>0</v>
          </cell>
          <cell r="G230">
            <v>216369.75738899998</v>
          </cell>
          <cell r="H230">
            <v>0</v>
          </cell>
          <cell r="I230">
            <v>0</v>
          </cell>
          <cell r="J230">
            <v>0</v>
          </cell>
          <cell r="K230">
            <v>778.93437214676067</v>
          </cell>
          <cell r="L230">
            <v>216370.65892965574</v>
          </cell>
          <cell r="M230">
            <v>8654.7902955599984</v>
          </cell>
          <cell r="N230">
            <v>2738.8691003753893</v>
          </cell>
          <cell r="O230" t="e">
            <v>#DIV/0!</v>
          </cell>
          <cell r="P230">
            <v>16.302792264139221</v>
          </cell>
          <cell r="Q230">
            <v>778.93437214676067</v>
          </cell>
          <cell r="R230">
            <v>0</v>
          </cell>
          <cell r="S230">
            <v>216369.75738899998</v>
          </cell>
          <cell r="T230">
            <v>0</v>
          </cell>
          <cell r="U230">
            <v>0</v>
          </cell>
          <cell r="V230">
            <v>0</v>
          </cell>
          <cell r="W230">
            <v>8654.7902955599984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720 Pape Ave</v>
          </cell>
          <cell r="B231" t="str">
            <v>Parking Lots and Garages</v>
          </cell>
          <cell r="C231" t="str">
            <v>Parking Lots and Garages</v>
          </cell>
          <cell r="D231">
            <v>85</v>
          </cell>
          <cell r="E231">
            <v>168</v>
          </cell>
          <cell r="F231">
            <v>0</v>
          </cell>
          <cell r="G231">
            <v>9665.8757160000005</v>
          </cell>
          <cell r="H231">
            <v>0</v>
          </cell>
          <cell r="I231">
            <v>0</v>
          </cell>
          <cell r="J231">
            <v>0</v>
          </cell>
          <cell r="K231">
            <v>34.79729756573574</v>
          </cell>
          <cell r="L231">
            <v>9665.9159904821499</v>
          </cell>
          <cell r="M231">
            <v>386.63502864000003</v>
          </cell>
          <cell r="N231">
            <v>113.7166587115547</v>
          </cell>
          <cell r="O231" t="e">
            <v>#DIV/0!</v>
          </cell>
          <cell r="P231">
            <v>0.67688487328306368</v>
          </cell>
          <cell r="Q231">
            <v>34.79729756573574</v>
          </cell>
          <cell r="R231">
            <v>0</v>
          </cell>
          <cell r="S231">
            <v>9665.8757160000005</v>
          </cell>
          <cell r="T231">
            <v>0</v>
          </cell>
          <cell r="U231">
            <v>0</v>
          </cell>
          <cell r="V231">
            <v>0</v>
          </cell>
          <cell r="W231">
            <v>386.63502864000003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73 Spadina</v>
          </cell>
          <cell r="B232" t="str">
            <v>Leasing</v>
          </cell>
          <cell r="C232" t="str">
            <v>Leasing</v>
          </cell>
          <cell r="D232">
            <v>2548</v>
          </cell>
          <cell r="E232">
            <v>168</v>
          </cell>
          <cell r="F232">
            <v>0</v>
          </cell>
          <cell r="G232">
            <v>2122.1076749999997</v>
          </cell>
          <cell r="H232">
            <v>4572.1566670000002</v>
          </cell>
          <cell r="I232">
            <v>0</v>
          </cell>
          <cell r="J232">
            <v>0</v>
          </cell>
          <cell r="K232">
            <v>181.40119993570781</v>
          </cell>
          <cell r="L232">
            <v>50389.222204363279</v>
          </cell>
          <cell r="M232">
            <v>8770.5646057332306</v>
          </cell>
          <cell r="N232">
            <v>19.775989876123734</v>
          </cell>
          <cell r="O232" t="e">
            <v>#DIV/0!</v>
          </cell>
          <cell r="P232">
            <v>0.11771422545311747</v>
          </cell>
          <cell r="Q232">
            <v>7.6396194616151236</v>
          </cell>
          <cell r="R232">
            <v>173.76158047409268</v>
          </cell>
          <cell r="S232">
            <v>2122.1076749999997</v>
          </cell>
          <cell r="T232">
            <v>47283.872603113901</v>
          </cell>
          <cell r="U232">
            <v>0</v>
          </cell>
          <cell r="V232">
            <v>0</v>
          </cell>
          <cell r="W232">
            <v>84.884306999999993</v>
          </cell>
          <cell r="X232">
            <v>8685.6802987332303</v>
          </cell>
          <cell r="Y232">
            <v>0</v>
          </cell>
          <cell r="Z232">
            <v>0</v>
          </cell>
        </row>
        <row r="233">
          <cell r="A233" t="str">
            <v>734 Middlefield Rd</v>
          </cell>
          <cell r="B233" t="str">
            <v>Outdoor Recreational Facilities</v>
          </cell>
          <cell r="C233" t="str">
            <v>Outdoor Recreational Facilities</v>
          </cell>
          <cell r="D233">
            <v>1</v>
          </cell>
          <cell r="E233">
            <v>100</v>
          </cell>
          <cell r="F233">
            <v>0</v>
          </cell>
          <cell r="G233">
            <v>214.55036800000002</v>
          </cell>
          <cell r="H233">
            <v>0</v>
          </cell>
          <cell r="I233">
            <v>0</v>
          </cell>
          <cell r="J233">
            <v>0</v>
          </cell>
          <cell r="K233">
            <v>0.77238454305552007</v>
          </cell>
          <cell r="L233">
            <v>214.55126195986668</v>
          </cell>
          <cell r="M233">
            <v>8.5820147200000019</v>
          </cell>
          <cell r="N233">
            <v>214.55126195986668</v>
          </cell>
          <cell r="O233" t="e">
            <v>#DIV/0!</v>
          </cell>
          <cell r="P233">
            <v>2.1455126195986667</v>
          </cell>
          <cell r="Q233">
            <v>0.77238454305552007</v>
          </cell>
          <cell r="R233">
            <v>0</v>
          </cell>
          <cell r="S233">
            <v>214.55036800000002</v>
          </cell>
          <cell r="T233">
            <v>0</v>
          </cell>
          <cell r="U233">
            <v>0</v>
          </cell>
          <cell r="V233">
            <v>0</v>
          </cell>
          <cell r="W233">
            <v>8.5820147200000019</v>
          </cell>
          <cell r="X233">
            <v>0</v>
          </cell>
          <cell r="Y233">
            <v>0</v>
          </cell>
          <cell r="Z233">
            <v>0</v>
          </cell>
        </row>
        <row r="234">
          <cell r="A234" t="str">
            <v>737 Rhodes Ave</v>
          </cell>
          <cell r="B234" t="str">
            <v>Parking Lots and Garages</v>
          </cell>
          <cell r="C234" t="str">
            <v>Parking Lots and Garages</v>
          </cell>
          <cell r="D234">
            <v>24</v>
          </cell>
          <cell r="E234">
            <v>168</v>
          </cell>
          <cell r="F234">
            <v>0</v>
          </cell>
          <cell r="G234">
            <v>2012.424714</v>
          </cell>
          <cell r="H234">
            <v>0</v>
          </cell>
          <cell r="I234">
            <v>0</v>
          </cell>
          <cell r="J234">
            <v>0</v>
          </cell>
          <cell r="K234">
            <v>7.2447591567707095</v>
          </cell>
          <cell r="L234">
            <v>2012.4330991029749</v>
          </cell>
          <cell r="M234">
            <v>80.496988560000005</v>
          </cell>
          <cell r="N234">
            <v>83.851379129290621</v>
          </cell>
          <cell r="O234" t="e">
            <v>#DIV/0!</v>
          </cell>
          <cell r="P234">
            <v>0.49911535196006324</v>
          </cell>
          <cell r="Q234">
            <v>7.2447591567707095</v>
          </cell>
          <cell r="R234">
            <v>0</v>
          </cell>
          <cell r="S234">
            <v>2012.424714</v>
          </cell>
          <cell r="T234">
            <v>0</v>
          </cell>
          <cell r="U234">
            <v>0</v>
          </cell>
          <cell r="V234">
            <v>0</v>
          </cell>
          <cell r="W234">
            <v>80.496988560000005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751 Brimorton Dr</v>
          </cell>
          <cell r="B235" t="str">
            <v>Outdoor Recreational Facilities</v>
          </cell>
          <cell r="C235" t="str">
            <v>Outdoor Recreational Facilities</v>
          </cell>
          <cell r="D235">
            <v>1</v>
          </cell>
          <cell r="E235">
            <v>100</v>
          </cell>
          <cell r="F235">
            <v>0</v>
          </cell>
          <cell r="G235">
            <v>178.25550699999999</v>
          </cell>
          <cell r="H235">
            <v>0</v>
          </cell>
          <cell r="I235">
            <v>0</v>
          </cell>
          <cell r="J235">
            <v>0</v>
          </cell>
          <cell r="K235">
            <v>0.64172249903260492</v>
          </cell>
          <cell r="L235">
            <v>178.25624973127915</v>
          </cell>
          <cell r="M235">
            <v>7.1302202799999996</v>
          </cell>
          <cell r="N235">
            <v>178.25624973127915</v>
          </cell>
          <cell r="O235" t="e">
            <v>#DIV/0!</v>
          </cell>
          <cell r="P235">
            <v>1.7825624973127916</v>
          </cell>
          <cell r="Q235">
            <v>0.64172249903260492</v>
          </cell>
          <cell r="R235">
            <v>0</v>
          </cell>
          <cell r="S235">
            <v>178.25550699999999</v>
          </cell>
          <cell r="T235">
            <v>0</v>
          </cell>
          <cell r="U235">
            <v>0</v>
          </cell>
          <cell r="V235">
            <v>0</v>
          </cell>
          <cell r="W235">
            <v>7.1302202799999996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77 Gough Ave</v>
          </cell>
          <cell r="B236" t="str">
            <v>Parking Lots and Garages</v>
          </cell>
          <cell r="C236" t="str">
            <v>Parking Lots and Garages</v>
          </cell>
          <cell r="D236">
            <v>17</v>
          </cell>
          <cell r="E236">
            <v>168</v>
          </cell>
          <cell r="F236">
            <v>0</v>
          </cell>
          <cell r="G236">
            <v>1700.5508830000001</v>
          </cell>
          <cell r="H236">
            <v>0</v>
          </cell>
          <cell r="I236">
            <v>0</v>
          </cell>
          <cell r="J236">
            <v>0</v>
          </cell>
          <cell r="K236">
            <v>6.1220086870632455</v>
          </cell>
          <cell r="L236">
            <v>1700.5579686286794</v>
          </cell>
          <cell r="M236">
            <v>68.022035320000001</v>
          </cell>
          <cell r="N236">
            <v>100.03282168403996</v>
          </cell>
          <cell r="O236" t="e">
            <v>#DIV/0!</v>
          </cell>
          <cell r="P236">
            <v>0.59543346240499972</v>
          </cell>
          <cell r="Q236">
            <v>6.1220086870632455</v>
          </cell>
          <cell r="R236">
            <v>0</v>
          </cell>
          <cell r="S236">
            <v>1700.5508830000001</v>
          </cell>
          <cell r="T236">
            <v>0</v>
          </cell>
          <cell r="U236">
            <v>0</v>
          </cell>
          <cell r="V236">
            <v>0</v>
          </cell>
          <cell r="W236">
            <v>68.022035320000001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77 Whitbread</v>
          </cell>
          <cell r="B237" t="str">
            <v>Outdoor Recreational Facilities</v>
          </cell>
          <cell r="C237" t="str">
            <v>Outdoor Recreational Facilities</v>
          </cell>
          <cell r="D237">
            <v>1</v>
          </cell>
          <cell r="E237">
            <v>100</v>
          </cell>
          <cell r="F237">
            <v>0</v>
          </cell>
          <cell r="G237">
            <v>1423.2734620000001</v>
          </cell>
          <cell r="H237">
            <v>0</v>
          </cell>
          <cell r="I237">
            <v>0</v>
          </cell>
          <cell r="J237">
            <v>0</v>
          </cell>
          <cell r="K237">
            <v>5.1238058123019306</v>
          </cell>
          <cell r="L237">
            <v>1423.2793923060919</v>
          </cell>
          <cell r="M237">
            <v>56.930938480000009</v>
          </cell>
          <cell r="N237">
            <v>1423.2793923060919</v>
          </cell>
          <cell r="O237" t="e">
            <v>#DIV/0!</v>
          </cell>
          <cell r="P237">
            <v>14.232793923060919</v>
          </cell>
          <cell r="Q237">
            <v>5.1238058123019306</v>
          </cell>
          <cell r="R237">
            <v>0</v>
          </cell>
          <cell r="S237">
            <v>1423.2734620000001</v>
          </cell>
          <cell r="T237">
            <v>0</v>
          </cell>
          <cell r="U237">
            <v>0</v>
          </cell>
          <cell r="V237">
            <v>0</v>
          </cell>
          <cell r="W237">
            <v>56.930938480000009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789 St Clair Ave W</v>
          </cell>
          <cell r="B238" t="str">
            <v>Parking Lots and Garages</v>
          </cell>
          <cell r="C238" t="str">
            <v>Parking Lots and Garages</v>
          </cell>
          <cell r="D238">
            <v>18</v>
          </cell>
          <cell r="E238">
            <v>168</v>
          </cell>
          <cell r="F238">
            <v>0</v>
          </cell>
          <cell r="G238">
            <v>4059.7172930000002</v>
          </cell>
          <cell r="H238">
            <v>0</v>
          </cell>
          <cell r="I238">
            <v>0</v>
          </cell>
          <cell r="J238">
            <v>0</v>
          </cell>
          <cell r="K238">
            <v>14.615043150559394</v>
          </cell>
          <cell r="L238">
            <v>4059.7342084887209</v>
          </cell>
          <cell r="M238">
            <v>162.38869172</v>
          </cell>
          <cell r="N238">
            <v>225.5407893604845</v>
          </cell>
          <cell r="O238" t="e">
            <v>#DIV/0!</v>
          </cell>
          <cell r="P238">
            <v>1.3425046985743125</v>
          </cell>
          <cell r="Q238">
            <v>14.615043150559394</v>
          </cell>
          <cell r="R238">
            <v>0</v>
          </cell>
          <cell r="S238">
            <v>4059.7172930000002</v>
          </cell>
          <cell r="T238">
            <v>0</v>
          </cell>
          <cell r="U238">
            <v>0</v>
          </cell>
          <cell r="V238">
            <v>0</v>
          </cell>
          <cell r="W238">
            <v>162.38869172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8 Barkwin Dr</v>
          </cell>
          <cell r="B239" t="str">
            <v>Outdoor Recreational Facilities</v>
          </cell>
          <cell r="C239" t="str">
            <v>Outdoor Recreational Facilities</v>
          </cell>
          <cell r="D239">
            <v>1</v>
          </cell>
          <cell r="E239">
            <v>168</v>
          </cell>
          <cell r="F239">
            <v>0</v>
          </cell>
          <cell r="G239">
            <v>3474.0744709999999</v>
          </cell>
          <cell r="H239">
            <v>0</v>
          </cell>
          <cell r="I239">
            <v>0</v>
          </cell>
          <cell r="J239">
            <v>0</v>
          </cell>
          <cell r="K239">
            <v>12.506720206717064</v>
          </cell>
          <cell r="L239">
            <v>3474.0889463102958</v>
          </cell>
          <cell r="M239">
            <v>138.96297884000001</v>
          </cell>
          <cell r="N239">
            <v>3474.0889463102958</v>
          </cell>
          <cell r="O239" t="e">
            <v>#DIV/0!</v>
          </cell>
          <cell r="P239">
            <v>20.679100870894619</v>
          </cell>
          <cell r="Q239">
            <v>12.506720206717064</v>
          </cell>
          <cell r="R239">
            <v>0</v>
          </cell>
          <cell r="S239">
            <v>3474.0744709999999</v>
          </cell>
          <cell r="T239">
            <v>0</v>
          </cell>
          <cell r="U239">
            <v>0</v>
          </cell>
          <cell r="V239">
            <v>0</v>
          </cell>
          <cell r="W239">
            <v>138.96297884000001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8 Carling Ave</v>
          </cell>
          <cell r="B240" t="str">
            <v>Parking Lots and Garages</v>
          </cell>
          <cell r="C240" t="str">
            <v>Parking Lots and Garages</v>
          </cell>
          <cell r="D240">
            <v>45</v>
          </cell>
          <cell r="E240">
            <v>168</v>
          </cell>
          <cell r="F240">
            <v>0</v>
          </cell>
          <cell r="G240">
            <v>8512.0849760000001</v>
          </cell>
          <cell r="H240">
            <v>0</v>
          </cell>
          <cell r="I240">
            <v>0</v>
          </cell>
          <cell r="J240">
            <v>0</v>
          </cell>
          <cell r="K240">
            <v>30.64363359487464</v>
          </cell>
          <cell r="L240">
            <v>8512.1204430207326</v>
          </cell>
          <cell r="M240">
            <v>340.48339903999999</v>
          </cell>
          <cell r="N240">
            <v>189.15823206712739</v>
          </cell>
          <cell r="O240" t="e">
            <v>#DIV/0!</v>
          </cell>
          <cell r="P240">
            <v>1.1259418575424249</v>
          </cell>
          <cell r="Q240">
            <v>30.64363359487464</v>
          </cell>
          <cell r="R240">
            <v>0</v>
          </cell>
          <cell r="S240">
            <v>8512.0849760000001</v>
          </cell>
          <cell r="T240">
            <v>0</v>
          </cell>
          <cell r="U240">
            <v>0</v>
          </cell>
          <cell r="V240">
            <v>0</v>
          </cell>
          <cell r="W240">
            <v>340.48339903999999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800 Fleet St</v>
          </cell>
          <cell r="B241" t="str">
            <v>Parking Lots and Garages</v>
          </cell>
          <cell r="C241" t="str">
            <v>Parking Lots and Garages</v>
          </cell>
          <cell r="D241">
            <v>132</v>
          </cell>
          <cell r="E241">
            <v>168</v>
          </cell>
          <cell r="F241">
            <v>0</v>
          </cell>
          <cell r="G241">
            <v>14928.810711</v>
          </cell>
          <cell r="H241">
            <v>0</v>
          </cell>
          <cell r="I241">
            <v>0</v>
          </cell>
          <cell r="J241">
            <v>0</v>
          </cell>
          <cell r="K241">
            <v>53.743942491760663</v>
          </cell>
          <cell r="L241">
            <v>14928.872914377962</v>
          </cell>
          <cell r="M241">
            <v>597.15242843999999</v>
          </cell>
          <cell r="N241">
            <v>113.09752207862093</v>
          </cell>
          <cell r="O241" t="e">
            <v>#DIV/0!</v>
          </cell>
          <cell r="P241">
            <v>0.67319953618226747</v>
          </cell>
          <cell r="Q241">
            <v>53.743942491760663</v>
          </cell>
          <cell r="R241">
            <v>0</v>
          </cell>
          <cell r="S241">
            <v>14928.810711</v>
          </cell>
          <cell r="T241">
            <v>0</v>
          </cell>
          <cell r="U241">
            <v>0</v>
          </cell>
          <cell r="V241">
            <v>0</v>
          </cell>
          <cell r="W241">
            <v>597.15242843999999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8001 Finch</v>
          </cell>
          <cell r="B242" t="str">
            <v>Water Misc Service</v>
          </cell>
          <cell r="C242" t="str">
            <v>Water Misc Service</v>
          </cell>
          <cell r="D242">
            <v>1</v>
          </cell>
          <cell r="E242">
            <v>168</v>
          </cell>
          <cell r="F242">
            <v>0</v>
          </cell>
          <cell r="G242">
            <v>3216.3409019999999</v>
          </cell>
          <cell r="H242">
            <v>0</v>
          </cell>
          <cell r="I242">
            <v>0</v>
          </cell>
          <cell r="J242">
            <v>0</v>
          </cell>
          <cell r="K242">
            <v>11.578875492313529</v>
          </cell>
          <cell r="L242">
            <v>3216.3543034204249</v>
          </cell>
          <cell r="M242">
            <v>128.65363608000001</v>
          </cell>
          <cell r="N242">
            <v>3216.3543034204249</v>
          </cell>
          <cell r="O242" t="e">
            <v>#DIV/0!</v>
          </cell>
          <cell r="P242">
            <v>19.144966091788245</v>
          </cell>
          <cell r="Q242">
            <v>11.578875492313529</v>
          </cell>
          <cell r="R242">
            <v>0</v>
          </cell>
          <cell r="S242">
            <v>3216.3409019999999</v>
          </cell>
          <cell r="T242">
            <v>0</v>
          </cell>
          <cell r="U242">
            <v>0</v>
          </cell>
          <cell r="V242">
            <v>0</v>
          </cell>
          <cell r="W242">
            <v>128.65363608000001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803 Richmond St W</v>
          </cell>
          <cell r="B243" t="str">
            <v>Parking Lots and Garages</v>
          </cell>
          <cell r="C243" t="str">
            <v>Parking Lots and Garages</v>
          </cell>
          <cell r="D243">
            <v>49</v>
          </cell>
          <cell r="E243">
            <v>168</v>
          </cell>
          <cell r="F243">
            <v>0</v>
          </cell>
          <cell r="G243">
            <v>3782.1526140000001</v>
          </cell>
          <cell r="H243">
            <v>0</v>
          </cell>
          <cell r="I243">
            <v>0</v>
          </cell>
          <cell r="J243">
            <v>0</v>
          </cell>
          <cell r="K243">
            <v>13.615806142689209</v>
          </cell>
          <cell r="L243">
            <v>3782.1683729692249</v>
          </cell>
          <cell r="M243">
            <v>151.28610456000001</v>
          </cell>
          <cell r="N243">
            <v>77.187109652433165</v>
          </cell>
          <cell r="O243" t="e">
            <v>#DIV/0!</v>
          </cell>
          <cell r="P243">
            <v>0.45944708126448314</v>
          </cell>
          <cell r="Q243">
            <v>13.615806142689209</v>
          </cell>
          <cell r="R243">
            <v>0</v>
          </cell>
          <cell r="S243">
            <v>3782.1526140000001</v>
          </cell>
          <cell r="T243">
            <v>0</v>
          </cell>
          <cell r="U243">
            <v>0</v>
          </cell>
          <cell r="V243">
            <v>0</v>
          </cell>
          <cell r="W243">
            <v>151.28610456000001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804 Carlaw Ave</v>
          </cell>
          <cell r="B244" t="str">
            <v>Parking Lots and Garages</v>
          </cell>
          <cell r="C244" t="str">
            <v>Parking Lots and Garages</v>
          </cell>
          <cell r="D244">
            <v>47</v>
          </cell>
          <cell r="E244">
            <v>168</v>
          </cell>
          <cell r="F244">
            <v>0</v>
          </cell>
          <cell r="G244">
            <v>2571.106327</v>
          </cell>
          <cell r="H244">
            <v>0</v>
          </cell>
          <cell r="I244">
            <v>0</v>
          </cell>
          <cell r="J244">
            <v>0</v>
          </cell>
          <cell r="K244">
            <v>9.2560213437949042</v>
          </cell>
          <cell r="L244">
            <v>2571.1170399430289</v>
          </cell>
          <cell r="M244">
            <v>102.84425308</v>
          </cell>
          <cell r="N244">
            <v>54.704617871128271</v>
          </cell>
          <cell r="O244" t="e">
            <v>#DIV/0!</v>
          </cell>
          <cell r="P244">
            <v>0.32562272542338255</v>
          </cell>
          <cell r="Q244">
            <v>9.2560213437949042</v>
          </cell>
          <cell r="R244">
            <v>0</v>
          </cell>
          <cell r="S244">
            <v>2571.106327</v>
          </cell>
          <cell r="T244">
            <v>0</v>
          </cell>
          <cell r="U244">
            <v>0</v>
          </cell>
          <cell r="V244">
            <v>0</v>
          </cell>
          <cell r="W244">
            <v>102.84425308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81 Lee Ave</v>
          </cell>
          <cell r="B245" t="str">
            <v>Parking Lots and Garages</v>
          </cell>
          <cell r="C245" t="str">
            <v>Parking Lots and Garages</v>
          </cell>
          <cell r="D245">
            <v>68</v>
          </cell>
          <cell r="E245">
            <v>168</v>
          </cell>
          <cell r="F245">
            <v>0</v>
          </cell>
          <cell r="G245">
            <v>6112.6064699999997</v>
          </cell>
          <cell r="H245">
            <v>0</v>
          </cell>
          <cell r="I245">
            <v>0</v>
          </cell>
          <cell r="J245">
            <v>0</v>
          </cell>
          <cell r="K245">
            <v>22.005474981097048</v>
          </cell>
          <cell r="L245">
            <v>6112.6319391936249</v>
          </cell>
          <cell r="M245">
            <v>244.5042588</v>
          </cell>
          <cell r="N245">
            <v>89.891646164612126</v>
          </cell>
          <cell r="O245" t="e">
            <v>#DIV/0!</v>
          </cell>
          <cell r="P245">
            <v>0.53506932240840555</v>
          </cell>
          <cell r="Q245">
            <v>22.005474981097048</v>
          </cell>
          <cell r="R245">
            <v>0</v>
          </cell>
          <cell r="S245">
            <v>6112.6064699999997</v>
          </cell>
          <cell r="T245">
            <v>0</v>
          </cell>
          <cell r="U245">
            <v>0</v>
          </cell>
          <cell r="V245">
            <v>0</v>
          </cell>
          <cell r="W245">
            <v>244.5042588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833 Royal York</v>
          </cell>
          <cell r="B246" t="str">
            <v>Streetlighting</v>
          </cell>
          <cell r="C246" t="str">
            <v>Streetlighting</v>
          </cell>
          <cell r="D246">
            <v>10</v>
          </cell>
          <cell r="E246">
            <v>168</v>
          </cell>
          <cell r="F246">
            <v>0</v>
          </cell>
          <cell r="G246">
            <v>2275.389428</v>
          </cell>
          <cell r="H246">
            <v>0</v>
          </cell>
          <cell r="I246">
            <v>0</v>
          </cell>
          <cell r="J246">
            <v>0</v>
          </cell>
          <cell r="K246">
            <v>8.1914360716414194</v>
          </cell>
          <cell r="L246">
            <v>2275.3989087892833</v>
          </cell>
          <cell r="M246">
            <v>91.015577120000003</v>
          </cell>
          <cell r="N246">
            <v>227.53989087892833</v>
          </cell>
          <cell r="O246" t="e">
            <v>#DIV/0!</v>
          </cell>
          <cell r="P246">
            <v>1.3544041123745734</v>
          </cell>
          <cell r="Q246">
            <v>8.1914360716414194</v>
          </cell>
          <cell r="R246">
            <v>0</v>
          </cell>
          <cell r="S246">
            <v>2275.389428</v>
          </cell>
          <cell r="T246">
            <v>0</v>
          </cell>
          <cell r="U246">
            <v>0</v>
          </cell>
          <cell r="V246">
            <v>0</v>
          </cell>
          <cell r="W246">
            <v>91.015577120000003</v>
          </cell>
          <cell r="X246">
            <v>0</v>
          </cell>
          <cell r="Y246">
            <v>0</v>
          </cell>
          <cell r="Z246">
            <v>0</v>
          </cell>
        </row>
        <row r="247">
          <cell r="A247" t="str">
            <v>85 Bay St</v>
          </cell>
          <cell r="B247" t="str">
            <v>Parking Lots and Garages</v>
          </cell>
          <cell r="C247" t="str">
            <v>Parking Lots and Garages</v>
          </cell>
          <cell r="D247">
            <v>350</v>
          </cell>
          <cell r="E247">
            <v>168</v>
          </cell>
          <cell r="F247">
            <v>0</v>
          </cell>
          <cell r="G247">
            <v>29711.3128</v>
          </cell>
          <cell r="H247">
            <v>0</v>
          </cell>
          <cell r="I247">
            <v>0</v>
          </cell>
          <cell r="J247">
            <v>0</v>
          </cell>
          <cell r="K247">
            <v>106.961171749692</v>
          </cell>
          <cell r="L247">
            <v>29711.436597136668</v>
          </cell>
          <cell r="M247">
            <v>1188.4525120000001</v>
          </cell>
          <cell r="N247">
            <v>84.889818848961909</v>
          </cell>
          <cell r="O247" t="e">
            <v>#DIV/0!</v>
          </cell>
          <cell r="P247">
            <v>0.50529654076763042</v>
          </cell>
          <cell r="Q247">
            <v>106.961171749692</v>
          </cell>
          <cell r="R247">
            <v>0</v>
          </cell>
          <cell r="S247">
            <v>29711.3128</v>
          </cell>
          <cell r="T247">
            <v>0</v>
          </cell>
          <cell r="U247">
            <v>0</v>
          </cell>
          <cell r="V247">
            <v>0</v>
          </cell>
          <cell r="W247">
            <v>1188.4525120000001</v>
          </cell>
          <cell r="X247">
            <v>0</v>
          </cell>
          <cell r="Y247">
            <v>0</v>
          </cell>
          <cell r="Z247">
            <v>0</v>
          </cell>
        </row>
        <row r="248">
          <cell r="A248" t="str">
            <v>87 Richmond St E</v>
          </cell>
          <cell r="B248" t="str">
            <v>Parking Lots and Garages</v>
          </cell>
          <cell r="C248" t="str">
            <v>Parking Lots and Garages</v>
          </cell>
          <cell r="D248">
            <v>20</v>
          </cell>
          <cell r="E248">
            <v>168</v>
          </cell>
          <cell r="F248">
            <v>0</v>
          </cell>
          <cell r="G248">
            <v>5884.5399990000005</v>
          </cell>
          <cell r="H248">
            <v>0</v>
          </cell>
          <cell r="I248">
            <v>0</v>
          </cell>
          <cell r="J248">
            <v>0</v>
          </cell>
          <cell r="K248">
            <v>21.184432264499986</v>
          </cell>
          <cell r="L248">
            <v>5884.5645179166631</v>
          </cell>
          <cell r="M248">
            <v>235.38159996000002</v>
          </cell>
          <cell r="N248">
            <v>294.22822589583313</v>
          </cell>
          <cell r="O248" t="e">
            <v>#DIV/0!</v>
          </cell>
          <cell r="P248">
            <v>1.7513584874751973</v>
          </cell>
          <cell r="Q248">
            <v>21.184432264499986</v>
          </cell>
          <cell r="R248">
            <v>0</v>
          </cell>
          <cell r="S248">
            <v>5884.5399990000005</v>
          </cell>
          <cell r="T248">
            <v>0</v>
          </cell>
          <cell r="U248">
            <v>0</v>
          </cell>
          <cell r="V248">
            <v>0</v>
          </cell>
          <cell r="W248">
            <v>235.38159996000002</v>
          </cell>
          <cell r="X248">
            <v>0</v>
          </cell>
          <cell r="Y248">
            <v>0</v>
          </cell>
          <cell r="Z248">
            <v>0</v>
          </cell>
        </row>
        <row r="249">
          <cell r="A249" t="str">
            <v>873 Brimley Rd</v>
          </cell>
          <cell r="B249" t="str">
            <v>Outdoor Recreational Facilities</v>
          </cell>
          <cell r="C249" t="str">
            <v>Outdoor Recreational Facilities</v>
          </cell>
          <cell r="D249">
            <v>1</v>
          </cell>
          <cell r="E249">
            <v>100</v>
          </cell>
          <cell r="F249">
            <v>0</v>
          </cell>
          <cell r="G249">
            <v>207.40652800000001</v>
          </cell>
          <cell r="H249">
            <v>0</v>
          </cell>
          <cell r="I249">
            <v>0</v>
          </cell>
          <cell r="J249">
            <v>0</v>
          </cell>
          <cell r="K249">
            <v>0.74666661189791994</v>
          </cell>
          <cell r="L249">
            <v>207.40739219386666</v>
          </cell>
          <cell r="M249">
            <v>8.2962611200000005</v>
          </cell>
          <cell r="N249">
            <v>207.40739219386666</v>
          </cell>
          <cell r="O249" t="e">
            <v>#DIV/0!</v>
          </cell>
          <cell r="P249">
            <v>2.0740739219386666</v>
          </cell>
          <cell r="Q249">
            <v>0.74666661189791994</v>
          </cell>
          <cell r="R249">
            <v>0</v>
          </cell>
          <cell r="S249">
            <v>207.40652800000001</v>
          </cell>
          <cell r="T249">
            <v>0</v>
          </cell>
          <cell r="U249">
            <v>0</v>
          </cell>
          <cell r="V249">
            <v>0</v>
          </cell>
          <cell r="W249">
            <v>8.2962611200000005</v>
          </cell>
          <cell r="X249">
            <v>0</v>
          </cell>
          <cell r="Y249">
            <v>0</v>
          </cell>
          <cell r="Z249">
            <v>0</v>
          </cell>
        </row>
        <row r="250">
          <cell r="A250" t="str">
            <v>9 Bonar Pl</v>
          </cell>
          <cell r="B250" t="str">
            <v>Parking Lots and Garages</v>
          </cell>
          <cell r="C250" t="str">
            <v>Parking Lots and Garages</v>
          </cell>
          <cell r="D250">
            <v>34</v>
          </cell>
          <cell r="E250">
            <v>168</v>
          </cell>
          <cell r="F250">
            <v>0</v>
          </cell>
          <cell r="G250">
            <v>9471.4968590000008</v>
          </cell>
          <cell r="H250">
            <v>0</v>
          </cell>
          <cell r="I250">
            <v>0</v>
          </cell>
          <cell r="J250">
            <v>0</v>
          </cell>
          <cell r="K250">
            <v>34.097530764852884</v>
          </cell>
          <cell r="L250">
            <v>9471.5363235702462</v>
          </cell>
          <cell r="M250">
            <v>378.85987436000005</v>
          </cell>
          <cell r="N250">
            <v>278.57459775206604</v>
          </cell>
          <cell r="O250" t="e">
            <v>#DIV/0!</v>
          </cell>
          <cell r="P250">
            <v>1.6581821294765835</v>
          </cell>
          <cell r="Q250">
            <v>34.097530764852884</v>
          </cell>
          <cell r="R250">
            <v>0</v>
          </cell>
          <cell r="S250">
            <v>9471.4968590000008</v>
          </cell>
          <cell r="T250">
            <v>0</v>
          </cell>
          <cell r="U250">
            <v>0</v>
          </cell>
          <cell r="V250">
            <v>0</v>
          </cell>
          <cell r="W250">
            <v>378.85987436000005</v>
          </cell>
          <cell r="X250">
            <v>0</v>
          </cell>
          <cell r="Y250">
            <v>0</v>
          </cell>
          <cell r="Z250">
            <v>0</v>
          </cell>
        </row>
        <row r="251">
          <cell r="A251" t="str">
            <v>9 Emerson Ave</v>
          </cell>
          <cell r="B251" t="str">
            <v>Parking Lots and Garages</v>
          </cell>
          <cell r="C251" t="str">
            <v>Parking Lots and Garages</v>
          </cell>
          <cell r="D251">
            <v>40</v>
          </cell>
          <cell r="E251">
            <v>168</v>
          </cell>
          <cell r="F251">
            <v>0</v>
          </cell>
          <cell r="G251">
            <v>4452.0908920000002</v>
          </cell>
          <cell r="H251">
            <v>0</v>
          </cell>
          <cell r="I251">
            <v>0</v>
          </cell>
          <cell r="J251">
            <v>0</v>
          </cell>
          <cell r="K251">
            <v>16.027593992563379</v>
          </cell>
          <cell r="L251">
            <v>4452.1094423787163</v>
          </cell>
          <cell r="M251">
            <v>178.08363568000001</v>
          </cell>
          <cell r="N251">
            <v>111.3027360594679</v>
          </cell>
          <cell r="O251" t="e">
            <v>#DIV/0!</v>
          </cell>
          <cell r="P251">
            <v>0.6625162860682613</v>
          </cell>
          <cell r="Q251">
            <v>16.027593992563379</v>
          </cell>
          <cell r="R251">
            <v>0</v>
          </cell>
          <cell r="S251">
            <v>4452.0908920000002</v>
          </cell>
          <cell r="T251">
            <v>0</v>
          </cell>
          <cell r="U251">
            <v>0</v>
          </cell>
          <cell r="V251">
            <v>0</v>
          </cell>
          <cell r="W251">
            <v>178.08363568000001</v>
          </cell>
          <cell r="X251">
            <v>0</v>
          </cell>
          <cell r="Y251">
            <v>0</v>
          </cell>
          <cell r="Z251">
            <v>0</v>
          </cell>
        </row>
        <row r="252">
          <cell r="A252" t="str">
            <v>9 Madison Ave</v>
          </cell>
          <cell r="B252" t="str">
            <v>Parking Lots and Garages</v>
          </cell>
          <cell r="C252" t="str">
            <v>Parking Lots and Garages</v>
          </cell>
          <cell r="D252">
            <v>38</v>
          </cell>
          <cell r="E252">
            <v>168</v>
          </cell>
          <cell r="F252">
            <v>0</v>
          </cell>
          <cell r="G252">
            <v>6831.7795079999996</v>
          </cell>
          <cell r="H252">
            <v>0</v>
          </cell>
          <cell r="I252">
            <v>0</v>
          </cell>
          <cell r="J252">
            <v>0</v>
          </cell>
          <cell r="K252">
            <v>24.594508705492618</v>
          </cell>
          <cell r="L252">
            <v>6831.8079737479493</v>
          </cell>
          <cell r="M252">
            <v>273.27118031999998</v>
          </cell>
          <cell r="N252">
            <v>179.78442036178814</v>
          </cell>
          <cell r="O252" t="e">
            <v>#DIV/0!</v>
          </cell>
          <cell r="P252">
            <v>1.0701453592963579</v>
          </cell>
          <cell r="Q252">
            <v>24.594508705492618</v>
          </cell>
          <cell r="R252">
            <v>0</v>
          </cell>
          <cell r="S252">
            <v>6831.7795079999996</v>
          </cell>
          <cell r="T252">
            <v>0</v>
          </cell>
          <cell r="U252">
            <v>0</v>
          </cell>
          <cell r="V252">
            <v>0</v>
          </cell>
          <cell r="W252">
            <v>273.27118031999998</v>
          </cell>
          <cell r="X252">
            <v>0</v>
          </cell>
          <cell r="Y252">
            <v>0</v>
          </cell>
          <cell r="Z252">
            <v>0</v>
          </cell>
        </row>
        <row r="253">
          <cell r="A253" t="str">
            <v>9 Salem Ave</v>
          </cell>
          <cell r="B253" t="str">
            <v>Parking Lots and Garages</v>
          </cell>
          <cell r="C253" t="str">
            <v>Parking Lots and Garages</v>
          </cell>
          <cell r="D253">
            <v>35</v>
          </cell>
          <cell r="E253">
            <v>168</v>
          </cell>
          <cell r="F253">
            <v>0</v>
          </cell>
          <cell r="G253">
            <v>695.24059599999998</v>
          </cell>
          <cell r="H253">
            <v>0</v>
          </cell>
          <cell r="I253">
            <v>0</v>
          </cell>
          <cell r="J253">
            <v>0</v>
          </cell>
          <cell r="K253">
            <v>2.5028765742089396</v>
          </cell>
          <cell r="L253">
            <v>695.2434928358166</v>
          </cell>
          <cell r="M253">
            <v>27.80962384</v>
          </cell>
          <cell r="N253">
            <v>19.864099795309045</v>
          </cell>
          <cell r="O253" t="e">
            <v>#DIV/0!</v>
          </cell>
          <cell r="P253">
            <v>0.11823868925779193</v>
          </cell>
          <cell r="Q253">
            <v>2.5028765742089396</v>
          </cell>
          <cell r="R253">
            <v>0</v>
          </cell>
          <cell r="S253">
            <v>695.24059599999998</v>
          </cell>
          <cell r="T253">
            <v>0</v>
          </cell>
          <cell r="U253">
            <v>0</v>
          </cell>
          <cell r="V253">
            <v>0</v>
          </cell>
          <cell r="W253">
            <v>27.80962384</v>
          </cell>
          <cell r="X253">
            <v>0</v>
          </cell>
          <cell r="Y253">
            <v>0</v>
          </cell>
          <cell r="Z253">
            <v>0</v>
          </cell>
        </row>
        <row r="254">
          <cell r="A254" t="str">
            <v>90 Eaton Ave</v>
          </cell>
          <cell r="B254" t="str">
            <v>Parking Lots and Garages</v>
          </cell>
          <cell r="C254" t="str">
            <v>Parking Lots and Garages</v>
          </cell>
          <cell r="D254">
            <v>30</v>
          </cell>
          <cell r="E254">
            <v>168</v>
          </cell>
          <cell r="F254">
            <v>0</v>
          </cell>
          <cell r="G254">
            <v>1860.2180080000001</v>
          </cell>
          <cell r="H254">
            <v>0</v>
          </cell>
          <cell r="I254">
            <v>0</v>
          </cell>
          <cell r="J254">
            <v>0</v>
          </cell>
          <cell r="K254">
            <v>6.6968127320701196</v>
          </cell>
          <cell r="L254">
            <v>1860.2257589083665</v>
          </cell>
          <cell r="M254">
            <v>74.40872032</v>
          </cell>
          <cell r="N254">
            <v>62.007525296945552</v>
          </cell>
          <cell r="O254" t="e">
            <v>#DIV/0!</v>
          </cell>
          <cell r="P254">
            <v>0.36909241248181879</v>
          </cell>
          <cell r="Q254">
            <v>6.6968127320701196</v>
          </cell>
          <cell r="R254">
            <v>0</v>
          </cell>
          <cell r="S254">
            <v>1860.2180080000001</v>
          </cell>
          <cell r="T254">
            <v>0</v>
          </cell>
          <cell r="U254">
            <v>0</v>
          </cell>
          <cell r="V254">
            <v>0</v>
          </cell>
          <cell r="W254">
            <v>74.40872032</v>
          </cell>
          <cell r="X254">
            <v>0</v>
          </cell>
          <cell r="Y254">
            <v>0</v>
          </cell>
          <cell r="Z254">
            <v>0</v>
          </cell>
        </row>
        <row r="255">
          <cell r="A255" t="str">
            <v>91 Via Italia</v>
          </cell>
          <cell r="B255" t="str">
            <v>Parking Lots and Garages</v>
          </cell>
          <cell r="C255" t="str">
            <v>Parking Lots and Garages</v>
          </cell>
          <cell r="D255">
            <v>169</v>
          </cell>
          <cell r="E255">
            <v>168</v>
          </cell>
          <cell r="F255">
            <v>0</v>
          </cell>
          <cell r="G255">
            <v>249270.26594399998</v>
          </cell>
          <cell r="H255">
            <v>0</v>
          </cell>
          <cell r="I255">
            <v>0</v>
          </cell>
          <cell r="J255">
            <v>0</v>
          </cell>
          <cell r="K255">
            <v>897.37669645238907</v>
          </cell>
          <cell r="L255">
            <v>249271.30457010807</v>
          </cell>
          <cell r="M255">
            <v>9970.8106377599997</v>
          </cell>
          <cell r="N255">
            <v>1474.9781335509354</v>
          </cell>
          <cell r="O255" t="e">
            <v>#DIV/0!</v>
          </cell>
          <cell r="P255">
            <v>8.7796317473269969</v>
          </cell>
          <cell r="Q255">
            <v>897.37669645238907</v>
          </cell>
          <cell r="R255">
            <v>0</v>
          </cell>
          <cell r="S255">
            <v>249270.26594399998</v>
          </cell>
          <cell r="T255">
            <v>0</v>
          </cell>
          <cell r="U255">
            <v>0</v>
          </cell>
          <cell r="V255">
            <v>0</v>
          </cell>
          <cell r="W255">
            <v>9970.8106377599997</v>
          </cell>
          <cell r="X255">
            <v>0</v>
          </cell>
          <cell r="Y255">
            <v>0</v>
          </cell>
          <cell r="Z255">
            <v>0</v>
          </cell>
        </row>
        <row r="256">
          <cell r="A256" t="str">
            <v>912 Eglinton Ave W</v>
          </cell>
          <cell r="B256" t="str">
            <v>Parking Lots and Garages</v>
          </cell>
          <cell r="C256" t="str">
            <v>Parking Lots and Garages</v>
          </cell>
          <cell r="D256">
            <v>28</v>
          </cell>
          <cell r="E256">
            <v>168</v>
          </cell>
          <cell r="F256">
            <v>0</v>
          </cell>
          <cell r="G256">
            <v>2171.713761</v>
          </cell>
          <cell r="H256">
            <v>0</v>
          </cell>
          <cell r="I256">
            <v>0</v>
          </cell>
          <cell r="J256">
            <v>0</v>
          </cell>
          <cell r="K256">
            <v>7.8182021153064145</v>
          </cell>
          <cell r="L256">
            <v>2171.7228098073374</v>
          </cell>
          <cell r="M256">
            <v>86.868550440000007</v>
          </cell>
          <cell r="N256">
            <v>77.561528921690623</v>
          </cell>
          <cell r="O256" t="e">
            <v>#DIV/0!</v>
          </cell>
          <cell r="P256">
            <v>0.46167576739101562</v>
          </cell>
          <cell r="Q256">
            <v>7.8182021153064145</v>
          </cell>
          <cell r="R256">
            <v>0</v>
          </cell>
          <cell r="S256">
            <v>2171.713761</v>
          </cell>
          <cell r="T256">
            <v>0</v>
          </cell>
          <cell r="U256">
            <v>0</v>
          </cell>
          <cell r="V256">
            <v>0</v>
          </cell>
          <cell r="W256">
            <v>86.868550440000007</v>
          </cell>
          <cell r="X256">
            <v>0</v>
          </cell>
          <cell r="Y256">
            <v>0</v>
          </cell>
          <cell r="Z256">
            <v>0</v>
          </cell>
        </row>
        <row r="257">
          <cell r="A257" t="str">
            <v>924 Markham Rd</v>
          </cell>
          <cell r="B257" t="str">
            <v>Outdoor Recreational Facilities</v>
          </cell>
          <cell r="C257" t="str">
            <v>Outdoor Recreational Facilities</v>
          </cell>
          <cell r="D257">
            <v>1</v>
          </cell>
          <cell r="E257">
            <v>100</v>
          </cell>
          <cell r="F257">
            <v>0</v>
          </cell>
          <cell r="G257">
            <v>187.04338899999999</v>
          </cell>
          <cell r="H257">
            <v>0</v>
          </cell>
          <cell r="I257">
            <v>0</v>
          </cell>
          <cell r="J257">
            <v>0</v>
          </cell>
          <cell r="K257">
            <v>0.67335900605083499</v>
          </cell>
          <cell r="L257">
            <v>187.04416834745416</v>
          </cell>
          <cell r="M257">
            <v>7.4817355599999997</v>
          </cell>
          <cell r="N257">
            <v>187.04416834745416</v>
          </cell>
          <cell r="O257" t="e">
            <v>#DIV/0!</v>
          </cell>
          <cell r="P257">
            <v>1.8704416834745416</v>
          </cell>
          <cell r="Q257">
            <v>0.67335900605083499</v>
          </cell>
          <cell r="R257">
            <v>0</v>
          </cell>
          <cell r="S257">
            <v>187.04338899999999</v>
          </cell>
          <cell r="T257">
            <v>0</v>
          </cell>
          <cell r="U257">
            <v>0</v>
          </cell>
          <cell r="V257">
            <v>0</v>
          </cell>
          <cell r="W257">
            <v>7.4817355599999997</v>
          </cell>
          <cell r="X257">
            <v>0</v>
          </cell>
          <cell r="Y257">
            <v>0</v>
          </cell>
          <cell r="Z257">
            <v>0</v>
          </cell>
        </row>
        <row r="258">
          <cell r="A258" t="str">
            <v>94 Northcliffe Blvd</v>
          </cell>
          <cell r="B258" t="str">
            <v>Parking Lots and Garages</v>
          </cell>
          <cell r="C258" t="str">
            <v>Parking Lots and Garages</v>
          </cell>
          <cell r="D258">
            <v>13</v>
          </cell>
          <cell r="E258">
            <v>168</v>
          </cell>
          <cell r="F258">
            <v>0</v>
          </cell>
          <cell r="G258">
            <v>4339.1568120000002</v>
          </cell>
          <cell r="H258">
            <v>0</v>
          </cell>
          <cell r="I258">
            <v>0</v>
          </cell>
          <cell r="J258">
            <v>0</v>
          </cell>
          <cell r="K258">
            <v>15.62102961055218</v>
          </cell>
          <cell r="L258">
            <v>4339.1748918200501</v>
          </cell>
          <cell r="M258">
            <v>173.56627248000001</v>
          </cell>
          <cell r="N258">
            <v>333.78268398615768</v>
          </cell>
          <cell r="O258" t="e">
            <v>#DIV/0!</v>
          </cell>
          <cell r="P258">
            <v>1.9868016903937957</v>
          </cell>
          <cell r="Q258">
            <v>15.62102961055218</v>
          </cell>
          <cell r="R258">
            <v>0</v>
          </cell>
          <cell r="S258">
            <v>4339.1568120000002</v>
          </cell>
          <cell r="T258">
            <v>0</v>
          </cell>
          <cell r="U258">
            <v>0</v>
          </cell>
          <cell r="V258">
            <v>0</v>
          </cell>
          <cell r="W258">
            <v>173.56627248000001</v>
          </cell>
          <cell r="X258">
            <v>0</v>
          </cell>
          <cell r="Y258">
            <v>0</v>
          </cell>
          <cell r="Z258">
            <v>0</v>
          </cell>
        </row>
        <row r="259">
          <cell r="A259" t="str">
            <v>946 Scarborough Golf Club Rd</v>
          </cell>
          <cell r="B259" t="str">
            <v>Outdoor Recreational Facilities</v>
          </cell>
          <cell r="C259" t="str">
            <v>Outdoor Recreational Facilities</v>
          </cell>
          <cell r="D259">
            <v>1</v>
          </cell>
          <cell r="E259">
            <v>100</v>
          </cell>
          <cell r="F259">
            <v>0</v>
          </cell>
          <cell r="G259">
            <v>203.89033899999998</v>
          </cell>
          <cell r="H259">
            <v>0</v>
          </cell>
          <cell r="I259">
            <v>0</v>
          </cell>
          <cell r="J259">
            <v>0</v>
          </cell>
          <cell r="K259">
            <v>0.7340082787550849</v>
          </cell>
          <cell r="L259">
            <v>203.89118854307915</v>
          </cell>
          <cell r="M259">
            <v>8.155613559999999</v>
          </cell>
          <cell r="N259">
            <v>203.89118854307915</v>
          </cell>
          <cell r="O259" t="e">
            <v>#DIV/0!</v>
          </cell>
          <cell r="P259">
            <v>2.0389118854307915</v>
          </cell>
          <cell r="Q259">
            <v>0.7340082787550849</v>
          </cell>
          <cell r="R259">
            <v>0</v>
          </cell>
          <cell r="S259">
            <v>203.89033899999998</v>
          </cell>
          <cell r="T259">
            <v>0</v>
          </cell>
          <cell r="U259">
            <v>0</v>
          </cell>
          <cell r="V259">
            <v>0</v>
          </cell>
          <cell r="W259">
            <v>8.155613559999999</v>
          </cell>
          <cell r="X259">
            <v>0</v>
          </cell>
          <cell r="Y259">
            <v>0</v>
          </cell>
          <cell r="Z259">
            <v>0</v>
          </cell>
        </row>
        <row r="260">
          <cell r="A260" t="str">
            <v>99 Cedarvale Ave</v>
          </cell>
          <cell r="B260" t="str">
            <v>Parking Lots and Garages</v>
          </cell>
          <cell r="C260" t="str">
            <v>Parking Lots and Garages</v>
          </cell>
          <cell r="D260">
            <v>37</v>
          </cell>
          <cell r="E260">
            <v>168</v>
          </cell>
          <cell r="F260">
            <v>0</v>
          </cell>
          <cell r="G260">
            <v>4170.0323049999997</v>
          </cell>
          <cell r="H260">
            <v>0</v>
          </cell>
          <cell r="I260">
            <v>0</v>
          </cell>
          <cell r="J260">
            <v>0</v>
          </cell>
          <cell r="K260">
            <v>15.012178848484574</v>
          </cell>
          <cell r="L260">
            <v>4170.0496801346035</v>
          </cell>
          <cell r="M260">
            <v>166.80129220000001</v>
          </cell>
          <cell r="N260">
            <v>112.70404540904333</v>
          </cell>
          <cell r="O260" t="e">
            <v>#DIV/0!</v>
          </cell>
          <cell r="P260">
            <v>0.67085741314906744</v>
          </cell>
          <cell r="Q260">
            <v>15.012178848484574</v>
          </cell>
          <cell r="R260">
            <v>0</v>
          </cell>
          <cell r="S260">
            <v>4170.0323049999997</v>
          </cell>
          <cell r="T260">
            <v>0</v>
          </cell>
          <cell r="U260">
            <v>0</v>
          </cell>
          <cell r="V260">
            <v>0</v>
          </cell>
          <cell r="W260">
            <v>166.80129220000001</v>
          </cell>
          <cell r="X260">
            <v>0</v>
          </cell>
          <cell r="Y260">
            <v>0</v>
          </cell>
          <cell r="Z260">
            <v>0</v>
          </cell>
        </row>
        <row r="261">
          <cell r="A261" t="str">
            <v>Abbotsford Park</v>
          </cell>
          <cell r="B261" t="str">
            <v>Outdoor Recreational Facilities</v>
          </cell>
          <cell r="C261" t="str">
            <v>Outdoor Recreational Facilities</v>
          </cell>
          <cell r="D261">
            <v>122331</v>
          </cell>
          <cell r="E261">
            <v>100</v>
          </cell>
          <cell r="F261">
            <v>0</v>
          </cell>
          <cell r="G261">
            <v>2571.897035</v>
          </cell>
          <cell r="H261">
            <v>0</v>
          </cell>
          <cell r="I261">
            <v>0</v>
          </cell>
          <cell r="J261">
            <v>0</v>
          </cell>
          <cell r="K261">
            <v>9.2588679044555242</v>
          </cell>
          <cell r="L261">
            <v>2571.9077512376457</v>
          </cell>
          <cell r="M261">
            <v>102.8758814</v>
          </cell>
          <cell r="N261">
            <v>2.102417008965549E-2</v>
          </cell>
          <cell r="O261" t="e">
            <v>#DIV/0!</v>
          </cell>
          <cell r="P261">
            <v>2.1024170089655489E-4</v>
          </cell>
          <cell r="Q261">
            <v>9.2588679044555242</v>
          </cell>
          <cell r="R261">
            <v>0</v>
          </cell>
          <cell r="S261">
            <v>2571.897035</v>
          </cell>
          <cell r="T261">
            <v>0</v>
          </cell>
          <cell r="U261">
            <v>0</v>
          </cell>
          <cell r="V261">
            <v>0</v>
          </cell>
          <cell r="W261">
            <v>102.8758814</v>
          </cell>
          <cell r="X261">
            <v>0</v>
          </cell>
          <cell r="Y261">
            <v>0</v>
          </cell>
          <cell r="Z261">
            <v>0</v>
          </cell>
        </row>
        <row r="262">
          <cell r="A262" t="str">
            <v>Adams Park</v>
          </cell>
          <cell r="B262" t="str">
            <v>Outdoor Recreational Facilities</v>
          </cell>
          <cell r="C262" t="str">
            <v>Outdoor Recreational Facilities</v>
          </cell>
          <cell r="D262">
            <v>1703840</v>
          </cell>
          <cell r="E262">
            <v>100</v>
          </cell>
          <cell r="F262">
            <v>0</v>
          </cell>
          <cell r="G262">
            <v>133803.38643799999</v>
          </cell>
          <cell r="H262">
            <v>0</v>
          </cell>
          <cell r="I262">
            <v>0</v>
          </cell>
          <cell r="J262">
            <v>0</v>
          </cell>
          <cell r="K262">
            <v>481.69419822759647</v>
          </cell>
          <cell r="L262">
            <v>133803.94395211013</v>
          </cell>
          <cell r="M262">
            <v>5352.1354575199994</v>
          </cell>
          <cell r="N262">
            <v>7.8530815071902363E-2</v>
          </cell>
          <cell r="O262" t="e">
            <v>#DIV/0!</v>
          </cell>
          <cell r="P262">
            <v>7.853081507190236E-4</v>
          </cell>
          <cell r="Q262">
            <v>481.69419822759647</v>
          </cell>
          <cell r="R262">
            <v>0</v>
          </cell>
          <cell r="S262">
            <v>133803.38643799999</v>
          </cell>
          <cell r="T262">
            <v>0</v>
          </cell>
          <cell r="U262">
            <v>0</v>
          </cell>
          <cell r="V262">
            <v>0</v>
          </cell>
          <cell r="W262">
            <v>5352.1354575199994</v>
          </cell>
          <cell r="X262">
            <v>0</v>
          </cell>
          <cell r="Y262">
            <v>0</v>
          </cell>
          <cell r="Z262">
            <v>0</v>
          </cell>
        </row>
        <row r="263">
          <cell r="A263" t="str">
            <v>Adelaide Street Office</v>
          </cell>
          <cell r="B263" t="str">
            <v>Shelters &amp; Housing</v>
          </cell>
          <cell r="C263" t="str">
            <v>Shelters &amp; Housing</v>
          </cell>
          <cell r="D263">
            <v>15888</v>
          </cell>
          <cell r="E263">
            <v>168</v>
          </cell>
          <cell r="F263">
            <v>0</v>
          </cell>
          <cell r="G263">
            <v>182245.37700800001</v>
          </cell>
          <cell r="H263">
            <v>39629.048869999999</v>
          </cell>
          <cell r="I263">
            <v>0</v>
          </cell>
          <cell r="J263">
            <v>0</v>
          </cell>
          <cell r="K263">
            <v>2162.1600655911843</v>
          </cell>
          <cell r="L263">
            <v>600600.01821977342</v>
          </cell>
          <cell r="M263">
            <v>82572.722928170304</v>
          </cell>
          <cell r="N263">
            <v>37.802115950388561</v>
          </cell>
          <cell r="O263" t="e">
            <v>#DIV/0!</v>
          </cell>
          <cell r="P263">
            <v>0.22501259494278905</v>
          </cell>
          <cell r="Q263">
            <v>656.08609090945515</v>
          </cell>
          <cell r="R263">
            <v>1506.0739746817289</v>
          </cell>
          <cell r="S263">
            <v>182245.37700800001</v>
          </cell>
          <cell r="T263">
            <v>409831.73469887895</v>
          </cell>
          <cell r="U263">
            <v>0</v>
          </cell>
          <cell r="V263">
            <v>0</v>
          </cell>
          <cell r="W263">
            <v>7289.8150803200006</v>
          </cell>
          <cell r="X263">
            <v>75282.907847850307</v>
          </cell>
          <cell r="Y263">
            <v>0</v>
          </cell>
          <cell r="Z263">
            <v>0</v>
          </cell>
        </row>
        <row r="264">
          <cell r="A264" t="str">
            <v>Advance Traffic Management</v>
          </cell>
          <cell r="B264" t="str">
            <v>Traffic Signals</v>
          </cell>
          <cell r="C264" t="str">
            <v>Traffic Signals</v>
          </cell>
          <cell r="D264">
            <v>12</v>
          </cell>
          <cell r="E264">
            <v>168</v>
          </cell>
          <cell r="F264">
            <v>0</v>
          </cell>
          <cell r="G264">
            <v>1075183.578122</v>
          </cell>
          <cell r="H264">
            <v>0</v>
          </cell>
          <cell r="I264">
            <v>0</v>
          </cell>
          <cell r="J264">
            <v>0</v>
          </cell>
          <cell r="K264">
            <v>3870.6770089928714</v>
          </cell>
          <cell r="L264">
            <v>1075188.0580535755</v>
          </cell>
          <cell r="M264">
            <v>43007.343124879997</v>
          </cell>
          <cell r="N264">
            <v>89599.004837797955</v>
          </cell>
          <cell r="O264" t="e">
            <v>#DIV/0!</v>
          </cell>
          <cell r="P264">
            <v>533.32740974879732</v>
          </cell>
          <cell r="Q264">
            <v>3870.6770089928714</v>
          </cell>
          <cell r="R264">
            <v>0</v>
          </cell>
          <cell r="S264">
            <v>1075183.578122</v>
          </cell>
          <cell r="T264">
            <v>0</v>
          </cell>
          <cell r="U264">
            <v>0</v>
          </cell>
          <cell r="V264">
            <v>0</v>
          </cell>
          <cell r="W264">
            <v>43007.343124879997</v>
          </cell>
          <cell r="X264">
            <v>0</v>
          </cell>
          <cell r="Y264">
            <v>0</v>
          </cell>
          <cell r="Z264">
            <v>0</v>
          </cell>
        </row>
        <row r="265">
          <cell r="A265" t="str">
            <v>Agincourt Arena and R.C</v>
          </cell>
          <cell r="B265" t="str">
            <v>Indoor Recreational Facilities</v>
          </cell>
          <cell r="C265" t="str">
            <v>Indoor Recreational Facilities</v>
          </cell>
          <cell r="D265">
            <v>93398</v>
          </cell>
          <cell r="E265">
            <v>100</v>
          </cell>
          <cell r="F265">
            <v>0</v>
          </cell>
          <cell r="G265">
            <v>2141347.4547740002</v>
          </cell>
          <cell r="H265">
            <v>357763.693272</v>
          </cell>
          <cell r="I265">
            <v>0</v>
          </cell>
          <cell r="J265">
            <v>0</v>
          </cell>
          <cell r="K265">
            <v>21305.439092028864</v>
          </cell>
          <cell r="L265">
            <v>5918177.5255635735</v>
          </cell>
          <cell r="M265">
            <v>765294.00866284582</v>
          </cell>
          <cell r="N265">
            <v>63.365141925561289</v>
          </cell>
          <cell r="O265" t="e">
            <v>#DIV/0!</v>
          </cell>
          <cell r="P265">
            <v>0.63365141925561286</v>
          </cell>
          <cell r="Q265">
            <v>7708.8829573982221</v>
          </cell>
          <cell r="R265">
            <v>13596.55613463064</v>
          </cell>
          <cell r="S265">
            <v>2141347.4547740002</v>
          </cell>
          <cell r="T265">
            <v>3699884.7867110423</v>
          </cell>
          <cell r="U265">
            <v>0</v>
          </cell>
          <cell r="V265">
            <v>0</v>
          </cell>
          <cell r="W265">
            <v>85653.898190960012</v>
          </cell>
          <cell r="X265">
            <v>679640.11047188577</v>
          </cell>
          <cell r="Y265">
            <v>0</v>
          </cell>
          <cell r="Z265">
            <v>0</v>
          </cell>
        </row>
        <row r="266">
          <cell r="A266" t="str">
            <v>Agincourt District</v>
          </cell>
          <cell r="B266" t="str">
            <v>Public Libraries</v>
          </cell>
          <cell r="C266" t="str">
            <v>Public Libraries</v>
          </cell>
          <cell r="D266">
            <v>26996</v>
          </cell>
          <cell r="E266">
            <v>70</v>
          </cell>
          <cell r="F266">
            <v>0</v>
          </cell>
          <cell r="G266">
            <v>706581.18588200002</v>
          </cell>
          <cell r="H266">
            <v>4663.3511589999998</v>
          </cell>
          <cell r="I266">
            <v>0</v>
          </cell>
          <cell r="J266">
            <v>0</v>
          </cell>
          <cell r="K266">
            <v>2720.9302305382876</v>
          </cell>
          <cell r="L266">
            <v>755813.9529273021</v>
          </cell>
          <cell r="M266">
            <v>37122.168998520712</v>
          </cell>
          <cell r="N266">
            <v>27.997257109471853</v>
          </cell>
          <cell r="O266" t="e">
            <v>#DIV/0!</v>
          </cell>
          <cell r="P266">
            <v>0.39996081584959792</v>
          </cell>
          <cell r="Q266">
            <v>2543.7028678929883</v>
          </cell>
          <cell r="R266">
            <v>177.22736264529925</v>
          </cell>
          <cell r="S266">
            <v>706581.18588200002</v>
          </cell>
          <cell r="T266">
            <v>48226.978681030298</v>
          </cell>
          <cell r="U266">
            <v>0</v>
          </cell>
          <cell r="V266">
            <v>0</v>
          </cell>
          <cell r="W266">
            <v>28263.247435280002</v>
          </cell>
          <cell r="X266">
            <v>8858.9215632407104</v>
          </cell>
          <cell r="Y266">
            <v>0</v>
          </cell>
          <cell r="Z266">
            <v>0</v>
          </cell>
        </row>
        <row r="267">
          <cell r="A267" t="str">
            <v>Albert Campbell District</v>
          </cell>
          <cell r="B267" t="str">
            <v>Public Libraries</v>
          </cell>
          <cell r="C267" t="str">
            <v>Public Libraries</v>
          </cell>
          <cell r="D267">
            <v>26102</v>
          </cell>
          <cell r="E267">
            <v>70</v>
          </cell>
          <cell r="F267">
            <v>0</v>
          </cell>
          <cell r="G267">
            <v>510268.72288500005</v>
          </cell>
          <cell r="H267">
            <v>7671.2999269999991</v>
          </cell>
          <cell r="I267">
            <v>0</v>
          </cell>
          <cell r="J267">
            <v>0</v>
          </cell>
          <cell r="K267">
            <v>2128.5173846199009</v>
          </cell>
          <cell r="L267">
            <v>591254.82906108361</v>
          </cell>
          <cell r="M267">
            <v>34983.840673722632</v>
          </cell>
          <cell r="N267">
            <v>22.651705963569214</v>
          </cell>
          <cell r="O267" t="e">
            <v>#DIV/0!</v>
          </cell>
          <cell r="P267">
            <v>0.32359579947956019</v>
          </cell>
          <cell r="Q267">
            <v>1836.9750564168435</v>
          </cell>
          <cell r="R267">
            <v>291.54232820305754</v>
          </cell>
          <cell r="S267">
            <v>510268.72288500005</v>
          </cell>
          <cell r="T267">
            <v>79334.282455055887</v>
          </cell>
          <cell r="U267">
            <v>0</v>
          </cell>
          <cell r="V267">
            <v>0</v>
          </cell>
          <cell r="W267">
            <v>20410.748915400003</v>
          </cell>
          <cell r="X267">
            <v>14573.091758322629</v>
          </cell>
          <cell r="Y267">
            <v>0</v>
          </cell>
          <cell r="Z267">
            <v>0</v>
          </cell>
        </row>
        <row r="268">
          <cell r="A268" t="str">
            <v>Albert Standing Park</v>
          </cell>
          <cell r="B268" t="str">
            <v>Outdoor Recreational Facilities</v>
          </cell>
          <cell r="C268" t="str">
            <v>Outdoor Recreational Facilities</v>
          </cell>
          <cell r="D268">
            <v>52958</v>
          </cell>
          <cell r="E268">
            <v>100</v>
          </cell>
          <cell r="F268">
            <v>0</v>
          </cell>
          <cell r="G268">
            <v>19995.078282999999</v>
          </cell>
          <cell r="H268">
            <v>0</v>
          </cell>
          <cell r="I268">
            <v>0</v>
          </cell>
          <cell r="J268">
            <v>0</v>
          </cell>
          <cell r="K268">
            <v>71.98258174497424</v>
          </cell>
          <cell r="L268">
            <v>19995.161595826179</v>
          </cell>
          <cell r="M268">
            <v>799.80313131999992</v>
          </cell>
          <cell r="N268">
            <v>0.37756640348627551</v>
          </cell>
          <cell r="O268" t="e">
            <v>#DIV/0!</v>
          </cell>
          <cell r="P268">
            <v>3.7756640348627552E-3</v>
          </cell>
          <cell r="Q268">
            <v>71.98258174497424</v>
          </cell>
          <cell r="R268">
            <v>0</v>
          </cell>
          <cell r="S268">
            <v>19995.078282999999</v>
          </cell>
          <cell r="T268">
            <v>0</v>
          </cell>
          <cell r="U268">
            <v>0</v>
          </cell>
          <cell r="V268">
            <v>0</v>
          </cell>
          <cell r="W268">
            <v>799.80313131999992</v>
          </cell>
          <cell r="X268">
            <v>0</v>
          </cell>
          <cell r="Y268">
            <v>0</v>
          </cell>
          <cell r="Z268">
            <v>0</v>
          </cell>
        </row>
        <row r="269">
          <cell r="A269" t="str">
            <v>Albion</v>
          </cell>
          <cell r="B269" t="str">
            <v>Public Libraries</v>
          </cell>
          <cell r="C269" t="str">
            <v>Public Libraries</v>
          </cell>
          <cell r="D269">
            <v>32281</v>
          </cell>
          <cell r="E269">
            <v>70</v>
          </cell>
          <cell r="F269">
            <v>0</v>
          </cell>
          <cell r="G269">
            <v>457471.51323299995</v>
          </cell>
          <cell r="H269">
            <v>25064.911154999998</v>
          </cell>
          <cell r="I269">
            <v>0</v>
          </cell>
          <cell r="J269">
            <v>0</v>
          </cell>
          <cell r="K269">
            <v>2599.478531012895</v>
          </cell>
          <cell r="L269">
            <v>722077.36972580419</v>
          </cell>
          <cell r="M269">
            <v>65914.421601361944</v>
          </cell>
          <cell r="N269">
            <v>22.368494461937491</v>
          </cell>
          <cell r="O269" t="e">
            <v>#DIV/0!</v>
          </cell>
          <cell r="P269">
            <v>0.31954992088482131</v>
          </cell>
          <cell r="Q269">
            <v>1646.9043097114982</v>
          </cell>
          <cell r="R269">
            <v>952.57422130139685</v>
          </cell>
          <cell r="S269">
            <v>457471.51323299995</v>
          </cell>
          <cell r="T269">
            <v>259213.79169166347</v>
          </cell>
          <cell r="U269">
            <v>0</v>
          </cell>
          <cell r="V269">
            <v>0</v>
          </cell>
          <cell r="W269">
            <v>18298.860529319998</v>
          </cell>
          <cell r="X269">
            <v>47615.56107204195</v>
          </cell>
          <cell r="Y269">
            <v>0</v>
          </cell>
          <cell r="Z269">
            <v>0</v>
          </cell>
        </row>
        <row r="270">
          <cell r="A270" t="str">
            <v>Albion Arena</v>
          </cell>
          <cell r="B270" t="str">
            <v>Indoor Sports Arena</v>
          </cell>
          <cell r="C270" t="str">
            <v>Indoor Sports Arena</v>
          </cell>
          <cell r="D270">
            <v>32658</v>
          </cell>
          <cell r="E270">
            <v>100</v>
          </cell>
          <cell r="F270">
            <v>0</v>
          </cell>
          <cell r="G270">
            <v>389542.07064499997</v>
          </cell>
          <cell r="H270">
            <v>44251.739908999996</v>
          </cell>
          <cell r="I270">
            <v>0</v>
          </cell>
          <cell r="J270">
            <v>0</v>
          </cell>
          <cell r="K270">
            <v>3084.1133756763347</v>
          </cell>
          <cell r="L270">
            <v>856698.15991009295</v>
          </cell>
          <cell r="M270">
            <v>99646.270613528206</v>
          </cell>
          <cell r="N270">
            <v>26.232413494705522</v>
          </cell>
          <cell r="O270" t="e">
            <v>#DIV/0!</v>
          </cell>
          <cell r="P270">
            <v>0.2623241349470552</v>
          </cell>
          <cell r="Q270">
            <v>1402.3572974530596</v>
          </cell>
          <cell r="R270">
            <v>1681.7560782232752</v>
          </cell>
          <cell r="S270">
            <v>389542.07064499997</v>
          </cell>
          <cell r="T270">
            <v>457638.21861690521</v>
          </cell>
          <cell r="U270">
            <v>0</v>
          </cell>
          <cell r="V270">
            <v>0</v>
          </cell>
          <cell r="W270">
            <v>15581.682825799999</v>
          </cell>
          <cell r="X270">
            <v>84064.587787728204</v>
          </cell>
          <cell r="Y270">
            <v>0</v>
          </cell>
          <cell r="Z270">
            <v>0</v>
          </cell>
        </row>
        <row r="271">
          <cell r="A271" t="str">
            <v>Albion Comm Ctr &amp; Pool</v>
          </cell>
          <cell r="B271" t="str">
            <v>Indoor Swimming Pool</v>
          </cell>
          <cell r="C271" t="str">
            <v>Indoor Swimming Pool</v>
          </cell>
          <cell r="D271">
            <v>20688</v>
          </cell>
          <cell r="E271">
            <v>100</v>
          </cell>
          <cell r="F271">
            <v>0</v>
          </cell>
          <cell r="G271">
            <v>411530.80620300001</v>
          </cell>
          <cell r="H271">
            <v>160699.95107100002</v>
          </cell>
          <cell r="I271">
            <v>0</v>
          </cell>
          <cell r="J271">
            <v>0</v>
          </cell>
          <cell r="K271">
            <v>7588.8050607958448</v>
          </cell>
          <cell r="L271">
            <v>2108001.4057766236</v>
          </cell>
          <cell r="M271">
            <v>321741.32229818805</v>
          </cell>
          <cell r="N271">
            <v>101.89488620343309</v>
          </cell>
          <cell r="O271" t="e">
            <v>#DIV/0!</v>
          </cell>
          <cell r="P271">
            <v>1.018948862034331</v>
          </cell>
          <cell r="Q271">
            <v>1481.517075292893</v>
          </cell>
          <cell r="R271">
            <v>6107.2879855029523</v>
          </cell>
          <cell r="S271">
            <v>411530.80620300001</v>
          </cell>
          <cell r="T271">
            <v>1661910.6839909607</v>
          </cell>
          <cell r="U271">
            <v>0</v>
          </cell>
          <cell r="V271">
            <v>0</v>
          </cell>
          <cell r="W271">
            <v>16461.232248120003</v>
          </cell>
          <cell r="X271">
            <v>305280.09005006804</v>
          </cell>
          <cell r="Y271">
            <v>0</v>
          </cell>
          <cell r="Z271">
            <v>0</v>
          </cell>
        </row>
        <row r="272">
          <cell r="A272" t="str">
            <v>Albion Gardens</v>
          </cell>
          <cell r="B272" t="str">
            <v>Outdoor Recreational Facilities</v>
          </cell>
          <cell r="C272" t="str">
            <v>Outdoor Recreational Facilities</v>
          </cell>
          <cell r="D272">
            <v>630151</v>
          </cell>
          <cell r="E272">
            <v>100</v>
          </cell>
          <cell r="F272">
            <v>0</v>
          </cell>
          <cell r="G272">
            <v>3159.480454</v>
          </cell>
          <cell r="H272">
            <v>0</v>
          </cell>
          <cell r="I272">
            <v>0</v>
          </cell>
          <cell r="J272">
            <v>0</v>
          </cell>
          <cell r="K272">
            <v>11.374177026606809</v>
          </cell>
          <cell r="L272">
            <v>3159.4936185018914</v>
          </cell>
          <cell r="M272">
            <v>126.37921816000001</v>
          </cell>
          <cell r="N272">
            <v>5.0138674992214428E-3</v>
          </cell>
          <cell r="O272" t="e">
            <v>#DIV/0!</v>
          </cell>
          <cell r="P272">
            <v>5.0138674992214425E-5</v>
          </cell>
          <cell r="Q272">
            <v>11.374177026606809</v>
          </cell>
          <cell r="R272">
            <v>0</v>
          </cell>
          <cell r="S272">
            <v>3159.480454</v>
          </cell>
          <cell r="T272">
            <v>0</v>
          </cell>
          <cell r="U272">
            <v>0</v>
          </cell>
          <cell r="V272">
            <v>0</v>
          </cell>
          <cell r="W272">
            <v>126.37921816000001</v>
          </cell>
          <cell r="X272">
            <v>0</v>
          </cell>
          <cell r="Y272">
            <v>0</v>
          </cell>
          <cell r="Z272">
            <v>0</v>
          </cell>
        </row>
        <row r="273">
          <cell r="A273" t="str">
            <v>Albion Road Childcare Centre</v>
          </cell>
          <cell r="B273" t="str">
            <v>Child Care Facilities</v>
          </cell>
          <cell r="C273" t="str">
            <v>Child Care Facilities</v>
          </cell>
          <cell r="D273">
            <v>5543</v>
          </cell>
          <cell r="E273">
            <v>100</v>
          </cell>
          <cell r="F273">
            <v>0</v>
          </cell>
          <cell r="G273">
            <v>55621.799107999999</v>
          </cell>
          <cell r="H273">
            <v>16103.509526</v>
          </cell>
          <cell r="I273">
            <v>0</v>
          </cell>
          <cell r="J273">
            <v>0</v>
          </cell>
          <cell r="K273">
            <v>812.2418014533223</v>
          </cell>
          <cell r="L273">
            <v>225622.72262592288</v>
          </cell>
          <cell r="M273">
            <v>32816.547975766938</v>
          </cell>
          <cell r="N273">
            <v>40.70408129639597</v>
          </cell>
          <cell r="O273" t="e">
            <v>#DIV/0!</v>
          </cell>
          <cell r="P273">
            <v>0.40704081296395972</v>
          </cell>
          <cell r="Q273">
            <v>200.23931111578662</v>
          </cell>
          <cell r="R273">
            <v>612.00249033753562</v>
          </cell>
          <cell r="S273">
            <v>55621.799107999999</v>
          </cell>
          <cell r="T273">
            <v>166537.66446503418</v>
          </cell>
          <cell r="U273">
            <v>0</v>
          </cell>
          <cell r="V273">
            <v>0</v>
          </cell>
          <cell r="W273">
            <v>2224.8719643200002</v>
          </cell>
          <cell r="X273">
            <v>30591.67601144694</v>
          </cell>
          <cell r="Y273">
            <v>0</v>
          </cell>
          <cell r="Z273">
            <v>0</v>
          </cell>
        </row>
        <row r="274">
          <cell r="A274" t="str">
            <v>Aldwych Park</v>
          </cell>
          <cell r="B274" t="str">
            <v>Outdoor Recreational Facilities</v>
          </cell>
          <cell r="C274" t="str">
            <v>Outdoor Recreational Facilities</v>
          </cell>
          <cell r="D274">
            <v>4</v>
          </cell>
          <cell r="E274">
            <v>100</v>
          </cell>
          <cell r="F274">
            <v>0</v>
          </cell>
          <cell r="G274">
            <v>35758.343896999999</v>
          </cell>
          <cell r="H274">
            <v>0</v>
          </cell>
          <cell r="I274">
            <v>0</v>
          </cell>
          <cell r="J274">
            <v>0</v>
          </cell>
          <cell r="K274">
            <v>128.73057440435844</v>
          </cell>
          <cell r="L274">
            <v>35758.492890099566</v>
          </cell>
          <cell r="M274">
            <v>1430.3337558799999</v>
          </cell>
          <cell r="N274">
            <v>8939.6232225248914</v>
          </cell>
          <cell r="O274" t="e">
            <v>#DIV/0!</v>
          </cell>
          <cell r="P274">
            <v>89.396232225248909</v>
          </cell>
          <cell r="Q274">
            <v>128.73057440435844</v>
          </cell>
          <cell r="R274">
            <v>0</v>
          </cell>
          <cell r="S274">
            <v>35758.343896999999</v>
          </cell>
          <cell r="T274">
            <v>0</v>
          </cell>
          <cell r="U274">
            <v>0</v>
          </cell>
          <cell r="V274">
            <v>0</v>
          </cell>
          <cell r="W274">
            <v>1430.3337558799999</v>
          </cell>
          <cell r="X274">
            <v>0</v>
          </cell>
          <cell r="Y274">
            <v>0</v>
          </cell>
          <cell r="Z274">
            <v>0</v>
          </cell>
        </row>
        <row r="275">
          <cell r="A275" t="str">
            <v>Alex Duff Pool</v>
          </cell>
          <cell r="B275" t="str">
            <v>Outdoor Recreational Facilities</v>
          </cell>
          <cell r="C275" t="str">
            <v>Outdoor Recreational Facilities</v>
          </cell>
          <cell r="D275">
            <v>11495</v>
          </cell>
          <cell r="E275">
            <v>100</v>
          </cell>
          <cell r="F275">
            <v>0</v>
          </cell>
          <cell r="G275">
            <v>514801.02917000005</v>
          </cell>
          <cell r="H275">
            <v>36099.272727000003</v>
          </cell>
          <cell r="I275">
            <v>0</v>
          </cell>
          <cell r="J275">
            <v>0</v>
          </cell>
          <cell r="K275">
            <v>3225.2187558266523</v>
          </cell>
          <cell r="L275">
            <v>895894.09884073678</v>
          </cell>
          <cell r="M275">
            <v>89169.468573554637</v>
          </cell>
          <cell r="N275">
            <v>77.937720647302029</v>
          </cell>
          <cell r="O275" t="e">
            <v>#DIV/0!</v>
          </cell>
          <cell r="P275">
            <v>0.77937720647302033</v>
          </cell>
          <cell r="Q275">
            <v>1853.2914270274377</v>
          </cell>
          <cell r="R275">
            <v>1371.9273287992144</v>
          </cell>
          <cell r="S275">
            <v>514801.02917000005</v>
          </cell>
          <cell r="T275">
            <v>373327.84876081592</v>
          </cell>
          <cell r="U275">
            <v>0</v>
          </cell>
          <cell r="V275">
            <v>0</v>
          </cell>
          <cell r="W275">
            <v>20592.041166800002</v>
          </cell>
          <cell r="X275">
            <v>68577.427406754636</v>
          </cell>
          <cell r="Y275">
            <v>0</v>
          </cell>
          <cell r="Z275">
            <v>0</v>
          </cell>
        </row>
        <row r="276">
          <cell r="A276" t="str">
            <v>Alexander Muir Park Gardens</v>
          </cell>
          <cell r="B276" t="str">
            <v>Outdoor Recreational Facilities</v>
          </cell>
          <cell r="C276" t="str">
            <v>Outdoor Recreational Facilities</v>
          </cell>
          <cell r="D276">
            <v>189595</v>
          </cell>
          <cell r="E276">
            <v>100</v>
          </cell>
          <cell r="F276">
            <v>0</v>
          </cell>
          <cell r="G276">
            <v>28847.510434</v>
          </cell>
          <cell r="H276">
            <v>4015.5564260000001</v>
          </cell>
          <cell r="I276">
            <v>0</v>
          </cell>
          <cell r="J276">
            <v>0</v>
          </cell>
          <cell r="K276">
            <v>256.45985224515289</v>
          </cell>
          <cell r="L276">
            <v>71238.847845875804</v>
          </cell>
          <cell r="M276">
            <v>8782.2128042679415</v>
          </cell>
          <cell r="N276">
            <v>0.3757422286762615</v>
          </cell>
          <cell r="O276" t="e">
            <v>#DIV/0!</v>
          </cell>
          <cell r="P276">
            <v>3.7574222867626152E-3</v>
          </cell>
          <cell r="Q276">
            <v>103.8514702750565</v>
          </cell>
          <cell r="R276">
            <v>152.60838197009642</v>
          </cell>
          <cell r="S276">
            <v>28847.510434</v>
          </cell>
          <cell r="T276">
            <v>41527.679890764201</v>
          </cell>
          <cell r="U276">
            <v>0</v>
          </cell>
          <cell r="V276">
            <v>0</v>
          </cell>
          <cell r="W276">
            <v>1153.9004173600001</v>
          </cell>
          <cell r="X276">
            <v>7628.3123869079409</v>
          </cell>
          <cell r="Y276">
            <v>0</v>
          </cell>
          <cell r="Z276">
            <v>0</v>
          </cell>
        </row>
        <row r="277">
          <cell r="A277" t="str">
            <v>Alexandra Park</v>
          </cell>
          <cell r="B277" t="str">
            <v>Outdoor Recreational Facilities</v>
          </cell>
          <cell r="C277" t="str">
            <v>Outdoor Recreational Facilities</v>
          </cell>
          <cell r="D277">
            <v>22873</v>
          </cell>
          <cell r="E277">
            <v>100</v>
          </cell>
          <cell r="F277">
            <v>0</v>
          </cell>
          <cell r="G277">
            <v>449176.12835699995</v>
          </cell>
          <cell r="H277">
            <v>26044.209826000002</v>
          </cell>
          <cell r="I277">
            <v>0</v>
          </cell>
          <cell r="J277">
            <v>0</v>
          </cell>
          <cell r="K277">
            <v>2606.8325744114404</v>
          </cell>
          <cell r="L277">
            <v>724120.15955873346</v>
          </cell>
          <cell r="M277">
            <v>67442.970098633945</v>
          </cell>
          <cell r="N277">
            <v>31.65829403920489</v>
          </cell>
          <cell r="O277" t="e">
            <v>#DIV/0!</v>
          </cell>
          <cell r="P277">
            <v>0.31658294039204887</v>
          </cell>
          <cell r="Q277">
            <v>1617.0407997271252</v>
          </cell>
          <cell r="R277">
            <v>989.79177468431533</v>
          </cell>
          <cell r="S277">
            <v>449176.12835699995</v>
          </cell>
          <cell r="T277">
            <v>269341.40475754422</v>
          </cell>
          <cell r="U277">
            <v>0</v>
          </cell>
          <cell r="V277">
            <v>0</v>
          </cell>
          <cell r="W277">
            <v>17967.045134279997</v>
          </cell>
          <cell r="X277">
            <v>49475.924964353944</v>
          </cell>
          <cell r="Y277">
            <v>0</v>
          </cell>
          <cell r="Z277">
            <v>0</v>
          </cell>
        </row>
        <row r="278">
          <cell r="A278" t="str">
            <v>Algonguin Island Sewage Pumping Station</v>
          </cell>
          <cell r="B278" t="str">
            <v>Sewage Pumping Facilities</v>
          </cell>
          <cell r="C278" t="str">
            <v>Sewage Pumping Facilities</v>
          </cell>
          <cell r="D278">
            <v>75</v>
          </cell>
          <cell r="E278">
            <v>168</v>
          </cell>
          <cell r="F278">
            <v>56.04</v>
          </cell>
          <cell r="G278">
            <v>12841.653503000001</v>
          </cell>
          <cell r="H278">
            <v>0</v>
          </cell>
          <cell r="I278">
            <v>0</v>
          </cell>
          <cell r="J278">
            <v>0</v>
          </cell>
          <cell r="K278">
            <v>46.230145235602549</v>
          </cell>
          <cell r="L278">
            <v>12841.707009889597</v>
          </cell>
          <cell r="M278">
            <v>513.66614012000002</v>
          </cell>
          <cell r="N278">
            <v>171.22276013186129</v>
          </cell>
          <cell r="O278">
            <v>229.15251623643107</v>
          </cell>
          <cell r="P278">
            <v>1.019183096022984</v>
          </cell>
          <cell r="Q278">
            <v>46.230145235602549</v>
          </cell>
          <cell r="R278">
            <v>0</v>
          </cell>
          <cell r="S278">
            <v>12841.653503000001</v>
          </cell>
          <cell r="T278">
            <v>0</v>
          </cell>
          <cell r="U278">
            <v>0</v>
          </cell>
          <cell r="V278">
            <v>0</v>
          </cell>
          <cell r="W278">
            <v>513.66614012000002</v>
          </cell>
          <cell r="X278">
            <v>0</v>
          </cell>
          <cell r="Y278">
            <v>0</v>
          </cell>
          <cell r="Z278">
            <v>0</v>
          </cell>
        </row>
        <row r="279">
          <cell r="A279" t="str">
            <v>Allan A Lamport Stadium</v>
          </cell>
          <cell r="B279" t="str">
            <v>Outdoor Recreational Facilities</v>
          </cell>
          <cell r="C279" t="str">
            <v>Outdoor Recreational Facilities</v>
          </cell>
          <cell r="D279">
            <v>16297</v>
          </cell>
          <cell r="E279">
            <v>100</v>
          </cell>
          <cell r="F279">
            <v>0</v>
          </cell>
          <cell r="G279">
            <v>752663.16222499998</v>
          </cell>
          <cell r="H279">
            <v>240029.107211</v>
          </cell>
          <cell r="I279">
            <v>0</v>
          </cell>
          <cell r="J279">
            <v>0</v>
          </cell>
          <cell r="K279">
            <v>11831.735133059829</v>
          </cell>
          <cell r="L279">
            <v>3286593.0925166192</v>
          </cell>
          <cell r="M279">
            <v>486087.42116666463</v>
          </cell>
          <cell r="N279">
            <v>201.66859498782716</v>
          </cell>
          <cell r="O279" t="e">
            <v>#DIV/0!</v>
          </cell>
          <cell r="P279">
            <v>2.0166859498782714</v>
          </cell>
          <cell r="Q279">
            <v>2709.5986739574332</v>
          </cell>
          <cell r="R279">
            <v>9122.1364591023957</v>
          </cell>
          <cell r="S279">
            <v>752663.16222499998</v>
          </cell>
          <cell r="T279">
            <v>2482309.0180439986</v>
          </cell>
          <cell r="U279">
            <v>0</v>
          </cell>
          <cell r="V279">
            <v>0</v>
          </cell>
          <cell r="W279">
            <v>30106.526489</v>
          </cell>
          <cell r="X279">
            <v>455980.89467766462</v>
          </cell>
          <cell r="Y279">
            <v>0</v>
          </cell>
          <cell r="Z279">
            <v>0</v>
          </cell>
        </row>
        <row r="280">
          <cell r="A280" t="str">
            <v>Allan Gardens</v>
          </cell>
          <cell r="B280" t="str">
            <v>Greenhouses</v>
          </cell>
          <cell r="C280" t="str">
            <v>Greenhouses</v>
          </cell>
          <cell r="D280">
            <v>25177</v>
          </cell>
          <cell r="E280">
            <v>168</v>
          </cell>
          <cell r="F280">
            <v>0</v>
          </cell>
          <cell r="G280">
            <v>214202.719193</v>
          </cell>
          <cell r="H280">
            <v>166842.635408</v>
          </cell>
          <cell r="I280">
            <v>0</v>
          </cell>
          <cell r="J280">
            <v>0</v>
          </cell>
          <cell r="K280">
            <v>7111.8693614561671</v>
          </cell>
          <cell r="L280">
            <v>1975519.2670711577</v>
          </cell>
          <cell r="M280">
            <v>325517.39482594351</v>
          </cell>
          <cell r="N280">
            <v>78.465236806258005</v>
          </cell>
          <cell r="O280" t="e">
            <v>#DIV/0!</v>
          </cell>
          <cell r="P280">
            <v>0.467054980989631</v>
          </cell>
          <cell r="Q280">
            <v>771.13300213558784</v>
          </cell>
          <cell r="R280">
            <v>6340.7363593205791</v>
          </cell>
          <cell r="S280">
            <v>214202.719193</v>
          </cell>
          <cell r="T280">
            <v>1725436.4825989136</v>
          </cell>
          <cell r="U280">
            <v>0</v>
          </cell>
          <cell r="V280">
            <v>0</v>
          </cell>
          <cell r="W280">
            <v>8568.1087677199994</v>
          </cell>
          <cell r="X280">
            <v>316949.28605822352</v>
          </cell>
          <cell r="Y280">
            <v>0</v>
          </cell>
          <cell r="Z280">
            <v>0</v>
          </cell>
        </row>
        <row r="281">
          <cell r="A281" t="str">
            <v>Allen Road</v>
          </cell>
          <cell r="B281" t="str">
            <v>Streetlighting</v>
          </cell>
          <cell r="C281" t="str">
            <v>Streetlighting</v>
          </cell>
          <cell r="D281">
            <v>520</v>
          </cell>
          <cell r="E281">
            <v>70</v>
          </cell>
          <cell r="F281">
            <v>0</v>
          </cell>
          <cell r="G281">
            <v>559282.67592399998</v>
          </cell>
          <cell r="H281">
            <v>0</v>
          </cell>
          <cell r="I281">
            <v>0</v>
          </cell>
          <cell r="J281">
            <v>0</v>
          </cell>
          <cell r="K281">
            <v>2013.4260225665387</v>
          </cell>
          <cell r="L281">
            <v>559285.006268483</v>
          </cell>
          <cell r="M281">
            <v>22371.307036959999</v>
          </cell>
          <cell r="N281">
            <v>1075.5480889778519</v>
          </cell>
          <cell r="O281" t="e">
            <v>#DIV/0!</v>
          </cell>
          <cell r="P281">
            <v>15.364972699683598</v>
          </cell>
          <cell r="Q281">
            <v>2013.4260225665387</v>
          </cell>
          <cell r="R281">
            <v>0</v>
          </cell>
          <cell r="S281">
            <v>559282.67592399998</v>
          </cell>
          <cell r="T281">
            <v>0</v>
          </cell>
          <cell r="U281">
            <v>0</v>
          </cell>
          <cell r="V281">
            <v>0</v>
          </cell>
          <cell r="W281">
            <v>22371.307036959999</v>
          </cell>
          <cell r="X281">
            <v>0</v>
          </cell>
          <cell r="Y281">
            <v>0</v>
          </cell>
          <cell r="Z281">
            <v>0</v>
          </cell>
        </row>
        <row r="282">
          <cell r="A282" t="str">
            <v>Allen Road Yard</v>
          </cell>
          <cell r="B282" t="str">
            <v>TTC</v>
          </cell>
          <cell r="C282" t="str">
            <v>TTC</v>
          </cell>
          <cell r="D282">
            <v>0</v>
          </cell>
          <cell r="E282">
            <v>70</v>
          </cell>
          <cell r="F282">
            <v>0</v>
          </cell>
          <cell r="G282">
            <v>16185.794436999999</v>
          </cell>
          <cell r="H282">
            <v>0</v>
          </cell>
          <cell r="I282">
            <v>0</v>
          </cell>
          <cell r="J282">
            <v>0</v>
          </cell>
          <cell r="K282">
            <v>58.269102760116546</v>
          </cell>
          <cell r="L282">
            <v>16185.861877810152</v>
          </cell>
          <cell r="M282">
            <v>647.43177747999994</v>
          </cell>
          <cell r="N282" t="e">
            <v>#DIV/0!</v>
          </cell>
          <cell r="O282" t="e">
            <v>#DIV/0!</v>
          </cell>
          <cell r="P282" t="e">
            <v>#DIV/0!</v>
          </cell>
          <cell r="Q282">
            <v>58.269102760116546</v>
          </cell>
          <cell r="R282">
            <v>0</v>
          </cell>
          <cell r="S282">
            <v>16185.794436999999</v>
          </cell>
          <cell r="T282">
            <v>0</v>
          </cell>
          <cell r="U282">
            <v>0</v>
          </cell>
          <cell r="V282">
            <v>0</v>
          </cell>
          <cell r="W282">
            <v>647.43177747999994</v>
          </cell>
          <cell r="X282">
            <v>0</v>
          </cell>
          <cell r="Y282">
            <v>0</v>
          </cell>
          <cell r="Z282">
            <v>0</v>
          </cell>
        </row>
        <row r="283">
          <cell r="A283" t="str">
            <v>Alness Service Yard</v>
          </cell>
          <cell r="B283" t="str">
            <v>Storage Facilities</v>
          </cell>
          <cell r="C283" t="str">
            <v>Storage Facilities</v>
          </cell>
          <cell r="D283">
            <v>25715</v>
          </cell>
          <cell r="E283">
            <v>70</v>
          </cell>
          <cell r="F283">
            <v>0</v>
          </cell>
          <cell r="G283">
            <v>161017.88727399998</v>
          </cell>
          <cell r="H283">
            <v>39453.285000000003</v>
          </cell>
          <cell r="I283">
            <v>0</v>
          </cell>
          <cell r="J283">
            <v>0</v>
          </cell>
          <cell r="K283">
            <v>2079.0610025659867</v>
          </cell>
          <cell r="L283">
            <v>577516.94515721849</v>
          </cell>
          <cell r="M283">
            <v>81389.726472609997</v>
          </cell>
          <cell r="N283">
            <v>22.45836846810105</v>
          </cell>
          <cell r="O283" t="e">
            <v>#DIV/0!</v>
          </cell>
          <cell r="P283">
            <v>0.32083383525858644</v>
          </cell>
          <cell r="Q283">
            <v>579.66680945470898</v>
          </cell>
          <cell r="R283">
            <v>1499.3941931112777</v>
          </cell>
          <cell r="S283">
            <v>161017.88727399998</v>
          </cell>
          <cell r="T283">
            <v>408014.03748450003</v>
          </cell>
          <cell r="U283">
            <v>0</v>
          </cell>
          <cell r="V283">
            <v>0</v>
          </cell>
          <cell r="W283">
            <v>6440.7154909599994</v>
          </cell>
          <cell r="X283">
            <v>74949.010981650004</v>
          </cell>
          <cell r="Y283">
            <v>0</v>
          </cell>
          <cell r="Z283">
            <v>0</v>
          </cell>
        </row>
        <row r="284">
          <cell r="A284" t="str">
            <v>Ambulance Headquarters</v>
          </cell>
          <cell r="B284" t="str">
            <v>Ambulance Stations</v>
          </cell>
          <cell r="C284" t="str">
            <v>Ambulance Stations</v>
          </cell>
          <cell r="D284">
            <v>143494</v>
          </cell>
          <cell r="E284">
            <v>168</v>
          </cell>
          <cell r="F284">
            <v>0</v>
          </cell>
          <cell r="G284">
            <v>3586967.4110640003</v>
          </cell>
          <cell r="H284">
            <v>266369.11274999997</v>
          </cell>
          <cell r="I284">
            <v>0</v>
          </cell>
          <cell r="J284">
            <v>0</v>
          </cell>
          <cell r="K284">
            <v>23036.306224999491</v>
          </cell>
          <cell r="L284">
            <v>6398973.9513887474</v>
          </cell>
          <cell r="M284">
            <v>649497.43624260754</v>
          </cell>
          <cell r="N284">
            <v>44.594017529574387</v>
          </cell>
          <cell r="O284" t="e">
            <v>#DIV/0!</v>
          </cell>
          <cell r="P284">
            <v>0.26544058053318087</v>
          </cell>
          <cell r="Q284">
            <v>12913.136484341567</v>
          </cell>
          <cell r="R284">
            <v>10123.169740657922</v>
          </cell>
          <cell r="S284">
            <v>3586967.4110640003</v>
          </cell>
          <cell r="T284">
            <v>2754709.4533266746</v>
          </cell>
          <cell r="U284">
            <v>0</v>
          </cell>
          <cell r="V284">
            <v>0</v>
          </cell>
          <cell r="W284">
            <v>143478.69644256003</v>
          </cell>
          <cell r="X284">
            <v>506018.73980004748</v>
          </cell>
          <cell r="Y284">
            <v>0</v>
          </cell>
          <cell r="Z284">
            <v>0</v>
          </cell>
        </row>
        <row r="285">
          <cell r="A285" t="str">
            <v>Amesbury Arena</v>
          </cell>
          <cell r="B285" t="str">
            <v>Indoor Sports Arena</v>
          </cell>
          <cell r="C285" t="str">
            <v>Indoor Sports Arena</v>
          </cell>
          <cell r="D285">
            <v>26942</v>
          </cell>
          <cell r="E285">
            <v>100</v>
          </cell>
          <cell r="F285">
            <v>0</v>
          </cell>
          <cell r="G285">
            <v>815010.49606099993</v>
          </cell>
          <cell r="H285">
            <v>97981.677333</v>
          </cell>
          <cell r="I285">
            <v>0</v>
          </cell>
          <cell r="J285">
            <v>0</v>
          </cell>
          <cell r="K285">
            <v>6657.7743605312808</v>
          </cell>
          <cell r="L285">
            <v>1849381.7668142447</v>
          </cell>
          <cell r="M285">
            <v>218735.23245516678</v>
          </cell>
          <cell r="N285">
            <v>68.643076490767001</v>
          </cell>
          <cell r="O285" t="e">
            <v>#DIV/0!</v>
          </cell>
          <cell r="P285">
            <v>0.68643076490766997</v>
          </cell>
          <cell r="Q285">
            <v>2934.0500109770405</v>
          </cell>
          <cell r="R285">
            <v>3723.7243495542407</v>
          </cell>
          <cell r="S285">
            <v>815010.49606099993</v>
          </cell>
          <cell r="T285">
            <v>1013297.112474686</v>
          </cell>
          <cell r="U285">
            <v>0</v>
          </cell>
          <cell r="V285">
            <v>0</v>
          </cell>
          <cell r="W285">
            <v>32600.419842439998</v>
          </cell>
          <cell r="X285">
            <v>186134.81261272679</v>
          </cell>
          <cell r="Y285">
            <v>0</v>
          </cell>
          <cell r="Z285">
            <v>0</v>
          </cell>
        </row>
        <row r="286">
          <cell r="A286" t="str">
            <v>Amesbury Community Center</v>
          </cell>
          <cell r="B286" t="str">
            <v>Community Centres</v>
          </cell>
          <cell r="C286" t="str">
            <v>Community Centres</v>
          </cell>
          <cell r="D286">
            <v>37975</v>
          </cell>
          <cell r="E286">
            <v>100</v>
          </cell>
          <cell r="F286">
            <v>0</v>
          </cell>
          <cell r="G286">
            <v>268415.17106800003</v>
          </cell>
          <cell r="H286">
            <v>37893.223127000005</v>
          </cell>
          <cell r="I286">
            <v>0</v>
          </cell>
          <cell r="J286">
            <v>0</v>
          </cell>
          <cell r="K286">
            <v>2406.4037870531647</v>
          </cell>
          <cell r="L286">
            <v>668445.4964036569</v>
          </cell>
          <cell r="M286">
            <v>82721.983884850633</v>
          </cell>
          <cell r="N286">
            <v>17.602251386534743</v>
          </cell>
          <cell r="O286" t="e">
            <v>#DIV/0!</v>
          </cell>
          <cell r="P286">
            <v>0.17602251386534742</v>
          </cell>
          <cell r="Q286">
            <v>966.29864207236608</v>
          </cell>
          <cell r="R286">
            <v>1440.1051449807987</v>
          </cell>
          <cell r="S286">
            <v>268415.17106800003</v>
          </cell>
          <cell r="T286">
            <v>391880.3456124959</v>
          </cell>
          <cell r="U286">
            <v>0</v>
          </cell>
          <cell r="V286">
            <v>0</v>
          </cell>
          <cell r="W286">
            <v>10736.606842720001</v>
          </cell>
          <cell r="X286">
            <v>71985.37704213064</v>
          </cell>
          <cell r="Y286">
            <v>0</v>
          </cell>
          <cell r="Z286">
            <v>0</v>
          </cell>
        </row>
        <row r="287">
          <cell r="A287" t="str">
            <v>Amesbury Park</v>
          </cell>
          <cell r="B287" t="str">
            <v>Outdoor Recreational Facilities</v>
          </cell>
          <cell r="C287" t="str">
            <v>Outdoor Recreational Facilities</v>
          </cell>
          <cell r="D287">
            <v>1301959</v>
          </cell>
          <cell r="E287">
            <v>100</v>
          </cell>
          <cell r="F287">
            <v>0</v>
          </cell>
          <cell r="G287">
            <v>23690.287311</v>
          </cell>
          <cell r="H287">
            <v>0</v>
          </cell>
          <cell r="I287">
            <v>0</v>
          </cell>
          <cell r="J287">
            <v>0</v>
          </cell>
          <cell r="K287">
            <v>85.285389673909663</v>
          </cell>
          <cell r="L287">
            <v>23690.386020530463</v>
          </cell>
          <cell r="M287">
            <v>947.61149244000001</v>
          </cell>
          <cell r="N287">
            <v>1.8195953959019035E-2</v>
          </cell>
          <cell r="O287" t="e">
            <v>#DIV/0!</v>
          </cell>
          <cell r="P287">
            <v>1.8195953959019036E-4</v>
          </cell>
          <cell r="Q287">
            <v>85.285389673909663</v>
          </cell>
          <cell r="R287">
            <v>0</v>
          </cell>
          <cell r="S287">
            <v>23690.287311</v>
          </cell>
          <cell r="T287">
            <v>0</v>
          </cell>
          <cell r="U287">
            <v>0</v>
          </cell>
          <cell r="V287">
            <v>0</v>
          </cell>
          <cell r="W287">
            <v>947.61149244000001</v>
          </cell>
          <cell r="X287">
            <v>0</v>
          </cell>
          <cell r="Y287">
            <v>0</v>
          </cell>
          <cell r="Z287">
            <v>0</v>
          </cell>
        </row>
        <row r="288">
          <cell r="A288" t="str">
            <v>Amesbury Park Library</v>
          </cell>
          <cell r="B288" t="str">
            <v>Public Libraries</v>
          </cell>
          <cell r="C288" t="str">
            <v>Public Libraries</v>
          </cell>
          <cell r="D288">
            <v>6318</v>
          </cell>
          <cell r="E288">
            <v>70</v>
          </cell>
          <cell r="F288">
            <v>0</v>
          </cell>
          <cell r="G288">
            <v>91479.470490000007</v>
          </cell>
          <cell r="H288">
            <v>7998.7829090000005</v>
          </cell>
          <cell r="I288">
            <v>0</v>
          </cell>
          <cell r="J288">
            <v>0</v>
          </cell>
          <cell r="K288">
            <v>633.3155532778693</v>
          </cell>
          <cell r="L288">
            <v>175920.98702163037</v>
          </cell>
          <cell r="M288">
            <v>18854.386723998214</v>
          </cell>
          <cell r="N288">
            <v>27.844410734667676</v>
          </cell>
          <cell r="O288" t="e">
            <v>#DIV/0!</v>
          </cell>
          <cell r="P288">
            <v>0.39777729620953822</v>
          </cell>
          <cell r="Q288">
            <v>329.32746595605738</v>
          </cell>
          <cell r="R288">
            <v>303.98808732181192</v>
          </cell>
          <cell r="S288">
            <v>91479.470490000007</v>
          </cell>
          <cell r="T288">
            <v>82721.013210005302</v>
          </cell>
          <cell r="U288">
            <v>0</v>
          </cell>
          <cell r="V288">
            <v>0</v>
          </cell>
          <cell r="W288">
            <v>3659.1788196000002</v>
          </cell>
          <cell r="X288">
            <v>15195.207904398212</v>
          </cell>
          <cell r="Y288">
            <v>0</v>
          </cell>
          <cell r="Z288">
            <v>0</v>
          </cell>
        </row>
        <row r="289">
          <cell r="A289" t="str">
            <v>Amos Waites Park</v>
          </cell>
          <cell r="B289" t="str">
            <v>Outdoor Recreational Facilities</v>
          </cell>
          <cell r="C289" t="str">
            <v>Outdoor Recreational Facilities</v>
          </cell>
          <cell r="D289">
            <v>1356</v>
          </cell>
          <cell r="E289">
            <v>100</v>
          </cell>
          <cell r="F289">
            <v>0</v>
          </cell>
          <cell r="G289">
            <v>45265.569937000007</v>
          </cell>
          <cell r="H289">
            <v>12136.636364</v>
          </cell>
          <cell r="I289">
            <v>0</v>
          </cell>
          <cell r="J289">
            <v>0</v>
          </cell>
          <cell r="K289">
            <v>624.20101214129716</v>
          </cell>
          <cell r="L289">
            <v>173389.17003924921</v>
          </cell>
          <cell r="M289">
            <v>24866.469531807161</v>
          </cell>
          <cell r="N289">
            <v>127.86811949797139</v>
          </cell>
          <cell r="O289" t="e">
            <v>#DIV/0!</v>
          </cell>
          <cell r="P289">
            <v>1.2786811949797139</v>
          </cell>
          <cell r="Q289">
            <v>162.95673075674907</v>
          </cell>
          <cell r="R289">
            <v>461.24428138454806</v>
          </cell>
          <cell r="S289">
            <v>45265.569937000007</v>
          </cell>
          <cell r="T289">
            <v>125513.45228557879</v>
          </cell>
          <cell r="U289">
            <v>0</v>
          </cell>
          <cell r="V289">
            <v>0</v>
          </cell>
          <cell r="W289">
            <v>1810.6227974800004</v>
          </cell>
          <cell r="X289">
            <v>23055.846734327162</v>
          </cell>
          <cell r="Y289">
            <v>0</v>
          </cell>
          <cell r="Z289">
            <v>0</v>
          </cell>
        </row>
        <row r="290">
          <cell r="A290" t="str">
            <v>Ancaster C.C.</v>
          </cell>
          <cell r="B290" t="str">
            <v>Community Centres</v>
          </cell>
          <cell r="C290" t="str">
            <v>Community Centres</v>
          </cell>
          <cell r="D290">
            <v>7513</v>
          </cell>
          <cell r="E290">
            <v>100</v>
          </cell>
          <cell r="F290">
            <v>0</v>
          </cell>
          <cell r="G290">
            <v>91837.753156999999</v>
          </cell>
          <cell r="H290">
            <v>15512.447390000001</v>
          </cell>
          <cell r="I290">
            <v>0</v>
          </cell>
          <cell r="J290">
            <v>0</v>
          </cell>
          <cell r="K290">
            <v>920.1568808187177</v>
          </cell>
          <cell r="L290">
            <v>255599.13356075491</v>
          </cell>
          <cell r="M290">
            <v>33142.351308589103</v>
          </cell>
          <cell r="N290">
            <v>34.020914888959794</v>
          </cell>
          <cell r="O290" t="e">
            <v>#DIV/0!</v>
          </cell>
          <cell r="P290">
            <v>0.34020914888959797</v>
          </cell>
          <cell r="Q290">
            <v>330.61728893149734</v>
          </cell>
          <cell r="R290">
            <v>589.53959188722035</v>
          </cell>
          <cell r="S290">
            <v>91837.753156999999</v>
          </cell>
          <cell r="T290">
            <v>160425.07717316301</v>
          </cell>
          <cell r="U290">
            <v>0</v>
          </cell>
          <cell r="V290">
            <v>0</v>
          </cell>
          <cell r="W290">
            <v>3673.5101262799999</v>
          </cell>
          <cell r="X290">
            <v>29468.841182309105</v>
          </cell>
          <cell r="Y290">
            <v>0</v>
          </cell>
          <cell r="Z290">
            <v>0</v>
          </cell>
        </row>
        <row r="291">
          <cell r="A291" t="str">
            <v>Ancaster Childcare Centre</v>
          </cell>
          <cell r="B291" t="str">
            <v>Child Care Facilities</v>
          </cell>
          <cell r="C291" t="str">
            <v>Child Care Facilities</v>
          </cell>
          <cell r="D291">
            <v>7018</v>
          </cell>
          <cell r="E291">
            <v>100</v>
          </cell>
          <cell r="F291">
            <v>0</v>
          </cell>
          <cell r="G291">
            <v>149276.839164</v>
          </cell>
          <cell r="H291">
            <v>14633.253749</v>
          </cell>
          <cell r="I291">
            <v>0</v>
          </cell>
          <cell r="J291">
            <v>0</v>
          </cell>
          <cell r="K291">
            <v>1093.5253195132132</v>
          </cell>
          <cell r="L291">
            <v>303757.03319811478</v>
          </cell>
          <cell r="M291">
            <v>33769.719380997813</v>
          </cell>
          <cell r="N291">
            <v>43.282563864080188</v>
          </cell>
          <cell r="O291" t="e">
            <v>#DIV/0!</v>
          </cell>
          <cell r="P291">
            <v>0.43282563864080187</v>
          </cell>
          <cell r="Q291">
            <v>537.39886014298747</v>
          </cell>
          <cell r="R291">
            <v>556.12645937022558</v>
          </cell>
          <cell r="S291">
            <v>149276.839164</v>
          </cell>
          <cell r="T291">
            <v>151332.72029603328</v>
          </cell>
          <cell r="U291">
            <v>0</v>
          </cell>
          <cell r="V291">
            <v>0</v>
          </cell>
          <cell r="W291">
            <v>5971.0735665600005</v>
          </cell>
          <cell r="X291">
            <v>27798.645814437812</v>
          </cell>
          <cell r="Y291">
            <v>0</v>
          </cell>
          <cell r="Z291">
            <v>0</v>
          </cell>
        </row>
        <row r="292">
          <cell r="A292" t="str">
            <v>Annette R.C</v>
          </cell>
          <cell r="B292" t="str">
            <v>Community Centres</v>
          </cell>
          <cell r="C292" t="str">
            <v>Community Centres</v>
          </cell>
          <cell r="D292">
            <v>20774</v>
          </cell>
          <cell r="E292">
            <v>100</v>
          </cell>
          <cell r="F292">
            <v>0</v>
          </cell>
          <cell r="G292">
            <v>356478.09547</v>
          </cell>
          <cell r="H292">
            <v>0</v>
          </cell>
          <cell r="I292">
            <v>0</v>
          </cell>
          <cell r="J292">
            <v>0</v>
          </cell>
          <cell r="K292">
            <v>1283.3264908634319</v>
          </cell>
          <cell r="L292">
            <v>356479.58079539775</v>
          </cell>
          <cell r="M292">
            <v>14259.123818800001</v>
          </cell>
          <cell r="N292">
            <v>17.159891248454691</v>
          </cell>
          <cell r="O292" t="e">
            <v>#DIV/0!</v>
          </cell>
          <cell r="P292">
            <v>0.17159891248454692</v>
          </cell>
          <cell r="Q292">
            <v>1283.3264908634319</v>
          </cell>
          <cell r="R292">
            <v>0</v>
          </cell>
          <cell r="S292">
            <v>356478.09547</v>
          </cell>
          <cell r="T292">
            <v>0</v>
          </cell>
          <cell r="U292">
            <v>0</v>
          </cell>
          <cell r="V292">
            <v>0</v>
          </cell>
          <cell r="W292">
            <v>14259.123818800001</v>
          </cell>
          <cell r="X292">
            <v>0</v>
          </cell>
          <cell r="Y292">
            <v>0</v>
          </cell>
          <cell r="Z292">
            <v>0</v>
          </cell>
        </row>
        <row r="293">
          <cell r="A293" t="str">
            <v>Annette Street</v>
          </cell>
          <cell r="B293" t="str">
            <v>Public Libraries</v>
          </cell>
          <cell r="C293" t="str">
            <v>Public Libraries</v>
          </cell>
          <cell r="D293">
            <v>7804</v>
          </cell>
          <cell r="E293">
            <v>70</v>
          </cell>
          <cell r="F293">
            <v>0</v>
          </cell>
          <cell r="G293">
            <v>169948.24458500001</v>
          </cell>
          <cell r="H293">
            <v>7814.2983880000002</v>
          </cell>
          <cell r="I293">
            <v>0</v>
          </cell>
          <cell r="J293">
            <v>0</v>
          </cell>
          <cell r="K293">
            <v>908.79311330744986</v>
          </cell>
          <cell r="L293">
            <v>252442.53147429164</v>
          </cell>
          <cell r="M293">
            <v>21642.674288099723</v>
          </cell>
          <cell r="N293">
            <v>32.347838476972278</v>
          </cell>
          <cell r="O293" t="e">
            <v>#DIV/0!</v>
          </cell>
          <cell r="P293">
            <v>0.46211197824246114</v>
          </cell>
          <cell r="Q293">
            <v>611.81622972966875</v>
          </cell>
          <cell r="R293">
            <v>296.97688357778111</v>
          </cell>
          <cell r="S293">
            <v>169948.24458500001</v>
          </cell>
          <cell r="T293">
            <v>80813.129639179591</v>
          </cell>
          <cell r="U293">
            <v>0</v>
          </cell>
          <cell r="V293">
            <v>0</v>
          </cell>
          <cell r="W293">
            <v>6797.9297834000008</v>
          </cell>
          <cell r="X293">
            <v>14844.744504699722</v>
          </cell>
          <cell r="Y293">
            <v>0</v>
          </cell>
          <cell r="Z293">
            <v>0</v>
          </cell>
        </row>
        <row r="294">
          <cell r="A294" t="str">
            <v>Anniversary Park</v>
          </cell>
          <cell r="B294" t="str">
            <v>Outdoor Recreational Facilities</v>
          </cell>
          <cell r="C294" t="str">
            <v>Outdoor Recreational Facilities</v>
          </cell>
          <cell r="D294">
            <v>7879</v>
          </cell>
          <cell r="E294">
            <v>100</v>
          </cell>
          <cell r="F294">
            <v>0</v>
          </cell>
          <cell r="G294">
            <v>3468.4239079999998</v>
          </cell>
          <cell r="H294">
            <v>0</v>
          </cell>
          <cell r="I294">
            <v>0</v>
          </cell>
          <cell r="J294">
            <v>0</v>
          </cell>
          <cell r="K294">
            <v>12.486378095158619</v>
          </cell>
          <cell r="L294">
            <v>3468.4383597662832</v>
          </cell>
          <cell r="M294">
            <v>138.73695631999999</v>
          </cell>
          <cell r="N294">
            <v>0.44021301685065151</v>
          </cell>
          <cell r="O294" t="e">
            <v>#DIV/0!</v>
          </cell>
          <cell r="P294">
            <v>4.4021301685065149E-3</v>
          </cell>
          <cell r="Q294">
            <v>12.486378095158619</v>
          </cell>
          <cell r="R294">
            <v>0</v>
          </cell>
          <cell r="S294">
            <v>3468.4239079999998</v>
          </cell>
          <cell r="T294">
            <v>0</v>
          </cell>
          <cell r="U294">
            <v>0</v>
          </cell>
          <cell r="V294">
            <v>0</v>
          </cell>
          <cell r="W294">
            <v>138.73695631999999</v>
          </cell>
          <cell r="X294">
            <v>0</v>
          </cell>
          <cell r="Y294">
            <v>0</v>
          </cell>
          <cell r="Z294">
            <v>0</v>
          </cell>
        </row>
        <row r="295">
          <cell r="A295" t="str">
            <v>Anthony Road School Park</v>
          </cell>
          <cell r="B295" t="str">
            <v>Outdoor Recreational Facilities</v>
          </cell>
          <cell r="C295" t="str">
            <v>Outdoor Recreational Facilities</v>
          </cell>
          <cell r="D295">
            <v>1</v>
          </cell>
          <cell r="E295">
            <v>100</v>
          </cell>
          <cell r="F295">
            <v>0</v>
          </cell>
          <cell r="G295">
            <v>967.85597099999995</v>
          </cell>
          <cell r="H295">
            <v>0</v>
          </cell>
          <cell r="I295">
            <v>0</v>
          </cell>
          <cell r="J295">
            <v>0</v>
          </cell>
          <cell r="K295">
            <v>3.4842960134395646</v>
          </cell>
          <cell r="L295">
            <v>967.86000373321247</v>
          </cell>
          <cell r="M295">
            <v>38.71423884</v>
          </cell>
          <cell r="N295">
            <v>967.86000373321247</v>
          </cell>
          <cell r="O295" t="e">
            <v>#DIV/0!</v>
          </cell>
          <cell r="P295">
            <v>9.6786000373321244</v>
          </cell>
          <cell r="Q295">
            <v>3.4842960134395646</v>
          </cell>
          <cell r="R295">
            <v>0</v>
          </cell>
          <cell r="S295">
            <v>967.85597099999995</v>
          </cell>
          <cell r="T295">
            <v>0</v>
          </cell>
          <cell r="U295">
            <v>0</v>
          </cell>
          <cell r="V295">
            <v>0</v>
          </cell>
          <cell r="W295">
            <v>38.71423884</v>
          </cell>
          <cell r="X295">
            <v>0</v>
          </cell>
          <cell r="Y295">
            <v>0</v>
          </cell>
          <cell r="Z295">
            <v>0</v>
          </cell>
        </row>
        <row r="296">
          <cell r="A296" t="str">
            <v>Antibes Park</v>
          </cell>
          <cell r="B296" t="str">
            <v>Indoor Recreational Facilities</v>
          </cell>
          <cell r="C296" t="str">
            <v>Indoor Recreational Facilities</v>
          </cell>
          <cell r="D296">
            <v>18492</v>
          </cell>
          <cell r="E296">
            <v>100</v>
          </cell>
          <cell r="F296">
            <v>0</v>
          </cell>
          <cell r="G296">
            <v>392585.50688600005</v>
          </cell>
          <cell r="H296">
            <v>64760.716875999999</v>
          </cell>
          <cell r="I296">
            <v>0</v>
          </cell>
          <cell r="J296">
            <v>0</v>
          </cell>
          <cell r="K296">
            <v>3874.498956463839</v>
          </cell>
          <cell r="L296">
            <v>1076249.7101288442</v>
          </cell>
          <cell r="M296">
            <v>138728.70651760843</v>
          </cell>
          <cell r="N296">
            <v>58.200827932557011</v>
          </cell>
          <cell r="O296" t="e">
            <v>#DIV/0!</v>
          </cell>
          <cell r="P296">
            <v>0.58200827932557009</v>
          </cell>
          <cell r="Q296">
            <v>1413.3137135722034</v>
          </cell>
          <cell r="R296">
            <v>2461.1852428916354</v>
          </cell>
          <cell r="S296">
            <v>392585.50688600005</v>
          </cell>
          <cell r="T296">
            <v>669735.90571652912</v>
          </cell>
          <cell r="U296">
            <v>0</v>
          </cell>
          <cell r="V296">
            <v>0</v>
          </cell>
          <cell r="W296">
            <v>15703.420275440003</v>
          </cell>
          <cell r="X296">
            <v>123025.28624216844</v>
          </cell>
          <cell r="Y296">
            <v>0</v>
          </cell>
          <cell r="Z296">
            <v>0</v>
          </cell>
        </row>
        <row r="297">
          <cell r="A297" t="str">
            <v>Archives and Records Centre</v>
          </cell>
          <cell r="B297" t="str">
            <v>Administrative Offices</v>
          </cell>
          <cell r="C297" t="str">
            <v>Administrative Offices</v>
          </cell>
          <cell r="D297">
            <v>39590</v>
          </cell>
          <cell r="E297">
            <v>70</v>
          </cell>
          <cell r="F297">
            <v>0</v>
          </cell>
          <cell r="G297">
            <v>480158.20825800003</v>
          </cell>
          <cell r="H297">
            <v>46939.289276999996</v>
          </cell>
          <cell r="I297">
            <v>0</v>
          </cell>
          <cell r="J297">
            <v>0</v>
          </cell>
          <cell r="K297">
            <v>3512.4712432882534</v>
          </cell>
          <cell r="L297">
            <v>975686.45646895934</v>
          </cell>
          <cell r="M297">
            <v>108376.42677694412</v>
          </cell>
          <cell r="N297">
            <v>24.644770307374571</v>
          </cell>
          <cell r="O297" t="e">
            <v>#DIV/0!</v>
          </cell>
          <cell r="P297">
            <v>0.35206814724820817</v>
          </cell>
          <cell r="Q297">
            <v>1728.5767521019238</v>
          </cell>
          <cell r="R297">
            <v>1783.8944911863296</v>
          </cell>
          <cell r="S297">
            <v>480158.20825800003</v>
          </cell>
          <cell r="T297">
            <v>485432.04791595082</v>
          </cell>
          <cell r="U297">
            <v>0</v>
          </cell>
          <cell r="V297">
            <v>0</v>
          </cell>
          <cell r="W297">
            <v>19206.328330320001</v>
          </cell>
          <cell r="X297">
            <v>89170.098446624121</v>
          </cell>
          <cell r="Y297">
            <v>0</v>
          </cell>
          <cell r="Z297">
            <v>0</v>
          </cell>
        </row>
        <row r="298">
          <cell r="A298" t="str">
            <v>Armour Height C.C</v>
          </cell>
          <cell r="B298" t="str">
            <v>Community Centres</v>
          </cell>
          <cell r="C298" t="str">
            <v>Community Centres</v>
          </cell>
          <cell r="D298">
            <v>19773</v>
          </cell>
          <cell r="E298">
            <v>100</v>
          </cell>
          <cell r="F298">
            <v>0</v>
          </cell>
          <cell r="G298">
            <v>204597.12499800001</v>
          </cell>
          <cell r="H298">
            <v>22821.423583</v>
          </cell>
          <cell r="I298">
            <v>0</v>
          </cell>
          <cell r="J298">
            <v>0</v>
          </cell>
          <cell r="K298">
            <v>1603.8647817825408</v>
          </cell>
          <cell r="L298">
            <v>445517.9949395947</v>
          </cell>
          <cell r="M298">
            <v>51537.515166309277</v>
          </cell>
          <cell r="N298">
            <v>22.531633790501932</v>
          </cell>
          <cell r="O298" t="e">
            <v>#DIV/0!</v>
          </cell>
          <cell r="P298">
            <v>0.22531633790501931</v>
          </cell>
          <cell r="Q298">
            <v>736.55271894967495</v>
          </cell>
          <cell r="R298">
            <v>867.31206283286588</v>
          </cell>
          <cell r="S298">
            <v>204597.12499800001</v>
          </cell>
          <cell r="T298">
            <v>236012.31626831109</v>
          </cell>
          <cell r="U298">
            <v>0</v>
          </cell>
          <cell r="V298">
            <v>0</v>
          </cell>
          <cell r="W298">
            <v>8183.8849999200011</v>
          </cell>
          <cell r="X298">
            <v>43353.630166389274</v>
          </cell>
          <cell r="Y298">
            <v>0</v>
          </cell>
          <cell r="Z298">
            <v>0</v>
          </cell>
        </row>
        <row r="299">
          <cell r="A299" t="str">
            <v>Armour Heights Pumping Station</v>
          </cell>
          <cell r="B299" t="str">
            <v>Water Pumping Facilities</v>
          </cell>
          <cell r="C299" t="str">
            <v>Water Pumping Facilities</v>
          </cell>
          <cell r="D299">
            <v>5780</v>
          </cell>
          <cell r="E299">
            <v>168</v>
          </cell>
          <cell r="F299">
            <v>24155.99</v>
          </cell>
          <cell r="G299">
            <v>3661969.253</v>
          </cell>
          <cell r="H299">
            <v>0</v>
          </cell>
          <cell r="I299">
            <v>0</v>
          </cell>
          <cell r="J299">
            <v>0</v>
          </cell>
          <cell r="K299">
            <v>13183.144240338794</v>
          </cell>
          <cell r="L299">
            <v>3661984.5112052206</v>
          </cell>
          <cell r="M299">
            <v>146478.77012</v>
          </cell>
          <cell r="N299">
            <v>633.56133411855023</v>
          </cell>
          <cell r="O299">
            <v>151.59736823890142</v>
          </cell>
          <cell r="P299">
            <v>3.771198417372323</v>
          </cell>
          <cell r="Q299">
            <v>13183.144240338794</v>
          </cell>
          <cell r="R299">
            <v>0</v>
          </cell>
          <cell r="S299">
            <v>3661969.253</v>
          </cell>
          <cell r="T299">
            <v>0</v>
          </cell>
          <cell r="U299">
            <v>0</v>
          </cell>
          <cell r="V299">
            <v>0</v>
          </cell>
          <cell r="W299">
            <v>146478.77012</v>
          </cell>
          <cell r="X299">
            <v>0</v>
          </cell>
          <cell r="Y299">
            <v>0</v>
          </cell>
          <cell r="Z299">
            <v>0</v>
          </cell>
        </row>
        <row r="300">
          <cell r="A300" t="str">
            <v>Arrow Road Bus Garage</v>
          </cell>
          <cell r="B300" t="str">
            <v>TTC</v>
          </cell>
          <cell r="C300" t="str">
            <v>TTC</v>
          </cell>
          <cell r="D300">
            <v>0</v>
          </cell>
          <cell r="E300">
            <v>70</v>
          </cell>
          <cell r="F300">
            <v>0</v>
          </cell>
          <cell r="G300">
            <v>3479926.145484</v>
          </cell>
          <cell r="H300">
            <v>448521.62387100002</v>
          </cell>
          <cell r="I300">
            <v>0</v>
          </cell>
          <cell r="J300">
            <v>0</v>
          </cell>
          <cell r="K300">
            <v>29573.533421184628</v>
          </cell>
          <cell r="L300">
            <v>8214870.3947735075</v>
          </cell>
          <cell r="M300">
            <v>991249.08947086008</v>
          </cell>
          <cell r="N300" t="e">
            <v>#DIV/0!</v>
          </cell>
          <cell r="O300" t="e">
            <v>#DIV/0!</v>
          </cell>
          <cell r="P300" t="e">
            <v>#DIV/0!</v>
          </cell>
          <cell r="Q300">
            <v>12527.786322634582</v>
          </cell>
          <cell r="R300">
            <v>17045.747098550044</v>
          </cell>
          <cell r="S300">
            <v>3479926.145484</v>
          </cell>
          <cell r="T300">
            <v>4638476.0775867207</v>
          </cell>
          <cell r="U300">
            <v>0</v>
          </cell>
          <cell r="V300">
            <v>0</v>
          </cell>
          <cell r="W300">
            <v>139197.04581936001</v>
          </cell>
          <cell r="X300">
            <v>852052.04365150002</v>
          </cell>
          <cell r="Y300">
            <v>0</v>
          </cell>
          <cell r="Z300">
            <v>0</v>
          </cell>
        </row>
        <row r="301">
          <cell r="A301" t="str">
            <v>Art Eggleton Park</v>
          </cell>
          <cell r="B301" t="str">
            <v>Outdoor Recreational Facilities</v>
          </cell>
          <cell r="C301" t="str">
            <v>Outdoor Recreational Facilities</v>
          </cell>
          <cell r="D301">
            <v>95766</v>
          </cell>
          <cell r="E301">
            <v>100</v>
          </cell>
          <cell r="F301">
            <v>0</v>
          </cell>
          <cell r="G301">
            <v>8805.0476589999998</v>
          </cell>
          <cell r="H301">
            <v>0</v>
          </cell>
          <cell r="I301">
            <v>0</v>
          </cell>
          <cell r="J301">
            <v>0</v>
          </cell>
          <cell r="K301">
            <v>31.698303648114884</v>
          </cell>
          <cell r="L301">
            <v>8805.0843466985789</v>
          </cell>
          <cell r="M301">
            <v>352.20190636000001</v>
          </cell>
          <cell r="N301">
            <v>9.1943741481304214E-2</v>
          </cell>
          <cell r="O301" t="e">
            <v>#DIV/0!</v>
          </cell>
          <cell r="P301">
            <v>9.1943741481304215E-4</v>
          </cell>
          <cell r="Q301">
            <v>31.698303648114884</v>
          </cell>
          <cell r="R301">
            <v>0</v>
          </cell>
          <cell r="S301">
            <v>8805.0476589999998</v>
          </cell>
          <cell r="T301">
            <v>0</v>
          </cell>
          <cell r="U301">
            <v>0</v>
          </cell>
          <cell r="V301">
            <v>0</v>
          </cell>
          <cell r="W301">
            <v>352.20190636000001</v>
          </cell>
          <cell r="X301">
            <v>0</v>
          </cell>
          <cell r="Y301">
            <v>0</v>
          </cell>
          <cell r="Z301">
            <v>0</v>
          </cell>
        </row>
        <row r="302">
          <cell r="A302" t="str">
            <v>Ashbridges Bay Park</v>
          </cell>
          <cell r="B302" t="str">
            <v>Outdoor Recreational Facilities</v>
          </cell>
          <cell r="C302" t="str">
            <v>Outdoor Recreational Facilities</v>
          </cell>
          <cell r="D302">
            <v>721</v>
          </cell>
          <cell r="E302">
            <v>100</v>
          </cell>
          <cell r="F302">
            <v>0</v>
          </cell>
          <cell r="G302">
            <v>55558.278831000003</v>
          </cell>
          <cell r="H302">
            <v>0</v>
          </cell>
          <cell r="I302">
            <v>0</v>
          </cell>
          <cell r="J302">
            <v>0</v>
          </cell>
          <cell r="K302">
            <v>200.01063716578247</v>
          </cell>
          <cell r="L302">
            <v>55558.510323828465</v>
          </cell>
          <cell r="M302">
            <v>2222.3311532400003</v>
          </cell>
          <cell r="N302">
            <v>77.05757326467193</v>
          </cell>
          <cell r="O302" t="e">
            <v>#DIV/0!</v>
          </cell>
          <cell r="P302">
            <v>0.7705757326467193</v>
          </cell>
          <cell r="Q302">
            <v>200.01063716578247</v>
          </cell>
          <cell r="R302">
            <v>0</v>
          </cell>
          <cell r="S302">
            <v>55558.278831000003</v>
          </cell>
          <cell r="T302">
            <v>0</v>
          </cell>
          <cell r="U302">
            <v>0</v>
          </cell>
          <cell r="V302">
            <v>0</v>
          </cell>
          <cell r="W302">
            <v>2222.3311532400003</v>
          </cell>
          <cell r="X302">
            <v>0</v>
          </cell>
          <cell r="Y302">
            <v>0</v>
          </cell>
          <cell r="Z302">
            <v>0</v>
          </cell>
        </row>
        <row r="303">
          <cell r="A303" t="str">
            <v>Ashtonbee Reservoir Park</v>
          </cell>
          <cell r="B303" t="str">
            <v>Outdoor Recreational Facilities</v>
          </cell>
          <cell r="C303" t="str">
            <v>Outdoor Recreational Facilities</v>
          </cell>
          <cell r="D303">
            <v>994886</v>
          </cell>
          <cell r="E303">
            <v>100</v>
          </cell>
          <cell r="F303">
            <v>0</v>
          </cell>
          <cell r="G303">
            <v>3510.7985749999998</v>
          </cell>
          <cell r="H303">
            <v>0</v>
          </cell>
          <cell r="I303">
            <v>0</v>
          </cell>
          <cell r="J303">
            <v>0</v>
          </cell>
          <cell r="K303">
            <v>12.638927531978624</v>
          </cell>
          <cell r="L303">
            <v>3510.8132033273955</v>
          </cell>
          <cell r="M303">
            <v>140.43194299999999</v>
          </cell>
          <cell r="N303">
            <v>3.5288597923052445E-3</v>
          </cell>
          <cell r="O303" t="e">
            <v>#DIV/0!</v>
          </cell>
          <cell r="P303">
            <v>3.5288597923052445E-5</v>
          </cell>
          <cell r="Q303">
            <v>12.638927531978624</v>
          </cell>
          <cell r="R303">
            <v>0</v>
          </cell>
          <cell r="S303">
            <v>3510.7985749999998</v>
          </cell>
          <cell r="T303">
            <v>0</v>
          </cell>
          <cell r="U303">
            <v>0</v>
          </cell>
          <cell r="V303">
            <v>0</v>
          </cell>
          <cell r="W303">
            <v>140.43194299999999</v>
          </cell>
          <cell r="X303">
            <v>0</v>
          </cell>
          <cell r="Y303">
            <v>0</v>
          </cell>
          <cell r="Z303">
            <v>0</v>
          </cell>
        </row>
        <row r="304">
          <cell r="A304" t="str">
            <v>Asquith Green Social Housing</v>
          </cell>
          <cell r="B304" t="str">
            <v>Shelters &amp; Housing</v>
          </cell>
          <cell r="C304" t="str">
            <v>Shelters &amp; Housing</v>
          </cell>
          <cell r="D304">
            <v>6329</v>
          </cell>
          <cell r="E304">
            <v>168</v>
          </cell>
          <cell r="F304">
            <v>0</v>
          </cell>
          <cell r="G304">
            <v>93287.379542999988</v>
          </cell>
          <cell r="H304">
            <v>8186.505682</v>
          </cell>
          <cell r="I304">
            <v>0</v>
          </cell>
          <cell r="J304">
            <v>0</v>
          </cell>
          <cell r="K304">
            <v>646.95832420834381</v>
          </cell>
          <cell r="L304">
            <v>179710.64561342885</v>
          </cell>
          <cell r="M304">
            <v>19283.318160758579</v>
          </cell>
          <cell r="N304">
            <v>28.394793113197796</v>
          </cell>
          <cell r="O304" t="e">
            <v>#DIV/0!</v>
          </cell>
          <cell r="P304">
            <v>0.16901662567379641</v>
          </cell>
          <cell r="Q304">
            <v>335.83596566549306</v>
          </cell>
          <cell r="R304">
            <v>311.1223585428508</v>
          </cell>
          <cell r="S304">
            <v>93287.379542999988</v>
          </cell>
          <cell r="T304">
            <v>84662.385811539396</v>
          </cell>
          <cell r="U304">
            <v>0</v>
          </cell>
          <cell r="V304">
            <v>0</v>
          </cell>
          <cell r="W304">
            <v>3731.4951817199994</v>
          </cell>
          <cell r="X304">
            <v>15551.822979038581</v>
          </cell>
          <cell r="Y304">
            <v>0</v>
          </cell>
          <cell r="Z304">
            <v>0</v>
          </cell>
        </row>
        <row r="305">
          <cell r="A305" t="str">
            <v>Asquith Substation</v>
          </cell>
          <cell r="B305" t="str">
            <v>TTC</v>
          </cell>
          <cell r="C305" t="str">
            <v>TTC</v>
          </cell>
          <cell r="D305">
            <v>0</v>
          </cell>
          <cell r="E305">
            <v>168</v>
          </cell>
          <cell r="F305">
            <v>0</v>
          </cell>
          <cell r="G305">
            <v>11916409.272032</v>
          </cell>
          <cell r="H305">
            <v>0</v>
          </cell>
          <cell r="I305">
            <v>0</v>
          </cell>
          <cell r="J305">
            <v>0</v>
          </cell>
          <cell r="K305">
            <v>42899.252125454281</v>
          </cell>
          <cell r="L305">
            <v>11916458.923737301</v>
          </cell>
          <cell r="M305">
            <v>476656.37088127999</v>
          </cell>
          <cell r="N305" t="e">
            <v>#DIV/0!</v>
          </cell>
          <cell r="O305" t="e">
            <v>#DIV/0!</v>
          </cell>
          <cell r="P305" t="e">
            <v>#DIV/0!</v>
          </cell>
          <cell r="Q305">
            <v>42899.252125454281</v>
          </cell>
          <cell r="R305">
            <v>0</v>
          </cell>
          <cell r="S305">
            <v>11916409.272032</v>
          </cell>
          <cell r="T305">
            <v>0</v>
          </cell>
          <cell r="U305">
            <v>0</v>
          </cell>
          <cell r="V305">
            <v>0</v>
          </cell>
          <cell r="W305">
            <v>476656.37088127999</v>
          </cell>
          <cell r="X305">
            <v>0</v>
          </cell>
          <cell r="Y305">
            <v>0</v>
          </cell>
          <cell r="Z305">
            <v>0</v>
          </cell>
        </row>
        <row r="306">
          <cell r="A306" t="str">
            <v>Assessment &amp; Referral Ctr (129 Peter)</v>
          </cell>
          <cell r="B306" t="str">
            <v>Shelters &amp; Housing</v>
          </cell>
          <cell r="C306" t="str">
            <v>Shelters &amp; Housing</v>
          </cell>
          <cell r="D306">
            <v>11780</v>
          </cell>
          <cell r="E306">
            <v>168</v>
          </cell>
          <cell r="F306">
            <v>0</v>
          </cell>
          <cell r="G306">
            <v>246948.8</v>
          </cell>
          <cell r="H306">
            <v>22655.86968</v>
          </cell>
          <cell r="I306">
            <v>0</v>
          </cell>
          <cell r="J306">
            <v>0</v>
          </cell>
          <cell r="K306">
            <v>1750.039688069256</v>
          </cell>
          <cell r="L306">
            <v>486122.13557479338</v>
          </cell>
          <cell r="M306">
            <v>52917.081072399196</v>
          </cell>
          <cell r="N306">
            <v>41.266734768658182</v>
          </cell>
          <cell r="O306" t="e">
            <v>#DIV/0!</v>
          </cell>
          <cell r="P306">
            <v>0.24563532600391774</v>
          </cell>
          <cell r="Q306">
            <v>889.01938423199988</v>
          </cell>
          <cell r="R306">
            <v>861.02030383725605</v>
          </cell>
          <cell r="S306">
            <v>246948.8</v>
          </cell>
          <cell r="T306">
            <v>234300.20746965599</v>
          </cell>
          <cell r="U306">
            <v>0</v>
          </cell>
          <cell r="V306">
            <v>0</v>
          </cell>
          <cell r="W306">
            <v>9877.9519999999993</v>
          </cell>
          <cell r="X306">
            <v>43039.129072399199</v>
          </cell>
          <cell r="Y306">
            <v>0</v>
          </cell>
          <cell r="Z306">
            <v>0</v>
          </cell>
        </row>
        <row r="307">
          <cell r="A307" t="str">
            <v>Atlantic Ave Storage Bldg</v>
          </cell>
          <cell r="B307" t="str">
            <v>Administrative Offices</v>
          </cell>
          <cell r="C307" t="str">
            <v>Administrative Offices</v>
          </cell>
          <cell r="D307">
            <v>43002</v>
          </cell>
          <cell r="E307">
            <v>70</v>
          </cell>
          <cell r="F307">
            <v>0</v>
          </cell>
          <cell r="G307">
            <v>105617.72628799999</v>
          </cell>
          <cell r="H307">
            <v>26977.436363000001</v>
          </cell>
          <cell r="I307">
            <v>0</v>
          </cell>
          <cell r="J307">
            <v>0</v>
          </cell>
          <cell r="K307">
            <v>1405.4837881017488</v>
          </cell>
          <cell r="L307">
            <v>390412.16336159687</v>
          </cell>
          <cell r="M307">
            <v>55473.475135947476</v>
          </cell>
          <cell r="N307">
            <v>9.0789303604854865</v>
          </cell>
          <cell r="O307" t="e">
            <v>#DIV/0!</v>
          </cell>
          <cell r="P307">
            <v>0.12969900514979266</v>
          </cell>
          <cell r="Q307">
            <v>380.22539890269428</v>
          </cell>
          <cell r="R307">
            <v>1025.2583891990546</v>
          </cell>
          <cell r="S307">
            <v>105617.72628799999</v>
          </cell>
          <cell r="T307">
            <v>278992.5536352371</v>
          </cell>
          <cell r="U307">
            <v>0</v>
          </cell>
          <cell r="V307">
            <v>0</v>
          </cell>
          <cell r="W307">
            <v>4224.7090515199998</v>
          </cell>
          <cell r="X307">
            <v>51248.766084427472</v>
          </cell>
          <cell r="Y307">
            <v>0</v>
          </cell>
          <cell r="Z307">
            <v>0</v>
          </cell>
        </row>
        <row r="308">
          <cell r="A308" t="str">
            <v>Avondale Park</v>
          </cell>
          <cell r="B308" t="str">
            <v>Outdoor Recreational Facilities</v>
          </cell>
          <cell r="C308" t="str">
            <v>Outdoor Recreational Facilities</v>
          </cell>
          <cell r="D308">
            <v>98360</v>
          </cell>
          <cell r="E308">
            <v>100</v>
          </cell>
          <cell r="F308">
            <v>0</v>
          </cell>
          <cell r="G308">
            <v>3568.4762129999999</v>
          </cell>
          <cell r="H308">
            <v>0</v>
          </cell>
          <cell r="I308">
            <v>0</v>
          </cell>
          <cell r="J308">
            <v>0</v>
          </cell>
          <cell r="K308">
            <v>12.846567893943194</v>
          </cell>
          <cell r="L308">
            <v>3568.4910816508873</v>
          </cell>
          <cell r="M308">
            <v>142.73904852000001</v>
          </cell>
          <cell r="N308">
            <v>3.6279901196125328E-2</v>
          </cell>
          <cell r="O308" t="e">
            <v>#DIV/0!</v>
          </cell>
          <cell r="P308">
            <v>3.627990119612533E-4</v>
          </cell>
          <cell r="Q308">
            <v>12.846567893943194</v>
          </cell>
          <cell r="R308">
            <v>0</v>
          </cell>
          <cell r="S308">
            <v>3568.4762129999999</v>
          </cell>
          <cell r="T308">
            <v>0</v>
          </cell>
          <cell r="U308">
            <v>0</v>
          </cell>
          <cell r="V308">
            <v>0</v>
          </cell>
          <cell r="W308">
            <v>142.73904852000001</v>
          </cell>
          <cell r="X308">
            <v>0</v>
          </cell>
          <cell r="Y308">
            <v>0</v>
          </cell>
          <cell r="Z308">
            <v>0</v>
          </cell>
        </row>
        <row r="309">
          <cell r="A309" t="str">
            <v>Avonshire Park</v>
          </cell>
          <cell r="B309" t="str">
            <v>Outdoor Recreational Facilities</v>
          </cell>
          <cell r="C309" t="str">
            <v>Outdoor Recreational Facilities</v>
          </cell>
          <cell r="D309">
            <v>37673</v>
          </cell>
          <cell r="E309">
            <v>100</v>
          </cell>
          <cell r="F309">
            <v>0</v>
          </cell>
          <cell r="G309">
            <v>5140.5641770000002</v>
          </cell>
          <cell r="H309">
            <v>0</v>
          </cell>
          <cell r="I309">
            <v>0</v>
          </cell>
          <cell r="J309">
            <v>0</v>
          </cell>
          <cell r="K309">
            <v>18.506108145662655</v>
          </cell>
          <cell r="L309">
            <v>5140.585596017404</v>
          </cell>
          <cell r="M309">
            <v>205.62256708000001</v>
          </cell>
          <cell r="N309">
            <v>0.13645278040021777</v>
          </cell>
          <cell r="O309" t="e">
            <v>#DIV/0!</v>
          </cell>
          <cell r="P309">
            <v>1.3645278040021777E-3</v>
          </cell>
          <cell r="Q309">
            <v>18.506108145662655</v>
          </cell>
          <cell r="R309">
            <v>0</v>
          </cell>
          <cell r="S309">
            <v>5140.5641770000002</v>
          </cell>
          <cell r="T309">
            <v>0</v>
          </cell>
          <cell r="U309">
            <v>0</v>
          </cell>
          <cell r="V309">
            <v>0</v>
          </cell>
          <cell r="W309">
            <v>205.62256708000001</v>
          </cell>
          <cell r="X309">
            <v>0</v>
          </cell>
          <cell r="Y309">
            <v>0</v>
          </cell>
          <cell r="Z309">
            <v>0</v>
          </cell>
        </row>
        <row r="310">
          <cell r="A310" t="str">
            <v>Avonshire Parkette</v>
          </cell>
          <cell r="B310" t="str">
            <v>Outdoor Recreational Facilities</v>
          </cell>
          <cell r="C310" t="str">
            <v>Outdoor Recreational Facilities</v>
          </cell>
          <cell r="D310">
            <v>4520</v>
          </cell>
          <cell r="E310">
            <v>100</v>
          </cell>
          <cell r="F310">
            <v>0</v>
          </cell>
          <cell r="G310">
            <v>632.50731200000007</v>
          </cell>
          <cell r="H310">
            <v>0</v>
          </cell>
          <cell r="I310">
            <v>0</v>
          </cell>
          <cell r="J310">
            <v>0</v>
          </cell>
          <cell r="K310">
            <v>2.27703581080968</v>
          </cell>
          <cell r="L310">
            <v>632.5099474471333</v>
          </cell>
          <cell r="M310">
            <v>25.300292480000003</v>
          </cell>
          <cell r="N310">
            <v>0.13993582908122418</v>
          </cell>
          <cell r="O310" t="e">
            <v>#DIV/0!</v>
          </cell>
          <cell r="P310">
            <v>1.3993582908122418E-3</v>
          </cell>
          <cell r="Q310">
            <v>2.27703581080968</v>
          </cell>
          <cell r="R310">
            <v>0</v>
          </cell>
          <cell r="S310">
            <v>632.50731200000007</v>
          </cell>
          <cell r="T310">
            <v>0</v>
          </cell>
          <cell r="U310">
            <v>0</v>
          </cell>
          <cell r="V310">
            <v>0</v>
          </cell>
          <cell r="W310">
            <v>25.300292480000003</v>
          </cell>
          <cell r="X310">
            <v>0</v>
          </cell>
          <cell r="Y310">
            <v>0</v>
          </cell>
          <cell r="Z310">
            <v>0</v>
          </cell>
        </row>
        <row r="311">
          <cell r="A311" t="str">
            <v>Baby Point Sewage Pumping Station</v>
          </cell>
          <cell r="B311" t="str">
            <v>Sewage Pumping Facilities</v>
          </cell>
          <cell r="C311" t="str">
            <v>Sewage Pumping Facilities</v>
          </cell>
          <cell r="D311">
            <v>1</v>
          </cell>
          <cell r="E311">
            <v>168</v>
          </cell>
          <cell r="F311">
            <v>253.78</v>
          </cell>
          <cell r="G311">
            <v>58624.026054999995</v>
          </cell>
          <cell r="H311">
            <v>0</v>
          </cell>
          <cell r="I311">
            <v>0</v>
          </cell>
          <cell r="J311">
            <v>0</v>
          </cell>
          <cell r="K311">
            <v>211.0473731583908</v>
          </cell>
          <cell r="L311">
            <v>58624.270321775221</v>
          </cell>
          <cell r="M311">
            <v>2344.9610422000001</v>
          </cell>
          <cell r="N311">
            <v>58624.270321775221</v>
          </cell>
          <cell r="O311">
            <v>231.00429632664205</v>
          </cell>
          <cell r="P311">
            <v>348.95399001056677</v>
          </cell>
          <cell r="Q311">
            <v>211.0473731583908</v>
          </cell>
          <cell r="R311">
            <v>0</v>
          </cell>
          <cell r="S311">
            <v>58624.026054999995</v>
          </cell>
          <cell r="T311">
            <v>0</v>
          </cell>
          <cell r="U311">
            <v>0</v>
          </cell>
          <cell r="V311">
            <v>0</v>
          </cell>
          <cell r="W311">
            <v>2344.9610422000001</v>
          </cell>
          <cell r="X311">
            <v>0</v>
          </cell>
          <cell r="Y311">
            <v>0</v>
          </cell>
          <cell r="Z311">
            <v>0</v>
          </cell>
        </row>
        <row r="312">
          <cell r="A312" t="str">
            <v>Baird Park W.Pool</v>
          </cell>
          <cell r="B312" t="str">
            <v>Outdoor Recreational Facilities</v>
          </cell>
          <cell r="C312" t="str">
            <v>Outdoor Recreational Facilities</v>
          </cell>
          <cell r="D312">
            <v>1970</v>
          </cell>
          <cell r="E312">
            <v>100</v>
          </cell>
          <cell r="F312">
            <v>0</v>
          </cell>
          <cell r="G312">
            <v>13909.366259999999</v>
          </cell>
          <cell r="H312">
            <v>6490.0656250000002</v>
          </cell>
          <cell r="I312">
            <v>0</v>
          </cell>
          <cell r="J312">
            <v>0</v>
          </cell>
          <cell r="K312">
            <v>296.72428115934008</v>
          </cell>
          <cell r="L312">
            <v>82423.411433150031</v>
          </cell>
          <cell r="M312">
            <v>12885.487417556251</v>
          </cell>
          <cell r="N312">
            <v>41.839295143730979</v>
          </cell>
          <cell r="O312" t="e">
            <v>#DIV/0!</v>
          </cell>
          <cell r="P312">
            <v>0.41839295143730981</v>
          </cell>
          <cell r="Q312">
            <v>50.073927176493896</v>
          </cell>
          <cell r="R312">
            <v>246.65035398284616</v>
          </cell>
          <cell r="S312">
            <v>13909.366259999999</v>
          </cell>
          <cell r="T312">
            <v>67118.311674062497</v>
          </cell>
          <cell r="U312">
            <v>0</v>
          </cell>
          <cell r="V312">
            <v>0</v>
          </cell>
          <cell r="W312">
            <v>556.37465039999995</v>
          </cell>
          <cell r="X312">
            <v>12329.112767156252</v>
          </cell>
          <cell r="Y312">
            <v>0</v>
          </cell>
          <cell r="Z312">
            <v>0</v>
          </cell>
        </row>
        <row r="313">
          <cell r="A313" t="str">
            <v>Balmoral Park Tennis</v>
          </cell>
          <cell r="B313" t="str">
            <v>Outdoor Recreational Facilities</v>
          </cell>
          <cell r="C313" t="str">
            <v>Outdoor Recreational Facilities</v>
          </cell>
          <cell r="D313">
            <v>154010</v>
          </cell>
          <cell r="E313">
            <v>100</v>
          </cell>
          <cell r="F313">
            <v>0</v>
          </cell>
          <cell r="G313">
            <v>14636.492993</v>
          </cell>
          <cell r="H313">
            <v>0</v>
          </cell>
          <cell r="I313">
            <v>0</v>
          </cell>
          <cell r="J313">
            <v>0</v>
          </cell>
          <cell r="K313">
            <v>52.691594322194895</v>
          </cell>
          <cell r="L313">
            <v>14636.553978387472</v>
          </cell>
          <cell r="M313">
            <v>585.45971971999995</v>
          </cell>
          <cell r="N313">
            <v>9.5036387107249348E-2</v>
          </cell>
          <cell r="O313" t="e">
            <v>#DIV/0!</v>
          </cell>
          <cell r="P313">
            <v>9.5036387107249351E-4</v>
          </cell>
          <cell r="Q313">
            <v>52.691594322194895</v>
          </cell>
          <cell r="R313">
            <v>0</v>
          </cell>
          <cell r="S313">
            <v>14636.492993</v>
          </cell>
          <cell r="T313">
            <v>0</v>
          </cell>
          <cell r="U313">
            <v>0</v>
          </cell>
          <cell r="V313">
            <v>0</v>
          </cell>
          <cell r="W313">
            <v>585.45971971999995</v>
          </cell>
          <cell r="X313">
            <v>0</v>
          </cell>
          <cell r="Y313">
            <v>0</v>
          </cell>
          <cell r="Z313">
            <v>0</v>
          </cell>
        </row>
        <row r="314">
          <cell r="A314" t="str">
            <v>Banbury C.C.</v>
          </cell>
          <cell r="B314" t="str">
            <v>Community Centres</v>
          </cell>
          <cell r="C314" t="str">
            <v>Community Centres</v>
          </cell>
          <cell r="D314">
            <v>9537</v>
          </cell>
          <cell r="E314">
            <v>100</v>
          </cell>
          <cell r="F314">
            <v>0</v>
          </cell>
          <cell r="G314">
            <v>117133.05868</v>
          </cell>
          <cell r="H314">
            <v>14950.095445999999</v>
          </cell>
          <cell r="I314">
            <v>0</v>
          </cell>
          <cell r="J314">
            <v>0</v>
          </cell>
          <cell r="K314">
            <v>989.84857222247797</v>
          </cell>
          <cell r="L314">
            <v>274957.93672846613</v>
          </cell>
          <cell r="M314">
            <v>33085.86916501174</v>
          </cell>
          <cell r="N314">
            <v>28.83065290221937</v>
          </cell>
          <cell r="O314" t="e">
            <v>#DIV/0!</v>
          </cell>
          <cell r="P314">
            <v>0.28830652902219372</v>
          </cell>
          <cell r="Q314">
            <v>421.68076824388021</v>
          </cell>
          <cell r="R314">
            <v>568.16780397859782</v>
          </cell>
          <cell r="S314">
            <v>117133.05868</v>
          </cell>
          <cell r="T314">
            <v>154609.40207389818</v>
          </cell>
          <cell r="U314">
            <v>0</v>
          </cell>
          <cell r="V314">
            <v>0</v>
          </cell>
          <cell r="W314">
            <v>4685.3223472</v>
          </cell>
          <cell r="X314">
            <v>28400.546817811741</v>
          </cell>
          <cell r="Y314">
            <v>0</v>
          </cell>
          <cell r="Z314">
            <v>0</v>
          </cell>
        </row>
        <row r="315">
          <cell r="A315" t="str">
            <v>Barbara Frum</v>
          </cell>
          <cell r="B315" t="str">
            <v>Public Libraries</v>
          </cell>
          <cell r="C315" t="str">
            <v>Public Libraries</v>
          </cell>
          <cell r="D315">
            <v>44319</v>
          </cell>
          <cell r="E315">
            <v>70</v>
          </cell>
          <cell r="F315">
            <v>0</v>
          </cell>
          <cell r="G315">
            <v>885688.13027099997</v>
          </cell>
          <cell r="H315">
            <v>32255.929004000001</v>
          </cell>
          <cell r="I315">
            <v>0</v>
          </cell>
          <cell r="J315">
            <v>0</v>
          </cell>
          <cell r="K315">
            <v>4414.3543231068488</v>
          </cell>
          <cell r="L315">
            <v>1226209.534196347</v>
          </cell>
          <cell r="M315">
            <v>96703.790980448772</v>
          </cell>
          <cell r="N315">
            <v>27.667806904405492</v>
          </cell>
          <cell r="O315" t="e">
            <v>#DIV/0!</v>
          </cell>
          <cell r="P315">
            <v>0.3952543843486499</v>
          </cell>
          <cell r="Q315">
            <v>3188.4905542975539</v>
          </cell>
          <cell r="R315">
            <v>1225.8637688092952</v>
          </cell>
          <cell r="S315">
            <v>885688.13027099997</v>
          </cell>
          <cell r="T315">
            <v>333581.14098066679</v>
          </cell>
          <cell r="U315">
            <v>0</v>
          </cell>
          <cell r="V315">
            <v>0</v>
          </cell>
          <cell r="W315">
            <v>35427.525210840002</v>
          </cell>
          <cell r="X315">
            <v>61276.265769608763</v>
          </cell>
          <cell r="Y315">
            <v>0</v>
          </cell>
          <cell r="Z315">
            <v>0</v>
          </cell>
        </row>
        <row r="316">
          <cell r="A316" t="str">
            <v>Barbara Hall Park</v>
          </cell>
          <cell r="B316" t="str">
            <v>Outdoor Recreational Facilities</v>
          </cell>
          <cell r="C316" t="str">
            <v>Outdoor Recreational Facilities</v>
          </cell>
          <cell r="D316">
            <v>77144</v>
          </cell>
          <cell r="E316">
            <v>100</v>
          </cell>
          <cell r="F316">
            <v>0</v>
          </cell>
          <cell r="G316">
            <v>4544.6830909999999</v>
          </cell>
          <cell r="H316">
            <v>0</v>
          </cell>
          <cell r="I316">
            <v>0</v>
          </cell>
          <cell r="J316">
            <v>0</v>
          </cell>
          <cell r="K316">
            <v>16.360927297846363</v>
          </cell>
          <cell r="L316">
            <v>4544.7020271795454</v>
          </cell>
          <cell r="M316">
            <v>181.78732364000001</v>
          </cell>
          <cell r="N316">
            <v>5.8911931286678751E-2</v>
          </cell>
          <cell r="O316" t="e">
            <v>#DIV/0!</v>
          </cell>
          <cell r="P316">
            <v>5.8911931286678753E-4</v>
          </cell>
          <cell r="Q316">
            <v>16.360927297846363</v>
          </cell>
          <cell r="R316">
            <v>0</v>
          </cell>
          <cell r="S316">
            <v>4544.6830909999999</v>
          </cell>
          <cell r="T316">
            <v>0</v>
          </cell>
          <cell r="U316">
            <v>0</v>
          </cell>
          <cell r="V316">
            <v>0</v>
          </cell>
          <cell r="W316">
            <v>181.78732364000001</v>
          </cell>
          <cell r="X316">
            <v>0</v>
          </cell>
          <cell r="Y316">
            <v>0</v>
          </cell>
          <cell r="Z316">
            <v>0</v>
          </cell>
        </row>
        <row r="317">
          <cell r="A317" t="str">
            <v>Bartonville Park</v>
          </cell>
          <cell r="B317" t="str">
            <v>Storage Facilities</v>
          </cell>
          <cell r="C317" t="str">
            <v>Storage Facilities</v>
          </cell>
          <cell r="D317">
            <v>3606</v>
          </cell>
          <cell r="E317">
            <v>70</v>
          </cell>
          <cell r="F317">
            <v>0</v>
          </cell>
          <cell r="G317">
            <v>29337.194866999998</v>
          </cell>
          <cell r="H317">
            <v>11686.815273</v>
          </cell>
          <cell r="I317">
            <v>0</v>
          </cell>
          <cell r="J317">
            <v>0</v>
          </cell>
          <cell r="K317">
            <v>549.76349053593071</v>
          </cell>
          <cell r="L317">
            <v>152712.0807044252</v>
          </cell>
          <cell r="M317">
            <v>23374.813900645371</v>
          </cell>
          <cell r="N317">
            <v>42.349440017866115</v>
          </cell>
          <cell r="O317" t="e">
            <v>#DIV/0!</v>
          </cell>
          <cell r="P317">
            <v>0.60499200025523026</v>
          </cell>
          <cell r="Q317">
            <v>105.61434157912299</v>
          </cell>
          <cell r="R317">
            <v>444.14914895680778</v>
          </cell>
          <cell r="S317">
            <v>29337.194866999998</v>
          </cell>
          <cell r="T317">
            <v>120861.53750878409</v>
          </cell>
          <cell r="U317">
            <v>0</v>
          </cell>
          <cell r="V317">
            <v>0</v>
          </cell>
          <cell r="W317">
            <v>1173.48779468</v>
          </cell>
          <cell r="X317">
            <v>22201.326105965371</v>
          </cell>
          <cell r="Y317">
            <v>0</v>
          </cell>
          <cell r="Z317">
            <v>0</v>
          </cell>
        </row>
        <row r="318">
          <cell r="A318" t="str">
            <v>Bathurst St</v>
          </cell>
          <cell r="B318" t="str">
            <v>Water Misc Service</v>
          </cell>
          <cell r="C318" t="str">
            <v>Water Misc Service</v>
          </cell>
          <cell r="D318">
            <v>1</v>
          </cell>
          <cell r="E318">
            <v>168</v>
          </cell>
          <cell r="F318">
            <v>0</v>
          </cell>
          <cell r="G318">
            <v>6573.2109689999997</v>
          </cell>
          <cell r="H318">
            <v>0</v>
          </cell>
          <cell r="I318">
            <v>0</v>
          </cell>
          <cell r="J318">
            <v>0</v>
          </cell>
          <cell r="K318">
            <v>23.663658086564531</v>
          </cell>
          <cell r="L318">
            <v>6573.2383573790366</v>
          </cell>
          <cell r="M318">
            <v>262.92843876000001</v>
          </cell>
          <cell r="N318">
            <v>6573.2383573790366</v>
          </cell>
          <cell r="O318" t="e">
            <v>#DIV/0!</v>
          </cell>
          <cell r="P318">
            <v>39.126418793922838</v>
          </cell>
          <cell r="Q318">
            <v>23.663658086564531</v>
          </cell>
          <cell r="R318">
            <v>0</v>
          </cell>
          <cell r="S318">
            <v>6573.2109689999997</v>
          </cell>
          <cell r="T318">
            <v>0</v>
          </cell>
          <cell r="U318">
            <v>0</v>
          </cell>
          <cell r="V318">
            <v>0</v>
          </cell>
          <cell r="W318">
            <v>262.92843876000001</v>
          </cell>
          <cell r="X318">
            <v>0</v>
          </cell>
          <cell r="Y318">
            <v>0</v>
          </cell>
          <cell r="Z318">
            <v>0</v>
          </cell>
        </row>
        <row r="319">
          <cell r="A319" t="str">
            <v>Bathurst Subway Stn</v>
          </cell>
          <cell r="B319" t="str">
            <v>TTC</v>
          </cell>
          <cell r="C319" t="str">
            <v>TTC</v>
          </cell>
          <cell r="D319">
            <v>0</v>
          </cell>
          <cell r="E319">
            <v>168</v>
          </cell>
          <cell r="F319">
            <v>0</v>
          </cell>
          <cell r="G319">
            <v>851580.56435299991</v>
          </cell>
          <cell r="H319">
            <v>0</v>
          </cell>
          <cell r="I319">
            <v>0</v>
          </cell>
          <cell r="J319">
            <v>0</v>
          </cell>
          <cell r="K319">
            <v>3065.7028053792646</v>
          </cell>
          <cell r="L319">
            <v>851584.11260535126</v>
          </cell>
          <cell r="M319">
            <v>34063.222574119995</v>
          </cell>
          <cell r="N319" t="e">
            <v>#DIV/0!</v>
          </cell>
          <cell r="O319" t="e">
            <v>#DIV/0!</v>
          </cell>
          <cell r="P319" t="e">
            <v>#DIV/0!</v>
          </cell>
          <cell r="Q319">
            <v>3065.7028053792646</v>
          </cell>
          <cell r="R319">
            <v>0</v>
          </cell>
          <cell r="S319">
            <v>851580.56435299991</v>
          </cell>
          <cell r="T319">
            <v>0</v>
          </cell>
          <cell r="U319">
            <v>0</v>
          </cell>
          <cell r="V319">
            <v>0</v>
          </cell>
          <cell r="W319">
            <v>34063.222574119995</v>
          </cell>
          <cell r="X319">
            <v>0</v>
          </cell>
          <cell r="Y319">
            <v>0</v>
          </cell>
          <cell r="Z319">
            <v>0</v>
          </cell>
        </row>
        <row r="320">
          <cell r="A320" t="str">
            <v>Bathurst-Wilson Parkette</v>
          </cell>
          <cell r="B320" t="str">
            <v>Outdoor Recreational Facilities</v>
          </cell>
          <cell r="C320" t="str">
            <v>Outdoor Recreational Facilities</v>
          </cell>
          <cell r="D320">
            <v>36898</v>
          </cell>
          <cell r="E320">
            <v>100</v>
          </cell>
          <cell r="F320">
            <v>0</v>
          </cell>
          <cell r="G320">
            <v>362.68259899999998</v>
          </cell>
          <cell r="H320">
            <v>0</v>
          </cell>
          <cell r="I320">
            <v>0</v>
          </cell>
          <cell r="J320">
            <v>0</v>
          </cell>
          <cell r="K320">
            <v>1.3056627966389849</v>
          </cell>
          <cell r="L320">
            <v>362.68411017749582</v>
          </cell>
          <cell r="M320">
            <v>14.50730396</v>
          </cell>
          <cell r="N320">
            <v>9.8293704313918324E-3</v>
          </cell>
          <cell r="O320" t="e">
            <v>#DIV/0!</v>
          </cell>
          <cell r="P320">
            <v>9.829370431391832E-5</v>
          </cell>
          <cell r="Q320">
            <v>1.3056627966389849</v>
          </cell>
          <cell r="R320">
            <v>0</v>
          </cell>
          <cell r="S320">
            <v>362.68259899999998</v>
          </cell>
          <cell r="T320">
            <v>0</v>
          </cell>
          <cell r="U320">
            <v>0</v>
          </cell>
          <cell r="V320">
            <v>0</v>
          </cell>
          <cell r="W320">
            <v>14.50730396</v>
          </cell>
          <cell r="X320">
            <v>0</v>
          </cell>
          <cell r="Y320">
            <v>0</v>
          </cell>
          <cell r="Z320">
            <v>0</v>
          </cell>
        </row>
        <row r="321">
          <cell r="A321" t="str">
            <v>Bay Subway Stn</v>
          </cell>
          <cell r="B321" t="str">
            <v>TTC</v>
          </cell>
          <cell r="C321" t="str">
            <v>TTC</v>
          </cell>
          <cell r="D321">
            <v>0</v>
          </cell>
          <cell r="E321">
            <v>168</v>
          </cell>
          <cell r="F321">
            <v>0</v>
          </cell>
          <cell r="G321">
            <v>784813.83590900002</v>
          </cell>
          <cell r="H321">
            <v>0</v>
          </cell>
          <cell r="I321">
            <v>0</v>
          </cell>
          <cell r="J321">
            <v>0</v>
          </cell>
          <cell r="K321">
            <v>2825.3415814799387</v>
          </cell>
          <cell r="L321">
            <v>784817.1059666496</v>
          </cell>
          <cell r="M321">
            <v>31392.553436360002</v>
          </cell>
          <cell r="N321" t="e">
            <v>#DIV/0!</v>
          </cell>
          <cell r="O321" t="e">
            <v>#DIV/0!</v>
          </cell>
          <cell r="P321" t="e">
            <v>#DIV/0!</v>
          </cell>
          <cell r="Q321">
            <v>2825.3415814799387</v>
          </cell>
          <cell r="R321">
            <v>0</v>
          </cell>
          <cell r="S321">
            <v>784813.83590900002</v>
          </cell>
          <cell r="T321">
            <v>0</v>
          </cell>
          <cell r="U321">
            <v>0</v>
          </cell>
          <cell r="V321">
            <v>0</v>
          </cell>
          <cell r="W321">
            <v>31392.553436360002</v>
          </cell>
          <cell r="X321">
            <v>0</v>
          </cell>
          <cell r="Y321">
            <v>0</v>
          </cell>
          <cell r="Z321">
            <v>0</v>
          </cell>
        </row>
        <row r="322">
          <cell r="A322" t="str">
            <v>Baycrest Arena</v>
          </cell>
          <cell r="B322" t="str">
            <v>Indoor Sports Arena</v>
          </cell>
          <cell r="C322" t="str">
            <v>Indoor Sports Arena</v>
          </cell>
          <cell r="D322">
            <v>27060</v>
          </cell>
          <cell r="E322">
            <v>100</v>
          </cell>
          <cell r="F322">
            <v>0</v>
          </cell>
          <cell r="G322">
            <v>413634.96752899996</v>
          </cell>
          <cell r="H322">
            <v>60558.314811000004</v>
          </cell>
          <cell r="I322">
            <v>0</v>
          </cell>
          <cell r="J322">
            <v>0</v>
          </cell>
          <cell r="K322">
            <v>3790.5680121867299</v>
          </cell>
          <cell r="L322">
            <v>1052935.5589407582</v>
          </cell>
          <cell r="M322">
            <v>131587.42376446861</v>
          </cell>
          <cell r="N322">
            <v>38.911144085024326</v>
          </cell>
          <cell r="O322" t="e">
            <v>#DIV/0!</v>
          </cell>
          <cell r="P322">
            <v>0.38911144085024324</v>
          </cell>
          <cell r="Q322">
            <v>1489.0920876289126</v>
          </cell>
          <cell r="R322">
            <v>2301.4759245578175</v>
          </cell>
          <cell r="S322">
            <v>413634.96752899996</v>
          </cell>
          <cell r="T322">
            <v>626275.92428091867</v>
          </cell>
          <cell r="U322">
            <v>0</v>
          </cell>
          <cell r="V322">
            <v>0</v>
          </cell>
          <cell r="W322">
            <v>16545.39870116</v>
          </cell>
          <cell r="X322">
            <v>115042.0250633086</v>
          </cell>
          <cell r="Y322">
            <v>0</v>
          </cell>
          <cell r="Z322">
            <v>0</v>
          </cell>
        </row>
        <row r="323">
          <cell r="A323" t="str">
            <v>Bayview</v>
          </cell>
          <cell r="B323" t="str">
            <v>Public Libraries</v>
          </cell>
          <cell r="C323" t="str">
            <v>Public Libraries</v>
          </cell>
          <cell r="D323">
            <v>6340</v>
          </cell>
          <cell r="E323">
            <v>70</v>
          </cell>
          <cell r="F323">
            <v>0</v>
          </cell>
          <cell r="G323">
            <v>132774.64754899999</v>
          </cell>
          <cell r="H323">
            <v>0</v>
          </cell>
          <cell r="I323">
            <v>0</v>
          </cell>
          <cell r="J323">
            <v>0</v>
          </cell>
          <cell r="K323">
            <v>477.99072279611318</v>
          </cell>
          <cell r="L323">
            <v>132775.2007766981</v>
          </cell>
          <cell r="M323">
            <v>5310.9859019599999</v>
          </cell>
          <cell r="N323">
            <v>20.942460690330929</v>
          </cell>
          <cell r="O323" t="e">
            <v>#DIV/0!</v>
          </cell>
          <cell r="P323">
            <v>0.29917800986187043</v>
          </cell>
          <cell r="Q323">
            <v>477.99072279611318</v>
          </cell>
          <cell r="R323">
            <v>0</v>
          </cell>
          <cell r="S323">
            <v>132774.64754899999</v>
          </cell>
          <cell r="T323">
            <v>0</v>
          </cell>
          <cell r="U323">
            <v>0</v>
          </cell>
          <cell r="V323">
            <v>0</v>
          </cell>
          <cell r="W323">
            <v>5310.9859019599999</v>
          </cell>
          <cell r="X323">
            <v>0</v>
          </cell>
          <cell r="Y323">
            <v>0</v>
          </cell>
          <cell r="Z323">
            <v>0</v>
          </cell>
        </row>
        <row r="324">
          <cell r="A324" t="str">
            <v>Bayview Arena</v>
          </cell>
          <cell r="B324" t="str">
            <v>Indoor Sports Arena</v>
          </cell>
          <cell r="C324" t="str">
            <v>Indoor Sports Arena</v>
          </cell>
          <cell r="D324">
            <v>28417</v>
          </cell>
          <cell r="E324">
            <v>100</v>
          </cell>
          <cell r="F324">
            <v>0</v>
          </cell>
          <cell r="G324">
            <v>379363.72775799996</v>
          </cell>
          <cell r="H324">
            <v>51546.046405999994</v>
          </cell>
          <cell r="I324">
            <v>0</v>
          </cell>
          <cell r="J324">
            <v>0</v>
          </cell>
          <cell r="K324">
            <v>3324.6861481322912</v>
          </cell>
          <cell r="L324">
            <v>923523.9300367476</v>
          </cell>
          <cell r="M324">
            <v>113096.05800733414</v>
          </cell>
          <cell r="N324">
            <v>32.498994617192089</v>
          </cell>
          <cell r="O324" t="e">
            <v>#DIV/0!</v>
          </cell>
          <cell r="P324">
            <v>0.3249899461719209</v>
          </cell>
          <cell r="Q324">
            <v>1365.7151103847161</v>
          </cell>
          <cell r="R324">
            <v>1958.9710377475749</v>
          </cell>
          <cell r="S324">
            <v>379363.72775799996</v>
          </cell>
          <cell r="T324">
            <v>533073.74811693013</v>
          </cell>
          <cell r="U324">
            <v>0</v>
          </cell>
          <cell r="V324">
            <v>0</v>
          </cell>
          <cell r="W324">
            <v>15174.549110319998</v>
          </cell>
          <cell r="X324">
            <v>97921.508897014137</v>
          </cell>
          <cell r="Y324">
            <v>0</v>
          </cell>
          <cell r="Z324">
            <v>0</v>
          </cell>
        </row>
        <row r="325">
          <cell r="A325" t="str">
            <v>BAYVIEW RESERVOIR CARD</v>
          </cell>
          <cell r="B325" t="str">
            <v>Water Misc Service</v>
          </cell>
          <cell r="C325" t="str">
            <v>Water Misc Service</v>
          </cell>
          <cell r="D325">
            <v>1</v>
          </cell>
          <cell r="E325">
            <v>168</v>
          </cell>
          <cell r="F325">
            <v>0</v>
          </cell>
          <cell r="G325">
            <v>66759.158114000005</v>
          </cell>
          <cell r="H325">
            <v>0</v>
          </cell>
          <cell r="I325">
            <v>0</v>
          </cell>
          <cell r="J325">
            <v>0</v>
          </cell>
          <cell r="K325">
            <v>240.33397059777172</v>
          </cell>
          <cell r="L325">
            <v>66759.43627715882</v>
          </cell>
          <cell r="M325">
            <v>2670.3663245600001</v>
          </cell>
          <cell r="N325">
            <v>66759.43627715882</v>
          </cell>
          <cell r="O325" t="e">
            <v>#DIV/0!</v>
          </cell>
          <cell r="P325">
            <v>397.37759688785013</v>
          </cell>
          <cell r="Q325">
            <v>240.33397059777172</v>
          </cell>
          <cell r="R325">
            <v>0</v>
          </cell>
          <cell r="S325">
            <v>66759.158114000005</v>
          </cell>
          <cell r="T325">
            <v>0</v>
          </cell>
          <cell r="U325">
            <v>0</v>
          </cell>
          <cell r="V325">
            <v>0</v>
          </cell>
          <cell r="W325">
            <v>2670.3663245600001</v>
          </cell>
          <cell r="X325">
            <v>0</v>
          </cell>
          <cell r="Y325">
            <v>0</v>
          </cell>
          <cell r="Z325">
            <v>0</v>
          </cell>
        </row>
        <row r="326">
          <cell r="A326" t="str">
            <v>Bayview Resevoir</v>
          </cell>
          <cell r="B326" t="str">
            <v>Water Misc Service</v>
          </cell>
          <cell r="C326" t="str">
            <v>Water Pumping Facilities</v>
          </cell>
          <cell r="D326">
            <v>1</v>
          </cell>
          <cell r="E326">
            <v>168</v>
          </cell>
          <cell r="F326">
            <v>0</v>
          </cell>
          <cell r="G326">
            <v>552.09838999999999</v>
          </cell>
          <cell r="H326">
            <v>1280.7419340000001</v>
          </cell>
          <cell r="I326">
            <v>0</v>
          </cell>
          <cell r="J326">
            <v>0</v>
          </cell>
          <cell r="K326">
            <v>50.661253883130243</v>
          </cell>
          <cell r="L326">
            <v>14072.570523091734</v>
          </cell>
          <cell r="M326">
            <v>2455.0965802004607</v>
          </cell>
          <cell r="N326">
            <v>14072.570523091734</v>
          </cell>
          <cell r="O326" t="e">
            <v>#DIV/0!</v>
          </cell>
          <cell r="P326">
            <v>83.765300732688885</v>
          </cell>
          <cell r="Q326">
            <v>1.9875624854758498</v>
          </cell>
          <cell r="R326">
            <v>48.673691397654395</v>
          </cell>
          <cell r="S326">
            <v>552.09838999999999</v>
          </cell>
          <cell r="T326">
            <v>13245.0488588478</v>
          </cell>
          <cell r="U326">
            <v>0</v>
          </cell>
          <cell r="V326">
            <v>0</v>
          </cell>
          <cell r="W326">
            <v>22.0839356</v>
          </cell>
          <cell r="X326">
            <v>2433.0126446004606</v>
          </cell>
          <cell r="Y326">
            <v>0</v>
          </cell>
          <cell r="Z326">
            <v>0</v>
          </cell>
        </row>
        <row r="327">
          <cell r="A327" t="str">
            <v>Bayview Substation</v>
          </cell>
          <cell r="B327" t="str">
            <v>TTC</v>
          </cell>
          <cell r="C327" t="str">
            <v>TTC</v>
          </cell>
          <cell r="D327">
            <v>0</v>
          </cell>
          <cell r="E327">
            <v>168</v>
          </cell>
          <cell r="F327">
            <v>0</v>
          </cell>
          <cell r="G327">
            <v>7630340.3166129999</v>
          </cell>
          <cell r="H327">
            <v>542268.01964299998</v>
          </cell>
          <cell r="I327">
            <v>0</v>
          </cell>
          <cell r="J327">
            <v>0</v>
          </cell>
          <cell r="K327">
            <v>48077.852162690542</v>
          </cell>
          <cell r="L327">
            <v>13354958.934080707</v>
          </cell>
          <cell r="M327">
            <v>1335354.7469001308</v>
          </cell>
          <cell r="N327" t="e">
            <v>#DIV/0!</v>
          </cell>
          <cell r="O327" t="e">
            <v>#DIV/0!</v>
          </cell>
          <cell r="P327" t="e">
            <v>#DIV/0!</v>
          </cell>
          <cell r="Q327">
            <v>27469.339594911547</v>
          </cell>
          <cell r="R327">
            <v>20608.512567778991</v>
          </cell>
          <cell r="S327">
            <v>7630340.3166129999</v>
          </cell>
          <cell r="T327">
            <v>5607973.1787420129</v>
          </cell>
          <cell r="U327">
            <v>0</v>
          </cell>
          <cell r="V327">
            <v>0</v>
          </cell>
          <cell r="W327">
            <v>305213.61266451998</v>
          </cell>
          <cell r="X327">
            <v>1030141.1342356107</v>
          </cell>
          <cell r="Y327">
            <v>0</v>
          </cell>
          <cell r="Z327">
            <v>0</v>
          </cell>
        </row>
        <row r="328">
          <cell r="A328" t="str">
            <v>Beaches</v>
          </cell>
          <cell r="B328" t="str">
            <v>Public Libraries</v>
          </cell>
          <cell r="C328" t="str">
            <v>Public Libraries</v>
          </cell>
          <cell r="D328">
            <v>7804</v>
          </cell>
          <cell r="E328">
            <v>70</v>
          </cell>
          <cell r="F328">
            <v>0</v>
          </cell>
          <cell r="G328">
            <v>113923.956437</v>
          </cell>
          <cell r="H328">
            <v>10548.916136</v>
          </cell>
          <cell r="I328">
            <v>0</v>
          </cell>
          <cell r="J328">
            <v>0</v>
          </cell>
          <cell r="K328">
            <v>811.03204906619681</v>
          </cell>
          <cell r="L328">
            <v>225286.68029616578</v>
          </cell>
          <cell r="M328">
            <v>24596.628751877841</v>
          </cell>
          <cell r="N328">
            <v>28.868103574598383</v>
          </cell>
          <cell r="O328" t="e">
            <v>#DIV/0!</v>
          </cell>
          <cell r="P328">
            <v>0.41240147963711976</v>
          </cell>
          <cell r="Q328">
            <v>410.12795203254655</v>
          </cell>
          <cell r="R328">
            <v>400.9040970336502</v>
          </cell>
          <cell r="S328">
            <v>113923.956437</v>
          </cell>
          <cell r="T328">
            <v>109093.7260036712</v>
          </cell>
          <cell r="U328">
            <v>0</v>
          </cell>
          <cell r="V328">
            <v>0</v>
          </cell>
          <cell r="W328">
            <v>4556.9582574799997</v>
          </cell>
          <cell r="X328">
            <v>20039.67049439784</v>
          </cell>
          <cell r="Y328">
            <v>0</v>
          </cell>
          <cell r="Z328">
            <v>0</v>
          </cell>
        </row>
        <row r="329">
          <cell r="A329" t="str">
            <v>Beaches Park Wading Pool</v>
          </cell>
          <cell r="B329" t="str">
            <v>Outdoor Recreational Facilities</v>
          </cell>
          <cell r="C329" t="str">
            <v>Outdoor Recreational Facilities</v>
          </cell>
          <cell r="D329">
            <v>1561725</v>
          </cell>
          <cell r="E329">
            <v>100</v>
          </cell>
          <cell r="F329">
            <v>0</v>
          </cell>
          <cell r="G329">
            <v>1.036</v>
          </cell>
          <cell r="H329">
            <v>0</v>
          </cell>
          <cell r="I329">
            <v>0</v>
          </cell>
          <cell r="J329">
            <v>0</v>
          </cell>
          <cell r="K329">
            <v>3.7296155399999999E-3</v>
          </cell>
          <cell r="L329">
            <v>1.0360043166666666</v>
          </cell>
          <cell r="M329">
            <v>4.1440000000000005E-2</v>
          </cell>
          <cell r="N329">
            <v>6.6337179507702477E-7</v>
          </cell>
          <cell r="O329" t="e">
            <v>#DIV/0!</v>
          </cell>
          <cell r="P329">
            <v>6.6337179507702477E-9</v>
          </cell>
          <cell r="Q329">
            <v>3.7296155399999999E-3</v>
          </cell>
          <cell r="R329">
            <v>0</v>
          </cell>
          <cell r="S329">
            <v>1.036</v>
          </cell>
          <cell r="T329">
            <v>0</v>
          </cell>
          <cell r="U329">
            <v>0</v>
          </cell>
          <cell r="V329">
            <v>0</v>
          </cell>
          <cell r="W329">
            <v>4.1440000000000005E-2</v>
          </cell>
          <cell r="X329">
            <v>0</v>
          </cell>
          <cell r="Y329">
            <v>0</v>
          </cell>
          <cell r="Z329">
            <v>0</v>
          </cell>
        </row>
        <row r="330">
          <cell r="A330" t="str">
            <v>Beaches R.C</v>
          </cell>
          <cell r="B330" t="str">
            <v>Indoor Recreational Facilities</v>
          </cell>
          <cell r="C330" t="str">
            <v>Indoor Recreational Facilities</v>
          </cell>
          <cell r="D330">
            <v>14445</v>
          </cell>
          <cell r="E330">
            <v>100</v>
          </cell>
          <cell r="F330">
            <v>0</v>
          </cell>
          <cell r="G330">
            <v>161322.83775900002</v>
          </cell>
          <cell r="H330">
            <v>0</v>
          </cell>
          <cell r="I330">
            <v>0</v>
          </cell>
          <cell r="J330">
            <v>0</v>
          </cell>
          <cell r="K330">
            <v>580.76463577496645</v>
          </cell>
          <cell r="L330">
            <v>161323.50993749069</v>
          </cell>
          <cell r="M330">
            <v>6452.9135103600011</v>
          </cell>
          <cell r="N330">
            <v>11.168121144859168</v>
          </cell>
          <cell r="O330" t="e">
            <v>#DIV/0!</v>
          </cell>
          <cell r="P330">
            <v>0.11168121144859168</v>
          </cell>
          <cell r="Q330">
            <v>580.76463577496645</v>
          </cell>
          <cell r="R330">
            <v>0</v>
          </cell>
          <cell r="S330">
            <v>161322.83775900002</v>
          </cell>
          <cell r="T330">
            <v>0</v>
          </cell>
          <cell r="U330">
            <v>0</v>
          </cell>
          <cell r="V330">
            <v>0</v>
          </cell>
          <cell r="W330">
            <v>6452.9135103600011</v>
          </cell>
          <cell r="X330">
            <v>0</v>
          </cell>
          <cell r="Y330">
            <v>0</v>
          </cell>
          <cell r="Z330">
            <v>0</v>
          </cell>
        </row>
        <row r="331">
          <cell r="A331" t="str">
            <v>Beaches Substation</v>
          </cell>
          <cell r="B331" t="str">
            <v>TTC</v>
          </cell>
          <cell r="C331" t="str">
            <v>TTC</v>
          </cell>
          <cell r="D331">
            <v>0</v>
          </cell>
          <cell r="E331">
            <v>168</v>
          </cell>
          <cell r="F331">
            <v>0</v>
          </cell>
          <cell r="G331">
            <v>1438656.1012900001</v>
          </cell>
          <cell r="H331">
            <v>0</v>
          </cell>
          <cell r="I331">
            <v>0</v>
          </cell>
          <cell r="J331">
            <v>0</v>
          </cell>
          <cell r="K331">
            <v>5179.1835444855196</v>
          </cell>
          <cell r="L331">
            <v>1438662.0956904222</v>
          </cell>
          <cell r="M331">
            <v>57546.244051600006</v>
          </cell>
          <cell r="N331" t="e">
            <v>#DIV/0!</v>
          </cell>
          <cell r="O331" t="e">
            <v>#DIV/0!</v>
          </cell>
          <cell r="P331" t="e">
            <v>#DIV/0!</v>
          </cell>
          <cell r="Q331">
            <v>5179.1835444855196</v>
          </cell>
          <cell r="R331">
            <v>0</v>
          </cell>
          <cell r="S331">
            <v>1438656.1012900001</v>
          </cell>
          <cell r="T331">
            <v>0</v>
          </cell>
          <cell r="U331">
            <v>0</v>
          </cell>
          <cell r="V331">
            <v>0</v>
          </cell>
          <cell r="W331">
            <v>57546.244051600006</v>
          </cell>
          <cell r="X331">
            <v>0</v>
          </cell>
          <cell r="Y331">
            <v>0</v>
          </cell>
          <cell r="Z331">
            <v>0</v>
          </cell>
        </row>
        <row r="332">
          <cell r="A332" t="str">
            <v>Beare Road Landfill</v>
          </cell>
          <cell r="B332" t="str">
            <v>Landfill Operations</v>
          </cell>
          <cell r="C332" t="str">
            <v>Landfill Operations</v>
          </cell>
          <cell r="D332">
            <v>5942</v>
          </cell>
          <cell r="E332">
            <v>70</v>
          </cell>
          <cell r="F332">
            <v>0</v>
          </cell>
          <cell r="G332">
            <v>149547.38938800001</v>
          </cell>
          <cell r="H332">
            <v>0</v>
          </cell>
          <cell r="I332">
            <v>0</v>
          </cell>
          <cell r="J332">
            <v>0</v>
          </cell>
          <cell r="K332">
            <v>538.37284500764088</v>
          </cell>
          <cell r="L332">
            <v>149548.01250212247</v>
          </cell>
          <cell r="M332">
            <v>5981.8955755200004</v>
          </cell>
          <cell r="N332">
            <v>25.167959020889004</v>
          </cell>
          <cell r="O332" t="e">
            <v>#DIV/0!</v>
          </cell>
          <cell r="P332">
            <v>0.35954227172698577</v>
          </cell>
          <cell r="Q332">
            <v>538.37284500764088</v>
          </cell>
          <cell r="R332">
            <v>0</v>
          </cell>
          <cell r="S332">
            <v>149547.38938800001</v>
          </cell>
          <cell r="T332">
            <v>0</v>
          </cell>
          <cell r="U332">
            <v>0</v>
          </cell>
          <cell r="V332">
            <v>0</v>
          </cell>
          <cell r="W332">
            <v>5981.8955755200004</v>
          </cell>
          <cell r="X332">
            <v>0</v>
          </cell>
          <cell r="Y332">
            <v>0</v>
          </cell>
          <cell r="Z332">
            <v>0</v>
          </cell>
        </row>
        <row r="333">
          <cell r="A333" t="str">
            <v>Beaty Ave Parkette</v>
          </cell>
          <cell r="B333" t="str">
            <v>Outdoor Recreational Facilities</v>
          </cell>
          <cell r="C333" t="str">
            <v>Outdoor Recreational Facilities</v>
          </cell>
          <cell r="D333">
            <v>1</v>
          </cell>
          <cell r="E333">
            <v>100</v>
          </cell>
          <cell r="F333">
            <v>0</v>
          </cell>
          <cell r="G333">
            <v>2272.3399220000001</v>
          </cell>
          <cell r="H333">
            <v>0</v>
          </cell>
          <cell r="I333">
            <v>0</v>
          </cell>
          <cell r="J333">
            <v>0</v>
          </cell>
          <cell r="K333">
            <v>8.1804578042988307</v>
          </cell>
          <cell r="L333">
            <v>2272.3493900830085</v>
          </cell>
          <cell r="M333">
            <v>90.893596880000004</v>
          </cell>
          <cell r="N333">
            <v>2272.3493900830085</v>
          </cell>
          <cell r="O333" t="e">
            <v>#DIV/0!</v>
          </cell>
          <cell r="P333">
            <v>22.723493900830086</v>
          </cell>
          <cell r="Q333">
            <v>8.1804578042988307</v>
          </cell>
          <cell r="R333">
            <v>0</v>
          </cell>
          <cell r="S333">
            <v>2272.3399220000001</v>
          </cell>
          <cell r="T333">
            <v>0</v>
          </cell>
          <cell r="U333">
            <v>0</v>
          </cell>
          <cell r="V333">
            <v>0</v>
          </cell>
          <cell r="W333">
            <v>90.893596880000004</v>
          </cell>
          <cell r="X333">
            <v>0</v>
          </cell>
          <cell r="Y333">
            <v>0</v>
          </cell>
          <cell r="Z333">
            <v>0</v>
          </cell>
        </row>
        <row r="334">
          <cell r="A334" t="str">
            <v>Beaty Parkette</v>
          </cell>
          <cell r="B334" t="str">
            <v>Outdoor Recreational Facilities</v>
          </cell>
          <cell r="C334" t="str">
            <v>Outdoor Recreational Facilities</v>
          </cell>
          <cell r="D334">
            <v>2</v>
          </cell>
          <cell r="E334">
            <v>100</v>
          </cell>
          <cell r="F334">
            <v>0</v>
          </cell>
          <cell r="G334">
            <v>6362.5496479999993</v>
          </cell>
          <cell r="H334">
            <v>0</v>
          </cell>
          <cell r="I334">
            <v>0</v>
          </cell>
          <cell r="J334">
            <v>0</v>
          </cell>
          <cell r="K334">
            <v>22.905274171044717</v>
          </cell>
          <cell r="L334">
            <v>6362.5761586235321</v>
          </cell>
          <cell r="M334">
            <v>254.50198591999998</v>
          </cell>
          <cell r="N334">
            <v>3181.2880793117661</v>
          </cell>
          <cell r="O334" t="e">
            <v>#DIV/0!</v>
          </cell>
          <cell r="P334">
            <v>31.81288079311766</v>
          </cell>
          <cell r="Q334">
            <v>22.905274171044717</v>
          </cell>
          <cell r="R334">
            <v>0</v>
          </cell>
          <cell r="S334">
            <v>6362.5496479999993</v>
          </cell>
          <cell r="T334">
            <v>0</v>
          </cell>
          <cell r="U334">
            <v>0</v>
          </cell>
          <cell r="V334">
            <v>0</v>
          </cell>
          <cell r="W334">
            <v>254.50198591999998</v>
          </cell>
          <cell r="X334">
            <v>0</v>
          </cell>
          <cell r="Y334">
            <v>0</v>
          </cell>
          <cell r="Z334">
            <v>0</v>
          </cell>
        </row>
        <row r="335">
          <cell r="A335" t="str">
            <v>Beaumonde Heights Park</v>
          </cell>
          <cell r="B335" t="str">
            <v>Outdoor Recreational Facilities</v>
          </cell>
          <cell r="C335" t="str">
            <v>Outdoor Recreational Facilities</v>
          </cell>
          <cell r="D335">
            <v>553318</v>
          </cell>
          <cell r="E335">
            <v>100</v>
          </cell>
          <cell r="F335">
            <v>0</v>
          </cell>
          <cell r="G335">
            <v>811.09882400000004</v>
          </cell>
          <cell r="H335">
            <v>0</v>
          </cell>
          <cell r="I335">
            <v>0</v>
          </cell>
          <cell r="J335">
            <v>0</v>
          </cell>
          <cell r="K335">
            <v>2.91996793288236</v>
          </cell>
          <cell r="L335">
            <v>811.10220357843332</v>
          </cell>
          <cell r="M335">
            <v>32.443952960000004</v>
          </cell>
          <cell r="N335">
            <v>1.4658879768567684E-3</v>
          </cell>
          <cell r="O335" t="e">
            <v>#DIV/0!</v>
          </cell>
          <cell r="P335">
            <v>1.4658879768567683E-5</v>
          </cell>
          <cell r="Q335">
            <v>2.91996793288236</v>
          </cell>
          <cell r="R335">
            <v>0</v>
          </cell>
          <cell r="S335">
            <v>811.09882400000004</v>
          </cell>
          <cell r="T335">
            <v>0</v>
          </cell>
          <cell r="U335">
            <v>0</v>
          </cell>
          <cell r="V335">
            <v>0</v>
          </cell>
          <cell r="W335">
            <v>32.443952960000004</v>
          </cell>
          <cell r="X335">
            <v>0</v>
          </cell>
          <cell r="Y335">
            <v>0</v>
          </cell>
          <cell r="Z335">
            <v>0</v>
          </cell>
        </row>
        <row r="336">
          <cell r="A336" t="str">
            <v>Bedford Substation</v>
          </cell>
          <cell r="B336" t="str">
            <v>TTC</v>
          </cell>
          <cell r="C336" t="str">
            <v>TTC</v>
          </cell>
          <cell r="D336">
            <v>0</v>
          </cell>
          <cell r="E336">
            <v>168</v>
          </cell>
          <cell r="F336">
            <v>0</v>
          </cell>
          <cell r="G336">
            <v>14234523.969612999</v>
          </cell>
          <cell r="H336">
            <v>0</v>
          </cell>
          <cell r="I336">
            <v>0</v>
          </cell>
          <cell r="J336">
            <v>0</v>
          </cell>
          <cell r="K336">
            <v>51244.499808466338</v>
          </cell>
          <cell r="L336">
            <v>14234583.280129539</v>
          </cell>
          <cell r="M336">
            <v>569380.95878451993</v>
          </cell>
          <cell r="N336" t="e">
            <v>#DIV/0!</v>
          </cell>
          <cell r="O336" t="e">
            <v>#DIV/0!</v>
          </cell>
          <cell r="P336" t="e">
            <v>#DIV/0!</v>
          </cell>
          <cell r="Q336">
            <v>51244.499808466338</v>
          </cell>
          <cell r="R336">
            <v>0</v>
          </cell>
          <cell r="S336">
            <v>14234523.969612999</v>
          </cell>
          <cell r="T336">
            <v>0</v>
          </cell>
          <cell r="U336">
            <v>0</v>
          </cell>
          <cell r="V336">
            <v>0</v>
          </cell>
          <cell r="W336">
            <v>569380.95878451993</v>
          </cell>
          <cell r="X336">
            <v>0</v>
          </cell>
          <cell r="Y336">
            <v>0</v>
          </cell>
          <cell r="Z336">
            <v>0</v>
          </cell>
        </row>
        <row r="337">
          <cell r="A337" t="str">
            <v>Beecroft Parking Lot</v>
          </cell>
          <cell r="B337" t="str">
            <v>Parking Lots and Garages</v>
          </cell>
          <cell r="C337" t="str">
            <v>Parking Lots and Garages</v>
          </cell>
          <cell r="D337">
            <v>120297</v>
          </cell>
          <cell r="E337">
            <v>168</v>
          </cell>
          <cell r="F337">
            <v>0</v>
          </cell>
          <cell r="G337">
            <v>731354.78249999997</v>
          </cell>
          <cell r="H337">
            <v>5155.8312379999998</v>
          </cell>
          <cell r="I337">
            <v>0</v>
          </cell>
          <cell r="J337">
            <v>0</v>
          </cell>
          <cell r="K337">
            <v>2828.8319070631715</v>
          </cell>
          <cell r="L337">
            <v>785786.640850881</v>
          </cell>
          <cell r="M337">
            <v>39048.672344516221</v>
          </cell>
          <cell r="N337">
            <v>6.5320551705435799</v>
          </cell>
          <cell r="O337" t="e">
            <v>#DIV/0!</v>
          </cell>
          <cell r="P337">
            <v>3.888128077704512E-2</v>
          </cell>
          <cell r="Q337">
            <v>2632.8881873217374</v>
          </cell>
          <cell r="R337">
            <v>195.94371974143417</v>
          </cell>
          <cell r="S337">
            <v>731354.78249999997</v>
          </cell>
          <cell r="T337">
            <v>53320.059914024598</v>
          </cell>
          <cell r="U337">
            <v>0</v>
          </cell>
          <cell r="V337">
            <v>0</v>
          </cell>
          <cell r="W337">
            <v>29254.191299999999</v>
          </cell>
          <cell r="X337">
            <v>9794.4810445162202</v>
          </cell>
          <cell r="Y337">
            <v>0</v>
          </cell>
          <cell r="Z337">
            <v>0</v>
          </cell>
        </row>
        <row r="338">
          <cell r="A338" t="str">
            <v>Bellbury A.I.R</v>
          </cell>
          <cell r="B338" t="str">
            <v>Outdoor Recreational Facilities</v>
          </cell>
          <cell r="C338" t="str">
            <v>Outdoor Recreational Facilities</v>
          </cell>
          <cell r="D338">
            <v>2303</v>
          </cell>
          <cell r="E338">
            <v>100</v>
          </cell>
          <cell r="F338">
            <v>0</v>
          </cell>
          <cell r="G338">
            <v>51897.087999999996</v>
          </cell>
          <cell r="H338">
            <v>0</v>
          </cell>
          <cell r="I338">
            <v>0</v>
          </cell>
          <cell r="J338">
            <v>0</v>
          </cell>
          <cell r="K338">
            <v>186.83029525631997</v>
          </cell>
          <cell r="L338">
            <v>51897.304237866658</v>
          </cell>
          <cell r="M338">
            <v>2075.8835199999999</v>
          </cell>
          <cell r="N338">
            <v>22.534652296077574</v>
          </cell>
          <cell r="O338" t="e">
            <v>#DIV/0!</v>
          </cell>
          <cell r="P338">
            <v>0.22534652296077573</v>
          </cell>
          <cell r="Q338">
            <v>186.83029525631997</v>
          </cell>
          <cell r="R338">
            <v>0</v>
          </cell>
          <cell r="S338">
            <v>51897.087999999996</v>
          </cell>
          <cell r="T338">
            <v>0</v>
          </cell>
          <cell r="U338">
            <v>0</v>
          </cell>
          <cell r="V338">
            <v>0</v>
          </cell>
          <cell r="W338">
            <v>2075.8835199999999</v>
          </cell>
          <cell r="X338">
            <v>0</v>
          </cell>
          <cell r="Y338">
            <v>0</v>
          </cell>
          <cell r="Z338">
            <v>0</v>
          </cell>
        </row>
        <row r="339">
          <cell r="A339" t="str">
            <v>Belmar Park</v>
          </cell>
          <cell r="B339" t="str">
            <v>Outdoor Recreational Facilities</v>
          </cell>
          <cell r="C339" t="str">
            <v>Outdoor Recreational Facilities</v>
          </cell>
          <cell r="D339">
            <v>42678</v>
          </cell>
          <cell r="E339">
            <v>100</v>
          </cell>
          <cell r="F339">
            <v>0</v>
          </cell>
          <cell r="G339">
            <v>63.291000000000004</v>
          </cell>
          <cell r="H339">
            <v>0</v>
          </cell>
          <cell r="I339">
            <v>0</v>
          </cell>
          <cell r="J339">
            <v>0</v>
          </cell>
          <cell r="K339">
            <v>0.22784854936500001</v>
          </cell>
          <cell r="L339">
            <v>63.291263712500005</v>
          </cell>
          <cell r="M339">
            <v>2.5316400000000003</v>
          </cell>
          <cell r="N339">
            <v>1.482995072695534E-3</v>
          </cell>
          <cell r="O339" t="e">
            <v>#DIV/0!</v>
          </cell>
          <cell r="P339">
            <v>1.4829950726955341E-5</v>
          </cell>
          <cell r="Q339">
            <v>0.22784854936500001</v>
          </cell>
          <cell r="R339">
            <v>0</v>
          </cell>
          <cell r="S339">
            <v>63.291000000000004</v>
          </cell>
          <cell r="T339">
            <v>0</v>
          </cell>
          <cell r="U339">
            <v>0</v>
          </cell>
          <cell r="V339">
            <v>0</v>
          </cell>
          <cell r="W339">
            <v>2.5316400000000003</v>
          </cell>
          <cell r="X339">
            <v>0</v>
          </cell>
          <cell r="Y339">
            <v>0</v>
          </cell>
          <cell r="Z339">
            <v>0</v>
          </cell>
        </row>
        <row r="340">
          <cell r="A340" t="str">
            <v>Ben Nobleman</v>
          </cell>
          <cell r="B340" t="str">
            <v>Outdoor Recreational Facilities</v>
          </cell>
          <cell r="C340" t="str">
            <v>Outdoor Recreational Facilities</v>
          </cell>
          <cell r="D340">
            <v>61343</v>
          </cell>
          <cell r="E340">
            <v>100</v>
          </cell>
          <cell r="F340">
            <v>0</v>
          </cell>
          <cell r="G340">
            <v>4080.1380129999998</v>
          </cell>
          <cell r="H340">
            <v>0</v>
          </cell>
          <cell r="I340">
            <v>0</v>
          </cell>
          <cell r="J340">
            <v>0</v>
          </cell>
          <cell r="K340">
            <v>14.688558048870194</v>
          </cell>
          <cell r="L340">
            <v>4080.155013575054</v>
          </cell>
          <cell r="M340">
            <v>163.20552051999999</v>
          </cell>
          <cell r="N340">
            <v>6.6513783375039603E-2</v>
          </cell>
          <cell r="O340" t="e">
            <v>#DIV/0!</v>
          </cell>
          <cell r="P340">
            <v>6.6513783375039609E-4</v>
          </cell>
          <cell r="Q340">
            <v>14.688558048870194</v>
          </cell>
          <cell r="R340">
            <v>0</v>
          </cell>
          <cell r="S340">
            <v>4080.1380129999998</v>
          </cell>
          <cell r="T340">
            <v>0</v>
          </cell>
          <cell r="U340">
            <v>0</v>
          </cell>
          <cell r="V340">
            <v>0</v>
          </cell>
          <cell r="W340">
            <v>163.20552051999999</v>
          </cell>
          <cell r="X340">
            <v>0</v>
          </cell>
          <cell r="Y340">
            <v>0</v>
          </cell>
          <cell r="Z340">
            <v>0</v>
          </cell>
        </row>
        <row r="341">
          <cell r="A341" t="str">
            <v>Bendale</v>
          </cell>
          <cell r="B341" t="str">
            <v>Public Libraries</v>
          </cell>
          <cell r="C341" t="str">
            <v>Public Libraries</v>
          </cell>
          <cell r="D341">
            <v>8503</v>
          </cell>
          <cell r="E341">
            <v>70</v>
          </cell>
          <cell r="F341">
            <v>0</v>
          </cell>
          <cell r="G341">
            <v>103642.03581700001</v>
          </cell>
          <cell r="H341">
            <v>9596.8678789999994</v>
          </cell>
          <cell r="I341">
            <v>0</v>
          </cell>
          <cell r="J341">
            <v>0</v>
          </cell>
          <cell r="K341">
            <v>737.83505993369909</v>
          </cell>
          <cell r="L341">
            <v>204954.18331491642</v>
          </cell>
          <cell r="M341">
            <v>22376.755373737513</v>
          </cell>
          <cell r="N341">
            <v>24.103749654817879</v>
          </cell>
          <cell r="O341" t="e">
            <v>#DIV/0!</v>
          </cell>
          <cell r="P341">
            <v>0.34433928078311254</v>
          </cell>
          <cell r="Q341">
            <v>373.11288357173726</v>
          </cell>
          <cell r="R341">
            <v>364.72217636196177</v>
          </cell>
          <cell r="S341">
            <v>103642.03581700001</v>
          </cell>
          <cell r="T341">
            <v>99247.92854425429</v>
          </cell>
          <cell r="U341">
            <v>0</v>
          </cell>
          <cell r="V341">
            <v>0</v>
          </cell>
          <cell r="W341">
            <v>4145.6814326800004</v>
          </cell>
          <cell r="X341">
            <v>18231.073941057512</v>
          </cell>
          <cell r="Y341">
            <v>0</v>
          </cell>
          <cell r="Z341">
            <v>0</v>
          </cell>
        </row>
        <row r="342">
          <cell r="A342" t="str">
            <v>Bendale Acres</v>
          </cell>
          <cell r="B342" t="str">
            <v>Long Term Care Homes</v>
          </cell>
          <cell r="C342" t="str">
            <v>Long Term Care Homes</v>
          </cell>
          <cell r="D342">
            <v>210327</v>
          </cell>
          <cell r="E342">
            <v>168</v>
          </cell>
          <cell r="F342">
            <v>0</v>
          </cell>
          <cell r="G342">
            <v>3381318.5683229999</v>
          </cell>
          <cell r="H342">
            <v>546594.82624199998</v>
          </cell>
          <cell r="I342">
            <v>0</v>
          </cell>
          <cell r="J342">
            <v>0</v>
          </cell>
          <cell r="K342">
            <v>32945.747358183769</v>
          </cell>
          <cell r="L342">
            <v>9151596.4883843809</v>
          </cell>
          <cell r="M342">
            <v>1173613.4681965848</v>
          </cell>
          <cell r="N342">
            <v>43.51127762191436</v>
          </cell>
          <cell r="O342" t="e">
            <v>#DIV/0!</v>
          </cell>
          <cell r="P342">
            <v>0.2589957001304426</v>
          </cell>
          <cell r="Q342">
            <v>12172.797565741324</v>
          </cell>
          <cell r="R342">
            <v>20772.949792442443</v>
          </cell>
          <cell r="S342">
            <v>3381318.5683229999</v>
          </cell>
          <cell r="T342">
            <v>5652719.7145468909</v>
          </cell>
          <cell r="U342">
            <v>0</v>
          </cell>
          <cell r="V342">
            <v>0</v>
          </cell>
          <cell r="W342">
            <v>135252.74273291999</v>
          </cell>
          <cell r="X342">
            <v>1038360.725463665</v>
          </cell>
          <cell r="Y342">
            <v>0</v>
          </cell>
          <cell r="Z342">
            <v>0</v>
          </cell>
        </row>
        <row r="343">
          <cell r="A343" t="str">
            <v>Bennington Heights Clubhouse</v>
          </cell>
          <cell r="B343" t="str">
            <v>Indoor Recreational Facilities</v>
          </cell>
          <cell r="C343" t="str">
            <v>Indoor Recreational Facilities</v>
          </cell>
          <cell r="D343">
            <v>1432</v>
          </cell>
          <cell r="E343">
            <v>100</v>
          </cell>
          <cell r="F343">
            <v>0</v>
          </cell>
          <cell r="G343">
            <v>4355.0631210000001</v>
          </cell>
          <cell r="H343">
            <v>2235.7509090000003</v>
          </cell>
          <cell r="I343">
            <v>0</v>
          </cell>
          <cell r="J343">
            <v>0</v>
          </cell>
          <cell r="K343">
            <v>100.64642462451344</v>
          </cell>
          <cell r="L343">
            <v>27957.340173475957</v>
          </cell>
          <cell r="M343">
            <v>4421.4361691582108</v>
          </cell>
          <cell r="N343">
            <v>19.523282244047458</v>
          </cell>
          <cell r="O343" t="e">
            <v>#DIV/0!</v>
          </cell>
          <cell r="P343">
            <v>0.19523282244047457</v>
          </cell>
          <cell r="Q343">
            <v>15.678292561546815</v>
          </cell>
          <cell r="R343">
            <v>84.968132062966632</v>
          </cell>
          <cell r="S343">
            <v>4355.0631210000001</v>
          </cell>
          <cell r="T343">
            <v>23121.465175605303</v>
          </cell>
          <cell r="U343">
            <v>0</v>
          </cell>
          <cell r="V343">
            <v>0</v>
          </cell>
          <cell r="W343">
            <v>174.20252484</v>
          </cell>
          <cell r="X343">
            <v>4247.2336443182112</v>
          </cell>
          <cell r="Y343">
            <v>0</v>
          </cell>
          <cell r="Z343">
            <v>0</v>
          </cell>
        </row>
        <row r="344">
          <cell r="A344" t="str">
            <v>Bentworth Park Yard - Bldg 1</v>
          </cell>
          <cell r="B344" t="str">
            <v>Storage Facilities</v>
          </cell>
          <cell r="C344" t="str">
            <v>Storage Facilities</v>
          </cell>
          <cell r="D344">
            <v>5554</v>
          </cell>
          <cell r="E344">
            <v>70</v>
          </cell>
          <cell r="F344">
            <v>0</v>
          </cell>
          <cell r="G344">
            <v>21055.704726</v>
          </cell>
          <cell r="H344">
            <v>10505.534274</v>
          </cell>
          <cell r="I344">
            <v>0</v>
          </cell>
          <cell r="J344">
            <v>0</v>
          </cell>
          <cell r="K344">
            <v>475.05625289930867</v>
          </cell>
          <cell r="L344">
            <v>131960.07024980796</v>
          </cell>
          <cell r="M344">
            <v>20799.486594015063</v>
          </cell>
          <cell r="N344">
            <v>23.759465295248102</v>
          </cell>
          <cell r="O344" t="e">
            <v>#DIV/0!</v>
          </cell>
          <cell r="P344">
            <v>0.33942093278925861</v>
          </cell>
          <cell r="Q344">
            <v>75.80085284917088</v>
          </cell>
          <cell r="R344">
            <v>399.25540005013778</v>
          </cell>
          <cell r="S344">
            <v>21055.704726</v>
          </cell>
          <cell r="T344">
            <v>108645.08380142579</v>
          </cell>
          <cell r="U344">
            <v>0</v>
          </cell>
          <cell r="V344">
            <v>0</v>
          </cell>
          <cell r="W344">
            <v>842.22818903999996</v>
          </cell>
          <cell r="X344">
            <v>19957.258404975062</v>
          </cell>
          <cell r="Y344">
            <v>0</v>
          </cell>
          <cell r="Z344">
            <v>0</v>
          </cell>
        </row>
        <row r="345">
          <cell r="A345" t="str">
            <v>Bentworth Park Yard - Bldg 2</v>
          </cell>
          <cell r="B345" t="str">
            <v>Storage Facilities</v>
          </cell>
          <cell r="C345" t="str">
            <v>Storage Facilities</v>
          </cell>
          <cell r="D345">
            <v>6330</v>
          </cell>
          <cell r="E345">
            <v>70</v>
          </cell>
          <cell r="F345">
            <v>0</v>
          </cell>
          <cell r="G345">
            <v>36377.793333000001</v>
          </cell>
          <cell r="H345">
            <v>14688.402117000001</v>
          </cell>
          <cell r="I345">
            <v>0</v>
          </cell>
          <cell r="J345">
            <v>0</v>
          </cell>
          <cell r="K345">
            <v>689.18293575811322</v>
          </cell>
          <cell r="L345">
            <v>191439.70437725369</v>
          </cell>
          <cell r="M345">
            <v>29358.522350963736</v>
          </cell>
          <cell r="N345">
            <v>30.243239238112746</v>
          </cell>
          <cell r="O345" t="e">
            <v>#DIV/0!</v>
          </cell>
          <cell r="P345">
            <v>0.4320462748301821</v>
          </cell>
          <cell r="Q345">
            <v>130.96060166569998</v>
          </cell>
          <cell r="R345">
            <v>558.22233409241323</v>
          </cell>
          <cell r="S345">
            <v>36377.793333000001</v>
          </cell>
          <cell r="T345">
            <v>151903.04817337892</v>
          </cell>
          <cell r="U345">
            <v>0</v>
          </cell>
          <cell r="V345">
            <v>0</v>
          </cell>
          <cell r="W345">
            <v>1455.11173332</v>
          </cell>
          <cell r="X345">
            <v>27903.410617643734</v>
          </cell>
          <cell r="Y345">
            <v>0</v>
          </cell>
          <cell r="Z345">
            <v>0</v>
          </cell>
        </row>
        <row r="346">
          <cell r="A346" t="str">
            <v>Berczy Park</v>
          </cell>
          <cell r="B346" t="str">
            <v>Outdoor Recreational Facilities</v>
          </cell>
          <cell r="C346" t="str">
            <v>Outdoor Recreational Facilities</v>
          </cell>
          <cell r="D346">
            <v>38814</v>
          </cell>
          <cell r="E346">
            <v>100</v>
          </cell>
          <cell r="F346">
            <v>0</v>
          </cell>
          <cell r="G346">
            <v>59808.750549999997</v>
          </cell>
          <cell r="H346">
            <v>0</v>
          </cell>
          <cell r="I346">
            <v>0</v>
          </cell>
          <cell r="J346">
            <v>0</v>
          </cell>
          <cell r="K346">
            <v>215.31239911125823</v>
          </cell>
          <cell r="L346">
            <v>59808.999753127289</v>
          </cell>
          <cell r="M346">
            <v>2392.3500220000001</v>
          </cell>
          <cell r="N346">
            <v>1.5409130662422654</v>
          </cell>
          <cell r="O346" t="e">
            <v>#DIV/0!</v>
          </cell>
          <cell r="P346">
            <v>1.5409130662422655E-2</v>
          </cell>
          <cell r="Q346">
            <v>215.31239911125823</v>
          </cell>
          <cell r="R346">
            <v>0</v>
          </cell>
          <cell r="S346">
            <v>59808.750549999997</v>
          </cell>
          <cell r="T346">
            <v>0</v>
          </cell>
          <cell r="U346">
            <v>0</v>
          </cell>
          <cell r="V346">
            <v>0</v>
          </cell>
          <cell r="W346">
            <v>2392.3500220000001</v>
          </cell>
          <cell r="X346">
            <v>0</v>
          </cell>
          <cell r="Y346">
            <v>0</v>
          </cell>
          <cell r="Z346">
            <v>0</v>
          </cell>
        </row>
        <row r="347">
          <cell r="A347" t="str">
            <v>Beresford Park</v>
          </cell>
          <cell r="B347" t="str">
            <v>Outdoor Recreational Facilities</v>
          </cell>
          <cell r="C347" t="str">
            <v>Outdoor Recreational Facilities</v>
          </cell>
          <cell r="D347">
            <v>183</v>
          </cell>
          <cell r="E347">
            <v>100</v>
          </cell>
          <cell r="F347">
            <v>0</v>
          </cell>
          <cell r="G347">
            <v>13988.090581</v>
          </cell>
          <cell r="H347">
            <v>0</v>
          </cell>
          <cell r="I347">
            <v>0</v>
          </cell>
          <cell r="J347">
            <v>0</v>
          </cell>
          <cell r="K347">
            <v>50.35733591295871</v>
          </cell>
          <cell r="L347">
            <v>13988.148864710753</v>
          </cell>
          <cell r="M347">
            <v>559.52362324000001</v>
          </cell>
          <cell r="N347">
            <v>76.437971938310127</v>
          </cell>
          <cell r="O347" t="e">
            <v>#DIV/0!</v>
          </cell>
          <cell r="P347">
            <v>0.76437971938310123</v>
          </cell>
          <cell r="Q347">
            <v>50.35733591295871</v>
          </cell>
          <cell r="R347">
            <v>0</v>
          </cell>
          <cell r="S347">
            <v>13988.090581</v>
          </cell>
          <cell r="T347">
            <v>0</v>
          </cell>
          <cell r="U347">
            <v>0</v>
          </cell>
          <cell r="V347">
            <v>0</v>
          </cell>
          <cell r="W347">
            <v>559.52362324000001</v>
          </cell>
          <cell r="X347">
            <v>0</v>
          </cell>
          <cell r="Y347">
            <v>0</v>
          </cell>
          <cell r="Z347">
            <v>0</v>
          </cell>
        </row>
        <row r="348">
          <cell r="A348" t="str">
            <v>Bering Yard</v>
          </cell>
          <cell r="B348" t="str">
            <v>Storage Facilities</v>
          </cell>
          <cell r="C348" t="str">
            <v>Storage Facilities</v>
          </cell>
          <cell r="D348">
            <v>53798</v>
          </cell>
          <cell r="E348">
            <v>70</v>
          </cell>
          <cell r="F348">
            <v>0</v>
          </cell>
          <cell r="G348">
            <v>507010.59</v>
          </cell>
          <cell r="H348">
            <v>115098.92</v>
          </cell>
          <cell r="I348">
            <v>0</v>
          </cell>
          <cell r="J348">
            <v>0</v>
          </cell>
          <cell r="K348">
            <v>6199.4987801121351</v>
          </cell>
          <cell r="L348">
            <v>1722082.9944755931</v>
          </cell>
          <cell r="M348">
            <v>238932.69093480002</v>
          </cell>
          <cell r="N348">
            <v>32.010167561537472</v>
          </cell>
          <cell r="O348" t="e">
            <v>#DIV/0!</v>
          </cell>
          <cell r="P348">
            <v>0.4572881080219639</v>
          </cell>
          <cell r="Q348">
            <v>1825.2457291588501</v>
          </cell>
          <cell r="R348">
            <v>4374.2530509532853</v>
          </cell>
          <cell r="S348">
            <v>507010.59</v>
          </cell>
          <cell r="T348">
            <v>1190318.5009639999</v>
          </cell>
          <cell r="U348">
            <v>0</v>
          </cell>
          <cell r="V348">
            <v>0</v>
          </cell>
          <cell r="W348">
            <v>20280.423600000002</v>
          </cell>
          <cell r="X348">
            <v>218652.26733480001</v>
          </cell>
          <cell r="Y348">
            <v>0</v>
          </cell>
          <cell r="Z348">
            <v>0</v>
          </cell>
        </row>
        <row r="349">
          <cell r="A349" t="str">
            <v>Bermondsey Transfer Station</v>
          </cell>
          <cell r="B349" t="str">
            <v>Transfer Stations</v>
          </cell>
          <cell r="C349" t="str">
            <v>Transfer Stations</v>
          </cell>
          <cell r="D349">
            <v>48976</v>
          </cell>
          <cell r="E349">
            <v>70</v>
          </cell>
          <cell r="F349">
            <v>0</v>
          </cell>
          <cell r="G349">
            <v>1181629.8242900001</v>
          </cell>
          <cell r="H349">
            <v>8190.8772730000001</v>
          </cell>
          <cell r="I349">
            <v>0</v>
          </cell>
          <cell r="J349">
            <v>0</v>
          </cell>
          <cell r="K349">
            <v>4565.173589658365</v>
          </cell>
          <cell r="L349">
            <v>1268103.7749051014</v>
          </cell>
          <cell r="M349">
            <v>62825.32061834538</v>
          </cell>
          <cell r="N349">
            <v>25.892350843374334</v>
          </cell>
          <cell r="O349" t="e">
            <v>#DIV/0!</v>
          </cell>
          <cell r="P349">
            <v>0.36989072633391906</v>
          </cell>
          <cell r="Q349">
            <v>4253.8850918913649</v>
          </cell>
          <cell r="R349">
            <v>311.28849776700054</v>
          </cell>
          <cell r="S349">
            <v>1181629.8242900001</v>
          </cell>
          <cell r="T349">
            <v>84707.59549418409</v>
          </cell>
          <cell r="U349">
            <v>0</v>
          </cell>
          <cell r="V349">
            <v>0</v>
          </cell>
          <cell r="W349">
            <v>47265.192971600009</v>
          </cell>
          <cell r="X349">
            <v>15560.127646745372</v>
          </cell>
          <cell r="Y349">
            <v>0</v>
          </cell>
          <cell r="Z349">
            <v>0</v>
          </cell>
        </row>
        <row r="350">
          <cell r="A350" t="str">
            <v>Berner Trail C.C</v>
          </cell>
          <cell r="B350" t="str">
            <v>Community Centres</v>
          </cell>
          <cell r="C350" t="str">
            <v>Community Centres</v>
          </cell>
          <cell r="D350">
            <v>10204</v>
          </cell>
          <cell r="E350">
            <v>100</v>
          </cell>
          <cell r="F350">
            <v>0</v>
          </cell>
          <cell r="G350">
            <v>107053.085294</v>
          </cell>
          <cell r="H350">
            <v>24877.253840999998</v>
          </cell>
          <cell r="I350">
            <v>0</v>
          </cell>
          <cell r="J350">
            <v>0</v>
          </cell>
          <cell r="K350">
            <v>1330.8351506580366</v>
          </cell>
          <cell r="L350">
            <v>369676.43073834351</v>
          </cell>
          <cell r="M350">
            <v>51541.19376096929</v>
          </cell>
          <cell r="N350">
            <v>36.22858004099799</v>
          </cell>
          <cell r="O350" t="e">
            <v>#DIV/0!</v>
          </cell>
          <cell r="P350">
            <v>0.36228580040997987</v>
          </cell>
          <cell r="Q350">
            <v>385.39271285467942</v>
          </cell>
          <cell r="R350">
            <v>945.44243780335705</v>
          </cell>
          <cell r="S350">
            <v>107053.085294</v>
          </cell>
          <cell r="T350">
            <v>257273.09604746968</v>
          </cell>
          <cell r="U350">
            <v>0</v>
          </cell>
          <cell r="V350">
            <v>0</v>
          </cell>
          <cell r="W350">
            <v>4282.1234117600006</v>
          </cell>
          <cell r="X350">
            <v>47259.070349209287</v>
          </cell>
          <cell r="Y350">
            <v>0</v>
          </cell>
          <cell r="Z350">
            <v>0</v>
          </cell>
        </row>
        <row r="351">
          <cell r="A351" t="str">
            <v>Berry Rd Sewage Pumping Station</v>
          </cell>
          <cell r="B351" t="str">
            <v>Sewage Pumping Facilities</v>
          </cell>
          <cell r="C351" t="str">
            <v>Sewage Pumping Facilities</v>
          </cell>
          <cell r="D351">
            <v>7244</v>
          </cell>
          <cell r="E351">
            <v>168</v>
          </cell>
          <cell r="F351">
            <v>32.64</v>
          </cell>
          <cell r="G351">
            <v>11878.584483000001</v>
          </cell>
          <cell r="H351">
            <v>0</v>
          </cell>
          <cell r="I351">
            <v>0</v>
          </cell>
          <cell r="J351">
            <v>0</v>
          </cell>
          <cell r="K351">
            <v>42.763082317567246</v>
          </cell>
          <cell r="L351">
            <v>11878.633977102014</v>
          </cell>
          <cell r="M351">
            <v>475.14337932000001</v>
          </cell>
          <cell r="N351">
            <v>1.6397893397435137</v>
          </cell>
          <cell r="O351">
            <v>363.92873704356657</v>
          </cell>
          <cell r="P351">
            <v>9.7606508318066297E-3</v>
          </cell>
          <cell r="Q351">
            <v>42.763082317567246</v>
          </cell>
          <cell r="R351">
            <v>0</v>
          </cell>
          <cell r="S351">
            <v>11878.584483000001</v>
          </cell>
          <cell r="T351">
            <v>0</v>
          </cell>
          <cell r="U351">
            <v>0</v>
          </cell>
          <cell r="V351">
            <v>0</v>
          </cell>
          <cell r="W351">
            <v>475.14337932000001</v>
          </cell>
          <cell r="X351">
            <v>0</v>
          </cell>
          <cell r="Y351">
            <v>0</v>
          </cell>
          <cell r="Z351">
            <v>0</v>
          </cell>
        </row>
        <row r="352">
          <cell r="A352" t="str">
            <v>Berwick Substation</v>
          </cell>
          <cell r="B352" t="str">
            <v>TTC</v>
          </cell>
          <cell r="C352" t="str">
            <v>TTC</v>
          </cell>
          <cell r="D352">
            <v>0</v>
          </cell>
          <cell r="E352">
            <v>168</v>
          </cell>
          <cell r="F352">
            <v>0</v>
          </cell>
          <cell r="G352">
            <v>7648965.7606770005</v>
          </cell>
          <cell r="H352">
            <v>0</v>
          </cell>
          <cell r="I352">
            <v>0</v>
          </cell>
          <cell r="J352">
            <v>0</v>
          </cell>
          <cell r="K352">
            <v>27536.391472923609</v>
          </cell>
          <cell r="L352">
            <v>7648997.6313676694</v>
          </cell>
          <cell r="M352">
            <v>305958.63042708003</v>
          </cell>
          <cell r="N352" t="e">
            <v>#DIV/0!</v>
          </cell>
          <cell r="O352" t="e">
            <v>#DIV/0!</v>
          </cell>
          <cell r="P352" t="e">
            <v>#DIV/0!</v>
          </cell>
          <cell r="Q352">
            <v>27536.391472923609</v>
          </cell>
          <cell r="R352">
            <v>0</v>
          </cell>
          <cell r="S352">
            <v>7648965.7606770005</v>
          </cell>
          <cell r="T352">
            <v>0</v>
          </cell>
          <cell r="U352">
            <v>0</v>
          </cell>
          <cell r="V352">
            <v>0</v>
          </cell>
          <cell r="W352">
            <v>305958.63042708003</v>
          </cell>
          <cell r="X352">
            <v>0</v>
          </cell>
          <cell r="Y352">
            <v>0</v>
          </cell>
          <cell r="Z352">
            <v>0</v>
          </cell>
        </row>
        <row r="353">
          <cell r="A353" t="str">
            <v>Bestview Park</v>
          </cell>
          <cell r="B353" t="str">
            <v>Outdoor Recreational Facilities</v>
          </cell>
          <cell r="C353" t="str">
            <v>Outdoor Recreational Facilities</v>
          </cell>
          <cell r="D353">
            <v>388803</v>
          </cell>
          <cell r="E353">
            <v>100</v>
          </cell>
          <cell r="F353">
            <v>0</v>
          </cell>
          <cell r="G353">
            <v>8680.0955489999997</v>
          </cell>
          <cell r="H353">
            <v>0</v>
          </cell>
          <cell r="I353">
            <v>0</v>
          </cell>
          <cell r="J353">
            <v>0</v>
          </cell>
          <cell r="K353">
            <v>31.248474177833231</v>
          </cell>
          <cell r="L353">
            <v>8680.1317160647868</v>
          </cell>
          <cell r="M353">
            <v>347.20382195999997</v>
          </cell>
          <cell r="N353">
            <v>2.232526939366411E-2</v>
          </cell>
          <cell r="O353" t="e">
            <v>#DIV/0!</v>
          </cell>
          <cell r="P353">
            <v>2.232526939366411E-4</v>
          </cell>
          <cell r="Q353">
            <v>31.248474177833231</v>
          </cell>
          <cell r="R353">
            <v>0</v>
          </cell>
          <cell r="S353">
            <v>8680.0955489999997</v>
          </cell>
          <cell r="T353">
            <v>0</v>
          </cell>
          <cell r="U353">
            <v>0</v>
          </cell>
          <cell r="V353">
            <v>0</v>
          </cell>
          <cell r="W353">
            <v>347.20382195999997</v>
          </cell>
          <cell r="X353">
            <v>0</v>
          </cell>
          <cell r="Y353">
            <v>0</v>
          </cell>
          <cell r="Z353">
            <v>0</v>
          </cell>
        </row>
        <row r="354">
          <cell r="A354" t="str">
            <v>Birchmount Bus Garage</v>
          </cell>
          <cell r="B354" t="str">
            <v>TTC</v>
          </cell>
          <cell r="C354" t="str">
            <v>TTC</v>
          </cell>
          <cell r="D354">
            <v>150996</v>
          </cell>
          <cell r="E354">
            <v>70</v>
          </cell>
          <cell r="F354">
            <v>0</v>
          </cell>
          <cell r="G354">
            <v>3340707.8580629998</v>
          </cell>
          <cell r="H354">
            <v>522308.27903199999</v>
          </cell>
          <cell r="I354">
            <v>0</v>
          </cell>
          <cell r="J354">
            <v>0</v>
          </cell>
          <cell r="K354">
            <v>31876.555142017976</v>
          </cell>
          <cell r="L354">
            <v>8854598.6505605485</v>
          </cell>
          <cell r="M354">
            <v>1125852.12891682</v>
          </cell>
          <cell r="N354">
            <v>58.641279574032083</v>
          </cell>
          <cell r="O354" t="e">
            <v>#DIV/0!</v>
          </cell>
          <cell r="P354">
            <v>0.83773256534331553</v>
          </cell>
          <cell r="Q354">
            <v>12026.59839964467</v>
          </cell>
          <cell r="R354">
            <v>19849.956742373306</v>
          </cell>
          <cell r="S354">
            <v>3340707.8580629998</v>
          </cell>
          <cell r="T354">
            <v>5401555.5292652342</v>
          </cell>
          <cell r="U354">
            <v>0</v>
          </cell>
          <cell r="V354">
            <v>0</v>
          </cell>
          <cell r="W354">
            <v>133628.31432251999</v>
          </cell>
          <cell r="X354">
            <v>992223.81459430011</v>
          </cell>
          <cell r="Y354">
            <v>0</v>
          </cell>
          <cell r="Z354">
            <v>0</v>
          </cell>
        </row>
        <row r="355">
          <cell r="A355" t="str">
            <v>Birchmount C.C</v>
          </cell>
          <cell r="B355" t="str">
            <v>Community Centres</v>
          </cell>
          <cell r="C355" t="str">
            <v>Community Centres</v>
          </cell>
          <cell r="D355">
            <v>46166</v>
          </cell>
          <cell r="E355">
            <v>100</v>
          </cell>
          <cell r="F355">
            <v>0</v>
          </cell>
          <cell r="G355">
            <v>1324707.2151289999</v>
          </cell>
          <cell r="H355">
            <v>258253.00992600003</v>
          </cell>
          <cell r="I355">
            <v>0</v>
          </cell>
          <cell r="J355">
            <v>0</v>
          </cell>
          <cell r="K355">
            <v>14583.688838013608</v>
          </cell>
          <cell r="L355">
            <v>4051024.6772260023</v>
          </cell>
          <cell r="M355">
            <v>543588.94903148303</v>
          </cell>
          <cell r="N355">
            <v>87.749094078456054</v>
          </cell>
          <cell r="O355" t="e">
            <v>#DIV/0!</v>
          </cell>
          <cell r="P355">
            <v>0.87749094078456058</v>
          </cell>
          <cell r="Q355">
            <v>4768.9658450726265</v>
          </cell>
          <cell r="R355">
            <v>9814.7229929409823</v>
          </cell>
          <cell r="S355">
            <v>1324707.2151289999</v>
          </cell>
          <cell r="T355">
            <v>2670775.1527517145</v>
          </cell>
          <cell r="U355">
            <v>0</v>
          </cell>
          <cell r="V355">
            <v>0</v>
          </cell>
          <cell r="W355">
            <v>52988.28860516</v>
          </cell>
          <cell r="X355">
            <v>490600.66042632301</v>
          </cell>
          <cell r="Y355">
            <v>0</v>
          </cell>
          <cell r="Z355">
            <v>0</v>
          </cell>
        </row>
        <row r="356">
          <cell r="A356" t="str">
            <v>Birchmount Parks Yard</v>
          </cell>
          <cell r="B356" t="str">
            <v>Storage Facilities</v>
          </cell>
          <cell r="C356" t="str">
            <v>Storage Facilities</v>
          </cell>
          <cell r="D356">
            <v>15317</v>
          </cell>
          <cell r="E356">
            <v>70</v>
          </cell>
          <cell r="F356">
            <v>0</v>
          </cell>
          <cell r="G356">
            <v>120549.345994</v>
          </cell>
          <cell r="H356">
            <v>27815.626667</v>
          </cell>
          <cell r="I356">
            <v>0</v>
          </cell>
          <cell r="J356">
            <v>0</v>
          </cell>
          <cell r="K356">
            <v>1491.0926727115414</v>
          </cell>
          <cell r="L356">
            <v>414192.40908653929</v>
          </cell>
          <cell r="M356">
            <v>57663.041662793235</v>
          </cell>
          <cell r="N356">
            <v>27.041353338547971</v>
          </cell>
          <cell r="O356" t="e">
            <v>#DIV/0!</v>
          </cell>
          <cell r="P356">
            <v>0.38630504769354246</v>
          </cell>
          <cell r="Q356">
            <v>433.97945381858989</v>
          </cell>
          <cell r="R356">
            <v>1057.1132188929514</v>
          </cell>
          <cell r="S356">
            <v>120549.345994</v>
          </cell>
          <cell r="T356">
            <v>287660.86630211386</v>
          </cell>
          <cell r="U356">
            <v>0</v>
          </cell>
          <cell r="V356">
            <v>0</v>
          </cell>
          <cell r="W356">
            <v>4821.9738397600004</v>
          </cell>
          <cell r="X356">
            <v>52841.067823033234</v>
          </cell>
          <cell r="Y356">
            <v>0</v>
          </cell>
          <cell r="Z356">
            <v>0</v>
          </cell>
        </row>
        <row r="357">
          <cell r="A357" t="str">
            <v>Birchmount Rd</v>
          </cell>
          <cell r="B357" t="str">
            <v>TTC</v>
          </cell>
          <cell r="C357" t="str">
            <v>TTC</v>
          </cell>
          <cell r="D357">
            <v>0</v>
          </cell>
          <cell r="E357">
            <v>168</v>
          </cell>
          <cell r="F357">
            <v>0</v>
          </cell>
          <cell r="G357">
            <v>201035.34580699998</v>
          </cell>
          <cell r="H357">
            <v>0</v>
          </cell>
          <cell r="I357">
            <v>0</v>
          </cell>
          <cell r="J357">
            <v>0</v>
          </cell>
          <cell r="K357">
            <v>723.73026043538698</v>
          </cell>
          <cell r="L357">
            <v>201036.18345427417</v>
          </cell>
          <cell r="M357">
            <v>8041.413832279999</v>
          </cell>
          <cell r="N357" t="e">
            <v>#DIV/0!</v>
          </cell>
          <cell r="O357" t="e">
            <v>#DIV/0!</v>
          </cell>
          <cell r="P357" t="e">
            <v>#DIV/0!</v>
          </cell>
          <cell r="Q357">
            <v>723.73026043538698</v>
          </cell>
          <cell r="R357">
            <v>0</v>
          </cell>
          <cell r="S357">
            <v>201035.34580699998</v>
          </cell>
          <cell r="T357">
            <v>0</v>
          </cell>
          <cell r="U357">
            <v>0</v>
          </cell>
          <cell r="V357">
            <v>0</v>
          </cell>
          <cell r="W357">
            <v>8041.413832279999</v>
          </cell>
          <cell r="X357">
            <v>0</v>
          </cell>
          <cell r="Y357">
            <v>0</v>
          </cell>
          <cell r="Z357">
            <v>0</v>
          </cell>
        </row>
        <row r="358">
          <cell r="A358" t="str">
            <v>Birchmount Residence</v>
          </cell>
          <cell r="B358" t="str">
            <v>Shelters &amp; Housing</v>
          </cell>
          <cell r="C358" t="str">
            <v>Shelters &amp; Housing</v>
          </cell>
          <cell r="D358">
            <v>5199</v>
          </cell>
          <cell r="E358">
            <v>168</v>
          </cell>
          <cell r="F358">
            <v>0</v>
          </cell>
          <cell r="G358">
            <v>259878.05585400001</v>
          </cell>
          <cell r="H358">
            <v>40212.871109</v>
          </cell>
          <cell r="I358">
            <v>0</v>
          </cell>
          <cell r="J358">
            <v>0</v>
          </cell>
          <cell r="K358">
            <v>2463.8266252122103</v>
          </cell>
          <cell r="L358">
            <v>684396.2847811695</v>
          </cell>
          <cell r="M358">
            <v>86787.111351216212</v>
          </cell>
          <cell r="N358">
            <v>131.63998553205798</v>
          </cell>
          <cell r="O358" t="e">
            <v>#DIV/0!</v>
          </cell>
          <cell r="P358">
            <v>0.78357134245272608</v>
          </cell>
          <cell r="Q358">
            <v>935.56489924523783</v>
          </cell>
          <cell r="R358">
            <v>1528.2617259669723</v>
          </cell>
          <cell r="S358">
            <v>259878.05585400001</v>
          </cell>
          <cell r="T358">
            <v>415869.44914794527</v>
          </cell>
          <cell r="U358">
            <v>0</v>
          </cell>
          <cell r="V358">
            <v>0</v>
          </cell>
          <cell r="W358">
            <v>10395.122234160001</v>
          </cell>
          <cell r="X358">
            <v>76391.989117056219</v>
          </cell>
          <cell r="Y358">
            <v>0</v>
          </cell>
          <cell r="Z358">
            <v>0</v>
          </cell>
        </row>
        <row r="359">
          <cell r="A359" t="str">
            <v>Birchmount Stadium</v>
          </cell>
          <cell r="B359" t="str">
            <v>Outdoor Recreational Facilities</v>
          </cell>
          <cell r="C359" t="str">
            <v>Outdoor Recreational Facilities</v>
          </cell>
          <cell r="D359">
            <v>15629</v>
          </cell>
          <cell r="E359">
            <v>100</v>
          </cell>
          <cell r="F359">
            <v>0</v>
          </cell>
          <cell r="G359">
            <v>127311.655843</v>
          </cell>
          <cell r="H359">
            <v>0</v>
          </cell>
          <cell r="I359">
            <v>0</v>
          </cell>
          <cell r="J359">
            <v>0</v>
          </cell>
          <cell r="K359">
            <v>458.32387070963762</v>
          </cell>
          <cell r="L359">
            <v>127312.18630823267</v>
          </cell>
          <cell r="M359">
            <v>5092.4662337199998</v>
          </cell>
          <cell r="N359">
            <v>8.1458945747157632</v>
          </cell>
          <cell r="O359" t="e">
            <v>#DIV/0!</v>
          </cell>
          <cell r="P359">
            <v>8.1458945747157632E-2</v>
          </cell>
          <cell r="Q359">
            <v>458.32387070963762</v>
          </cell>
          <cell r="R359">
            <v>0</v>
          </cell>
          <cell r="S359">
            <v>127311.655843</v>
          </cell>
          <cell r="T359">
            <v>0</v>
          </cell>
          <cell r="U359">
            <v>0</v>
          </cell>
          <cell r="V359">
            <v>0</v>
          </cell>
          <cell r="W359">
            <v>5092.4662337199998</v>
          </cell>
          <cell r="X359">
            <v>0</v>
          </cell>
          <cell r="Y359">
            <v>0</v>
          </cell>
          <cell r="Z359">
            <v>0</v>
          </cell>
        </row>
        <row r="360">
          <cell r="A360" t="str">
            <v>Birkdale C.C</v>
          </cell>
          <cell r="B360" t="str">
            <v>Community Centres</v>
          </cell>
          <cell r="C360" t="str">
            <v>Community Centres</v>
          </cell>
          <cell r="D360">
            <v>11733</v>
          </cell>
          <cell r="E360">
            <v>100</v>
          </cell>
          <cell r="F360">
            <v>0</v>
          </cell>
          <cell r="G360">
            <v>261155.84888300003</v>
          </cell>
          <cell r="H360">
            <v>11791.535056000001</v>
          </cell>
          <cell r="I360">
            <v>0</v>
          </cell>
          <cell r="J360">
            <v>0</v>
          </cell>
          <cell r="K360">
            <v>1388.2939235632482</v>
          </cell>
          <cell r="L360">
            <v>385637.20098979119</v>
          </cell>
          <cell r="M360">
            <v>32846.495185852647</v>
          </cell>
          <cell r="N360">
            <v>32.86774064517099</v>
          </cell>
          <cell r="O360" t="e">
            <v>#DIV/0!</v>
          </cell>
          <cell r="P360">
            <v>0.3286774064517099</v>
          </cell>
          <cell r="Q360">
            <v>940.16497331653329</v>
          </cell>
          <cell r="R360">
            <v>448.12895024671491</v>
          </cell>
          <cell r="S360">
            <v>261155.84888300003</v>
          </cell>
          <cell r="T360">
            <v>121944.5180886352</v>
          </cell>
          <cell r="U360">
            <v>0</v>
          </cell>
          <cell r="V360">
            <v>0</v>
          </cell>
          <cell r="W360">
            <v>10446.233955320002</v>
          </cell>
          <cell r="X360">
            <v>22400.261230532644</v>
          </cell>
          <cell r="Y360">
            <v>0</v>
          </cell>
          <cell r="Z360">
            <v>0</v>
          </cell>
        </row>
        <row r="361">
          <cell r="A361" t="str">
            <v>Birunthan Park</v>
          </cell>
          <cell r="B361" t="str">
            <v>Outdoor Recreational Facilities</v>
          </cell>
          <cell r="C361" t="str">
            <v>Outdoor Recreational Facilities</v>
          </cell>
          <cell r="D361">
            <v>328105</v>
          </cell>
          <cell r="E361">
            <v>100</v>
          </cell>
          <cell r="F361">
            <v>0</v>
          </cell>
          <cell r="G361">
            <v>6495.4926989999994</v>
          </cell>
          <cell r="H361">
            <v>0</v>
          </cell>
          <cell r="I361">
            <v>0</v>
          </cell>
          <cell r="J361">
            <v>0</v>
          </cell>
          <cell r="K361">
            <v>23.383871148790483</v>
          </cell>
          <cell r="L361">
            <v>6495.5197635529121</v>
          </cell>
          <cell r="M361">
            <v>259.81970795999996</v>
          </cell>
          <cell r="N361">
            <v>1.9797076434534409E-2</v>
          </cell>
          <cell r="O361" t="e">
            <v>#DIV/0!</v>
          </cell>
          <cell r="P361">
            <v>1.9797076434534407E-4</v>
          </cell>
          <cell r="Q361">
            <v>23.383871148790483</v>
          </cell>
          <cell r="R361">
            <v>0</v>
          </cell>
          <cell r="S361">
            <v>6495.4926989999994</v>
          </cell>
          <cell r="T361">
            <v>0</v>
          </cell>
          <cell r="U361">
            <v>0</v>
          </cell>
          <cell r="V361">
            <v>0</v>
          </cell>
          <cell r="W361">
            <v>259.81970795999996</v>
          </cell>
          <cell r="X361">
            <v>0</v>
          </cell>
          <cell r="Y361">
            <v>0</v>
          </cell>
          <cell r="Z361">
            <v>0</v>
          </cell>
        </row>
        <row r="362">
          <cell r="A362" t="str">
            <v>Black Creek</v>
          </cell>
          <cell r="B362" t="str">
            <v>Public Libraries</v>
          </cell>
          <cell r="C362" t="str">
            <v>Public Libraries</v>
          </cell>
          <cell r="D362">
            <v>7093</v>
          </cell>
          <cell r="E362">
            <v>70</v>
          </cell>
          <cell r="F362">
            <v>0</v>
          </cell>
          <cell r="G362">
            <v>74422.220663</v>
          </cell>
          <cell r="H362">
            <v>1742.7931030000002</v>
          </cell>
          <cell r="I362">
            <v>0</v>
          </cell>
          <cell r="J362">
            <v>0</v>
          </cell>
          <cell r="K362">
            <v>334.15473001017881</v>
          </cell>
          <cell r="L362">
            <v>92820.758336160783</v>
          </cell>
          <cell r="M362">
            <v>6287.6554563580703</v>
          </cell>
          <cell r="N362">
            <v>13.086248179354403</v>
          </cell>
          <cell r="O362" t="e">
            <v>#DIV/0!</v>
          </cell>
          <cell r="P362">
            <v>0.18694640256220577</v>
          </cell>
          <cell r="Q362">
            <v>267.92111072010994</v>
          </cell>
          <cell r="R362">
            <v>66.233619290068873</v>
          </cell>
          <cell r="S362">
            <v>74422.220663</v>
          </cell>
          <cell r="T362">
            <v>18023.443433295102</v>
          </cell>
          <cell r="U362">
            <v>0</v>
          </cell>
          <cell r="V362">
            <v>0</v>
          </cell>
          <cell r="W362">
            <v>2976.8888265199998</v>
          </cell>
          <cell r="X362">
            <v>3310.7666298380705</v>
          </cell>
          <cell r="Y362">
            <v>0</v>
          </cell>
          <cell r="Z362">
            <v>0</v>
          </cell>
        </row>
        <row r="363">
          <cell r="A363" t="str">
            <v>Blantyre Pool</v>
          </cell>
          <cell r="B363" t="str">
            <v>Outdoor Recreational Facilities</v>
          </cell>
          <cell r="C363" t="str">
            <v>Outdoor Recreational Facilities</v>
          </cell>
          <cell r="D363">
            <v>1819</v>
          </cell>
          <cell r="E363">
            <v>100</v>
          </cell>
          <cell r="F363">
            <v>0</v>
          </cell>
          <cell r="G363">
            <v>64317.13538</v>
          </cell>
          <cell r="H363">
            <v>9161</v>
          </cell>
          <cell r="I363">
            <v>0</v>
          </cell>
          <cell r="J363">
            <v>0</v>
          </cell>
          <cell r="K363">
            <v>579.69997801291083</v>
          </cell>
          <cell r="L363">
            <v>161027.77167025302</v>
          </cell>
          <cell r="M363">
            <v>19975.745505200004</v>
          </cell>
          <cell r="N363">
            <v>88.525437971551966</v>
          </cell>
          <cell r="O363" t="e">
            <v>#DIV/0!</v>
          </cell>
          <cell r="P363">
            <v>0.88525437971551968</v>
          </cell>
          <cell r="Q363">
            <v>231.54265212503068</v>
          </cell>
          <cell r="R363">
            <v>348.15732588788012</v>
          </cell>
          <cell r="S363">
            <v>64317.13538</v>
          </cell>
          <cell r="T363">
            <v>94740.313699999999</v>
          </cell>
          <cell r="U363">
            <v>0</v>
          </cell>
          <cell r="V363">
            <v>0</v>
          </cell>
          <cell r="W363">
            <v>2572.6854152000001</v>
          </cell>
          <cell r="X363">
            <v>17403.060090000003</v>
          </cell>
          <cell r="Y363">
            <v>0</v>
          </cell>
          <cell r="Z363">
            <v>0</v>
          </cell>
        </row>
        <row r="364">
          <cell r="A364" t="str">
            <v>Bloor Gladstone</v>
          </cell>
          <cell r="B364" t="str">
            <v>Public Libraries</v>
          </cell>
          <cell r="C364" t="str">
            <v>Public Libraries</v>
          </cell>
          <cell r="D364">
            <v>20627</v>
          </cell>
          <cell r="E364">
            <v>70</v>
          </cell>
          <cell r="F364">
            <v>0</v>
          </cell>
          <cell r="G364">
            <v>349665.35125800001</v>
          </cell>
          <cell r="H364">
            <v>37936.219994999999</v>
          </cell>
          <cell r="I364">
            <v>0</v>
          </cell>
          <cell r="J364">
            <v>0</v>
          </cell>
          <cell r="K364">
            <v>2700.5397200486968</v>
          </cell>
          <cell r="L364">
            <v>750149.9222357492</v>
          </cell>
          <cell r="M364">
            <v>86053.671812621556</v>
          </cell>
          <cell r="N364">
            <v>36.36737878682063</v>
          </cell>
          <cell r="O364" t="e">
            <v>#DIV/0!</v>
          </cell>
          <cell r="P364">
            <v>0.51953398266886619</v>
          </cell>
          <cell r="Q364">
            <v>1258.8005095090689</v>
          </cell>
          <cell r="R364">
            <v>1441.7392105396277</v>
          </cell>
          <cell r="S364">
            <v>349665.35125800001</v>
          </cell>
          <cell r="T364">
            <v>392325.00632229145</v>
          </cell>
          <cell r="U364">
            <v>0</v>
          </cell>
          <cell r="V364">
            <v>0</v>
          </cell>
          <cell r="W364">
            <v>13986.61405032</v>
          </cell>
          <cell r="X364">
            <v>72067.057762301556</v>
          </cell>
          <cell r="Y364">
            <v>0</v>
          </cell>
          <cell r="Z364">
            <v>0</v>
          </cell>
        </row>
        <row r="365">
          <cell r="A365" t="str">
            <v>Bloor Islington Storm Pumping Station</v>
          </cell>
          <cell r="B365" t="str">
            <v>Storm Pumping Facilities</v>
          </cell>
          <cell r="C365" t="str">
            <v>Storm Pumping Facilities</v>
          </cell>
          <cell r="D365">
            <v>355</v>
          </cell>
          <cell r="E365">
            <v>168</v>
          </cell>
          <cell r="F365">
            <v>5.35</v>
          </cell>
          <cell r="G365">
            <v>26536.266634999996</v>
          </cell>
          <cell r="H365">
            <v>0</v>
          </cell>
          <cell r="I365">
            <v>0</v>
          </cell>
          <cell r="J365">
            <v>0</v>
          </cell>
          <cell r="K365">
            <v>95.530957929999502</v>
          </cell>
          <cell r="L365">
            <v>26536.377202777639</v>
          </cell>
          <cell r="M365">
            <v>1061.4506653999999</v>
          </cell>
          <cell r="N365">
            <v>74.750358317683492</v>
          </cell>
          <cell r="O365">
            <v>4960.0705051920822</v>
          </cell>
          <cell r="P365">
            <v>0.44494260903383032</v>
          </cell>
          <cell r="Q365">
            <v>95.530957929999502</v>
          </cell>
          <cell r="R365">
            <v>0</v>
          </cell>
          <cell r="S365">
            <v>26536.266634999996</v>
          </cell>
          <cell r="T365">
            <v>0</v>
          </cell>
          <cell r="U365">
            <v>0</v>
          </cell>
          <cell r="V365">
            <v>0</v>
          </cell>
          <cell r="W365">
            <v>1061.4506653999999</v>
          </cell>
          <cell r="X365">
            <v>0</v>
          </cell>
          <cell r="Y365">
            <v>0</v>
          </cell>
          <cell r="Z365">
            <v>0</v>
          </cell>
        </row>
        <row r="366">
          <cell r="A366" t="str">
            <v>Bloor Subway Stn</v>
          </cell>
          <cell r="B366" t="str">
            <v>TTC</v>
          </cell>
          <cell r="C366" t="str">
            <v>TTC</v>
          </cell>
          <cell r="D366">
            <v>0</v>
          </cell>
          <cell r="E366">
            <v>168</v>
          </cell>
          <cell r="F366">
            <v>0</v>
          </cell>
          <cell r="G366">
            <v>1425089.7190720001</v>
          </cell>
          <cell r="H366">
            <v>0</v>
          </cell>
          <cell r="I366">
            <v>0</v>
          </cell>
          <cell r="J366">
            <v>0</v>
          </cell>
          <cell r="K366">
            <v>5130.3443650049867</v>
          </cell>
          <cell r="L366">
            <v>1425095.6569458297</v>
          </cell>
          <cell r="M366">
            <v>57003.588762880005</v>
          </cell>
          <cell r="N366" t="e">
            <v>#DIV/0!</v>
          </cell>
          <cell r="O366" t="e">
            <v>#DIV/0!</v>
          </cell>
          <cell r="P366" t="e">
            <v>#DIV/0!</v>
          </cell>
          <cell r="Q366">
            <v>5130.3443650049867</v>
          </cell>
          <cell r="R366">
            <v>0</v>
          </cell>
          <cell r="S366">
            <v>1425089.7190720001</v>
          </cell>
          <cell r="T366">
            <v>0</v>
          </cell>
          <cell r="U366">
            <v>0</v>
          </cell>
          <cell r="V366">
            <v>0</v>
          </cell>
          <cell r="W366">
            <v>57003.588762880005</v>
          </cell>
          <cell r="X366">
            <v>0</v>
          </cell>
          <cell r="Y366">
            <v>0</v>
          </cell>
          <cell r="Z366">
            <v>0</v>
          </cell>
        </row>
        <row r="367">
          <cell r="A367" t="str">
            <v>Bloordale Park</v>
          </cell>
          <cell r="B367" t="str">
            <v>Outdoor Recreational Facilities</v>
          </cell>
          <cell r="C367" t="str">
            <v>Outdoor Recreational Facilities</v>
          </cell>
          <cell r="D367">
            <v>1</v>
          </cell>
          <cell r="E367">
            <v>100</v>
          </cell>
          <cell r="F367">
            <v>0</v>
          </cell>
          <cell r="G367">
            <v>78431.660399</v>
          </cell>
          <cell r="H367">
            <v>0</v>
          </cell>
          <cell r="I367">
            <v>0</v>
          </cell>
          <cell r="J367">
            <v>0</v>
          </cell>
          <cell r="K367">
            <v>282.35515391130599</v>
          </cell>
          <cell r="L367">
            <v>78431.987197584996</v>
          </cell>
          <cell r="M367">
            <v>3137.2664159599999</v>
          </cell>
          <cell r="N367">
            <v>78431.987197584996</v>
          </cell>
          <cell r="O367" t="e">
            <v>#DIV/0!</v>
          </cell>
          <cell r="P367">
            <v>784.31987197584999</v>
          </cell>
          <cell r="Q367">
            <v>282.35515391130599</v>
          </cell>
          <cell r="R367">
            <v>0</v>
          </cell>
          <cell r="S367">
            <v>78431.660399</v>
          </cell>
          <cell r="T367">
            <v>0</v>
          </cell>
          <cell r="U367">
            <v>0</v>
          </cell>
          <cell r="V367">
            <v>0</v>
          </cell>
          <cell r="W367">
            <v>3137.2664159599999</v>
          </cell>
          <cell r="X367">
            <v>0</v>
          </cell>
          <cell r="Y367">
            <v>0</v>
          </cell>
          <cell r="Z367">
            <v>0</v>
          </cell>
        </row>
        <row r="368">
          <cell r="A368" t="str">
            <v>BlueGold Variation</v>
          </cell>
          <cell r="B368" t="str">
            <v>Streetlighting</v>
          </cell>
          <cell r="C368" t="str">
            <v>Streetlighting</v>
          </cell>
          <cell r="D368">
            <v>1</v>
          </cell>
          <cell r="E368">
            <v>100</v>
          </cell>
          <cell r="F368">
            <v>0</v>
          </cell>
          <cell r="G368">
            <v>7379.0242500000004</v>
          </cell>
          <cell r="H368">
            <v>0</v>
          </cell>
          <cell r="I368">
            <v>0</v>
          </cell>
          <cell r="J368">
            <v>0</v>
          </cell>
          <cell r="K368">
            <v>26.564597985363751</v>
          </cell>
          <cell r="L368">
            <v>7379.0549959343753</v>
          </cell>
          <cell r="M368">
            <v>295.16097000000002</v>
          </cell>
          <cell r="N368">
            <v>7379.0549959343753</v>
          </cell>
          <cell r="O368" t="e">
            <v>#DIV/0!</v>
          </cell>
          <cell r="P368">
            <v>73.79054995934375</v>
          </cell>
          <cell r="Q368">
            <v>26.564597985363751</v>
          </cell>
          <cell r="R368">
            <v>0</v>
          </cell>
          <cell r="S368">
            <v>7379.0242500000004</v>
          </cell>
          <cell r="T368">
            <v>0</v>
          </cell>
          <cell r="U368">
            <v>0</v>
          </cell>
          <cell r="V368">
            <v>0</v>
          </cell>
          <cell r="W368">
            <v>295.16097000000002</v>
          </cell>
          <cell r="X368">
            <v>0</v>
          </cell>
          <cell r="Y368">
            <v>0</v>
          </cell>
          <cell r="Z368">
            <v>0</v>
          </cell>
        </row>
        <row r="369">
          <cell r="A369" t="str">
            <v>Bluehaven Park</v>
          </cell>
          <cell r="B369" t="str">
            <v>Outdoor Recreational Facilities</v>
          </cell>
          <cell r="C369" t="str">
            <v>Outdoor Recreational Facilities</v>
          </cell>
          <cell r="D369">
            <v>249916</v>
          </cell>
          <cell r="E369">
            <v>100</v>
          </cell>
          <cell r="F369">
            <v>0</v>
          </cell>
          <cell r="G369">
            <v>22597.265538</v>
          </cell>
          <cell r="H369">
            <v>0</v>
          </cell>
          <cell r="I369">
            <v>0</v>
          </cell>
          <cell r="J369">
            <v>0</v>
          </cell>
          <cell r="K369">
            <v>81.350494895783058</v>
          </cell>
          <cell r="L369">
            <v>22597.359693273072</v>
          </cell>
          <cell r="M369">
            <v>903.89062151999997</v>
          </cell>
          <cell r="N369">
            <v>9.0419819832556023E-2</v>
          </cell>
          <cell r="O369" t="e">
            <v>#DIV/0!</v>
          </cell>
          <cell r="P369">
            <v>9.0419819832556023E-4</v>
          </cell>
          <cell r="Q369">
            <v>81.350494895783058</v>
          </cell>
          <cell r="R369">
            <v>0</v>
          </cell>
          <cell r="S369">
            <v>22597.265538</v>
          </cell>
          <cell r="T369">
            <v>0</v>
          </cell>
          <cell r="U369">
            <v>0</v>
          </cell>
          <cell r="V369">
            <v>0</v>
          </cell>
          <cell r="W369">
            <v>903.89062151999997</v>
          </cell>
          <cell r="X369">
            <v>0</v>
          </cell>
          <cell r="Y369">
            <v>0</v>
          </cell>
          <cell r="Z369">
            <v>0</v>
          </cell>
        </row>
        <row r="370">
          <cell r="A370" t="str">
            <v>Bluffers Park</v>
          </cell>
          <cell r="B370" t="str">
            <v>Outdoor Recreational Facilities</v>
          </cell>
          <cell r="C370" t="str">
            <v>Outdoor Recreational Facilities</v>
          </cell>
          <cell r="D370">
            <v>5253</v>
          </cell>
          <cell r="E370">
            <v>100</v>
          </cell>
          <cell r="F370">
            <v>0</v>
          </cell>
          <cell r="G370">
            <v>2690518.0631620004</v>
          </cell>
          <cell r="H370">
            <v>0</v>
          </cell>
          <cell r="I370">
            <v>0</v>
          </cell>
          <cell r="J370">
            <v>0</v>
          </cell>
          <cell r="K370">
            <v>9685.9053851541485</v>
          </cell>
          <cell r="L370">
            <v>2690529.2736539301</v>
          </cell>
          <cell r="M370">
            <v>107620.72252648002</v>
          </cell>
          <cell r="N370">
            <v>512.18908693202548</v>
          </cell>
          <cell r="O370" t="e">
            <v>#DIV/0!</v>
          </cell>
          <cell r="P370">
            <v>5.1218908693202545</v>
          </cell>
          <cell r="Q370">
            <v>9685.9053851541485</v>
          </cell>
          <cell r="R370">
            <v>0</v>
          </cell>
          <cell r="S370">
            <v>2690518.0631620004</v>
          </cell>
          <cell r="T370">
            <v>0</v>
          </cell>
          <cell r="U370">
            <v>0</v>
          </cell>
          <cell r="V370">
            <v>0</v>
          </cell>
          <cell r="W370">
            <v>107620.72252648002</v>
          </cell>
          <cell r="X370">
            <v>0</v>
          </cell>
          <cell r="Y370">
            <v>0</v>
          </cell>
          <cell r="Z370">
            <v>0</v>
          </cell>
        </row>
        <row r="371">
          <cell r="A371" t="str">
            <v>Bocci Club</v>
          </cell>
          <cell r="B371" t="str">
            <v>Community Centres</v>
          </cell>
          <cell r="C371" t="str">
            <v>Community Centres</v>
          </cell>
          <cell r="D371">
            <v>4004</v>
          </cell>
          <cell r="E371">
            <v>100</v>
          </cell>
          <cell r="F371">
            <v>0</v>
          </cell>
          <cell r="G371">
            <v>6769.0550470000007</v>
          </cell>
          <cell r="H371">
            <v>0</v>
          </cell>
          <cell r="I371">
            <v>0</v>
          </cell>
          <cell r="J371">
            <v>0</v>
          </cell>
          <cell r="K371">
            <v>24.368699705025705</v>
          </cell>
          <cell r="L371">
            <v>6769.0832513960295</v>
          </cell>
          <cell r="M371">
            <v>270.76220188000002</v>
          </cell>
          <cell r="N371">
            <v>1.690580232616391</v>
          </cell>
          <cell r="O371" t="e">
            <v>#DIV/0!</v>
          </cell>
          <cell r="P371">
            <v>1.6905802326163909E-2</v>
          </cell>
          <cell r="Q371">
            <v>24.368699705025705</v>
          </cell>
          <cell r="R371">
            <v>0</v>
          </cell>
          <cell r="S371">
            <v>6769.0550470000007</v>
          </cell>
          <cell r="T371">
            <v>0</v>
          </cell>
          <cell r="U371">
            <v>0</v>
          </cell>
          <cell r="V371">
            <v>0</v>
          </cell>
          <cell r="W371">
            <v>270.76220188000002</v>
          </cell>
          <cell r="X371">
            <v>0</v>
          </cell>
          <cell r="Y371">
            <v>0</v>
          </cell>
          <cell r="Z371">
            <v>0</v>
          </cell>
        </row>
        <row r="372">
          <cell r="A372" t="str">
            <v>Bond Park Baseball</v>
          </cell>
          <cell r="B372" t="str">
            <v>Outdoor Recreational Facilities</v>
          </cell>
          <cell r="C372" t="str">
            <v>Outdoor Recreational Facilities</v>
          </cell>
          <cell r="D372">
            <v>1625</v>
          </cell>
          <cell r="E372">
            <v>100</v>
          </cell>
          <cell r="F372">
            <v>0</v>
          </cell>
          <cell r="G372">
            <v>477997.81788999995</v>
          </cell>
          <cell r="H372">
            <v>0</v>
          </cell>
          <cell r="I372">
            <v>0</v>
          </cell>
          <cell r="J372">
            <v>0</v>
          </cell>
          <cell r="K372">
            <v>1720.7993143712681</v>
          </cell>
          <cell r="L372">
            <v>477999.80954757449</v>
          </cell>
          <cell r="M372">
            <v>19119.9127156</v>
          </cell>
          <cell r="N372">
            <v>294.15372895235356</v>
          </cell>
          <cell r="O372" t="e">
            <v>#DIV/0!</v>
          </cell>
          <cell r="P372">
            <v>2.9415372895235357</v>
          </cell>
          <cell r="Q372">
            <v>1720.7993143712681</v>
          </cell>
          <cell r="R372">
            <v>0</v>
          </cell>
          <cell r="S372">
            <v>477997.81788999995</v>
          </cell>
          <cell r="T372">
            <v>0</v>
          </cell>
          <cell r="U372">
            <v>0</v>
          </cell>
          <cell r="V372">
            <v>0</v>
          </cell>
          <cell r="W372">
            <v>19119.9127156</v>
          </cell>
          <cell r="X372">
            <v>0</v>
          </cell>
          <cell r="Y372">
            <v>0</v>
          </cell>
          <cell r="Z372">
            <v>0</v>
          </cell>
        </row>
        <row r="373">
          <cell r="A373" t="str">
            <v>Borough of North York Park</v>
          </cell>
          <cell r="B373" t="str">
            <v>Outdoor Recreational Facilities</v>
          </cell>
          <cell r="C373" t="str">
            <v>Outdoor Recreational Facilities</v>
          </cell>
          <cell r="D373">
            <v>37200</v>
          </cell>
          <cell r="E373">
            <v>100</v>
          </cell>
          <cell r="F373">
            <v>0</v>
          </cell>
          <cell r="G373">
            <v>39215.170381000004</v>
          </cell>
          <cell r="H373">
            <v>850.72374300000001</v>
          </cell>
          <cell r="I373">
            <v>0</v>
          </cell>
          <cell r="J373">
            <v>0</v>
          </cell>
          <cell r="K373">
            <v>173.50635577797988</v>
          </cell>
          <cell r="L373">
            <v>48196.209938327745</v>
          </cell>
          <cell r="M373">
            <v>3184.7182025796701</v>
          </cell>
          <cell r="N373">
            <v>1.2955970413528963</v>
          </cell>
          <cell r="O373" t="e">
            <v>#DIV/0!</v>
          </cell>
          <cell r="P373">
            <v>1.2955970413528963E-2</v>
          </cell>
          <cell r="Q373">
            <v>141.17520159915571</v>
          </cell>
          <cell r="R373">
            <v>32.331154178824164</v>
          </cell>
          <cell r="S373">
            <v>39215.170381000004</v>
          </cell>
          <cell r="T373">
            <v>8797.9297329830988</v>
          </cell>
          <cell r="U373">
            <v>0</v>
          </cell>
          <cell r="V373">
            <v>0</v>
          </cell>
          <cell r="W373">
            <v>1568.6068152400003</v>
          </cell>
          <cell r="X373">
            <v>1616.11138733967</v>
          </cell>
          <cell r="Y373">
            <v>0</v>
          </cell>
          <cell r="Z373">
            <v>0</v>
          </cell>
        </row>
        <row r="374">
          <cell r="A374" t="str">
            <v>Botanyhill Park</v>
          </cell>
          <cell r="B374" t="str">
            <v>Outdoor Recreational Facilities</v>
          </cell>
          <cell r="C374" t="str">
            <v>Outdoor Recreational Facilities</v>
          </cell>
          <cell r="D374">
            <v>275157</v>
          </cell>
          <cell r="E374">
            <v>100</v>
          </cell>
          <cell r="F374">
            <v>0</v>
          </cell>
          <cell r="G374">
            <v>6177.7221749999999</v>
          </cell>
          <cell r="H374">
            <v>0</v>
          </cell>
          <cell r="I374">
            <v>0</v>
          </cell>
          <cell r="J374">
            <v>0</v>
          </cell>
          <cell r="K374">
            <v>22.239892495832624</v>
          </cell>
          <cell r="L374">
            <v>6177.7479155090623</v>
          </cell>
          <cell r="M374">
            <v>247.10888700000001</v>
          </cell>
          <cell r="N374">
            <v>2.2451719983533264E-2</v>
          </cell>
          <cell r="O374" t="e">
            <v>#DIV/0!</v>
          </cell>
          <cell r="P374">
            <v>2.2451719983533264E-4</v>
          </cell>
          <cell r="Q374">
            <v>22.239892495832624</v>
          </cell>
          <cell r="R374">
            <v>0</v>
          </cell>
          <cell r="S374">
            <v>6177.7221749999999</v>
          </cell>
          <cell r="T374">
            <v>0</v>
          </cell>
          <cell r="U374">
            <v>0</v>
          </cell>
          <cell r="V374">
            <v>0</v>
          </cell>
          <cell r="W374">
            <v>247.10888700000001</v>
          </cell>
          <cell r="X374">
            <v>0</v>
          </cell>
          <cell r="Y374">
            <v>0</v>
          </cell>
          <cell r="Z374">
            <v>0</v>
          </cell>
        </row>
        <row r="375">
          <cell r="A375" t="str">
            <v>Brentwood</v>
          </cell>
          <cell r="B375" t="str">
            <v>Public Libraries</v>
          </cell>
          <cell r="C375" t="str">
            <v>Public Libraries</v>
          </cell>
          <cell r="D375">
            <v>13616</v>
          </cell>
          <cell r="E375">
            <v>70</v>
          </cell>
          <cell r="F375">
            <v>0</v>
          </cell>
          <cell r="G375">
            <v>254907.73103200001</v>
          </cell>
          <cell r="H375">
            <v>18232.274791</v>
          </cell>
          <cell r="I375">
            <v>0</v>
          </cell>
          <cell r="J375">
            <v>0</v>
          </cell>
          <cell r="K375">
            <v>1610.5763639969846</v>
          </cell>
          <cell r="L375">
            <v>447382.32333249575</v>
          </cell>
          <cell r="M375">
            <v>44831.979338994795</v>
          </cell>
          <cell r="N375">
            <v>32.857103652504094</v>
          </cell>
          <cell r="O375" t="e">
            <v>#DIV/0!</v>
          </cell>
          <cell r="P375">
            <v>0.46938719503577275</v>
          </cell>
          <cell r="Q375">
            <v>917.67165533116543</v>
          </cell>
          <cell r="R375">
            <v>692.90470866581904</v>
          </cell>
          <cell r="S375">
            <v>254907.73103200001</v>
          </cell>
          <cell r="T375">
            <v>188552.71620608467</v>
          </cell>
          <cell r="U375">
            <v>0</v>
          </cell>
          <cell r="V375">
            <v>0</v>
          </cell>
          <cell r="W375">
            <v>10196.309241280002</v>
          </cell>
          <cell r="X375">
            <v>34635.670097714792</v>
          </cell>
          <cell r="Y375">
            <v>0</v>
          </cell>
          <cell r="Z375">
            <v>0</v>
          </cell>
        </row>
        <row r="376">
          <cell r="A376" t="str">
            <v>Briar Crest Park</v>
          </cell>
          <cell r="B376" t="str">
            <v>Outdoor Recreational Facilities</v>
          </cell>
          <cell r="C376" t="str">
            <v>Outdoor Recreational Facilities</v>
          </cell>
          <cell r="D376">
            <v>164246</v>
          </cell>
          <cell r="E376">
            <v>100</v>
          </cell>
          <cell r="F376">
            <v>0</v>
          </cell>
          <cell r="G376">
            <v>3371.0194240000001</v>
          </cell>
          <cell r="H376">
            <v>0</v>
          </cell>
          <cell r="I376">
            <v>0</v>
          </cell>
          <cell r="J376">
            <v>0</v>
          </cell>
          <cell r="K376">
            <v>12.135720491691359</v>
          </cell>
          <cell r="L376">
            <v>3371.0334699142663</v>
          </cell>
          <cell r="M376">
            <v>134.84077696</v>
          </cell>
          <cell r="N376">
            <v>2.0524295690088443E-2</v>
          </cell>
          <cell r="O376" t="e">
            <v>#DIV/0!</v>
          </cell>
          <cell r="P376">
            <v>2.0524295690088441E-4</v>
          </cell>
          <cell r="Q376">
            <v>12.135720491691359</v>
          </cell>
          <cell r="R376">
            <v>0</v>
          </cell>
          <cell r="S376">
            <v>3371.0194240000001</v>
          </cell>
          <cell r="T376">
            <v>0</v>
          </cell>
          <cell r="U376">
            <v>0</v>
          </cell>
          <cell r="V376">
            <v>0</v>
          </cell>
          <cell r="W376">
            <v>134.84077696</v>
          </cell>
          <cell r="X376">
            <v>0</v>
          </cell>
          <cell r="Y376">
            <v>0</v>
          </cell>
          <cell r="Z376">
            <v>0</v>
          </cell>
        </row>
        <row r="377">
          <cell r="A377" t="str">
            <v>Bridlewood Park</v>
          </cell>
          <cell r="B377" t="str">
            <v>Outdoor Recreational Facilities</v>
          </cell>
          <cell r="C377" t="str">
            <v>Outdoor Recreational Facilities</v>
          </cell>
          <cell r="D377">
            <v>2433</v>
          </cell>
          <cell r="E377">
            <v>100</v>
          </cell>
          <cell r="F377">
            <v>0</v>
          </cell>
          <cell r="G377">
            <v>16223.181176</v>
          </cell>
          <cell r="H377">
            <v>0</v>
          </cell>
          <cell r="I377">
            <v>0</v>
          </cell>
          <cell r="J377">
            <v>0</v>
          </cell>
          <cell r="K377">
            <v>58.403695581317635</v>
          </cell>
          <cell r="L377">
            <v>16223.248772588233</v>
          </cell>
          <cell r="M377">
            <v>648.92724704</v>
          </cell>
          <cell r="N377">
            <v>6.6680019616063433</v>
          </cell>
          <cell r="O377" t="e">
            <v>#DIV/0!</v>
          </cell>
          <cell r="P377">
            <v>6.668001961606343E-2</v>
          </cell>
          <cell r="Q377">
            <v>58.403695581317635</v>
          </cell>
          <cell r="R377">
            <v>0</v>
          </cell>
          <cell r="S377">
            <v>16223.181176</v>
          </cell>
          <cell r="T377">
            <v>0</v>
          </cell>
          <cell r="U377">
            <v>0</v>
          </cell>
          <cell r="V377">
            <v>0</v>
          </cell>
          <cell r="W377">
            <v>648.92724704</v>
          </cell>
          <cell r="X377">
            <v>0</v>
          </cell>
          <cell r="Y377">
            <v>0</v>
          </cell>
          <cell r="Z377">
            <v>0</v>
          </cell>
        </row>
        <row r="378">
          <cell r="A378" t="str">
            <v>Brimley Parks Yard</v>
          </cell>
          <cell r="B378" t="str">
            <v>Storage Facilities</v>
          </cell>
          <cell r="C378" t="str">
            <v>Storage Facilities</v>
          </cell>
          <cell r="D378">
            <v>2809</v>
          </cell>
          <cell r="E378">
            <v>70</v>
          </cell>
          <cell r="F378">
            <v>0</v>
          </cell>
          <cell r="G378">
            <v>32052.56941</v>
          </cell>
          <cell r="H378">
            <v>4533.827859</v>
          </cell>
          <cell r="I378">
            <v>0</v>
          </cell>
          <cell r="J378">
            <v>0</v>
          </cell>
          <cell r="K378">
            <v>287.69465189862183</v>
          </cell>
          <cell r="L378">
            <v>79915.181082950512</v>
          </cell>
          <cell r="M378">
            <v>9894.9702218637103</v>
          </cell>
          <cell r="N378">
            <v>28.449690666767715</v>
          </cell>
          <cell r="O378" t="e">
            <v>#DIV/0!</v>
          </cell>
          <cell r="P378">
            <v>0.40642415238239593</v>
          </cell>
          <cell r="Q378">
            <v>115.38973066454115</v>
          </cell>
          <cell r="R378">
            <v>172.30492123408067</v>
          </cell>
          <cell r="S378">
            <v>32052.56941</v>
          </cell>
          <cell r="T378">
            <v>46887.4875694203</v>
          </cell>
          <cell r="U378">
            <v>0</v>
          </cell>
          <cell r="V378">
            <v>0</v>
          </cell>
          <cell r="W378">
            <v>1282.1027764</v>
          </cell>
          <cell r="X378">
            <v>8612.8674454637112</v>
          </cell>
          <cell r="Y378">
            <v>0</v>
          </cell>
          <cell r="Z378">
            <v>0</v>
          </cell>
        </row>
        <row r="379">
          <cell r="A379" t="str">
            <v>Broadlands R.C &amp; A.I.R</v>
          </cell>
          <cell r="B379" t="str">
            <v>Indoor Recreational Facilities</v>
          </cell>
          <cell r="C379" t="str">
            <v>Indoor Recreational Facilities</v>
          </cell>
          <cell r="D379">
            <v>10667</v>
          </cell>
          <cell r="E379">
            <v>100</v>
          </cell>
          <cell r="F379">
            <v>0</v>
          </cell>
          <cell r="G379">
            <v>368526.30718599999</v>
          </cell>
          <cell r="H379">
            <v>22250.476060000001</v>
          </cell>
          <cell r="I379">
            <v>0</v>
          </cell>
          <cell r="J379">
            <v>0</v>
          </cell>
          <cell r="K379">
            <v>2172.3138397877747</v>
          </cell>
          <cell r="L379">
            <v>603420.51105215959</v>
          </cell>
          <cell r="M379">
            <v>57010.059153861403</v>
          </cell>
          <cell r="N379">
            <v>56.56890513285456</v>
          </cell>
          <cell r="O379" t="e">
            <v>#DIV/0!</v>
          </cell>
          <cell r="P379">
            <v>0.56568905132854563</v>
          </cell>
          <cell r="Q379">
            <v>1326.7002337642077</v>
          </cell>
          <cell r="R379">
            <v>845.61360602356683</v>
          </cell>
          <cell r="S379">
            <v>368526.30718599999</v>
          </cell>
          <cell r="T379">
            <v>230107.74826970199</v>
          </cell>
          <cell r="U379">
            <v>0</v>
          </cell>
          <cell r="V379">
            <v>0</v>
          </cell>
          <cell r="W379">
            <v>14741.052287439999</v>
          </cell>
          <cell r="X379">
            <v>42269.006866421405</v>
          </cell>
          <cell r="Y379">
            <v>0</v>
          </cell>
          <cell r="Z379">
            <v>0</v>
          </cell>
        </row>
        <row r="380">
          <cell r="A380" t="str">
            <v>Broadview Substation</v>
          </cell>
          <cell r="B380" t="str">
            <v>TTC</v>
          </cell>
          <cell r="C380" t="str">
            <v>TTC</v>
          </cell>
          <cell r="D380">
            <v>0</v>
          </cell>
          <cell r="E380">
            <v>168</v>
          </cell>
          <cell r="F380">
            <v>0</v>
          </cell>
          <cell r="G380">
            <v>7081158.1480320003</v>
          </cell>
          <cell r="H380">
            <v>0</v>
          </cell>
          <cell r="I380">
            <v>0</v>
          </cell>
          <cell r="J380">
            <v>0</v>
          </cell>
          <cell r="K380">
            <v>25492.275550287421</v>
          </cell>
          <cell r="L380">
            <v>7081187.6528576175</v>
          </cell>
          <cell r="M380">
            <v>283246.32592128002</v>
          </cell>
          <cell r="N380" t="e">
            <v>#DIV/0!</v>
          </cell>
          <cell r="O380" t="e">
            <v>#DIV/0!</v>
          </cell>
          <cell r="P380" t="e">
            <v>#DIV/0!</v>
          </cell>
          <cell r="Q380">
            <v>25492.275550287421</v>
          </cell>
          <cell r="R380">
            <v>0</v>
          </cell>
          <cell r="S380">
            <v>7081158.1480320003</v>
          </cell>
          <cell r="T380">
            <v>0</v>
          </cell>
          <cell r="U380">
            <v>0</v>
          </cell>
          <cell r="V380">
            <v>0</v>
          </cell>
          <cell r="W380">
            <v>283246.32592128002</v>
          </cell>
          <cell r="X380">
            <v>0</v>
          </cell>
          <cell r="Y380">
            <v>0</v>
          </cell>
          <cell r="Z380">
            <v>0</v>
          </cell>
        </row>
        <row r="381">
          <cell r="A381" t="str">
            <v>Broadview Subway Stn</v>
          </cell>
          <cell r="B381" t="str">
            <v>TTC</v>
          </cell>
          <cell r="C381" t="str">
            <v>TTC</v>
          </cell>
          <cell r="D381">
            <v>0</v>
          </cell>
          <cell r="E381">
            <v>168</v>
          </cell>
          <cell r="F381">
            <v>0</v>
          </cell>
          <cell r="G381">
            <v>637505.67352900002</v>
          </cell>
          <cell r="H381">
            <v>0</v>
          </cell>
          <cell r="I381">
            <v>0</v>
          </cell>
          <cell r="J381">
            <v>0</v>
          </cell>
          <cell r="K381">
            <v>2295.029987289503</v>
          </cell>
          <cell r="L381">
            <v>637508.32980263978</v>
          </cell>
          <cell r="M381">
            <v>25500.226941160003</v>
          </cell>
          <cell r="N381" t="e">
            <v>#DIV/0!</v>
          </cell>
          <cell r="O381" t="e">
            <v>#DIV/0!</v>
          </cell>
          <cell r="P381" t="e">
            <v>#DIV/0!</v>
          </cell>
          <cell r="Q381">
            <v>2295.029987289503</v>
          </cell>
          <cell r="R381">
            <v>0</v>
          </cell>
          <cell r="S381">
            <v>637505.67352900002</v>
          </cell>
          <cell r="T381">
            <v>0</v>
          </cell>
          <cell r="U381">
            <v>0</v>
          </cell>
          <cell r="V381">
            <v>0</v>
          </cell>
          <cell r="W381">
            <v>25500.226941160003</v>
          </cell>
          <cell r="X381">
            <v>0</v>
          </cell>
          <cell r="Y381">
            <v>0</v>
          </cell>
          <cell r="Z381">
            <v>0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Landfill Operations</v>
          </cell>
          <cell r="D382">
            <v>10764</v>
          </cell>
          <cell r="E382">
            <v>70</v>
          </cell>
          <cell r="F382">
            <v>0</v>
          </cell>
          <cell r="G382">
            <v>190700.82741999999</v>
          </cell>
          <cell r="H382">
            <v>0</v>
          </cell>
          <cell r="I382">
            <v>0</v>
          </cell>
          <cell r="J382">
            <v>0</v>
          </cell>
          <cell r="K382">
            <v>686.52583922441124</v>
          </cell>
          <cell r="L382">
            <v>190701.6220067809</v>
          </cell>
          <cell r="M382">
            <v>7628.0330967999998</v>
          </cell>
          <cell r="N382">
            <v>17.716612969786407</v>
          </cell>
          <cell r="O382" t="e">
            <v>#DIV/0!</v>
          </cell>
          <cell r="P382">
            <v>0.25309447099694865</v>
          </cell>
          <cell r="Q382">
            <v>686.52583922441124</v>
          </cell>
          <cell r="R382">
            <v>0</v>
          </cell>
          <cell r="S382">
            <v>190700.82741999999</v>
          </cell>
          <cell r="T382">
            <v>0</v>
          </cell>
          <cell r="U382">
            <v>0</v>
          </cell>
          <cell r="V382">
            <v>0</v>
          </cell>
          <cell r="W382">
            <v>7628.0330967999998</v>
          </cell>
          <cell r="X382">
            <v>0</v>
          </cell>
          <cell r="Y382">
            <v>0</v>
          </cell>
          <cell r="Z382">
            <v>0</v>
          </cell>
        </row>
        <row r="383">
          <cell r="A383" t="str">
            <v>Brookbanks</v>
          </cell>
          <cell r="B383" t="str">
            <v>Public Libraries</v>
          </cell>
          <cell r="C383" t="str">
            <v>Public Libraries</v>
          </cell>
          <cell r="D383">
            <v>7933</v>
          </cell>
          <cell r="E383">
            <v>70</v>
          </cell>
          <cell r="F383">
            <v>0</v>
          </cell>
          <cell r="G383">
            <v>97349.550252999994</v>
          </cell>
          <cell r="H383">
            <v>9152.2062499999993</v>
          </cell>
          <cell r="I383">
            <v>0</v>
          </cell>
          <cell r="J383">
            <v>0</v>
          </cell>
          <cell r="K383">
            <v>698.28296679255868</v>
          </cell>
          <cell r="L383">
            <v>193967.49077571076</v>
          </cell>
          <cell r="M383">
            <v>21280.336701182499</v>
          </cell>
          <cell r="N383">
            <v>24.450711052024552</v>
          </cell>
          <cell r="O383" t="e">
            <v>#DIV/0!</v>
          </cell>
          <cell r="P383">
            <v>0.34929587217177932</v>
          </cell>
          <cell r="Q383">
            <v>350.45984115405378</v>
          </cell>
          <cell r="R383">
            <v>347.82312563850491</v>
          </cell>
          <cell r="S383">
            <v>97349.550252999994</v>
          </cell>
          <cell r="T383">
            <v>94649.371375624993</v>
          </cell>
          <cell r="U383">
            <v>0</v>
          </cell>
          <cell r="V383">
            <v>0</v>
          </cell>
          <cell r="W383">
            <v>3893.9820101199998</v>
          </cell>
          <cell r="X383">
            <v>17386.354691062501</v>
          </cell>
          <cell r="Y383">
            <v>0</v>
          </cell>
          <cell r="Z383">
            <v>0</v>
          </cell>
        </row>
        <row r="384">
          <cell r="A384" t="str">
            <v>Brookdale Park</v>
          </cell>
          <cell r="B384" t="str">
            <v>Outdoor Recreational Facilities</v>
          </cell>
          <cell r="C384" t="str">
            <v>Outdoor Recreational Facilities</v>
          </cell>
          <cell r="D384">
            <v>1</v>
          </cell>
          <cell r="E384">
            <v>100</v>
          </cell>
          <cell r="F384">
            <v>0</v>
          </cell>
          <cell r="G384">
            <v>490.30614700000001</v>
          </cell>
          <cell r="H384">
            <v>0</v>
          </cell>
          <cell r="I384">
            <v>0</v>
          </cell>
          <cell r="J384">
            <v>0</v>
          </cell>
          <cell r="K384">
            <v>1.765109483792205</v>
          </cell>
          <cell r="L384">
            <v>490.30818994227917</v>
          </cell>
          <cell r="M384">
            <v>19.61224588</v>
          </cell>
          <cell r="N384">
            <v>490.30818994227917</v>
          </cell>
          <cell r="O384" t="e">
            <v>#DIV/0!</v>
          </cell>
          <cell r="P384">
            <v>4.9030818994227916</v>
          </cell>
          <cell r="Q384">
            <v>1.765109483792205</v>
          </cell>
          <cell r="R384">
            <v>0</v>
          </cell>
          <cell r="S384">
            <v>490.30614700000001</v>
          </cell>
          <cell r="T384">
            <v>0</v>
          </cell>
          <cell r="U384">
            <v>0</v>
          </cell>
          <cell r="V384">
            <v>0</v>
          </cell>
          <cell r="W384">
            <v>19.61224588</v>
          </cell>
          <cell r="X384">
            <v>0</v>
          </cell>
          <cell r="Y384">
            <v>0</v>
          </cell>
          <cell r="Z384">
            <v>0</v>
          </cell>
        </row>
        <row r="385">
          <cell r="A385" t="str">
            <v>Brule Gardens Sewage Pumping Station</v>
          </cell>
          <cell r="B385" t="str">
            <v>Sewage Pumping Facilities</v>
          </cell>
          <cell r="C385" t="str">
            <v>Sewage Pumping Facilities</v>
          </cell>
          <cell r="D385">
            <v>151</v>
          </cell>
          <cell r="E385">
            <v>168</v>
          </cell>
          <cell r="F385">
            <v>50.56</v>
          </cell>
          <cell r="G385">
            <v>10469.563663000001</v>
          </cell>
          <cell r="H385">
            <v>0</v>
          </cell>
          <cell r="I385">
            <v>0</v>
          </cell>
          <cell r="J385">
            <v>0</v>
          </cell>
          <cell r="K385">
            <v>37.690586230254944</v>
          </cell>
          <cell r="L385">
            <v>10469.607286181928</v>
          </cell>
          <cell r="M385">
            <v>418.78254652000004</v>
          </cell>
          <cell r="N385">
            <v>69.335147590608798</v>
          </cell>
          <cell r="O385">
            <v>207.07292891973751</v>
          </cell>
          <cell r="P385">
            <v>0.41270921184886189</v>
          </cell>
          <cell r="Q385">
            <v>37.690586230254944</v>
          </cell>
          <cell r="R385">
            <v>0</v>
          </cell>
          <cell r="S385">
            <v>10469.563663000001</v>
          </cell>
          <cell r="T385">
            <v>0</v>
          </cell>
          <cell r="U385">
            <v>0</v>
          </cell>
          <cell r="V385">
            <v>0</v>
          </cell>
          <cell r="W385">
            <v>418.78254652000004</v>
          </cell>
          <cell r="X385">
            <v>0</v>
          </cell>
          <cell r="Y385">
            <v>0</v>
          </cell>
          <cell r="Z385">
            <v>0</v>
          </cell>
        </row>
        <row r="386">
          <cell r="A386" t="str">
            <v>Burrows Hall Community Complex</v>
          </cell>
          <cell r="B386" t="str">
            <v>Community Centres</v>
          </cell>
          <cell r="C386" t="str">
            <v>Community Centres</v>
          </cell>
          <cell r="D386">
            <v>43185</v>
          </cell>
          <cell r="E386">
            <v>100</v>
          </cell>
          <cell r="F386">
            <v>0</v>
          </cell>
          <cell r="G386">
            <v>808200.93688499997</v>
          </cell>
          <cell r="H386">
            <v>52652.834631000005</v>
          </cell>
          <cell r="I386">
            <v>0</v>
          </cell>
          <cell r="J386">
            <v>0</v>
          </cell>
          <cell r="K386">
            <v>4910.5692372634012</v>
          </cell>
          <cell r="L386">
            <v>1364047.0103509447</v>
          </cell>
          <cell r="M386">
            <v>132352.10089556439</v>
          </cell>
          <cell r="N386">
            <v>31.586129682782094</v>
          </cell>
          <cell r="O386" t="e">
            <v>#DIV/0!</v>
          </cell>
          <cell r="P386">
            <v>0.31586129682782094</v>
          </cell>
          <cell r="Q386">
            <v>2909.535495800053</v>
          </cell>
          <cell r="R386">
            <v>2001.033741463348</v>
          </cell>
          <cell r="S386">
            <v>808200.93688499997</v>
          </cell>
          <cell r="T386">
            <v>544519.81990341272</v>
          </cell>
          <cell r="U386">
            <v>0</v>
          </cell>
          <cell r="V386">
            <v>0</v>
          </cell>
          <cell r="W386">
            <v>32328.0374754</v>
          </cell>
          <cell r="X386">
            <v>100024.0634201644</v>
          </cell>
          <cell r="Y386">
            <v>0</v>
          </cell>
          <cell r="Z386">
            <v>0</v>
          </cell>
        </row>
        <row r="387">
          <cell r="A387" t="str">
            <v>Burrows Hall Park</v>
          </cell>
          <cell r="B387" t="str">
            <v>Outdoor Recreational Facilities</v>
          </cell>
          <cell r="C387" t="str">
            <v>Outdoor Recreational Facilities</v>
          </cell>
          <cell r="D387">
            <v>1050051</v>
          </cell>
          <cell r="E387">
            <v>100</v>
          </cell>
          <cell r="F387">
            <v>0</v>
          </cell>
          <cell r="G387">
            <v>9910.514000000001</v>
          </cell>
          <cell r="H387">
            <v>0</v>
          </cell>
          <cell r="I387">
            <v>0</v>
          </cell>
          <cell r="J387">
            <v>0</v>
          </cell>
          <cell r="K387">
            <v>35.677999057710004</v>
          </cell>
          <cell r="L387">
            <v>9910.5552938083347</v>
          </cell>
          <cell r="M387">
            <v>396.42056000000002</v>
          </cell>
          <cell r="N387">
            <v>9.438165664151869E-3</v>
          </cell>
          <cell r="O387" t="e">
            <v>#DIV/0!</v>
          </cell>
          <cell r="P387">
            <v>9.4381656641518696E-5</v>
          </cell>
          <cell r="Q387">
            <v>35.677999057710004</v>
          </cell>
          <cell r="R387">
            <v>0</v>
          </cell>
          <cell r="S387">
            <v>9910.514000000001</v>
          </cell>
          <cell r="T387">
            <v>0</v>
          </cell>
          <cell r="U387">
            <v>0</v>
          </cell>
          <cell r="V387">
            <v>0</v>
          </cell>
          <cell r="W387">
            <v>396.42056000000002</v>
          </cell>
          <cell r="X387">
            <v>0</v>
          </cell>
          <cell r="Y387">
            <v>0</v>
          </cell>
          <cell r="Z387">
            <v>0</v>
          </cell>
        </row>
        <row r="388">
          <cell r="A388" t="str">
            <v>Bus Shelters</v>
          </cell>
          <cell r="B388" t="str">
            <v>Transportation - Others</v>
          </cell>
          <cell r="C388" t="str">
            <v>Transportation - Others</v>
          </cell>
          <cell r="D388">
            <v>267</v>
          </cell>
          <cell r="E388">
            <v>168</v>
          </cell>
          <cell r="F388">
            <v>0</v>
          </cell>
          <cell r="G388">
            <v>511325.055643</v>
          </cell>
          <cell r="H388">
            <v>0</v>
          </cell>
          <cell r="I388">
            <v>0</v>
          </cell>
          <cell r="J388">
            <v>0</v>
          </cell>
          <cell r="K388">
            <v>1840.7778701906345</v>
          </cell>
          <cell r="L388">
            <v>511327.18616406515</v>
          </cell>
          <cell r="M388">
            <v>20453.00222572</v>
          </cell>
          <cell r="N388">
            <v>1915.0830942474349</v>
          </cell>
          <cell r="O388" t="e">
            <v>#DIV/0!</v>
          </cell>
          <cell r="P388">
            <v>11.399304132425208</v>
          </cell>
          <cell r="Q388">
            <v>1840.7778701906345</v>
          </cell>
          <cell r="R388">
            <v>0</v>
          </cell>
          <cell r="S388">
            <v>511325.055643</v>
          </cell>
          <cell r="T388">
            <v>0</v>
          </cell>
          <cell r="U388">
            <v>0</v>
          </cell>
          <cell r="V388">
            <v>0</v>
          </cell>
          <cell r="W388">
            <v>20453.00222572</v>
          </cell>
          <cell r="X388">
            <v>0</v>
          </cell>
          <cell r="Y388">
            <v>0</v>
          </cell>
          <cell r="Z388">
            <v>0</v>
          </cell>
        </row>
        <row r="389">
          <cell r="A389" t="str">
            <v>Buttonwood Rink</v>
          </cell>
          <cell r="B389" t="str">
            <v>Outdoor Recreational Facilities</v>
          </cell>
          <cell r="C389" t="str">
            <v>Outdoor Recreational Facilities</v>
          </cell>
          <cell r="D389">
            <v>469629</v>
          </cell>
          <cell r="E389">
            <v>100</v>
          </cell>
          <cell r="F389">
            <v>0</v>
          </cell>
          <cell r="G389">
            <v>159111.21499800001</v>
          </cell>
          <cell r="H389">
            <v>0</v>
          </cell>
          <cell r="I389">
            <v>0</v>
          </cell>
          <cell r="J389">
            <v>0</v>
          </cell>
          <cell r="K389">
            <v>572.80276066102499</v>
          </cell>
          <cell r="L389">
            <v>159111.87796139583</v>
          </cell>
          <cell r="M389">
            <v>6364.4485999200006</v>
          </cell>
          <cell r="N389">
            <v>0.33880334894437064</v>
          </cell>
          <cell r="O389" t="e">
            <v>#DIV/0!</v>
          </cell>
          <cell r="P389">
            <v>3.3880334894437064E-3</v>
          </cell>
          <cell r="Q389">
            <v>572.80276066102499</v>
          </cell>
          <cell r="R389">
            <v>0</v>
          </cell>
          <cell r="S389">
            <v>159111.21499800001</v>
          </cell>
          <cell r="T389">
            <v>0</v>
          </cell>
          <cell r="U389">
            <v>0</v>
          </cell>
          <cell r="V389">
            <v>0</v>
          </cell>
          <cell r="W389">
            <v>6364.4485999200006</v>
          </cell>
          <cell r="X389">
            <v>0</v>
          </cell>
          <cell r="Y389">
            <v>0</v>
          </cell>
          <cell r="Z389">
            <v>0</v>
          </cell>
        </row>
        <row r="390">
          <cell r="A390" t="str">
            <v>Caledonia Park Baseball</v>
          </cell>
          <cell r="B390" t="str">
            <v>Outdoor Recreational Facilities</v>
          </cell>
          <cell r="C390" t="str">
            <v>Outdoor Recreational Facilities</v>
          </cell>
          <cell r="D390">
            <v>1765</v>
          </cell>
          <cell r="E390">
            <v>100</v>
          </cell>
          <cell r="F390">
            <v>0</v>
          </cell>
          <cell r="G390">
            <v>9661.0551290000003</v>
          </cell>
          <cell r="H390">
            <v>0</v>
          </cell>
          <cell r="I390">
            <v>0</v>
          </cell>
          <cell r="J390">
            <v>0</v>
          </cell>
          <cell r="K390">
            <v>34.779943380226932</v>
          </cell>
          <cell r="L390">
            <v>9661.0953833963704</v>
          </cell>
          <cell r="M390">
            <v>386.44220516000001</v>
          </cell>
          <cell r="N390">
            <v>5.4737084325191896</v>
          </cell>
          <cell r="O390" t="e">
            <v>#DIV/0!</v>
          </cell>
          <cell r="P390">
            <v>5.4737084325191893E-2</v>
          </cell>
          <cell r="Q390">
            <v>34.779943380226932</v>
          </cell>
          <cell r="R390">
            <v>0</v>
          </cell>
          <cell r="S390">
            <v>9661.0551290000003</v>
          </cell>
          <cell r="T390">
            <v>0</v>
          </cell>
          <cell r="U390">
            <v>0</v>
          </cell>
          <cell r="V390">
            <v>0</v>
          </cell>
          <cell r="W390">
            <v>386.44220516000001</v>
          </cell>
          <cell r="X390">
            <v>0</v>
          </cell>
          <cell r="Y390">
            <v>0</v>
          </cell>
          <cell r="Z390">
            <v>0</v>
          </cell>
        </row>
        <row r="391">
          <cell r="A391" t="str">
            <v>Caledonia Rd Serv Yard</v>
          </cell>
          <cell r="B391" t="str">
            <v>Storage Facilities</v>
          </cell>
          <cell r="C391" t="str">
            <v>Storage Facilities</v>
          </cell>
          <cell r="D391">
            <v>1981</v>
          </cell>
          <cell r="E391">
            <v>70</v>
          </cell>
          <cell r="F391">
            <v>0</v>
          </cell>
          <cell r="G391">
            <v>64673.349186000007</v>
          </cell>
          <cell r="H391">
            <v>0</v>
          </cell>
          <cell r="I391">
            <v>0</v>
          </cell>
          <cell r="J391">
            <v>0</v>
          </cell>
          <cell r="K391">
            <v>232.8250271698378</v>
          </cell>
          <cell r="L391">
            <v>64673.61865828828</v>
          </cell>
          <cell r="M391">
            <v>2586.9339674400003</v>
          </cell>
          <cell r="N391">
            <v>32.646955405496357</v>
          </cell>
          <cell r="O391" t="e">
            <v>#DIV/0!</v>
          </cell>
          <cell r="P391">
            <v>0.46638507722137651</v>
          </cell>
          <cell r="Q391">
            <v>232.8250271698378</v>
          </cell>
          <cell r="R391">
            <v>0</v>
          </cell>
          <cell r="S391">
            <v>64673.349186000007</v>
          </cell>
          <cell r="T391">
            <v>0</v>
          </cell>
          <cell r="U391">
            <v>0</v>
          </cell>
          <cell r="V391">
            <v>0</v>
          </cell>
          <cell r="W391">
            <v>2586.9339674400003</v>
          </cell>
          <cell r="X391">
            <v>0</v>
          </cell>
          <cell r="Y391">
            <v>0</v>
          </cell>
          <cell r="Z391">
            <v>0</v>
          </cell>
        </row>
        <row r="392">
          <cell r="A392" t="str">
            <v>Campbell Ave Playground</v>
          </cell>
          <cell r="B392" t="str">
            <v>Outdoor Recreational Facilities</v>
          </cell>
          <cell r="C392" t="str">
            <v>Outdoor Recreational Facilities</v>
          </cell>
          <cell r="D392">
            <v>1453</v>
          </cell>
          <cell r="E392">
            <v>100</v>
          </cell>
          <cell r="F392">
            <v>0</v>
          </cell>
          <cell r="G392">
            <v>205673.83432300002</v>
          </cell>
          <cell r="H392">
            <v>0</v>
          </cell>
          <cell r="I392">
            <v>0</v>
          </cell>
          <cell r="J392">
            <v>0</v>
          </cell>
          <cell r="K392">
            <v>740.4288886703149</v>
          </cell>
          <cell r="L392">
            <v>205674.69129730971</v>
          </cell>
          <cell r="M392">
            <v>8226.9533729200011</v>
          </cell>
          <cell r="N392">
            <v>141.55174900021314</v>
          </cell>
          <cell r="O392" t="e">
            <v>#DIV/0!</v>
          </cell>
          <cell r="P392">
            <v>1.4155174900021315</v>
          </cell>
          <cell r="Q392">
            <v>740.4288886703149</v>
          </cell>
          <cell r="R392">
            <v>0</v>
          </cell>
          <cell r="S392">
            <v>205673.83432300002</v>
          </cell>
          <cell r="T392">
            <v>0</v>
          </cell>
          <cell r="U392">
            <v>0</v>
          </cell>
          <cell r="V392">
            <v>0</v>
          </cell>
          <cell r="W392">
            <v>8226.9533729200011</v>
          </cell>
          <cell r="X392">
            <v>0</v>
          </cell>
          <cell r="Y392">
            <v>0</v>
          </cell>
          <cell r="Z392">
            <v>0</v>
          </cell>
        </row>
        <row r="393">
          <cell r="A393" t="str">
            <v>Campbell House</v>
          </cell>
          <cell r="B393" t="str">
            <v>Cultural Facilities</v>
          </cell>
          <cell r="C393" t="str">
            <v>Cultural Facilities</v>
          </cell>
          <cell r="D393">
            <v>3595</v>
          </cell>
          <cell r="E393">
            <v>100</v>
          </cell>
          <cell r="F393">
            <v>0</v>
          </cell>
          <cell r="G393">
            <v>27106.925715000001</v>
          </cell>
          <cell r="H393">
            <v>0</v>
          </cell>
          <cell r="I393">
            <v>0</v>
          </cell>
          <cell r="J393">
            <v>0</v>
          </cell>
          <cell r="K393">
            <v>97.585339177885729</v>
          </cell>
          <cell r="L393">
            <v>27107.038660523813</v>
          </cell>
          <cell r="M393">
            <v>1084.2770286</v>
          </cell>
          <cell r="N393">
            <v>7.5402054688522426</v>
          </cell>
          <cell r="O393" t="e">
            <v>#DIV/0!</v>
          </cell>
          <cell r="P393">
            <v>7.540205468852243E-2</v>
          </cell>
          <cell r="Q393">
            <v>97.585339177885729</v>
          </cell>
          <cell r="R393">
            <v>0</v>
          </cell>
          <cell r="S393">
            <v>27106.925715000001</v>
          </cell>
          <cell r="T393">
            <v>0</v>
          </cell>
          <cell r="U393">
            <v>0</v>
          </cell>
          <cell r="V393">
            <v>0</v>
          </cell>
          <cell r="W393">
            <v>1084.2770286</v>
          </cell>
          <cell r="X393">
            <v>0</v>
          </cell>
          <cell r="Y393">
            <v>0</v>
          </cell>
          <cell r="Z393">
            <v>0</v>
          </cell>
        </row>
        <row r="394">
          <cell r="A394" t="str">
            <v>Canoe Landing Park</v>
          </cell>
          <cell r="B394" t="str">
            <v>Outdoor Recreational Facilities</v>
          </cell>
          <cell r="C394" t="str">
            <v>Outdoor Recreational Facilities</v>
          </cell>
          <cell r="D394">
            <v>334264</v>
          </cell>
          <cell r="E394">
            <v>100</v>
          </cell>
          <cell r="F394">
            <v>0</v>
          </cell>
          <cell r="G394">
            <v>77265.845522000003</v>
          </cell>
          <cell r="H394">
            <v>0</v>
          </cell>
          <cell r="I394">
            <v>0</v>
          </cell>
          <cell r="J394">
            <v>0</v>
          </cell>
          <cell r="K394">
            <v>278.15820286688285</v>
          </cell>
          <cell r="L394">
            <v>77266.167463023012</v>
          </cell>
          <cell r="M394">
            <v>3090.6338208800003</v>
          </cell>
          <cell r="N394">
            <v>0.23115312287001596</v>
          </cell>
          <cell r="O394" t="e">
            <v>#DIV/0!</v>
          </cell>
          <cell r="P394">
            <v>2.3115312287001599E-3</v>
          </cell>
          <cell r="Q394">
            <v>278.15820286688285</v>
          </cell>
          <cell r="R394">
            <v>0</v>
          </cell>
          <cell r="S394">
            <v>77265.845522000003</v>
          </cell>
          <cell r="T394">
            <v>0</v>
          </cell>
          <cell r="U394">
            <v>0</v>
          </cell>
          <cell r="V394">
            <v>0</v>
          </cell>
          <cell r="W394">
            <v>3090.6338208800003</v>
          </cell>
          <cell r="X394">
            <v>0</v>
          </cell>
          <cell r="Y394">
            <v>0</v>
          </cell>
          <cell r="Z394">
            <v>0</v>
          </cell>
        </row>
        <row r="395">
          <cell r="A395" t="str">
            <v>Car Park</v>
          </cell>
          <cell r="B395" t="str">
            <v>Parking Lots and Garages</v>
          </cell>
          <cell r="C395" t="str">
            <v>Parking Lots and Garages</v>
          </cell>
          <cell r="D395">
            <v>100</v>
          </cell>
          <cell r="E395">
            <v>168</v>
          </cell>
          <cell r="F395">
            <v>0</v>
          </cell>
          <cell r="G395">
            <v>8302.4619590000002</v>
          </cell>
          <cell r="H395">
            <v>0</v>
          </cell>
          <cell r="I395">
            <v>0</v>
          </cell>
          <cell r="J395">
            <v>0</v>
          </cell>
          <cell r="K395">
            <v>29.888987589329385</v>
          </cell>
          <cell r="L395">
            <v>8302.4965525914959</v>
          </cell>
          <cell r="M395">
            <v>332.09847836</v>
          </cell>
          <cell r="N395">
            <v>83.024965525914965</v>
          </cell>
          <cell r="O395" t="e">
            <v>#DIV/0!</v>
          </cell>
          <cell r="P395">
            <v>0.49419622336854147</v>
          </cell>
          <cell r="Q395">
            <v>29.888987589329385</v>
          </cell>
          <cell r="R395">
            <v>0</v>
          </cell>
          <cell r="S395">
            <v>8302.4619590000002</v>
          </cell>
          <cell r="T395">
            <v>0</v>
          </cell>
          <cell r="U395">
            <v>0</v>
          </cell>
          <cell r="V395">
            <v>0</v>
          </cell>
          <cell r="W395">
            <v>332.09847836</v>
          </cell>
          <cell r="X395">
            <v>0</v>
          </cell>
          <cell r="Y395">
            <v>0</v>
          </cell>
          <cell r="Z395">
            <v>0</v>
          </cell>
        </row>
        <row r="396">
          <cell r="A396" t="str">
            <v>Carefree Lodge</v>
          </cell>
          <cell r="B396" t="str">
            <v>Long Term Care Homes</v>
          </cell>
          <cell r="C396" t="str">
            <v>Long Term Care Homes</v>
          </cell>
          <cell r="D396">
            <v>67490</v>
          </cell>
          <cell r="E396">
            <v>168</v>
          </cell>
          <cell r="F396">
            <v>0</v>
          </cell>
          <cell r="G396">
            <v>1251597.4150640001</v>
          </cell>
          <cell r="H396">
            <v>106014.08</v>
          </cell>
          <cell r="I396">
            <v>0</v>
          </cell>
          <cell r="J396">
            <v>0</v>
          </cell>
          <cell r="K396">
            <v>8534.7596001929123</v>
          </cell>
          <cell r="L396">
            <v>2370766.5556091424</v>
          </cell>
          <cell r="M396">
            <v>251457.78423776003</v>
          </cell>
          <cell r="N396">
            <v>35.127671590000631</v>
          </cell>
          <cell r="O396" t="e">
            <v>#DIV/0!</v>
          </cell>
          <cell r="P396">
            <v>0.20909328327381327</v>
          </cell>
          <cell r="Q396">
            <v>4505.7694681916255</v>
          </cell>
          <cell r="R396">
            <v>4028.9901320012877</v>
          </cell>
          <cell r="S396">
            <v>1251597.4150640001</v>
          </cell>
          <cell r="T396">
            <v>1096365.8111359999</v>
          </cell>
          <cell r="U396">
            <v>0</v>
          </cell>
          <cell r="V396">
            <v>0</v>
          </cell>
          <cell r="W396">
            <v>50063.896602560002</v>
          </cell>
          <cell r="X396">
            <v>201393.88763520002</v>
          </cell>
          <cell r="Y396">
            <v>0</v>
          </cell>
          <cell r="Z396">
            <v>0</v>
          </cell>
        </row>
        <row r="397">
          <cell r="A397" t="str">
            <v>Carlaw Substation</v>
          </cell>
          <cell r="B397" t="str">
            <v>TTC</v>
          </cell>
          <cell r="C397" t="str">
            <v>TTC</v>
          </cell>
          <cell r="D397">
            <v>0</v>
          </cell>
          <cell r="E397">
            <v>168</v>
          </cell>
          <cell r="F397">
            <v>0</v>
          </cell>
          <cell r="G397">
            <v>2407898.8986450001</v>
          </cell>
          <cell r="H397">
            <v>0</v>
          </cell>
          <cell r="I397">
            <v>0</v>
          </cell>
          <cell r="J397">
            <v>0</v>
          </cell>
          <cell r="K397">
            <v>8668.4721536054803</v>
          </cell>
          <cell r="L397">
            <v>2407908.9315570779</v>
          </cell>
          <cell r="M397">
            <v>96315.9559458</v>
          </cell>
          <cell r="N397" t="e">
            <v>#DIV/0!</v>
          </cell>
          <cell r="O397" t="e">
            <v>#DIV/0!</v>
          </cell>
          <cell r="P397" t="e">
            <v>#DIV/0!</v>
          </cell>
          <cell r="Q397">
            <v>8668.4721536054803</v>
          </cell>
          <cell r="R397">
            <v>0</v>
          </cell>
          <cell r="S397">
            <v>2407898.8986450001</v>
          </cell>
          <cell r="T397">
            <v>0</v>
          </cell>
          <cell r="U397">
            <v>0</v>
          </cell>
          <cell r="V397">
            <v>0</v>
          </cell>
          <cell r="W397">
            <v>96315.9559458</v>
          </cell>
          <cell r="X397">
            <v>0</v>
          </cell>
          <cell r="Y397">
            <v>0</v>
          </cell>
          <cell r="Z397">
            <v>0</v>
          </cell>
        </row>
        <row r="398">
          <cell r="A398" t="str">
            <v>Carlton Park</v>
          </cell>
          <cell r="B398" t="str">
            <v>Outdoor Recreational Facilities</v>
          </cell>
          <cell r="C398" t="str">
            <v>Outdoor Recreational Facilities</v>
          </cell>
          <cell r="D398">
            <v>506</v>
          </cell>
          <cell r="E398">
            <v>100</v>
          </cell>
          <cell r="F398">
            <v>0</v>
          </cell>
          <cell r="G398">
            <v>7278.6092099999996</v>
          </cell>
          <cell r="H398">
            <v>0</v>
          </cell>
          <cell r="I398">
            <v>0</v>
          </cell>
          <cell r="J398">
            <v>0</v>
          </cell>
          <cell r="K398">
            <v>26.203102335138148</v>
          </cell>
          <cell r="L398">
            <v>7278.6395375383745</v>
          </cell>
          <cell r="M398">
            <v>291.14436840000002</v>
          </cell>
          <cell r="N398">
            <v>14.384663117664772</v>
          </cell>
          <cell r="O398" t="e">
            <v>#DIV/0!</v>
          </cell>
          <cell r="P398">
            <v>0.14384663117664773</v>
          </cell>
          <cell r="Q398">
            <v>26.203102335138148</v>
          </cell>
          <cell r="R398">
            <v>0</v>
          </cell>
          <cell r="S398">
            <v>7278.6092099999996</v>
          </cell>
          <cell r="T398">
            <v>0</v>
          </cell>
          <cell r="U398">
            <v>0</v>
          </cell>
          <cell r="V398">
            <v>0</v>
          </cell>
          <cell r="W398">
            <v>291.14436840000002</v>
          </cell>
          <cell r="X398">
            <v>0</v>
          </cell>
          <cell r="Y398">
            <v>0</v>
          </cell>
          <cell r="Z398">
            <v>0</v>
          </cell>
        </row>
        <row r="399">
          <cell r="A399" t="str">
            <v>Carmine Stefano Community Ctr</v>
          </cell>
          <cell r="B399" t="str">
            <v>Community Centres</v>
          </cell>
          <cell r="C399" t="str">
            <v>Community Centres</v>
          </cell>
          <cell r="D399">
            <v>57867</v>
          </cell>
          <cell r="E399">
            <v>100</v>
          </cell>
          <cell r="F399">
            <v>0</v>
          </cell>
          <cell r="G399">
            <v>226287.99939399998</v>
          </cell>
          <cell r="H399">
            <v>88777.232705000002</v>
          </cell>
          <cell r="I399">
            <v>0</v>
          </cell>
          <cell r="J399">
            <v>0</v>
          </cell>
          <cell r="K399">
            <v>4188.5561334438007</v>
          </cell>
          <cell r="L399">
            <v>1163487.8148455003</v>
          </cell>
          <cell r="M399">
            <v>177700.74117312147</v>
          </cell>
          <cell r="N399">
            <v>20.106240427972772</v>
          </cell>
          <cell r="O399" t="e">
            <v>#DIV/0!</v>
          </cell>
          <cell r="P399">
            <v>0.20106240427972771</v>
          </cell>
          <cell r="Q399">
            <v>814.64019213839083</v>
          </cell>
          <cell r="R399">
            <v>3373.9159413054094</v>
          </cell>
          <cell r="S399">
            <v>226287.99939399998</v>
          </cell>
          <cell r="T399">
            <v>918107.50746529852</v>
          </cell>
          <cell r="U399">
            <v>0</v>
          </cell>
          <cell r="V399">
            <v>0</v>
          </cell>
          <cell r="W399">
            <v>9051.5199757600003</v>
          </cell>
          <cell r="X399">
            <v>168649.22119736148</v>
          </cell>
          <cell r="Y399">
            <v>0</v>
          </cell>
          <cell r="Z399">
            <v>0</v>
          </cell>
        </row>
        <row r="400">
          <cell r="A400" t="str">
            <v>Carr St Parkette</v>
          </cell>
          <cell r="B400" t="str">
            <v>Outdoor Recreational Facilities</v>
          </cell>
          <cell r="C400" t="str">
            <v>Outdoor Recreational Facilities</v>
          </cell>
          <cell r="D400">
            <v>194</v>
          </cell>
          <cell r="E400">
            <v>100</v>
          </cell>
          <cell r="F400">
            <v>0</v>
          </cell>
          <cell r="G400">
            <v>21.630001000000004</v>
          </cell>
          <cell r="H400">
            <v>0</v>
          </cell>
          <cell r="I400">
            <v>0</v>
          </cell>
          <cell r="J400">
            <v>0</v>
          </cell>
          <cell r="K400">
            <v>7.7868328050015007E-2</v>
          </cell>
          <cell r="L400">
            <v>21.630091125004171</v>
          </cell>
          <cell r="M400">
            <v>0.86520004000000017</v>
          </cell>
          <cell r="N400">
            <v>0.11149531507734109</v>
          </cell>
          <cell r="O400" t="e">
            <v>#DIV/0!</v>
          </cell>
          <cell r="P400">
            <v>1.1149531507734108E-3</v>
          </cell>
          <cell r="Q400">
            <v>7.7868328050015007E-2</v>
          </cell>
          <cell r="R400">
            <v>0</v>
          </cell>
          <cell r="S400">
            <v>21.630001000000004</v>
          </cell>
          <cell r="T400">
            <v>0</v>
          </cell>
          <cell r="U400">
            <v>0</v>
          </cell>
          <cell r="V400">
            <v>0</v>
          </cell>
          <cell r="W400">
            <v>0.86520004000000017</v>
          </cell>
          <cell r="X400">
            <v>0</v>
          </cell>
          <cell r="Y400">
            <v>0</v>
          </cell>
          <cell r="Z400">
            <v>0</v>
          </cell>
        </row>
        <row r="401">
          <cell r="A401" t="str">
            <v>Casa Loma</v>
          </cell>
          <cell r="B401" t="str">
            <v>Cultural Facilities</v>
          </cell>
          <cell r="C401" t="str">
            <v>Cultural Facilities</v>
          </cell>
          <cell r="D401">
            <v>88318</v>
          </cell>
          <cell r="E401">
            <v>100</v>
          </cell>
          <cell r="F401">
            <v>0</v>
          </cell>
          <cell r="G401">
            <v>1279502.7757909999</v>
          </cell>
          <cell r="H401">
            <v>12317.723929000002</v>
          </cell>
          <cell r="I401">
            <v>0</v>
          </cell>
          <cell r="J401">
            <v>0</v>
          </cell>
          <cell r="K401">
            <v>5074.3555716075307</v>
          </cell>
          <cell r="L401">
            <v>1409543.2143354253</v>
          </cell>
          <cell r="M401">
            <v>74579.968002322013</v>
          </cell>
          <cell r="N401">
            <v>15.959863383856352</v>
          </cell>
          <cell r="O401" t="e">
            <v>#DIV/0!</v>
          </cell>
          <cell r="P401">
            <v>0.15959863383856351</v>
          </cell>
          <cell r="Q401">
            <v>4606.2291853892366</v>
          </cell>
          <cell r="R401">
            <v>468.12638621829416</v>
          </cell>
          <cell r="S401">
            <v>1279502.7757909999</v>
          </cell>
          <cell r="T401">
            <v>127386.20555653931</v>
          </cell>
          <cell r="U401">
            <v>0</v>
          </cell>
          <cell r="V401">
            <v>0</v>
          </cell>
          <cell r="W401">
            <v>51180.111031639994</v>
          </cell>
          <cell r="X401">
            <v>23399.856970682013</v>
          </cell>
          <cell r="Y401">
            <v>0</v>
          </cell>
          <cell r="Z401">
            <v>0</v>
          </cell>
        </row>
        <row r="402">
          <cell r="A402" t="str">
            <v>Casa Loma Substation</v>
          </cell>
          <cell r="B402" t="str">
            <v>TTC</v>
          </cell>
          <cell r="C402" t="str">
            <v>TTC</v>
          </cell>
          <cell r="D402">
            <v>0</v>
          </cell>
          <cell r="E402">
            <v>168</v>
          </cell>
          <cell r="F402">
            <v>0</v>
          </cell>
          <cell r="G402">
            <v>7047809.2122900002</v>
          </cell>
          <cell r="H402">
            <v>0</v>
          </cell>
          <cell r="I402">
            <v>0</v>
          </cell>
          <cell r="J402">
            <v>0</v>
          </cell>
          <cell r="K402">
            <v>25372.218881382185</v>
          </cell>
          <cell r="L402">
            <v>7047838.5781617183</v>
          </cell>
          <cell r="M402">
            <v>281912.36849160003</v>
          </cell>
          <cell r="N402" t="e">
            <v>#DIV/0!</v>
          </cell>
          <cell r="O402" t="e">
            <v>#DIV/0!</v>
          </cell>
          <cell r="P402" t="e">
            <v>#DIV/0!</v>
          </cell>
          <cell r="Q402">
            <v>25372.218881382185</v>
          </cell>
          <cell r="R402">
            <v>0</v>
          </cell>
          <cell r="S402">
            <v>7047809.2122900002</v>
          </cell>
          <cell r="T402">
            <v>0</v>
          </cell>
          <cell r="U402">
            <v>0</v>
          </cell>
          <cell r="V402">
            <v>0</v>
          </cell>
          <cell r="W402">
            <v>281912.36849160003</v>
          </cell>
          <cell r="X402">
            <v>0</v>
          </cell>
          <cell r="Y402">
            <v>0</v>
          </cell>
          <cell r="Z402">
            <v>0</v>
          </cell>
        </row>
        <row r="403">
          <cell r="A403" t="str">
            <v>Cassandra Park</v>
          </cell>
          <cell r="B403" t="str">
            <v>Outdoor Recreational Facilities</v>
          </cell>
          <cell r="C403" t="str">
            <v>Outdoor Recreational Facilities</v>
          </cell>
          <cell r="D403">
            <v>861</v>
          </cell>
          <cell r="E403">
            <v>100</v>
          </cell>
          <cell r="F403">
            <v>0</v>
          </cell>
          <cell r="G403">
            <v>138468.95480499999</v>
          </cell>
          <cell r="H403">
            <v>0</v>
          </cell>
          <cell r="I403">
            <v>0</v>
          </cell>
          <cell r="J403">
            <v>0</v>
          </cell>
          <cell r="K403">
            <v>498.49031433232199</v>
          </cell>
          <cell r="L403">
            <v>138469.53175897832</v>
          </cell>
          <cell r="M403">
            <v>5538.7581921999999</v>
          </cell>
          <cell r="N403">
            <v>160.82407869800036</v>
          </cell>
          <cell r="O403" t="e">
            <v>#DIV/0!</v>
          </cell>
          <cell r="P403">
            <v>1.6082407869800037</v>
          </cell>
          <cell r="Q403">
            <v>498.49031433232199</v>
          </cell>
          <cell r="R403">
            <v>0</v>
          </cell>
          <cell r="S403">
            <v>138468.95480499999</v>
          </cell>
          <cell r="T403">
            <v>0</v>
          </cell>
          <cell r="U403">
            <v>0</v>
          </cell>
          <cell r="V403">
            <v>0</v>
          </cell>
          <cell r="W403">
            <v>5538.7581921999999</v>
          </cell>
          <cell r="X403">
            <v>0</v>
          </cell>
          <cell r="Y403">
            <v>0</v>
          </cell>
          <cell r="Z403">
            <v>0</v>
          </cell>
        </row>
        <row r="404">
          <cell r="A404" t="str">
            <v>Cassels Ave Playground</v>
          </cell>
          <cell r="B404" t="str">
            <v>Outdoor Recreational Facilities</v>
          </cell>
          <cell r="C404" t="str">
            <v>Outdoor Recreational Facilities</v>
          </cell>
          <cell r="D404">
            <v>183</v>
          </cell>
          <cell r="E404">
            <v>100</v>
          </cell>
          <cell r="F404">
            <v>0</v>
          </cell>
          <cell r="G404">
            <v>1363.401353</v>
          </cell>
          <cell r="H404">
            <v>0</v>
          </cell>
          <cell r="I404">
            <v>0</v>
          </cell>
          <cell r="J404">
            <v>0</v>
          </cell>
          <cell r="K404">
            <v>4.908265321820295</v>
          </cell>
          <cell r="L404">
            <v>1363.4070338389708</v>
          </cell>
          <cell r="M404">
            <v>54.536054120000003</v>
          </cell>
          <cell r="N404">
            <v>7.450311660322245</v>
          </cell>
          <cell r="O404" t="e">
            <v>#DIV/0!</v>
          </cell>
          <cell r="P404">
            <v>7.4503116603222452E-2</v>
          </cell>
          <cell r="Q404">
            <v>4.908265321820295</v>
          </cell>
          <cell r="R404">
            <v>0</v>
          </cell>
          <cell r="S404">
            <v>1363.401353</v>
          </cell>
          <cell r="T404">
            <v>0</v>
          </cell>
          <cell r="U404">
            <v>0</v>
          </cell>
          <cell r="V404">
            <v>0</v>
          </cell>
          <cell r="W404">
            <v>54.536054120000003</v>
          </cell>
          <cell r="X404">
            <v>0</v>
          </cell>
          <cell r="Y404">
            <v>0</v>
          </cell>
          <cell r="Z404">
            <v>0</v>
          </cell>
        </row>
        <row r="405">
          <cell r="A405" t="str">
            <v>Castle Frank Subway Stn</v>
          </cell>
          <cell r="B405" t="str">
            <v>TTC</v>
          </cell>
          <cell r="C405" t="str">
            <v>TTC</v>
          </cell>
          <cell r="D405">
            <v>0</v>
          </cell>
          <cell r="E405">
            <v>168</v>
          </cell>
          <cell r="F405">
            <v>0</v>
          </cell>
          <cell r="G405">
            <v>523200.54823499999</v>
          </cell>
          <cell r="H405">
            <v>0</v>
          </cell>
          <cell r="I405">
            <v>0</v>
          </cell>
          <cell r="J405">
            <v>0</v>
          </cell>
          <cell r="K405">
            <v>1883.5298216542235</v>
          </cell>
          <cell r="L405">
            <v>523202.72823728435</v>
          </cell>
          <cell r="M405">
            <v>20928.021929400002</v>
          </cell>
          <cell r="N405" t="e">
            <v>#DIV/0!</v>
          </cell>
          <cell r="O405" t="e">
            <v>#DIV/0!</v>
          </cell>
          <cell r="P405" t="e">
            <v>#DIV/0!</v>
          </cell>
          <cell r="Q405">
            <v>1883.5298216542235</v>
          </cell>
          <cell r="R405">
            <v>0</v>
          </cell>
          <cell r="S405">
            <v>523200.54823499999</v>
          </cell>
          <cell r="T405">
            <v>0</v>
          </cell>
          <cell r="U405">
            <v>0</v>
          </cell>
          <cell r="V405">
            <v>0</v>
          </cell>
          <cell r="W405">
            <v>20928.021929400002</v>
          </cell>
          <cell r="X405">
            <v>0</v>
          </cell>
          <cell r="Y405">
            <v>0</v>
          </cell>
          <cell r="Z405">
            <v>0</v>
          </cell>
        </row>
        <row r="406">
          <cell r="A406" t="str">
            <v>Castlefield Yard</v>
          </cell>
          <cell r="B406" t="str">
            <v>Storage Facilities</v>
          </cell>
          <cell r="C406" t="str">
            <v>Storage Facilities</v>
          </cell>
          <cell r="D406">
            <v>36447</v>
          </cell>
          <cell r="E406">
            <v>70</v>
          </cell>
          <cell r="F406">
            <v>0</v>
          </cell>
          <cell r="G406">
            <v>325187.26498899999</v>
          </cell>
          <cell r="H406">
            <v>46295.983918999998</v>
          </cell>
          <cell r="I406">
            <v>0</v>
          </cell>
          <cell r="J406">
            <v>0</v>
          </cell>
          <cell r="K406">
            <v>2930.1251578022684</v>
          </cell>
          <cell r="L406">
            <v>813923.65494507458</v>
          </cell>
          <cell r="M406">
            <v>100955.50829064511</v>
          </cell>
          <cell r="N406">
            <v>22.331705077100299</v>
          </cell>
          <cell r="O406" t="e">
            <v>#DIV/0!</v>
          </cell>
          <cell r="P406">
            <v>0.31902435824428999</v>
          </cell>
          <cell r="Q406">
            <v>1170.6790317693747</v>
          </cell>
          <cell r="R406">
            <v>1759.446126032894</v>
          </cell>
          <cell r="S406">
            <v>325187.26498899999</v>
          </cell>
          <cell r="T406">
            <v>478779.17689512228</v>
          </cell>
          <cell r="U406">
            <v>0</v>
          </cell>
          <cell r="V406">
            <v>0</v>
          </cell>
          <cell r="W406">
            <v>13007.49059956</v>
          </cell>
          <cell r="X406">
            <v>87948.017691085115</v>
          </cell>
          <cell r="Y406">
            <v>0</v>
          </cell>
          <cell r="Z406">
            <v>0</v>
          </cell>
        </row>
        <row r="407">
          <cell r="A407" t="str">
            <v>Castleview Wychwood Towers</v>
          </cell>
          <cell r="B407" t="str">
            <v>Long Term Care Homes</v>
          </cell>
          <cell r="C407" t="str">
            <v>Long Term Care Homes</v>
          </cell>
          <cell r="D407">
            <v>294447</v>
          </cell>
          <cell r="E407">
            <v>168</v>
          </cell>
          <cell r="F407">
            <v>0</v>
          </cell>
          <cell r="G407">
            <v>5730762.3106640009</v>
          </cell>
          <cell r="H407">
            <v>233177.19199999998</v>
          </cell>
          <cell r="I407">
            <v>0</v>
          </cell>
          <cell r="J407">
            <v>0</v>
          </cell>
          <cell r="K407">
            <v>29492.564547346599</v>
          </cell>
          <cell r="L407">
            <v>8192379.0409296108</v>
          </cell>
          <cell r="M407">
            <v>672194.87229703995</v>
          </cell>
          <cell r="N407">
            <v>27.822932619213681</v>
          </cell>
          <cell r="O407" t="e">
            <v>#DIV/0!</v>
          </cell>
          <cell r="P407">
            <v>0.16561269416198621</v>
          </cell>
          <cell r="Q407">
            <v>20630.830279825062</v>
          </cell>
          <cell r="R407">
            <v>8861.7342675215368</v>
          </cell>
          <cell r="S407">
            <v>5730762.3106640009</v>
          </cell>
          <cell r="T407">
            <v>2411448.5665063998</v>
          </cell>
          <cell r="U407">
            <v>0</v>
          </cell>
          <cell r="V407">
            <v>0</v>
          </cell>
          <cell r="W407">
            <v>229230.49242656003</v>
          </cell>
          <cell r="X407">
            <v>442964.37987047998</v>
          </cell>
          <cell r="Y407">
            <v>0</v>
          </cell>
          <cell r="Z407">
            <v>0</v>
          </cell>
        </row>
        <row r="408">
          <cell r="A408" t="str">
            <v>Cathedral Square Park</v>
          </cell>
          <cell r="B408" t="str">
            <v>Outdoor Recreational Facilities</v>
          </cell>
          <cell r="C408" t="str">
            <v>Outdoor Recreational Facilities</v>
          </cell>
          <cell r="D408">
            <v>958095</v>
          </cell>
          <cell r="E408">
            <v>100</v>
          </cell>
          <cell r="F408">
            <v>0</v>
          </cell>
          <cell r="G408">
            <v>5053.6244489999999</v>
          </cell>
          <cell r="H408">
            <v>0</v>
          </cell>
          <cell r="I408">
            <v>0</v>
          </cell>
          <cell r="J408">
            <v>0</v>
          </cell>
          <cell r="K408">
            <v>18.193123820766733</v>
          </cell>
          <cell r="L408">
            <v>5053.6455057685371</v>
          </cell>
          <cell r="M408">
            <v>202.14497796000001</v>
          </cell>
          <cell r="N408">
            <v>5.2746810136453451E-3</v>
          </cell>
          <cell r="O408" t="e">
            <v>#DIV/0!</v>
          </cell>
          <cell r="P408">
            <v>5.2746810136453452E-5</v>
          </cell>
          <cell r="Q408">
            <v>18.193123820766733</v>
          </cell>
          <cell r="R408">
            <v>0</v>
          </cell>
          <cell r="S408">
            <v>5053.6244489999999</v>
          </cell>
          <cell r="T408">
            <v>0</v>
          </cell>
          <cell r="U408">
            <v>0</v>
          </cell>
          <cell r="V408">
            <v>0</v>
          </cell>
          <cell r="W408">
            <v>202.14497796000001</v>
          </cell>
          <cell r="X408">
            <v>0</v>
          </cell>
          <cell r="Y408">
            <v>0</v>
          </cell>
          <cell r="Z408">
            <v>0</v>
          </cell>
        </row>
        <row r="409">
          <cell r="A409" t="str">
            <v>Cawthra Playground</v>
          </cell>
          <cell r="B409" t="str">
            <v>Outdoor Recreational Facilities</v>
          </cell>
          <cell r="C409" t="str">
            <v>Outdoor Recreational Facilities</v>
          </cell>
          <cell r="D409">
            <v>183</v>
          </cell>
          <cell r="E409">
            <v>100</v>
          </cell>
          <cell r="F409">
            <v>0</v>
          </cell>
          <cell r="G409">
            <v>36.877682</v>
          </cell>
          <cell r="H409">
            <v>0</v>
          </cell>
          <cell r="I409">
            <v>0</v>
          </cell>
          <cell r="J409">
            <v>0</v>
          </cell>
          <cell r="K409">
            <v>0.13276020836523</v>
          </cell>
          <cell r="L409">
            <v>36.877835657008333</v>
          </cell>
          <cell r="M409">
            <v>1.47510728</v>
          </cell>
          <cell r="N409">
            <v>0.20151822763392532</v>
          </cell>
          <cell r="O409" t="e">
            <v>#DIV/0!</v>
          </cell>
          <cell r="P409">
            <v>2.015182276339253E-3</v>
          </cell>
          <cell r="Q409">
            <v>0.13276020836523</v>
          </cell>
          <cell r="R409">
            <v>0</v>
          </cell>
          <cell r="S409">
            <v>36.877682</v>
          </cell>
          <cell r="T409">
            <v>0</v>
          </cell>
          <cell r="U409">
            <v>0</v>
          </cell>
          <cell r="V409">
            <v>0</v>
          </cell>
          <cell r="W409">
            <v>1.47510728</v>
          </cell>
          <cell r="X409">
            <v>0</v>
          </cell>
          <cell r="Y409">
            <v>0</v>
          </cell>
          <cell r="Z409">
            <v>0</v>
          </cell>
        </row>
        <row r="410">
          <cell r="A410" t="str">
            <v>Cecil Community Ctr</v>
          </cell>
          <cell r="B410" t="str">
            <v>Community Centres</v>
          </cell>
          <cell r="C410" t="str">
            <v>Community Centres</v>
          </cell>
          <cell r="D410">
            <v>5769</v>
          </cell>
          <cell r="E410">
            <v>100</v>
          </cell>
          <cell r="F410">
            <v>0</v>
          </cell>
          <cell r="G410">
            <v>69242.495001000003</v>
          </cell>
          <cell r="H410">
            <v>0</v>
          </cell>
          <cell r="I410">
            <v>0</v>
          </cell>
          <cell r="J410">
            <v>0</v>
          </cell>
          <cell r="K410">
            <v>249.274020641025</v>
          </cell>
          <cell r="L410">
            <v>69242.783511395843</v>
          </cell>
          <cell r="M410">
            <v>2769.6998000400004</v>
          </cell>
          <cell r="N410">
            <v>12.002562577811725</v>
          </cell>
          <cell r="O410" t="e">
            <v>#DIV/0!</v>
          </cell>
          <cell r="P410">
            <v>0.12002562577811725</v>
          </cell>
          <cell r="Q410">
            <v>249.274020641025</v>
          </cell>
          <cell r="R410">
            <v>0</v>
          </cell>
          <cell r="S410">
            <v>69242.495001000003</v>
          </cell>
          <cell r="T410">
            <v>0</v>
          </cell>
          <cell r="U410">
            <v>0</v>
          </cell>
          <cell r="V410">
            <v>0</v>
          </cell>
          <cell r="W410">
            <v>2769.6998000400004</v>
          </cell>
          <cell r="X410">
            <v>0</v>
          </cell>
          <cell r="Y410">
            <v>0</v>
          </cell>
          <cell r="Z410">
            <v>0</v>
          </cell>
        </row>
        <row r="411">
          <cell r="A411" t="str">
            <v>Cedar Brook C.C</v>
          </cell>
          <cell r="B411" t="str">
            <v>Community Centres</v>
          </cell>
          <cell r="C411" t="str">
            <v>Community Centres</v>
          </cell>
          <cell r="D411">
            <v>14951</v>
          </cell>
          <cell r="E411">
            <v>100</v>
          </cell>
          <cell r="F411">
            <v>0</v>
          </cell>
          <cell r="G411">
            <v>142581.12617800001</v>
          </cell>
          <cell r="H411">
            <v>6516.3660609999997</v>
          </cell>
          <cell r="I411">
            <v>0</v>
          </cell>
          <cell r="J411">
            <v>0</v>
          </cell>
          <cell r="K411">
            <v>760.9440764097501</v>
          </cell>
          <cell r="L411">
            <v>211373.35455826393</v>
          </cell>
          <cell r="M411">
            <v>18082.320489541089</v>
          </cell>
          <cell r="N411">
            <v>14.137740255385188</v>
          </cell>
          <cell r="O411" t="e">
            <v>#DIV/0!</v>
          </cell>
          <cell r="P411">
            <v>0.14137740255385187</v>
          </cell>
          <cell r="Q411">
            <v>513.29419295769264</v>
          </cell>
          <cell r="R411">
            <v>247.64988345205751</v>
          </cell>
          <cell r="S411">
            <v>142581.12617800001</v>
          </cell>
          <cell r="T411">
            <v>67390.302893043699</v>
          </cell>
          <cell r="U411">
            <v>0</v>
          </cell>
          <cell r="V411">
            <v>0</v>
          </cell>
          <cell r="W411">
            <v>5703.24504712</v>
          </cell>
          <cell r="X411">
            <v>12379.07544242109</v>
          </cell>
          <cell r="Y411">
            <v>0</v>
          </cell>
          <cell r="Z411">
            <v>0</v>
          </cell>
        </row>
        <row r="412">
          <cell r="A412" t="str">
            <v>Cedar Ridge Creative Centre</v>
          </cell>
          <cell r="B412" t="str">
            <v>Cultural Facilities</v>
          </cell>
          <cell r="C412" t="str">
            <v>Cultural Facilities</v>
          </cell>
          <cell r="D412">
            <v>13110</v>
          </cell>
          <cell r="E412">
            <v>100</v>
          </cell>
          <cell r="F412">
            <v>0</v>
          </cell>
          <cell r="G412">
            <v>129967.60772399999</v>
          </cell>
          <cell r="H412">
            <v>18333.978217</v>
          </cell>
          <cell r="I412">
            <v>0</v>
          </cell>
          <cell r="J412">
            <v>0</v>
          </cell>
          <cell r="K412">
            <v>1164.6552127617738</v>
          </cell>
          <cell r="L412">
            <v>323515.33687827049</v>
          </cell>
          <cell r="M412">
            <v>40027.579388012731</v>
          </cell>
          <cell r="N412">
            <v>24.676989845787222</v>
          </cell>
          <cell r="O412" t="e">
            <v>#DIV/0!</v>
          </cell>
          <cell r="P412">
            <v>0.24676989845787223</v>
          </cell>
          <cell r="Q412">
            <v>467.88533732051582</v>
          </cell>
          <cell r="R412">
            <v>696.76987544125802</v>
          </cell>
          <cell r="S412">
            <v>129967.60772399999</v>
          </cell>
          <cell r="T412">
            <v>189604.5025267489</v>
          </cell>
          <cell r="U412">
            <v>0</v>
          </cell>
          <cell r="V412">
            <v>0</v>
          </cell>
          <cell r="W412">
            <v>5198.7043089599993</v>
          </cell>
          <cell r="X412">
            <v>34828.875079052734</v>
          </cell>
          <cell r="Y412">
            <v>0</v>
          </cell>
          <cell r="Z412">
            <v>0</v>
          </cell>
        </row>
        <row r="413">
          <cell r="A413" t="str">
            <v>Cedarbrae</v>
          </cell>
          <cell r="B413" t="str">
            <v>Public Libraries</v>
          </cell>
          <cell r="C413" t="str">
            <v>Public Libraries</v>
          </cell>
          <cell r="D413">
            <v>31506</v>
          </cell>
          <cell r="E413">
            <v>70</v>
          </cell>
          <cell r="F413">
            <v>0</v>
          </cell>
          <cell r="G413">
            <v>500942.96819399996</v>
          </cell>
          <cell r="H413">
            <v>25772.117576000001</v>
          </cell>
          <cell r="I413">
            <v>0</v>
          </cell>
          <cell r="J413">
            <v>0</v>
          </cell>
          <cell r="K413">
            <v>2782.8533008030795</v>
          </cell>
          <cell r="L413">
            <v>773014.80577863322</v>
          </cell>
          <cell r="M413">
            <v>68996.752765711441</v>
          </cell>
          <cell r="N413">
            <v>24.535479139802998</v>
          </cell>
          <cell r="O413" t="e">
            <v>#DIV/0!</v>
          </cell>
          <cell r="P413">
            <v>0.35050684485432854</v>
          </cell>
          <cell r="Q413">
            <v>1803.4021996429226</v>
          </cell>
          <cell r="R413">
            <v>979.45110116015678</v>
          </cell>
          <cell r="S413">
            <v>500942.96819399996</v>
          </cell>
          <cell r="T413">
            <v>266527.50833571918</v>
          </cell>
          <cell r="U413">
            <v>0</v>
          </cell>
          <cell r="V413">
            <v>0</v>
          </cell>
          <cell r="W413">
            <v>20037.718727759999</v>
          </cell>
          <cell r="X413">
            <v>48959.034037951445</v>
          </cell>
          <cell r="Y413">
            <v>0</v>
          </cell>
          <cell r="Z413">
            <v>0</v>
          </cell>
        </row>
        <row r="414">
          <cell r="A414" t="str">
            <v>Centennial</v>
          </cell>
          <cell r="B414" t="str">
            <v>Public Libraries</v>
          </cell>
          <cell r="C414" t="str">
            <v>Public Libraries</v>
          </cell>
          <cell r="D414">
            <v>6867</v>
          </cell>
          <cell r="E414">
            <v>70</v>
          </cell>
          <cell r="F414">
            <v>0</v>
          </cell>
          <cell r="G414">
            <v>113502.39906500001</v>
          </cell>
          <cell r="H414">
            <v>7190.1154040000001</v>
          </cell>
          <cell r="I414">
            <v>0</v>
          </cell>
          <cell r="J414">
            <v>0</v>
          </cell>
          <cell r="K414">
            <v>681.86558989391301</v>
          </cell>
          <cell r="L414">
            <v>189407.10830386472</v>
          </cell>
          <cell r="M414">
            <v>18199.086294424764</v>
          </cell>
          <cell r="N414">
            <v>27.582220518984233</v>
          </cell>
          <cell r="O414" t="e">
            <v>#DIV/0!</v>
          </cell>
          <cell r="P414">
            <v>0.39403172169977474</v>
          </cell>
          <cell r="Q414">
            <v>408.61033916998599</v>
          </cell>
          <cell r="R414">
            <v>273.25525072392696</v>
          </cell>
          <cell r="S414">
            <v>113502.39906500001</v>
          </cell>
          <cell r="T414">
            <v>74358.016473546799</v>
          </cell>
          <cell r="U414">
            <v>0</v>
          </cell>
          <cell r="V414">
            <v>0</v>
          </cell>
          <cell r="W414">
            <v>4540.0959626000003</v>
          </cell>
          <cell r="X414">
            <v>13658.990331824762</v>
          </cell>
          <cell r="Y414">
            <v>0</v>
          </cell>
          <cell r="Z414">
            <v>0</v>
          </cell>
        </row>
        <row r="415">
          <cell r="A415" t="str">
            <v>Centennial Greenhouse</v>
          </cell>
          <cell r="B415" t="str">
            <v>Greenhouses</v>
          </cell>
          <cell r="C415" t="str">
            <v>Greenhouses</v>
          </cell>
          <cell r="D415">
            <v>29170</v>
          </cell>
          <cell r="E415">
            <v>168</v>
          </cell>
          <cell r="F415">
            <v>0</v>
          </cell>
          <cell r="G415">
            <v>274793.93888799998</v>
          </cell>
          <cell r="H415">
            <v>213361.091614</v>
          </cell>
          <cell r="I415">
            <v>0</v>
          </cell>
          <cell r="J415">
            <v>0</v>
          </cell>
          <cell r="K415">
            <v>9097.8996891833922</v>
          </cell>
          <cell r="L415">
            <v>2527194.3581064977</v>
          </cell>
          <cell r="M415">
            <v>416311.68968371965</v>
          </cell>
          <cell r="N415">
            <v>86.636762362238528</v>
          </cell>
          <cell r="O415" t="e">
            <v>#DIV/0!</v>
          </cell>
          <cell r="P415">
            <v>0.51569501406094365</v>
          </cell>
          <cell r="Q415">
            <v>989.26230190588319</v>
          </cell>
          <cell r="R415">
            <v>8108.6373872775084</v>
          </cell>
          <cell r="S415">
            <v>274793.93888799998</v>
          </cell>
          <cell r="T415">
            <v>2206516.4011445036</v>
          </cell>
          <cell r="U415">
            <v>0</v>
          </cell>
          <cell r="V415">
            <v>0</v>
          </cell>
          <cell r="W415">
            <v>10991.75755552</v>
          </cell>
          <cell r="X415">
            <v>405319.93212819967</v>
          </cell>
          <cell r="Y415">
            <v>0</v>
          </cell>
          <cell r="Z415">
            <v>0</v>
          </cell>
        </row>
        <row r="416">
          <cell r="A416" t="str">
            <v>Centennial Park</v>
          </cell>
          <cell r="B416" t="str">
            <v>Outdoor Recreational Facilities</v>
          </cell>
          <cell r="C416" t="str">
            <v>Outdoor Recreational Facilities</v>
          </cell>
          <cell r="D416">
            <v>23073615</v>
          </cell>
          <cell r="E416">
            <v>168</v>
          </cell>
          <cell r="F416">
            <v>0</v>
          </cell>
          <cell r="G416">
            <v>125123.67822799999</v>
          </cell>
          <cell r="H416">
            <v>0</v>
          </cell>
          <cell r="I416">
            <v>0</v>
          </cell>
          <cell r="J416">
            <v>0</v>
          </cell>
          <cell r="K416">
            <v>450.44711847597335</v>
          </cell>
          <cell r="L416">
            <v>125124.19957665927</v>
          </cell>
          <cell r="M416">
            <v>5004.9471291199998</v>
          </cell>
          <cell r="N416">
            <v>5.4228260104304971E-3</v>
          </cell>
          <cell r="O416" t="e">
            <v>#DIV/0!</v>
          </cell>
          <cell r="P416">
            <v>3.2278726252562481E-5</v>
          </cell>
          <cell r="Q416">
            <v>450.44711847597335</v>
          </cell>
          <cell r="R416">
            <v>0</v>
          </cell>
          <cell r="S416">
            <v>125123.67822799999</v>
          </cell>
          <cell r="T416">
            <v>0</v>
          </cell>
          <cell r="U416">
            <v>0</v>
          </cell>
          <cell r="V416">
            <v>0</v>
          </cell>
          <cell r="W416">
            <v>5004.9471291199998</v>
          </cell>
          <cell r="X416">
            <v>0</v>
          </cell>
          <cell r="Y416">
            <v>0</v>
          </cell>
          <cell r="Z416">
            <v>0</v>
          </cell>
        </row>
        <row r="417">
          <cell r="A417" t="str">
            <v>Centennial Pk Svc Bldg</v>
          </cell>
          <cell r="B417" t="str">
            <v>Storage Facilities</v>
          </cell>
          <cell r="C417" t="str">
            <v>Storage Facilities</v>
          </cell>
          <cell r="D417">
            <v>1023</v>
          </cell>
          <cell r="E417">
            <v>70</v>
          </cell>
          <cell r="F417">
            <v>0</v>
          </cell>
          <cell r="G417">
            <v>57652.003949999998</v>
          </cell>
          <cell r="H417">
            <v>9731.7780619999994</v>
          </cell>
          <cell r="I417">
            <v>0</v>
          </cell>
          <cell r="J417">
            <v>0</v>
          </cell>
          <cell r="K417">
            <v>577.39742145178468</v>
          </cell>
          <cell r="L417">
            <v>160388.17262549576</v>
          </cell>
          <cell r="M417">
            <v>20793.441624600782</v>
          </cell>
          <cell r="N417">
            <v>156.78218242961464</v>
          </cell>
          <cell r="O417" t="e">
            <v>#DIV/0!</v>
          </cell>
          <cell r="P417">
            <v>2.239745463280209</v>
          </cell>
          <cell r="Q417">
            <v>207.54807900005923</v>
          </cell>
          <cell r="R417">
            <v>369.84934245172542</v>
          </cell>
          <cell r="S417">
            <v>57652.003949999998</v>
          </cell>
          <cell r="T417">
            <v>100643.12918378539</v>
          </cell>
          <cell r="U417">
            <v>0</v>
          </cell>
          <cell r="V417">
            <v>0</v>
          </cell>
          <cell r="W417">
            <v>2306.0801580000002</v>
          </cell>
          <cell r="X417">
            <v>18487.361466600782</v>
          </cell>
          <cell r="Y417">
            <v>0</v>
          </cell>
          <cell r="Z417">
            <v>0</v>
          </cell>
        </row>
        <row r="418">
          <cell r="A418" t="str">
            <v>Centennial R.C (Ice Galaxy)</v>
          </cell>
          <cell r="B418" t="str">
            <v>Indoor Recreational Facilities</v>
          </cell>
          <cell r="C418" t="str">
            <v>Indoor Recreational Facilities</v>
          </cell>
          <cell r="D418">
            <v>102376</v>
          </cell>
          <cell r="E418">
            <v>100</v>
          </cell>
          <cell r="F418">
            <v>0</v>
          </cell>
          <cell r="G418">
            <v>2364592.9732579999</v>
          </cell>
          <cell r="H418">
            <v>256319.76517</v>
          </cell>
          <cell r="I418">
            <v>0</v>
          </cell>
          <cell r="J418">
            <v>0</v>
          </cell>
          <cell r="K418">
            <v>18253.82156589887</v>
          </cell>
          <cell r="L418">
            <v>5070505.9905274641</v>
          </cell>
          <cell r="M418">
            <v>581511.81362611731</v>
          </cell>
          <cell r="N418">
            <v>49.52826825161624</v>
          </cell>
          <cell r="O418" t="e">
            <v>#DIV/0!</v>
          </cell>
          <cell r="P418">
            <v>0.49528268251616242</v>
          </cell>
          <cell r="Q418">
            <v>8512.5701726233983</v>
          </cell>
          <cell r="R418">
            <v>9741.2513932754719</v>
          </cell>
          <cell r="S418">
            <v>2364592.9732579999</v>
          </cell>
          <cell r="T418">
            <v>2650782.115458589</v>
          </cell>
          <cell r="U418">
            <v>0</v>
          </cell>
          <cell r="V418">
            <v>0</v>
          </cell>
          <cell r="W418">
            <v>94583.718930319999</v>
          </cell>
          <cell r="X418">
            <v>486928.09469579731</v>
          </cell>
          <cell r="Y418">
            <v>0</v>
          </cell>
          <cell r="Z418">
            <v>0</v>
          </cell>
        </row>
        <row r="419">
          <cell r="A419" t="str">
            <v>Centennial Ski Chalet</v>
          </cell>
          <cell r="B419" t="str">
            <v>Outdoor Recreational Facilities</v>
          </cell>
          <cell r="C419" t="str">
            <v>Outdoor Recreational Facilities</v>
          </cell>
          <cell r="D419">
            <v>7621</v>
          </cell>
          <cell r="E419">
            <v>100</v>
          </cell>
          <cell r="F419">
            <v>0</v>
          </cell>
          <cell r="G419">
            <v>188774.70050099998</v>
          </cell>
          <cell r="H419">
            <v>0</v>
          </cell>
          <cell r="I419">
            <v>0</v>
          </cell>
          <cell r="J419">
            <v>0</v>
          </cell>
          <cell r="K419">
            <v>679.59175342410742</v>
          </cell>
          <cell r="L419">
            <v>188775.48706225207</v>
          </cell>
          <cell r="M419">
            <v>7550.9880200399994</v>
          </cell>
          <cell r="N419">
            <v>24.770435252887033</v>
          </cell>
          <cell r="O419" t="e">
            <v>#DIV/0!</v>
          </cell>
          <cell r="P419">
            <v>0.24770435252887033</v>
          </cell>
          <cell r="Q419">
            <v>679.59175342410742</v>
          </cell>
          <cell r="R419">
            <v>0</v>
          </cell>
          <cell r="S419">
            <v>188774.70050099998</v>
          </cell>
          <cell r="T419">
            <v>0</v>
          </cell>
          <cell r="U419">
            <v>0</v>
          </cell>
          <cell r="V419">
            <v>0</v>
          </cell>
          <cell r="W419">
            <v>7550.9880200399994</v>
          </cell>
          <cell r="X419">
            <v>0</v>
          </cell>
          <cell r="Y419">
            <v>0</v>
          </cell>
          <cell r="Z419">
            <v>0</v>
          </cell>
        </row>
        <row r="420">
          <cell r="A420" t="str">
            <v>Centennial Ski Hill</v>
          </cell>
          <cell r="B420" t="str">
            <v>Outdoor Recreational Facilities</v>
          </cell>
          <cell r="C420" t="str">
            <v>Outdoor Recreational Facilities</v>
          </cell>
          <cell r="D420">
            <v>6996</v>
          </cell>
          <cell r="E420">
            <v>100</v>
          </cell>
          <cell r="F420">
            <v>0</v>
          </cell>
          <cell r="G420">
            <v>239907.43172400002</v>
          </cell>
          <cell r="H420">
            <v>0</v>
          </cell>
          <cell r="I420">
            <v>0</v>
          </cell>
          <cell r="J420">
            <v>0</v>
          </cell>
          <cell r="K420">
            <v>863.67035281787594</v>
          </cell>
          <cell r="L420">
            <v>239908.43133829889</v>
          </cell>
          <cell r="M420">
            <v>9596.297268960001</v>
          </cell>
          <cell r="N420">
            <v>34.292228607532721</v>
          </cell>
          <cell r="O420" t="e">
            <v>#DIV/0!</v>
          </cell>
          <cell r="P420">
            <v>0.34292228607532721</v>
          </cell>
          <cell r="Q420">
            <v>863.67035281787594</v>
          </cell>
          <cell r="R420">
            <v>0</v>
          </cell>
          <cell r="S420">
            <v>239907.43172400002</v>
          </cell>
          <cell r="T420">
            <v>0</v>
          </cell>
          <cell r="U420">
            <v>0</v>
          </cell>
          <cell r="V420">
            <v>0</v>
          </cell>
          <cell r="W420">
            <v>9596.297268960001</v>
          </cell>
          <cell r="X420">
            <v>0</v>
          </cell>
          <cell r="Y420">
            <v>0</v>
          </cell>
          <cell r="Z420">
            <v>0</v>
          </cell>
        </row>
        <row r="421">
          <cell r="A421" t="str">
            <v>Central Arena</v>
          </cell>
          <cell r="B421" t="str">
            <v>Indoor Sports Arena</v>
          </cell>
          <cell r="C421" t="str">
            <v>Indoor Sports Arena</v>
          </cell>
          <cell r="D421">
            <v>32001</v>
          </cell>
          <cell r="E421">
            <v>100</v>
          </cell>
          <cell r="F421">
            <v>0</v>
          </cell>
          <cell r="G421">
            <v>1554326.548645</v>
          </cell>
          <cell r="H421">
            <v>202420.73583299998</v>
          </cell>
          <cell r="I421">
            <v>0</v>
          </cell>
          <cell r="J421">
            <v>0</v>
          </cell>
          <cell r="K421">
            <v>13288.455793401332</v>
          </cell>
          <cell r="L421">
            <v>3691237.720389259</v>
          </cell>
          <cell r="M421">
            <v>446709.7096003918</v>
          </cell>
          <cell r="N421">
            <v>115.34757415047214</v>
          </cell>
          <cell r="O421" t="e">
            <v>#DIV/0!</v>
          </cell>
          <cell r="P421">
            <v>1.1534757415047214</v>
          </cell>
          <cell r="Q421">
            <v>5595.5988900202292</v>
          </cell>
          <cell r="R421">
            <v>7692.8569033811018</v>
          </cell>
          <cell r="S421">
            <v>1554326.548645</v>
          </cell>
          <cell r="T421">
            <v>2093374.5237641358</v>
          </cell>
          <cell r="U421">
            <v>0</v>
          </cell>
          <cell r="V421">
            <v>0</v>
          </cell>
          <cell r="W421">
            <v>62173.0619458</v>
          </cell>
          <cell r="X421">
            <v>384536.64765459177</v>
          </cell>
          <cell r="Y421">
            <v>0</v>
          </cell>
          <cell r="Z421">
            <v>0</v>
          </cell>
        </row>
        <row r="422">
          <cell r="A422" t="str">
            <v>Central Equipment Yard</v>
          </cell>
          <cell r="B422" t="str">
            <v>Storage Facilities</v>
          </cell>
          <cell r="C422" t="str">
            <v>Storage Facilities</v>
          </cell>
          <cell r="D422">
            <v>148198</v>
          </cell>
          <cell r="E422">
            <v>70</v>
          </cell>
          <cell r="F422">
            <v>0</v>
          </cell>
          <cell r="G422">
            <v>1251225.757097</v>
          </cell>
          <cell r="H422">
            <v>329184.26413299999</v>
          </cell>
          <cell r="I422">
            <v>0</v>
          </cell>
          <cell r="J422">
            <v>0</v>
          </cell>
          <cell r="K422">
            <v>17014.846636923754</v>
          </cell>
          <cell r="L422">
            <v>4726346.2880343767</v>
          </cell>
          <cell r="M422">
            <v>675397.08501469879</v>
          </cell>
          <cell r="N422">
            <v>31.892105750646952</v>
          </cell>
          <cell r="O422" t="e">
            <v>#DIV/0!</v>
          </cell>
          <cell r="P422">
            <v>0.45560151072352789</v>
          </cell>
          <cell r="Q422">
            <v>4504.4314939355563</v>
          </cell>
          <cell r="R422">
            <v>12510.415142988199</v>
          </cell>
          <cell r="S422">
            <v>1251225.757097</v>
          </cell>
          <cell r="T422">
            <v>3404324.9043842456</v>
          </cell>
          <cell r="U422">
            <v>0</v>
          </cell>
          <cell r="V422">
            <v>0</v>
          </cell>
          <cell r="W422">
            <v>50049.030283880005</v>
          </cell>
          <cell r="X422">
            <v>625348.05473081884</v>
          </cell>
          <cell r="Y422">
            <v>0</v>
          </cell>
          <cell r="Z422">
            <v>0</v>
          </cell>
        </row>
        <row r="423">
          <cell r="A423" t="str">
            <v>Central Services Office</v>
          </cell>
          <cell r="B423" t="str">
            <v>Administrative Offices</v>
          </cell>
          <cell r="C423" t="str">
            <v>Administrative Offices</v>
          </cell>
          <cell r="D423">
            <v>18299</v>
          </cell>
          <cell r="E423">
            <v>70</v>
          </cell>
          <cell r="F423">
            <v>0</v>
          </cell>
          <cell r="G423">
            <v>181378.16795000003</v>
          </cell>
          <cell r="H423">
            <v>21082.354917000001</v>
          </cell>
          <cell r="I423">
            <v>0</v>
          </cell>
          <cell r="J423">
            <v>0</v>
          </cell>
          <cell r="K423">
            <v>1454.1841134293954</v>
          </cell>
          <cell r="L423">
            <v>403940.03150816541</v>
          </cell>
          <cell r="M423">
            <v>47305.06553027573</v>
          </cell>
          <cell r="N423">
            <v>22.074432018589288</v>
          </cell>
          <cell r="O423" t="e">
            <v>#DIV/0!</v>
          </cell>
          <cell r="P423">
            <v>0.31534902883698984</v>
          </cell>
          <cell r="Q423">
            <v>652.96412529251938</v>
          </cell>
          <cell r="R423">
            <v>801.21998813687605</v>
          </cell>
          <cell r="S423">
            <v>181378.16795000003</v>
          </cell>
          <cell r="T423">
            <v>218027.38984513888</v>
          </cell>
          <cell r="U423">
            <v>0</v>
          </cell>
          <cell r="V423">
            <v>0</v>
          </cell>
          <cell r="W423">
            <v>7255.1267180000013</v>
          </cell>
          <cell r="X423">
            <v>40049.93881227573</v>
          </cell>
          <cell r="Y423">
            <v>0</v>
          </cell>
          <cell r="Z423">
            <v>0</v>
          </cell>
        </row>
        <row r="424">
          <cell r="A424" t="str">
            <v>Central Water Services</v>
          </cell>
          <cell r="B424" t="str">
            <v>Storage Facilities</v>
          </cell>
          <cell r="C424" t="str">
            <v>Storage Facilities</v>
          </cell>
          <cell r="D424">
            <v>32679</v>
          </cell>
          <cell r="E424">
            <v>70</v>
          </cell>
          <cell r="F424">
            <v>0</v>
          </cell>
          <cell r="G424">
            <v>1115583.1662899998</v>
          </cell>
          <cell r="H424">
            <v>44271.90625</v>
          </cell>
          <cell r="I424">
            <v>0</v>
          </cell>
          <cell r="J424">
            <v>0</v>
          </cell>
          <cell r="K424">
            <v>5698.6386181418402</v>
          </cell>
          <cell r="L424">
            <v>1582955.1717060667</v>
          </cell>
          <cell r="M424">
            <v>128726.22423566249</v>
          </cell>
          <cell r="N424">
            <v>48.439522987425157</v>
          </cell>
          <cell r="O424" t="e">
            <v>#DIV/0!</v>
          </cell>
          <cell r="P424">
            <v>0.69199318553464506</v>
          </cell>
          <cell r="Q424">
            <v>4016.1161323914935</v>
          </cell>
          <cell r="R424">
            <v>1682.522485750347</v>
          </cell>
          <cell r="S424">
            <v>1115583.1662899998</v>
          </cell>
          <cell r="T424">
            <v>457846.77286562498</v>
          </cell>
          <cell r="U424">
            <v>0</v>
          </cell>
          <cell r="V424">
            <v>0</v>
          </cell>
          <cell r="W424">
            <v>44623.326651599993</v>
          </cell>
          <cell r="X424">
            <v>84102.897584062506</v>
          </cell>
          <cell r="Y424">
            <v>0</v>
          </cell>
          <cell r="Z424">
            <v>0</v>
          </cell>
        </row>
        <row r="425">
          <cell r="A425" t="str">
            <v>Centre Island Buildings</v>
          </cell>
          <cell r="B425" t="str">
            <v>Outdoor Recreational Facilities</v>
          </cell>
          <cell r="C425" t="str">
            <v>Outdoor Recreational Facilities</v>
          </cell>
          <cell r="D425">
            <v>11926</v>
          </cell>
          <cell r="E425">
            <v>100</v>
          </cell>
          <cell r="F425">
            <v>0</v>
          </cell>
          <cell r="G425">
            <v>336540.29395999998</v>
          </cell>
          <cell r="H425">
            <v>0</v>
          </cell>
          <cell r="I425">
            <v>0</v>
          </cell>
          <cell r="J425">
            <v>0</v>
          </cell>
          <cell r="K425">
            <v>1211.5501063604092</v>
          </cell>
          <cell r="L425">
            <v>336541.69621122477</v>
          </cell>
          <cell r="M425">
            <v>13461.6117584</v>
          </cell>
          <cell r="N425">
            <v>28.219159501192753</v>
          </cell>
          <cell r="O425" t="e">
            <v>#DIV/0!</v>
          </cell>
          <cell r="P425">
            <v>0.28219159501192753</v>
          </cell>
          <cell r="Q425">
            <v>1211.5501063604092</v>
          </cell>
          <cell r="R425">
            <v>0</v>
          </cell>
          <cell r="S425">
            <v>336540.29395999998</v>
          </cell>
          <cell r="T425">
            <v>0</v>
          </cell>
          <cell r="U425">
            <v>0</v>
          </cell>
          <cell r="V425">
            <v>0</v>
          </cell>
          <cell r="W425">
            <v>13461.6117584</v>
          </cell>
          <cell r="X425">
            <v>0</v>
          </cell>
          <cell r="Y425">
            <v>0</v>
          </cell>
          <cell r="Z425">
            <v>0</v>
          </cell>
        </row>
        <row r="426">
          <cell r="A426" t="str">
            <v>Centre Island Police Division</v>
          </cell>
          <cell r="B426" t="str">
            <v>Police Stations</v>
          </cell>
          <cell r="C426" t="str">
            <v>Police Stations</v>
          </cell>
          <cell r="D426">
            <v>1001</v>
          </cell>
          <cell r="E426">
            <v>168</v>
          </cell>
          <cell r="F426">
            <v>0</v>
          </cell>
          <cell r="G426">
            <v>20571.989975</v>
          </cell>
          <cell r="H426">
            <v>0</v>
          </cell>
          <cell r="I426">
            <v>0</v>
          </cell>
          <cell r="J426">
            <v>0</v>
          </cell>
          <cell r="K426">
            <v>74.059472489849625</v>
          </cell>
          <cell r="L426">
            <v>20572.075691624897</v>
          </cell>
          <cell r="M426">
            <v>822.87959899999998</v>
          </cell>
          <cell r="N426">
            <v>20.55152416745744</v>
          </cell>
          <cell r="O426" t="e">
            <v>#DIV/0!</v>
          </cell>
          <cell r="P426">
            <v>0.12233050099677048</v>
          </cell>
          <cell r="Q426">
            <v>74.059472489849625</v>
          </cell>
          <cell r="R426">
            <v>0</v>
          </cell>
          <cell r="S426">
            <v>20571.989975</v>
          </cell>
          <cell r="T426">
            <v>0</v>
          </cell>
          <cell r="U426">
            <v>0</v>
          </cell>
          <cell r="V426">
            <v>0</v>
          </cell>
          <cell r="W426">
            <v>822.87959899999998</v>
          </cell>
          <cell r="X426">
            <v>0</v>
          </cell>
          <cell r="Y426">
            <v>0</v>
          </cell>
          <cell r="Z426">
            <v>0</v>
          </cell>
        </row>
        <row r="427">
          <cell r="A427" t="str">
            <v>Chapley C.C / Wilmington Park</v>
          </cell>
          <cell r="B427" t="str">
            <v>Community Centres</v>
          </cell>
          <cell r="C427" t="str">
            <v>Community Centres</v>
          </cell>
          <cell r="D427">
            <v>6997</v>
          </cell>
          <cell r="E427">
            <v>100</v>
          </cell>
          <cell r="F427">
            <v>0</v>
          </cell>
          <cell r="G427">
            <v>336831.46060200001</v>
          </cell>
          <cell r="H427">
            <v>21844.449043999997</v>
          </cell>
          <cell r="I427">
            <v>0</v>
          </cell>
          <cell r="J427">
            <v>0</v>
          </cell>
          <cell r="K427">
            <v>2042.7811470819754</v>
          </cell>
          <cell r="L427">
            <v>567439.20752277097</v>
          </cell>
          <cell r="M427">
            <v>54970.939828476359</v>
          </cell>
          <cell r="N427">
            <v>81.097500003254396</v>
          </cell>
          <cell r="O427" t="e">
            <v>#DIV/0!</v>
          </cell>
          <cell r="P427">
            <v>0.81097500003254397</v>
          </cell>
          <cell r="Q427">
            <v>1212.5983106391091</v>
          </cell>
          <cell r="R427">
            <v>830.18283644286635</v>
          </cell>
          <cell r="S427">
            <v>336831.46060200001</v>
          </cell>
          <cell r="T427">
            <v>225908.73867833475</v>
          </cell>
          <cell r="U427">
            <v>0</v>
          </cell>
          <cell r="V427">
            <v>0</v>
          </cell>
          <cell r="W427">
            <v>13473.258424080001</v>
          </cell>
          <cell r="X427">
            <v>41497.68140439636</v>
          </cell>
          <cell r="Y427">
            <v>0</v>
          </cell>
          <cell r="Z427">
            <v>0</v>
          </cell>
        </row>
        <row r="428">
          <cell r="A428" t="str">
            <v>Chaplin Parkette</v>
          </cell>
          <cell r="B428" t="str">
            <v>Outdoor Recreational Facilities</v>
          </cell>
          <cell r="C428" t="str">
            <v>Outdoor Recreational Facilities</v>
          </cell>
          <cell r="D428">
            <v>14778</v>
          </cell>
          <cell r="E428">
            <v>100</v>
          </cell>
          <cell r="F428">
            <v>0</v>
          </cell>
          <cell r="G428">
            <v>23781.768217000001</v>
          </cell>
          <cell r="H428">
            <v>0</v>
          </cell>
          <cell r="I428">
            <v>0</v>
          </cell>
          <cell r="J428">
            <v>0</v>
          </cell>
          <cell r="K428">
            <v>85.614722307723255</v>
          </cell>
          <cell r="L428">
            <v>23781.867307700904</v>
          </cell>
          <cell r="M428">
            <v>951.27072868000005</v>
          </cell>
          <cell r="N428">
            <v>1.6092750918731158</v>
          </cell>
          <cell r="O428" t="e">
            <v>#DIV/0!</v>
          </cell>
          <cell r="P428">
            <v>1.6092750918731157E-2</v>
          </cell>
          <cell r="Q428">
            <v>85.614722307723255</v>
          </cell>
          <cell r="R428">
            <v>0</v>
          </cell>
          <cell r="S428">
            <v>23781.768217000001</v>
          </cell>
          <cell r="T428">
            <v>0</v>
          </cell>
          <cell r="U428">
            <v>0</v>
          </cell>
          <cell r="V428">
            <v>0</v>
          </cell>
          <cell r="W428">
            <v>951.27072868000005</v>
          </cell>
          <cell r="X428">
            <v>0</v>
          </cell>
          <cell r="Y428">
            <v>0</v>
          </cell>
          <cell r="Z428">
            <v>0</v>
          </cell>
        </row>
        <row r="429">
          <cell r="A429" t="str">
            <v>Charlotte Maher Park</v>
          </cell>
          <cell r="B429" t="str">
            <v>Outdoor Recreational Facilities</v>
          </cell>
          <cell r="C429" t="str">
            <v>Outdoor Recreational Facilities</v>
          </cell>
          <cell r="D429">
            <v>65627</v>
          </cell>
          <cell r="E429">
            <v>100</v>
          </cell>
          <cell r="F429">
            <v>0</v>
          </cell>
          <cell r="G429">
            <v>116.230384</v>
          </cell>
          <cell r="H429">
            <v>0</v>
          </cell>
          <cell r="I429">
            <v>0</v>
          </cell>
          <cell r="J429">
            <v>0</v>
          </cell>
          <cell r="K429">
            <v>0.41843112585575998</v>
          </cell>
          <cell r="L429">
            <v>116.23086829326667</v>
          </cell>
          <cell r="M429">
            <v>4.6492153600000004</v>
          </cell>
          <cell r="N429">
            <v>1.7710830647944698E-3</v>
          </cell>
          <cell r="O429" t="e">
            <v>#DIV/0!</v>
          </cell>
          <cell r="P429">
            <v>1.7710830647944699E-5</v>
          </cell>
          <cell r="Q429">
            <v>0.41843112585575998</v>
          </cell>
          <cell r="R429">
            <v>0</v>
          </cell>
          <cell r="S429">
            <v>116.230384</v>
          </cell>
          <cell r="T429">
            <v>0</v>
          </cell>
          <cell r="U429">
            <v>0</v>
          </cell>
          <cell r="V429">
            <v>0</v>
          </cell>
          <cell r="W429">
            <v>4.6492153600000004</v>
          </cell>
          <cell r="X429">
            <v>0</v>
          </cell>
          <cell r="Y429">
            <v>0</v>
          </cell>
          <cell r="Z429">
            <v>0</v>
          </cell>
        </row>
        <row r="430">
          <cell r="A430" t="str">
            <v>Charlottetown Park</v>
          </cell>
          <cell r="B430" t="str">
            <v>Outdoor Recreational Facilities</v>
          </cell>
          <cell r="C430" t="str">
            <v>Outdoor Recreational Facilities</v>
          </cell>
          <cell r="D430">
            <v>433268</v>
          </cell>
          <cell r="E430">
            <v>100</v>
          </cell>
          <cell r="F430">
            <v>0</v>
          </cell>
          <cell r="G430">
            <v>2144.7129999999997</v>
          </cell>
          <cell r="H430">
            <v>0</v>
          </cell>
          <cell r="I430">
            <v>0</v>
          </cell>
          <cell r="J430">
            <v>0</v>
          </cell>
          <cell r="K430">
            <v>7.7209989706949989</v>
          </cell>
          <cell r="L430">
            <v>2144.7219363041663</v>
          </cell>
          <cell r="M430">
            <v>85.788519999999991</v>
          </cell>
          <cell r="N430">
            <v>4.9501046380165774E-3</v>
          </cell>
          <cell r="O430" t="e">
            <v>#DIV/0!</v>
          </cell>
          <cell r="P430">
            <v>4.9501046380165773E-5</v>
          </cell>
          <cell r="Q430">
            <v>7.7209989706949989</v>
          </cell>
          <cell r="R430">
            <v>0</v>
          </cell>
          <cell r="S430">
            <v>2144.7129999999997</v>
          </cell>
          <cell r="T430">
            <v>0</v>
          </cell>
          <cell r="U430">
            <v>0</v>
          </cell>
          <cell r="V430">
            <v>0</v>
          </cell>
          <cell r="W430">
            <v>85.788519999999991</v>
          </cell>
          <cell r="X430">
            <v>0</v>
          </cell>
          <cell r="Y430">
            <v>0</v>
          </cell>
          <cell r="Z430">
            <v>0</v>
          </cell>
        </row>
        <row r="431">
          <cell r="A431" t="str">
            <v>Chelsea Avenue Playground</v>
          </cell>
          <cell r="B431" t="str">
            <v>Outdoor Recreational Facilities</v>
          </cell>
          <cell r="C431" t="str">
            <v>Outdoor Recreational Facilities</v>
          </cell>
          <cell r="D431">
            <v>16974</v>
          </cell>
          <cell r="E431">
            <v>100</v>
          </cell>
          <cell r="F431">
            <v>0</v>
          </cell>
          <cell r="G431">
            <v>45.269363999999996</v>
          </cell>
          <cell r="H431">
            <v>0</v>
          </cell>
          <cell r="I431">
            <v>0</v>
          </cell>
          <cell r="J431">
            <v>0</v>
          </cell>
          <cell r="K431">
            <v>0.16297038944045997</v>
          </cell>
          <cell r="L431">
            <v>45.269552622349991</v>
          </cell>
          <cell r="M431">
            <v>1.8107745599999998</v>
          </cell>
          <cell r="N431">
            <v>2.6669937918198418E-3</v>
          </cell>
          <cell r="O431" t="e">
            <v>#DIV/0!</v>
          </cell>
          <cell r="P431">
            <v>2.6669937918198417E-5</v>
          </cell>
          <cell r="Q431">
            <v>0.16297038944045997</v>
          </cell>
          <cell r="R431">
            <v>0</v>
          </cell>
          <cell r="S431">
            <v>45.269363999999996</v>
          </cell>
          <cell r="T431">
            <v>0</v>
          </cell>
          <cell r="U431">
            <v>0</v>
          </cell>
          <cell r="V431">
            <v>0</v>
          </cell>
          <cell r="W431">
            <v>1.8107745599999998</v>
          </cell>
          <cell r="X431">
            <v>0</v>
          </cell>
          <cell r="Y431">
            <v>0</v>
          </cell>
          <cell r="Z431">
            <v>0</v>
          </cell>
        </row>
        <row r="432">
          <cell r="A432" t="str">
            <v>Cherry Beach Life Stn</v>
          </cell>
          <cell r="B432" t="str">
            <v>Police Stations</v>
          </cell>
          <cell r="C432" t="str">
            <v>Police Stations</v>
          </cell>
          <cell r="D432">
            <v>680</v>
          </cell>
          <cell r="E432">
            <v>168</v>
          </cell>
          <cell r="F432">
            <v>0</v>
          </cell>
          <cell r="G432">
            <v>17904.990170000001</v>
          </cell>
          <cell r="H432">
            <v>0</v>
          </cell>
          <cell r="I432">
            <v>0</v>
          </cell>
          <cell r="J432">
            <v>0</v>
          </cell>
          <cell r="K432">
            <v>64.458233186852553</v>
          </cell>
          <cell r="L432">
            <v>17905.064774125709</v>
          </cell>
          <cell r="M432">
            <v>716.19960680000008</v>
          </cell>
          <cell r="N432">
            <v>26.330977609008396</v>
          </cell>
          <cell r="O432" t="e">
            <v>#DIV/0!</v>
          </cell>
          <cell r="P432">
            <v>0.15673200957743094</v>
          </cell>
          <cell r="Q432">
            <v>64.458233186852553</v>
          </cell>
          <cell r="R432">
            <v>0</v>
          </cell>
          <cell r="S432">
            <v>17904.990170000001</v>
          </cell>
          <cell r="T432">
            <v>0</v>
          </cell>
          <cell r="U432">
            <v>0</v>
          </cell>
          <cell r="V432">
            <v>0</v>
          </cell>
          <cell r="W432">
            <v>716.19960680000008</v>
          </cell>
          <cell r="X432">
            <v>0</v>
          </cell>
          <cell r="Y432">
            <v>0</v>
          </cell>
          <cell r="Z432">
            <v>0</v>
          </cell>
        </row>
        <row r="433">
          <cell r="A433" t="str">
            <v>Chester Subway Stn</v>
          </cell>
          <cell r="B433" t="str">
            <v>TTC</v>
          </cell>
          <cell r="C433" t="str">
            <v>TTC</v>
          </cell>
          <cell r="D433">
            <v>0</v>
          </cell>
          <cell r="E433">
            <v>168</v>
          </cell>
          <cell r="F433">
            <v>0</v>
          </cell>
          <cell r="G433">
            <v>247384.834118</v>
          </cell>
          <cell r="H433">
            <v>0</v>
          </cell>
          <cell r="I433">
            <v>0</v>
          </cell>
          <cell r="J433">
            <v>0</v>
          </cell>
          <cell r="K433">
            <v>890.58911359731167</v>
          </cell>
          <cell r="L433">
            <v>247385.86488814212</v>
          </cell>
          <cell r="M433">
            <v>9895.393364720001</v>
          </cell>
          <cell r="N433" t="e">
            <v>#DIV/0!</v>
          </cell>
          <cell r="O433" t="e">
            <v>#DIV/0!</v>
          </cell>
          <cell r="P433" t="e">
            <v>#DIV/0!</v>
          </cell>
          <cell r="Q433">
            <v>890.58911359731167</v>
          </cell>
          <cell r="R433">
            <v>0</v>
          </cell>
          <cell r="S433">
            <v>247384.834118</v>
          </cell>
          <cell r="T433">
            <v>0</v>
          </cell>
          <cell r="U433">
            <v>0</v>
          </cell>
          <cell r="V433">
            <v>0</v>
          </cell>
          <cell r="W433">
            <v>9895.393364720001</v>
          </cell>
          <cell r="X433">
            <v>0</v>
          </cell>
          <cell r="Y433">
            <v>0</v>
          </cell>
          <cell r="Z433">
            <v>0</v>
          </cell>
        </row>
        <row r="434">
          <cell r="A434" t="str">
            <v>Chris Tonks Arena</v>
          </cell>
          <cell r="B434" t="str">
            <v>Indoor Sports Arena</v>
          </cell>
          <cell r="C434" t="str">
            <v>Indoor Sports Arena</v>
          </cell>
          <cell r="D434">
            <v>23638</v>
          </cell>
          <cell r="E434">
            <v>100</v>
          </cell>
          <cell r="F434">
            <v>0</v>
          </cell>
          <cell r="G434">
            <v>521643.07936700003</v>
          </cell>
          <cell r="H434">
            <v>53723.821507000001</v>
          </cell>
          <cell r="I434">
            <v>0</v>
          </cell>
          <cell r="J434">
            <v>0</v>
          </cell>
          <cell r="K434">
            <v>3919.6587505982498</v>
          </cell>
          <cell r="L434">
            <v>1088794.0973884028</v>
          </cell>
          <cell r="M434">
            <v>122924.32965331283</v>
          </cell>
          <cell r="N434">
            <v>46.06117680803802</v>
          </cell>
          <cell r="O434" t="e">
            <v>#DIV/0!</v>
          </cell>
          <cell r="P434">
            <v>0.46061176808038018</v>
          </cell>
          <cell r="Q434">
            <v>1877.9229103673906</v>
          </cell>
          <cell r="R434">
            <v>2041.7358402308594</v>
          </cell>
          <cell r="S434">
            <v>521643.07936700003</v>
          </cell>
          <cell r="T434">
            <v>555595.64487894182</v>
          </cell>
          <cell r="U434">
            <v>0</v>
          </cell>
          <cell r="V434">
            <v>0</v>
          </cell>
          <cell r="W434">
            <v>20865.723174680003</v>
          </cell>
          <cell r="X434">
            <v>102058.60647863284</v>
          </cell>
          <cell r="Y434">
            <v>0</v>
          </cell>
          <cell r="Z434">
            <v>0</v>
          </cell>
        </row>
        <row r="435">
          <cell r="A435" t="str">
            <v>Christie Pits</v>
          </cell>
          <cell r="B435" t="str">
            <v>Outdoor Recreational Facilities</v>
          </cell>
          <cell r="C435" t="str">
            <v>Outdoor Recreational Facilities</v>
          </cell>
          <cell r="D435">
            <v>29536</v>
          </cell>
          <cell r="E435">
            <v>100</v>
          </cell>
          <cell r="F435">
            <v>0</v>
          </cell>
          <cell r="G435">
            <v>23361.534885999998</v>
          </cell>
          <cell r="H435">
            <v>12121.149412000001</v>
          </cell>
          <cell r="I435">
            <v>0</v>
          </cell>
          <cell r="J435">
            <v>0</v>
          </cell>
          <cell r="K435">
            <v>544.75758673954942</v>
          </cell>
          <cell r="L435">
            <v>151321.55187209707</v>
          </cell>
          <cell r="M435">
            <v>23960.887721922285</v>
          </cell>
          <cell r="N435">
            <v>5.1232919783348141</v>
          </cell>
          <cell r="O435" t="e">
            <v>#DIV/0!</v>
          </cell>
          <cell r="P435">
            <v>5.1232919783348138E-2</v>
          </cell>
          <cell r="Q435">
            <v>84.101876012623279</v>
          </cell>
          <cell r="R435">
            <v>460.6557107269262</v>
          </cell>
          <cell r="S435">
            <v>23361.534885999998</v>
          </cell>
          <cell r="T435">
            <v>125353.2908740804</v>
          </cell>
          <cell r="U435">
            <v>0</v>
          </cell>
          <cell r="V435">
            <v>0</v>
          </cell>
          <cell r="W435">
            <v>934.46139543999993</v>
          </cell>
          <cell r="X435">
            <v>23026.426326482284</v>
          </cell>
          <cell r="Y435">
            <v>0</v>
          </cell>
          <cell r="Z435">
            <v>0</v>
          </cell>
        </row>
        <row r="436">
          <cell r="A436" t="str">
            <v>Christie Subway Stn</v>
          </cell>
          <cell r="B436" t="str">
            <v>TTC</v>
          </cell>
          <cell r="C436" t="str">
            <v>TTC</v>
          </cell>
          <cell r="D436">
            <v>0</v>
          </cell>
          <cell r="E436">
            <v>168</v>
          </cell>
          <cell r="F436">
            <v>0</v>
          </cell>
          <cell r="G436">
            <v>363609.507721</v>
          </cell>
          <cell r="H436">
            <v>0</v>
          </cell>
          <cell r="I436">
            <v>0</v>
          </cell>
          <cell r="J436">
            <v>0</v>
          </cell>
          <cell r="K436">
            <v>1308.9996819382156</v>
          </cell>
          <cell r="L436">
            <v>363611.02276061545</v>
          </cell>
          <cell r="M436">
            <v>14544.38030884</v>
          </cell>
          <cell r="N436" t="e">
            <v>#DIV/0!</v>
          </cell>
          <cell r="O436" t="e">
            <v>#DIV/0!</v>
          </cell>
          <cell r="P436" t="e">
            <v>#DIV/0!</v>
          </cell>
          <cell r="Q436">
            <v>1308.9996819382156</v>
          </cell>
          <cell r="R436">
            <v>0</v>
          </cell>
          <cell r="S436">
            <v>363609.507721</v>
          </cell>
          <cell r="T436">
            <v>0</v>
          </cell>
          <cell r="U436">
            <v>0</v>
          </cell>
          <cell r="V436">
            <v>0</v>
          </cell>
          <cell r="W436">
            <v>14544.38030884</v>
          </cell>
          <cell r="X436">
            <v>0</v>
          </cell>
          <cell r="Y436">
            <v>0</v>
          </cell>
          <cell r="Z436">
            <v>0</v>
          </cell>
        </row>
        <row r="437">
          <cell r="A437" t="str">
            <v>City Clerk's Office</v>
          </cell>
          <cell r="B437" t="str">
            <v>Administrative Offices</v>
          </cell>
          <cell r="C437" t="str">
            <v>Administrative Offices</v>
          </cell>
          <cell r="D437">
            <v>34843</v>
          </cell>
          <cell r="E437">
            <v>70</v>
          </cell>
          <cell r="F437">
            <v>0</v>
          </cell>
          <cell r="G437">
            <v>710224.49364500004</v>
          </cell>
          <cell r="H437">
            <v>48343.396979999998</v>
          </cell>
          <cell r="I437">
            <v>0</v>
          </cell>
          <cell r="J437">
            <v>0</v>
          </cell>
          <cell r="K437">
            <v>4394.0754418738625</v>
          </cell>
          <cell r="L437">
            <v>1220576.5116316285</v>
          </cell>
          <cell r="M437">
            <v>120246.44755473619</v>
          </cell>
          <cell r="N437">
            <v>35.030752565267875</v>
          </cell>
          <cell r="O437" t="e">
            <v>#DIV/0!</v>
          </cell>
          <cell r="P437">
            <v>0.50043932236096966</v>
          </cell>
          <cell r="Q437">
            <v>2556.8188304894047</v>
          </cell>
          <cell r="R437">
            <v>1837.256611384458</v>
          </cell>
          <cell r="S437">
            <v>710224.49364500004</v>
          </cell>
          <cell r="T437">
            <v>499952.90854806593</v>
          </cell>
          <cell r="U437">
            <v>0</v>
          </cell>
          <cell r="V437">
            <v>0</v>
          </cell>
          <cell r="W437">
            <v>28408.979745800003</v>
          </cell>
          <cell r="X437">
            <v>91837.467808936199</v>
          </cell>
          <cell r="Y437">
            <v>0</v>
          </cell>
          <cell r="Z437">
            <v>0</v>
          </cell>
        </row>
        <row r="438">
          <cell r="A438" t="str">
            <v>City Hall</v>
          </cell>
          <cell r="B438" t="str">
            <v>Administrative Offices</v>
          </cell>
          <cell r="C438" t="str">
            <v>Administrative Offices</v>
          </cell>
          <cell r="D438">
            <v>780061</v>
          </cell>
          <cell r="E438">
            <v>70</v>
          </cell>
          <cell r="F438">
            <v>0</v>
          </cell>
          <cell r="G438">
            <v>13448190.390590999</v>
          </cell>
          <cell r="H438">
            <v>0</v>
          </cell>
          <cell r="I438">
            <v>36099.257697847766</v>
          </cell>
          <cell r="J438">
            <v>27164.098019266177</v>
          </cell>
          <cell r="K438">
            <v>111677.04284609741</v>
          </cell>
          <cell r="L438">
            <v>31021400.790582612</v>
          </cell>
          <cell r="M438">
            <v>2513373.1585899587</v>
          </cell>
          <cell r="N438">
            <v>39.767916599576971</v>
          </cell>
          <cell r="O438" t="e">
            <v>#DIV/0!</v>
          </cell>
          <cell r="P438">
            <v>0.56811309427967105</v>
          </cell>
          <cell r="Q438">
            <v>48413.687128983453</v>
          </cell>
          <cell r="R438">
            <v>0</v>
          </cell>
          <cell r="S438">
            <v>13448190.390590999</v>
          </cell>
          <cell r="T438">
            <v>0</v>
          </cell>
          <cell r="U438">
            <v>10027571.58273549</v>
          </cell>
          <cell r="V438">
            <v>7545582.7831294937</v>
          </cell>
          <cell r="W438">
            <v>537927.61562364001</v>
          </cell>
          <cell r="X438">
            <v>0</v>
          </cell>
          <cell r="Y438">
            <v>1886191.0487117618</v>
          </cell>
          <cell r="Z438">
            <v>89254.49425455679</v>
          </cell>
        </row>
        <row r="439">
          <cell r="A439" t="str">
            <v>City Hall Eternal Flame</v>
          </cell>
          <cell r="B439" t="str">
            <v>EDC - Others</v>
          </cell>
          <cell r="C439" t="str">
            <v>EDC - Others</v>
          </cell>
          <cell r="D439">
            <v>1</v>
          </cell>
          <cell r="E439">
            <v>168</v>
          </cell>
          <cell r="F439">
            <v>0</v>
          </cell>
          <cell r="G439">
            <v>0</v>
          </cell>
          <cell r="H439">
            <v>9830.16129</v>
          </cell>
          <cell r="I439">
            <v>0</v>
          </cell>
          <cell r="J439">
            <v>0</v>
          </cell>
          <cell r="K439">
            <v>373.58832745038251</v>
          </cell>
          <cell r="L439">
            <v>103774.53540288404</v>
          </cell>
          <cell r="M439">
            <v>18674.259101000102</v>
          </cell>
          <cell r="N439">
            <v>103774.53540288404</v>
          </cell>
          <cell r="O439" t="e">
            <v>#DIV/0!</v>
          </cell>
          <cell r="P439">
            <v>617.70556787430974</v>
          </cell>
          <cell r="Q439">
            <v>0</v>
          </cell>
          <cell r="R439">
            <v>373.58832745038251</v>
          </cell>
          <cell r="S439">
            <v>0</v>
          </cell>
          <cell r="T439">
            <v>101660.57901279299</v>
          </cell>
          <cell r="U439">
            <v>0</v>
          </cell>
          <cell r="V439">
            <v>0</v>
          </cell>
          <cell r="W439">
            <v>0</v>
          </cell>
          <cell r="X439">
            <v>18674.259101000102</v>
          </cell>
          <cell r="Y439">
            <v>0</v>
          </cell>
          <cell r="Z439">
            <v>0</v>
          </cell>
        </row>
        <row r="440">
          <cell r="A440" t="str">
            <v>City Hall Nathan Phillips Sqr</v>
          </cell>
          <cell r="B440" t="str">
            <v>Outdoor Recreational Facilities</v>
          </cell>
          <cell r="C440" t="str">
            <v>Outdoor Recreational Facilities</v>
          </cell>
          <cell r="D440">
            <v>3606</v>
          </cell>
          <cell r="E440">
            <v>100</v>
          </cell>
          <cell r="F440">
            <v>0</v>
          </cell>
          <cell r="G440">
            <v>622339.188387</v>
          </cell>
          <cell r="H440">
            <v>0</v>
          </cell>
          <cell r="I440">
            <v>2935.5489871150917</v>
          </cell>
          <cell r="J440">
            <v>0</v>
          </cell>
          <cell r="K440">
            <v>5175.9794003961179</v>
          </cell>
          <cell r="L440">
            <v>1437772.0556655882</v>
          </cell>
          <cell r="M440">
            <v>178276.39520734875</v>
          </cell>
          <cell r="N440">
            <v>398.7165989089263</v>
          </cell>
          <cell r="O440" t="e">
            <v>#DIV/0!</v>
          </cell>
          <cell r="P440">
            <v>3.987165989089263</v>
          </cell>
          <cell r="Q440">
            <v>2240.4304132810257</v>
          </cell>
          <cell r="R440">
            <v>0</v>
          </cell>
          <cell r="S440">
            <v>622339.188387</v>
          </cell>
          <cell r="T440">
            <v>0</v>
          </cell>
          <cell r="U440">
            <v>815430.27419863665</v>
          </cell>
          <cell r="V440">
            <v>0</v>
          </cell>
          <cell r="W440">
            <v>24893.567535480001</v>
          </cell>
          <cell r="X440">
            <v>0</v>
          </cell>
          <cell r="Y440">
            <v>153382.82767186876</v>
          </cell>
          <cell r="Z440">
            <v>0</v>
          </cell>
        </row>
        <row r="441">
          <cell r="A441" t="str">
            <v>City Kids Childcare Centre</v>
          </cell>
          <cell r="B441" t="str">
            <v>Child Care Facilities</v>
          </cell>
          <cell r="C441" t="str">
            <v>Child Care Facilities</v>
          </cell>
          <cell r="D441">
            <v>8460</v>
          </cell>
          <cell r="E441">
            <v>100</v>
          </cell>
          <cell r="F441">
            <v>0</v>
          </cell>
          <cell r="G441">
            <v>61221.500152000001</v>
          </cell>
          <cell r="H441">
            <v>8918.2312080000011</v>
          </cell>
          <cell r="I441">
            <v>0</v>
          </cell>
          <cell r="J441">
            <v>0</v>
          </cell>
          <cell r="K441">
            <v>559.32938851571464</v>
          </cell>
          <cell r="L441">
            <v>155369.27458769851</v>
          </cell>
          <cell r="M441">
            <v>19390.734649605525</v>
          </cell>
          <cell r="N441">
            <v>18.365162480815428</v>
          </cell>
          <cell r="O441" t="e">
            <v>#DIV/0!</v>
          </cell>
          <cell r="P441">
            <v>0.18365162480815428</v>
          </cell>
          <cell r="Q441">
            <v>220.39831886970228</v>
          </cell>
          <cell r="R441">
            <v>338.93106964601236</v>
          </cell>
          <cell r="S441">
            <v>61221.500152000001</v>
          </cell>
          <cell r="T441">
            <v>92229.671683773602</v>
          </cell>
          <cell r="U441">
            <v>0</v>
          </cell>
          <cell r="V441">
            <v>0</v>
          </cell>
          <cell r="W441">
            <v>2448.8600060799999</v>
          </cell>
          <cell r="X441">
            <v>16941.874643525523</v>
          </cell>
          <cell r="Y441">
            <v>0</v>
          </cell>
          <cell r="Z441">
            <v>0</v>
          </cell>
        </row>
        <row r="442">
          <cell r="A442" t="str">
            <v>Civic Garden Centre</v>
          </cell>
          <cell r="B442" t="str">
            <v>Cultural Facilities</v>
          </cell>
          <cell r="C442" t="str">
            <v>Cultural Facilities</v>
          </cell>
          <cell r="D442">
            <v>36953</v>
          </cell>
          <cell r="E442">
            <v>100</v>
          </cell>
          <cell r="F442">
            <v>0</v>
          </cell>
          <cell r="G442">
            <v>389917.283635</v>
          </cell>
          <cell r="H442">
            <v>37229.284667</v>
          </cell>
          <cell r="I442">
            <v>0</v>
          </cell>
          <cell r="J442">
            <v>0</v>
          </cell>
          <cell r="K442">
            <v>2818.5807032238572</v>
          </cell>
          <cell r="L442">
            <v>782939.08422884927</v>
          </cell>
          <cell r="M442">
            <v>86320.791134453233</v>
          </cell>
          <cell r="N442">
            <v>21.187429551832036</v>
          </cell>
          <cell r="O442" t="e">
            <v>#DIV/0!</v>
          </cell>
          <cell r="P442">
            <v>0.21187429551832035</v>
          </cell>
          <cell r="Q442">
            <v>1403.7080698452544</v>
          </cell>
          <cell r="R442">
            <v>1414.8726333786026</v>
          </cell>
          <cell r="S442">
            <v>389917.283635</v>
          </cell>
          <cell r="T442">
            <v>385014.09324071388</v>
          </cell>
          <cell r="U442">
            <v>0</v>
          </cell>
          <cell r="V442">
            <v>0</v>
          </cell>
          <cell r="W442">
            <v>15596.691345400001</v>
          </cell>
          <cell r="X442">
            <v>70724.099789053231</v>
          </cell>
          <cell r="Y442">
            <v>0</v>
          </cell>
          <cell r="Z442">
            <v>0</v>
          </cell>
        </row>
        <row r="443">
          <cell r="A443" t="str">
            <v>Clanton Park Baseball</v>
          </cell>
          <cell r="B443" t="str">
            <v>Outdoor Recreational Facilities</v>
          </cell>
          <cell r="C443" t="str">
            <v>Outdoor Recreational Facilities</v>
          </cell>
          <cell r="D443">
            <v>3025</v>
          </cell>
          <cell r="E443">
            <v>100</v>
          </cell>
          <cell r="F443">
            <v>0</v>
          </cell>
          <cell r="G443">
            <v>29033.549366000003</v>
          </cell>
          <cell r="H443">
            <v>0</v>
          </cell>
          <cell r="I443">
            <v>0</v>
          </cell>
          <cell r="J443">
            <v>0</v>
          </cell>
          <cell r="K443">
            <v>104.52121322084049</v>
          </cell>
          <cell r="L443">
            <v>29033.67033912236</v>
          </cell>
          <cell r="M443">
            <v>1161.3419746400002</v>
          </cell>
          <cell r="N443">
            <v>9.5979075501230948</v>
          </cell>
          <cell r="O443" t="e">
            <v>#DIV/0!</v>
          </cell>
          <cell r="P443">
            <v>9.5979075501230943E-2</v>
          </cell>
          <cell r="Q443">
            <v>104.52121322084049</v>
          </cell>
          <cell r="R443">
            <v>0</v>
          </cell>
          <cell r="S443">
            <v>29033.549366000003</v>
          </cell>
          <cell r="T443">
            <v>0</v>
          </cell>
          <cell r="U443">
            <v>0</v>
          </cell>
          <cell r="V443">
            <v>0</v>
          </cell>
          <cell r="W443">
            <v>1161.3419746400002</v>
          </cell>
          <cell r="X443">
            <v>0</v>
          </cell>
          <cell r="Y443">
            <v>0</v>
          </cell>
          <cell r="Z443">
            <v>0</v>
          </cell>
        </row>
        <row r="444">
          <cell r="A444" t="str">
            <v>Clarence Square</v>
          </cell>
          <cell r="B444" t="str">
            <v>Outdoor Recreational Facilities</v>
          </cell>
          <cell r="C444" t="str">
            <v>Outdoor Recreational Facilities</v>
          </cell>
          <cell r="D444">
            <v>1</v>
          </cell>
          <cell r="E444">
            <v>100</v>
          </cell>
          <cell r="F444">
            <v>0</v>
          </cell>
          <cell r="G444">
            <v>3838.993622</v>
          </cell>
          <cell r="H444">
            <v>0</v>
          </cell>
          <cell r="I444">
            <v>0</v>
          </cell>
          <cell r="J444">
            <v>0</v>
          </cell>
          <cell r="K444">
            <v>13.82043462410433</v>
          </cell>
          <cell r="L444">
            <v>3839.0096178067583</v>
          </cell>
          <cell r="M444">
            <v>153.55974488000001</v>
          </cell>
          <cell r="N444">
            <v>3839.0096178067583</v>
          </cell>
          <cell r="O444" t="e">
            <v>#DIV/0!</v>
          </cell>
          <cell r="P444">
            <v>38.39009617806758</v>
          </cell>
          <cell r="Q444">
            <v>13.82043462410433</v>
          </cell>
          <cell r="R444">
            <v>0</v>
          </cell>
          <cell r="S444">
            <v>3838.993622</v>
          </cell>
          <cell r="T444">
            <v>0</v>
          </cell>
          <cell r="U444">
            <v>0</v>
          </cell>
          <cell r="V444">
            <v>0</v>
          </cell>
          <cell r="W444">
            <v>153.55974488000001</v>
          </cell>
          <cell r="X444">
            <v>0</v>
          </cell>
          <cell r="Y444">
            <v>0</v>
          </cell>
          <cell r="Z444">
            <v>0</v>
          </cell>
        </row>
        <row r="445">
          <cell r="A445" t="str">
            <v>Cliffcrest</v>
          </cell>
          <cell r="B445" t="str">
            <v>Public Libraries</v>
          </cell>
          <cell r="C445" t="str">
            <v>Public Libraries</v>
          </cell>
          <cell r="D445">
            <v>4898</v>
          </cell>
          <cell r="E445">
            <v>70</v>
          </cell>
          <cell r="F445">
            <v>0</v>
          </cell>
          <cell r="G445">
            <v>60860.538010999997</v>
          </cell>
          <cell r="H445">
            <v>7852.063889</v>
          </cell>
          <cell r="I445">
            <v>0</v>
          </cell>
          <cell r="J445">
            <v>0</v>
          </cell>
          <cell r="K445">
            <v>517.51098448132677</v>
          </cell>
          <cell r="L445">
            <v>143753.05124481299</v>
          </cell>
          <cell r="M445">
            <v>17350.908769734411</v>
          </cell>
          <cell r="N445">
            <v>29.349336718010001</v>
          </cell>
          <cell r="O445" t="e">
            <v>#DIV/0!</v>
          </cell>
          <cell r="P445">
            <v>0.41927623882871429</v>
          </cell>
          <cell r="Q445">
            <v>219.09884974767013</v>
          </cell>
          <cell r="R445">
            <v>298.41213473365667</v>
          </cell>
          <cell r="S445">
            <v>60860.538010999997</v>
          </cell>
          <cell r="T445">
            <v>81203.689120871291</v>
          </cell>
          <cell r="U445">
            <v>0</v>
          </cell>
          <cell r="V445">
            <v>0</v>
          </cell>
          <cell r="W445">
            <v>2434.4215204399998</v>
          </cell>
          <cell r="X445">
            <v>14916.487249294411</v>
          </cell>
          <cell r="Y445">
            <v>0</v>
          </cell>
          <cell r="Z445">
            <v>0</v>
          </cell>
        </row>
        <row r="446">
          <cell r="A446" t="str">
            <v>Cliffcrest Employment Services</v>
          </cell>
          <cell r="B446" t="str">
            <v>Administrative Offices</v>
          </cell>
          <cell r="C446" t="str">
            <v>Administrative Offices</v>
          </cell>
          <cell r="D446">
            <v>8530</v>
          </cell>
          <cell r="E446">
            <v>70</v>
          </cell>
          <cell r="F446">
            <v>0</v>
          </cell>
          <cell r="G446">
            <v>112550.60941600001</v>
          </cell>
          <cell r="H446">
            <v>0</v>
          </cell>
          <cell r="I446">
            <v>0</v>
          </cell>
          <cell r="J446">
            <v>0</v>
          </cell>
          <cell r="K446">
            <v>405.18388215674122</v>
          </cell>
          <cell r="L446">
            <v>112551.07837687257</v>
          </cell>
          <cell r="M446">
            <v>4502.0243766400008</v>
          </cell>
          <cell r="N446">
            <v>13.194733690137463</v>
          </cell>
          <cell r="O446" t="e">
            <v>#DIV/0!</v>
          </cell>
          <cell r="P446">
            <v>0.18849619557339234</v>
          </cell>
          <cell r="Q446">
            <v>405.18388215674122</v>
          </cell>
          <cell r="R446">
            <v>0</v>
          </cell>
          <cell r="S446">
            <v>112550.60941600001</v>
          </cell>
          <cell r="T446">
            <v>0</v>
          </cell>
          <cell r="U446">
            <v>0</v>
          </cell>
          <cell r="V446">
            <v>0</v>
          </cell>
          <cell r="W446">
            <v>4502.0243766400008</v>
          </cell>
          <cell r="X446">
            <v>0</v>
          </cell>
          <cell r="Y446">
            <v>0</v>
          </cell>
          <cell r="Z446">
            <v>0</v>
          </cell>
        </row>
        <row r="447">
          <cell r="A447" t="str">
            <v>Close Avenue Parkette</v>
          </cell>
          <cell r="B447" t="str">
            <v>Outdoor Recreational Facilities</v>
          </cell>
          <cell r="C447" t="str">
            <v>Outdoor Recreational Facilities</v>
          </cell>
          <cell r="D447">
            <v>1</v>
          </cell>
          <cell r="E447">
            <v>100</v>
          </cell>
          <cell r="F447">
            <v>0</v>
          </cell>
          <cell r="G447">
            <v>13634.059922</v>
          </cell>
          <cell r="H447">
            <v>0</v>
          </cell>
          <cell r="I447">
            <v>0</v>
          </cell>
          <cell r="J447">
            <v>0</v>
          </cell>
          <cell r="K447">
            <v>49.082820230098832</v>
          </cell>
          <cell r="L447">
            <v>13634.116730583009</v>
          </cell>
          <cell r="M447">
            <v>545.36239688000001</v>
          </cell>
          <cell r="N447">
            <v>13634.116730583009</v>
          </cell>
          <cell r="O447" t="e">
            <v>#DIV/0!</v>
          </cell>
          <cell r="P447">
            <v>136.34116730583008</v>
          </cell>
          <cell r="Q447">
            <v>49.082820230098832</v>
          </cell>
          <cell r="R447">
            <v>0</v>
          </cell>
          <cell r="S447">
            <v>13634.059922</v>
          </cell>
          <cell r="T447">
            <v>0</v>
          </cell>
          <cell r="U447">
            <v>0</v>
          </cell>
          <cell r="V447">
            <v>0</v>
          </cell>
          <cell r="W447">
            <v>545.36239688000001</v>
          </cell>
          <cell r="X447">
            <v>0</v>
          </cell>
          <cell r="Y447">
            <v>0</v>
          </cell>
          <cell r="Z447">
            <v>0</v>
          </cell>
        </row>
        <row r="448">
          <cell r="A448" t="str">
            <v>Cloud Gardens</v>
          </cell>
          <cell r="B448" t="str">
            <v>Greenhouses</v>
          </cell>
          <cell r="C448" t="str">
            <v>Greenhouses</v>
          </cell>
          <cell r="D448">
            <v>6243</v>
          </cell>
          <cell r="E448">
            <v>168</v>
          </cell>
          <cell r="F448">
            <v>0</v>
          </cell>
          <cell r="G448">
            <v>171801.83421300002</v>
          </cell>
          <cell r="H448">
            <v>0</v>
          </cell>
          <cell r="I448">
            <v>859.90482559928239</v>
          </cell>
          <cell r="J448">
            <v>0</v>
          </cell>
          <cell r="K448">
            <v>1478.3940057935956</v>
          </cell>
          <cell r="L448">
            <v>410665.0016093321</v>
          </cell>
          <cell r="M448">
            <v>51802.215654689928</v>
          </cell>
          <cell r="N448">
            <v>65.780073940306281</v>
          </cell>
          <cell r="O448" t="e">
            <v>#DIV/0!</v>
          </cell>
          <cell r="P448">
            <v>0.39154805916848978</v>
          </cell>
          <cell r="Q448">
            <v>618.48918019431324</v>
          </cell>
          <cell r="R448">
            <v>0</v>
          </cell>
          <cell r="S448">
            <v>171801.83421300002</v>
          </cell>
          <cell r="T448">
            <v>0</v>
          </cell>
          <cell r="U448">
            <v>238862.45155535624</v>
          </cell>
          <cell r="V448">
            <v>0</v>
          </cell>
          <cell r="W448">
            <v>6872.0733685200012</v>
          </cell>
          <cell r="X448">
            <v>0</v>
          </cell>
          <cell r="Y448">
            <v>44930.142286169925</v>
          </cell>
          <cell r="Z448">
            <v>0</v>
          </cell>
        </row>
        <row r="449">
          <cell r="A449" t="str">
            <v>Cloverdale Park</v>
          </cell>
          <cell r="B449" t="str">
            <v>Outdoor Recreational Facilities</v>
          </cell>
          <cell r="C449" t="str">
            <v>Outdoor Recreational Facilities</v>
          </cell>
          <cell r="D449">
            <v>191113</v>
          </cell>
          <cell r="E449">
            <v>100</v>
          </cell>
          <cell r="F449">
            <v>0</v>
          </cell>
          <cell r="G449">
            <v>3375.0442499999999</v>
          </cell>
          <cell r="H449">
            <v>0</v>
          </cell>
          <cell r="I449">
            <v>0</v>
          </cell>
          <cell r="J449">
            <v>0</v>
          </cell>
          <cell r="K449">
            <v>12.150209925663749</v>
          </cell>
          <cell r="L449">
            <v>3375.0583126843749</v>
          </cell>
          <cell r="M449">
            <v>135.00176999999999</v>
          </cell>
          <cell r="N449">
            <v>1.7660014298788544E-2</v>
          </cell>
          <cell r="O449" t="e">
            <v>#DIV/0!</v>
          </cell>
          <cell r="P449">
            <v>1.7660014298788543E-4</v>
          </cell>
          <cell r="Q449">
            <v>12.150209925663749</v>
          </cell>
          <cell r="R449">
            <v>0</v>
          </cell>
          <cell r="S449">
            <v>3375.0442499999999</v>
          </cell>
          <cell r="T449">
            <v>0</v>
          </cell>
          <cell r="U449">
            <v>0</v>
          </cell>
          <cell r="V449">
            <v>0</v>
          </cell>
          <cell r="W449">
            <v>135.00176999999999</v>
          </cell>
          <cell r="X449">
            <v>0</v>
          </cell>
          <cell r="Y449">
            <v>0</v>
          </cell>
          <cell r="Z449">
            <v>0</v>
          </cell>
        </row>
        <row r="450">
          <cell r="A450" t="str">
            <v>Clydesdale Park Tennis</v>
          </cell>
          <cell r="B450" t="str">
            <v>Outdoor Recreational Facilities</v>
          </cell>
          <cell r="C450" t="str">
            <v>Outdoor Recreational Facilities</v>
          </cell>
          <cell r="D450">
            <v>2185</v>
          </cell>
          <cell r="E450">
            <v>100</v>
          </cell>
          <cell r="F450">
            <v>0</v>
          </cell>
          <cell r="G450">
            <v>50284.979305999994</v>
          </cell>
          <cell r="H450">
            <v>0</v>
          </cell>
          <cell r="I450">
            <v>0</v>
          </cell>
          <cell r="J450">
            <v>0</v>
          </cell>
          <cell r="K450">
            <v>181.02667977628957</v>
          </cell>
          <cell r="L450">
            <v>50285.1888267471</v>
          </cell>
          <cell r="M450">
            <v>2011.3991722399999</v>
          </cell>
          <cell r="N450">
            <v>23.013816396680596</v>
          </cell>
          <cell r="O450" t="e">
            <v>#DIV/0!</v>
          </cell>
          <cell r="P450">
            <v>0.23013816396680598</v>
          </cell>
          <cell r="Q450">
            <v>181.02667977628957</v>
          </cell>
          <cell r="R450">
            <v>0</v>
          </cell>
          <cell r="S450">
            <v>50284.979305999994</v>
          </cell>
          <cell r="T450">
            <v>0</v>
          </cell>
          <cell r="U450">
            <v>0</v>
          </cell>
          <cell r="V450">
            <v>0</v>
          </cell>
          <cell r="W450">
            <v>2011.3991722399999</v>
          </cell>
          <cell r="X450">
            <v>0</v>
          </cell>
          <cell r="Y450">
            <v>0</v>
          </cell>
          <cell r="Z450">
            <v>0</v>
          </cell>
        </row>
        <row r="451">
          <cell r="A451" t="str">
            <v>Colborne Lodge</v>
          </cell>
          <cell r="B451" t="str">
            <v>Cultural Facilities</v>
          </cell>
          <cell r="C451" t="str">
            <v>Cultural Facilities</v>
          </cell>
          <cell r="D451">
            <v>7050</v>
          </cell>
          <cell r="E451">
            <v>100</v>
          </cell>
          <cell r="F451">
            <v>0</v>
          </cell>
          <cell r="G451">
            <v>176864.28191300001</v>
          </cell>
          <cell r="H451">
            <v>11129.382272999999</v>
          </cell>
          <cell r="I451">
            <v>0</v>
          </cell>
          <cell r="J451">
            <v>0</v>
          </cell>
          <cell r="K451">
            <v>1059.6783698870136</v>
          </cell>
          <cell r="L451">
            <v>294355.10274639266</v>
          </cell>
          <cell r="M451">
            <v>28216.947486715369</v>
          </cell>
          <cell r="N451">
            <v>41.752496843459951</v>
          </cell>
          <cell r="O451" t="e">
            <v>#DIV/0!</v>
          </cell>
          <cell r="P451">
            <v>0.41752496843459952</v>
          </cell>
          <cell r="Q451">
            <v>636.71406785102874</v>
          </cell>
          <cell r="R451">
            <v>422.96430203598482</v>
          </cell>
          <cell r="S451">
            <v>176864.28191300001</v>
          </cell>
          <cell r="T451">
            <v>115096.73265268409</v>
          </cell>
          <cell r="U451">
            <v>0</v>
          </cell>
          <cell r="V451">
            <v>0</v>
          </cell>
          <cell r="W451">
            <v>7074.5712765200005</v>
          </cell>
          <cell r="X451">
            <v>21142.376210195369</v>
          </cell>
          <cell r="Y451">
            <v>0</v>
          </cell>
          <cell r="Z451">
            <v>0</v>
          </cell>
        </row>
        <row r="452">
          <cell r="A452" t="str">
            <v>Coleman Park</v>
          </cell>
          <cell r="B452" t="str">
            <v>Outdoor Recreational Facilities</v>
          </cell>
          <cell r="C452" t="str">
            <v>Outdoor Recreational Facilities</v>
          </cell>
          <cell r="D452">
            <v>226</v>
          </cell>
          <cell r="E452">
            <v>100</v>
          </cell>
          <cell r="F452">
            <v>0</v>
          </cell>
          <cell r="G452">
            <v>1295.853382</v>
          </cell>
          <cell r="H452">
            <v>0</v>
          </cell>
          <cell r="I452">
            <v>0</v>
          </cell>
          <cell r="J452">
            <v>0</v>
          </cell>
          <cell r="K452">
            <v>4.6650916130007296</v>
          </cell>
          <cell r="L452">
            <v>1295.8587813890915</v>
          </cell>
          <cell r="M452">
            <v>51.834135279999998</v>
          </cell>
          <cell r="N452">
            <v>5.7338884132260688</v>
          </cell>
          <cell r="O452" t="e">
            <v>#DIV/0!</v>
          </cell>
          <cell r="P452">
            <v>5.7338884132260688E-2</v>
          </cell>
          <cell r="Q452">
            <v>4.6650916130007296</v>
          </cell>
          <cell r="R452">
            <v>0</v>
          </cell>
          <cell r="S452">
            <v>1295.853382</v>
          </cell>
          <cell r="T452">
            <v>0</v>
          </cell>
          <cell r="U452">
            <v>0</v>
          </cell>
          <cell r="V452">
            <v>0</v>
          </cell>
          <cell r="W452">
            <v>51.834135279999998</v>
          </cell>
          <cell r="X452">
            <v>0</v>
          </cell>
          <cell r="Y452">
            <v>0</v>
          </cell>
          <cell r="Z452">
            <v>0</v>
          </cell>
        </row>
        <row r="453">
          <cell r="A453" t="str">
            <v>College Park</v>
          </cell>
          <cell r="B453" t="str">
            <v>Outdoor Recreational Facilities</v>
          </cell>
          <cell r="C453" t="str">
            <v>Outdoor Recreational Facilities</v>
          </cell>
          <cell r="D453">
            <v>1</v>
          </cell>
          <cell r="E453">
            <v>100</v>
          </cell>
          <cell r="F453">
            <v>0</v>
          </cell>
          <cell r="G453">
            <v>3635.7409419999999</v>
          </cell>
          <cell r="H453">
            <v>0</v>
          </cell>
          <cell r="I453">
            <v>0</v>
          </cell>
          <cell r="J453">
            <v>0</v>
          </cell>
          <cell r="K453">
            <v>13.088721927314129</v>
          </cell>
          <cell r="L453">
            <v>3635.7560909205913</v>
          </cell>
          <cell r="M453">
            <v>145.42963768000001</v>
          </cell>
          <cell r="N453">
            <v>3635.7560909205913</v>
          </cell>
          <cell r="O453" t="e">
            <v>#DIV/0!</v>
          </cell>
          <cell r="P453">
            <v>36.357560909205915</v>
          </cell>
          <cell r="Q453">
            <v>13.088721927314129</v>
          </cell>
          <cell r="R453">
            <v>0</v>
          </cell>
          <cell r="S453">
            <v>3635.7409419999999</v>
          </cell>
          <cell r="T453">
            <v>0</v>
          </cell>
          <cell r="U453">
            <v>0</v>
          </cell>
          <cell r="V453">
            <v>0</v>
          </cell>
          <cell r="W453">
            <v>145.42963768000001</v>
          </cell>
          <cell r="X453">
            <v>0</v>
          </cell>
          <cell r="Y453">
            <v>0</v>
          </cell>
          <cell r="Z453">
            <v>0</v>
          </cell>
        </row>
        <row r="454">
          <cell r="A454" t="str">
            <v>College Shaw</v>
          </cell>
          <cell r="B454" t="str">
            <v>Public Libraries</v>
          </cell>
          <cell r="C454" t="str">
            <v>Public Libraries</v>
          </cell>
          <cell r="D454">
            <v>7685</v>
          </cell>
          <cell r="E454">
            <v>70</v>
          </cell>
          <cell r="F454">
            <v>0</v>
          </cell>
          <cell r="G454">
            <v>77421.411763000011</v>
          </cell>
          <cell r="H454">
            <v>8784.4386009999998</v>
          </cell>
          <cell r="I454">
            <v>0</v>
          </cell>
          <cell r="J454">
            <v>0</v>
          </cell>
          <cell r="K454">
            <v>612.56461990970024</v>
          </cell>
          <cell r="L454">
            <v>170156.83886380563</v>
          </cell>
          <cell r="M454">
            <v>19784.566636453692</v>
          </cell>
          <cell r="N454">
            <v>22.141423404529036</v>
          </cell>
          <cell r="O454" t="e">
            <v>#DIV/0!</v>
          </cell>
          <cell r="P454">
            <v>0.3163060486361291</v>
          </cell>
          <cell r="Q454">
            <v>278.71824366797648</v>
          </cell>
          <cell r="R454">
            <v>333.8463762417237</v>
          </cell>
          <cell r="S454">
            <v>77421.411763000011</v>
          </cell>
          <cell r="T454">
            <v>90846.028679961688</v>
          </cell>
          <cell r="U454">
            <v>0</v>
          </cell>
          <cell r="V454">
            <v>0</v>
          </cell>
          <cell r="W454">
            <v>3096.8564705200006</v>
          </cell>
          <cell r="X454">
            <v>16687.710165933691</v>
          </cell>
          <cell r="Y454">
            <v>0</v>
          </cell>
          <cell r="Z454">
            <v>0</v>
          </cell>
        </row>
        <row r="455">
          <cell r="A455" t="str">
            <v>College Street Park</v>
          </cell>
          <cell r="B455" t="str">
            <v>Outdoor Recreational Facilities</v>
          </cell>
          <cell r="C455" t="str">
            <v>Outdoor Recreational Facilities</v>
          </cell>
          <cell r="D455">
            <v>1</v>
          </cell>
          <cell r="E455">
            <v>100</v>
          </cell>
          <cell r="F455">
            <v>0</v>
          </cell>
          <cell r="G455">
            <v>1817.867972</v>
          </cell>
          <cell r="H455">
            <v>0</v>
          </cell>
          <cell r="I455">
            <v>0</v>
          </cell>
          <cell r="J455">
            <v>0</v>
          </cell>
          <cell r="K455">
            <v>6.5443519672195798</v>
          </cell>
          <cell r="L455">
            <v>1817.8755464498834</v>
          </cell>
          <cell r="M455">
            <v>72.714718880000007</v>
          </cell>
          <cell r="N455">
            <v>1817.8755464498834</v>
          </cell>
          <cell r="O455" t="e">
            <v>#DIV/0!</v>
          </cell>
          <cell r="P455">
            <v>18.178755464498835</v>
          </cell>
          <cell r="Q455">
            <v>6.5443519672195798</v>
          </cell>
          <cell r="R455">
            <v>0</v>
          </cell>
          <cell r="S455">
            <v>1817.867972</v>
          </cell>
          <cell r="T455">
            <v>0</v>
          </cell>
          <cell r="U455">
            <v>0</v>
          </cell>
          <cell r="V455">
            <v>0</v>
          </cell>
          <cell r="W455">
            <v>72.714718880000007</v>
          </cell>
          <cell r="X455">
            <v>0</v>
          </cell>
          <cell r="Y455">
            <v>0</v>
          </cell>
          <cell r="Z455">
            <v>0</v>
          </cell>
        </row>
        <row r="456">
          <cell r="A456" t="str">
            <v>College Subway Stn</v>
          </cell>
          <cell r="B456" t="str">
            <v>TTC</v>
          </cell>
          <cell r="C456" t="str">
            <v>TTC</v>
          </cell>
          <cell r="D456">
            <v>0</v>
          </cell>
          <cell r="E456">
            <v>168</v>
          </cell>
          <cell r="F456">
            <v>0</v>
          </cell>
          <cell r="G456">
            <v>308618.21518100001</v>
          </cell>
          <cell r="H456">
            <v>0</v>
          </cell>
          <cell r="I456">
            <v>0</v>
          </cell>
          <cell r="J456">
            <v>0</v>
          </cell>
          <cell r="K456">
            <v>1111.0302039248277</v>
          </cell>
          <cell r="L456">
            <v>308619.5010902299</v>
          </cell>
          <cell r="M456">
            <v>12344.72860724</v>
          </cell>
          <cell r="N456" t="e">
            <v>#DIV/0!</v>
          </cell>
          <cell r="O456" t="e">
            <v>#DIV/0!</v>
          </cell>
          <cell r="P456" t="e">
            <v>#DIV/0!</v>
          </cell>
          <cell r="Q456">
            <v>1111.0302039248277</v>
          </cell>
          <cell r="R456">
            <v>0</v>
          </cell>
          <cell r="S456">
            <v>308618.21518100001</v>
          </cell>
          <cell r="T456">
            <v>0</v>
          </cell>
          <cell r="U456">
            <v>0</v>
          </cell>
          <cell r="V456">
            <v>0</v>
          </cell>
          <cell r="W456">
            <v>12344.72860724</v>
          </cell>
          <cell r="X456">
            <v>0</v>
          </cell>
          <cell r="Y456">
            <v>0</v>
          </cell>
          <cell r="Z456">
            <v>0</v>
          </cell>
        </row>
        <row r="457">
          <cell r="A457" t="str">
            <v>Colonel Danforth Park</v>
          </cell>
          <cell r="B457" t="str">
            <v>Outdoor Recreational Facilities</v>
          </cell>
          <cell r="C457" t="str">
            <v>Outdoor Recreational Facilities</v>
          </cell>
          <cell r="D457">
            <v>2723</v>
          </cell>
          <cell r="E457">
            <v>100</v>
          </cell>
          <cell r="F457">
            <v>0</v>
          </cell>
          <cell r="G457">
            <v>12830.618312999999</v>
          </cell>
          <cell r="H457">
            <v>0</v>
          </cell>
          <cell r="I457">
            <v>0</v>
          </cell>
          <cell r="J457">
            <v>0</v>
          </cell>
          <cell r="K457">
            <v>46.19041838607469</v>
          </cell>
          <cell r="L457">
            <v>12830.671773909637</v>
          </cell>
          <cell r="M457">
            <v>513.22473251999998</v>
          </cell>
          <cell r="N457">
            <v>4.7119617238008216</v>
          </cell>
          <cell r="O457" t="e">
            <v>#DIV/0!</v>
          </cell>
          <cell r="P457">
            <v>4.7119617238008213E-2</v>
          </cell>
          <cell r="Q457">
            <v>46.19041838607469</v>
          </cell>
          <cell r="R457">
            <v>0</v>
          </cell>
          <cell r="S457">
            <v>12830.618312999999</v>
          </cell>
          <cell r="T457">
            <v>0</v>
          </cell>
          <cell r="U457">
            <v>0</v>
          </cell>
          <cell r="V457">
            <v>0</v>
          </cell>
          <cell r="W457">
            <v>513.22473251999998</v>
          </cell>
          <cell r="X457">
            <v>0</v>
          </cell>
          <cell r="Y457">
            <v>0</v>
          </cell>
          <cell r="Z457">
            <v>0</v>
          </cell>
        </row>
        <row r="458">
          <cell r="A458" t="str">
            <v>Colonel Samuel Smith Park</v>
          </cell>
          <cell r="B458" t="str">
            <v>Outdoor Recreational Facilities</v>
          </cell>
          <cell r="C458" t="str">
            <v>Outdoor Recreational Facilities</v>
          </cell>
          <cell r="D458">
            <v>4947814</v>
          </cell>
          <cell r="E458">
            <v>100</v>
          </cell>
          <cell r="F458">
            <v>0</v>
          </cell>
          <cell r="G458">
            <v>47195.313962</v>
          </cell>
          <cell r="H458">
            <v>32288.583282</v>
          </cell>
          <cell r="I458">
            <v>0</v>
          </cell>
          <cell r="J458">
            <v>0</v>
          </cell>
          <cell r="K458">
            <v>1397.0086097428748</v>
          </cell>
          <cell r="L458">
            <v>388057.94715079857</v>
          </cell>
          <cell r="M458">
            <v>63226.111333462584</v>
          </cell>
          <cell r="N458">
            <v>7.8430180914399489E-2</v>
          </cell>
          <cell r="O458" t="e">
            <v>#DIV/0!</v>
          </cell>
          <cell r="P458">
            <v>7.8430180914399491E-4</v>
          </cell>
          <cell r="Q458">
            <v>169.90383819290943</v>
          </cell>
          <cell r="R458">
            <v>1227.1047715499653</v>
          </cell>
          <cell r="S458">
            <v>47195.313962</v>
          </cell>
          <cell r="T458">
            <v>333918.8417274594</v>
          </cell>
          <cell r="U458">
            <v>0</v>
          </cell>
          <cell r="V458">
            <v>0</v>
          </cell>
          <cell r="W458">
            <v>1887.81255848</v>
          </cell>
          <cell r="X458">
            <v>61338.298774982584</v>
          </cell>
          <cell r="Y458">
            <v>0</v>
          </cell>
          <cell r="Z458">
            <v>0</v>
          </cell>
        </row>
        <row r="459">
          <cell r="A459" t="str">
            <v>Columbus Parkette</v>
          </cell>
          <cell r="B459" t="str">
            <v>Outdoor Recreational Facilities</v>
          </cell>
          <cell r="C459" t="str">
            <v>Outdoor Recreational Facilities</v>
          </cell>
          <cell r="D459">
            <v>226</v>
          </cell>
          <cell r="E459">
            <v>100</v>
          </cell>
          <cell r="F459">
            <v>0</v>
          </cell>
          <cell r="G459">
            <v>5424.4448999999995</v>
          </cell>
          <cell r="H459">
            <v>0</v>
          </cell>
          <cell r="I459">
            <v>0</v>
          </cell>
          <cell r="J459">
            <v>0</v>
          </cell>
          <cell r="K459">
            <v>19.528083006673498</v>
          </cell>
          <cell r="L459">
            <v>5424.4675018537491</v>
          </cell>
          <cell r="M459">
            <v>216.97779599999998</v>
          </cell>
          <cell r="N459">
            <v>24.002068592273226</v>
          </cell>
          <cell r="O459" t="e">
            <v>#DIV/0!</v>
          </cell>
          <cell r="P459">
            <v>0.24002068592273226</v>
          </cell>
          <cell r="Q459">
            <v>19.528083006673498</v>
          </cell>
          <cell r="R459">
            <v>0</v>
          </cell>
          <cell r="S459">
            <v>5424.4448999999995</v>
          </cell>
          <cell r="T459">
            <v>0</v>
          </cell>
          <cell r="U459">
            <v>0</v>
          </cell>
          <cell r="V459">
            <v>0</v>
          </cell>
          <cell r="W459">
            <v>216.97779599999998</v>
          </cell>
          <cell r="X459">
            <v>0</v>
          </cell>
          <cell r="Y459">
            <v>0</v>
          </cell>
          <cell r="Z459">
            <v>0</v>
          </cell>
        </row>
        <row r="460">
          <cell r="A460" t="str">
            <v>Commander Park C.C</v>
          </cell>
          <cell r="B460" t="str">
            <v>Community Centres</v>
          </cell>
          <cell r="C460" t="str">
            <v>Community Centres</v>
          </cell>
          <cell r="D460">
            <v>56317</v>
          </cell>
          <cell r="E460">
            <v>100</v>
          </cell>
          <cell r="F460">
            <v>0</v>
          </cell>
          <cell r="G460">
            <v>936822.39787099999</v>
          </cell>
          <cell r="H460">
            <v>54290.605902000003</v>
          </cell>
          <cell r="I460">
            <v>0</v>
          </cell>
          <cell r="J460">
            <v>0</v>
          </cell>
          <cell r="K460">
            <v>5435.850764976456</v>
          </cell>
          <cell r="L460">
            <v>1509958.5458267934</v>
          </cell>
          <cell r="M460">
            <v>140608.21704081038</v>
          </cell>
          <cell r="N460">
            <v>26.811771682205965</v>
          </cell>
          <cell r="O460" t="e">
            <v>#DIV/0!</v>
          </cell>
          <cell r="P460">
            <v>0.26811771682205965</v>
          </cell>
          <cell r="Q460">
            <v>3372.5746846715679</v>
          </cell>
          <cell r="R460">
            <v>2063.2760803048886</v>
          </cell>
          <cell r="S460">
            <v>936822.39787099999</v>
          </cell>
          <cell r="T460">
            <v>561457.15905671346</v>
          </cell>
          <cell r="U460">
            <v>0</v>
          </cell>
          <cell r="V460">
            <v>0</v>
          </cell>
          <cell r="W460">
            <v>37472.895914840003</v>
          </cell>
          <cell r="X460">
            <v>103135.3211259704</v>
          </cell>
          <cell r="Y460">
            <v>0</v>
          </cell>
          <cell r="Z460">
            <v>0</v>
          </cell>
        </row>
        <row r="461">
          <cell r="A461" t="str">
            <v>Commissioners St Transfer Stn</v>
          </cell>
          <cell r="B461" t="str">
            <v>Transfer Stations</v>
          </cell>
          <cell r="C461" t="str">
            <v>Transfer Stations</v>
          </cell>
          <cell r="D461">
            <v>76424</v>
          </cell>
          <cell r="E461">
            <v>70</v>
          </cell>
          <cell r="F461">
            <v>0</v>
          </cell>
          <cell r="G461">
            <v>804652.90416099993</v>
          </cell>
          <cell r="H461">
            <v>78649.787878000003</v>
          </cell>
          <cell r="I461">
            <v>0</v>
          </cell>
          <cell r="J461">
            <v>0</v>
          </cell>
          <cell r="K461">
            <v>5885.7920880581187</v>
          </cell>
          <cell r="L461">
            <v>1634942.2466828108</v>
          </cell>
          <cell r="M461">
            <v>181596.33170039783</v>
          </cell>
          <cell r="N461">
            <v>21.393047297744307</v>
          </cell>
          <cell r="O461" t="e">
            <v>#DIV/0!</v>
          </cell>
          <cell r="P461">
            <v>0.30561496139634725</v>
          </cell>
          <cell r="Q461">
            <v>2896.7625247731621</v>
          </cell>
          <cell r="R461">
            <v>2989.029563284957</v>
          </cell>
          <cell r="S461">
            <v>804652.90416099993</v>
          </cell>
          <cell r="T461">
            <v>813372.51129791257</v>
          </cell>
          <cell r="U461">
            <v>0</v>
          </cell>
          <cell r="V461">
            <v>0</v>
          </cell>
          <cell r="W461">
            <v>32186.116166439999</v>
          </cell>
          <cell r="X461">
            <v>149410.21553395785</v>
          </cell>
          <cell r="Y461">
            <v>0</v>
          </cell>
          <cell r="Z461">
            <v>0</v>
          </cell>
        </row>
        <row r="462">
          <cell r="A462" t="str">
            <v>Community Centre 55</v>
          </cell>
          <cell r="B462" t="str">
            <v>Community Centres</v>
          </cell>
          <cell r="C462" t="str">
            <v>Community Centres</v>
          </cell>
          <cell r="D462">
            <v>8999</v>
          </cell>
          <cell r="E462">
            <v>100</v>
          </cell>
          <cell r="F462">
            <v>0</v>
          </cell>
          <cell r="G462">
            <v>57691.246520999994</v>
          </cell>
          <cell r="H462">
            <v>0</v>
          </cell>
          <cell r="I462">
            <v>0</v>
          </cell>
          <cell r="J462">
            <v>0</v>
          </cell>
          <cell r="K462">
            <v>207.68935284429779</v>
          </cell>
          <cell r="L462">
            <v>57691.486901193828</v>
          </cell>
          <cell r="M462">
            <v>2307.6498608399997</v>
          </cell>
          <cell r="N462">
            <v>6.4108775309694224</v>
          </cell>
          <cell r="O462" t="e">
            <v>#DIV/0!</v>
          </cell>
          <cell r="P462">
            <v>6.4108775309694221E-2</v>
          </cell>
          <cell r="Q462">
            <v>207.68935284429779</v>
          </cell>
          <cell r="R462">
            <v>0</v>
          </cell>
          <cell r="S462">
            <v>57691.246520999994</v>
          </cell>
          <cell r="T462">
            <v>0</v>
          </cell>
          <cell r="U462">
            <v>0</v>
          </cell>
          <cell r="V462">
            <v>0</v>
          </cell>
          <cell r="W462">
            <v>2307.6498608399997</v>
          </cell>
          <cell r="X462">
            <v>0</v>
          </cell>
          <cell r="Y462">
            <v>0</v>
          </cell>
          <cell r="Z462">
            <v>0</v>
          </cell>
        </row>
        <row r="463">
          <cell r="A463" t="str">
            <v>Connorvale Park</v>
          </cell>
          <cell r="B463" t="str">
            <v>Outdoor Recreational Facilities</v>
          </cell>
          <cell r="C463" t="str">
            <v>Outdoor Recreational Facilities</v>
          </cell>
          <cell r="D463">
            <v>558776</v>
          </cell>
          <cell r="E463">
            <v>100</v>
          </cell>
          <cell r="F463">
            <v>0</v>
          </cell>
          <cell r="G463">
            <v>38082.346280999998</v>
          </cell>
          <cell r="H463">
            <v>0</v>
          </cell>
          <cell r="I463">
            <v>0</v>
          </cell>
          <cell r="J463">
            <v>0</v>
          </cell>
          <cell r="K463">
            <v>137.09701784679419</v>
          </cell>
          <cell r="L463">
            <v>38082.504957442834</v>
          </cell>
          <cell r="M463">
            <v>1523.2938512399999</v>
          </cell>
          <cell r="N463">
            <v>6.8153437079335605E-2</v>
          </cell>
          <cell r="O463" t="e">
            <v>#DIV/0!</v>
          </cell>
          <cell r="P463">
            <v>6.81534370793356E-4</v>
          </cell>
          <cell r="Q463">
            <v>137.09701784679419</v>
          </cell>
          <cell r="R463">
            <v>0</v>
          </cell>
          <cell r="S463">
            <v>38082.346280999998</v>
          </cell>
          <cell r="T463">
            <v>0</v>
          </cell>
          <cell r="U463">
            <v>0</v>
          </cell>
          <cell r="V463">
            <v>0</v>
          </cell>
          <cell r="W463">
            <v>1523.2938512399999</v>
          </cell>
          <cell r="X463">
            <v>0</v>
          </cell>
          <cell r="Y463">
            <v>0</v>
          </cell>
          <cell r="Z463">
            <v>0</v>
          </cell>
        </row>
        <row r="464">
          <cell r="A464" t="str">
            <v>Consolidated Communication Ctr</v>
          </cell>
          <cell r="B464" t="str">
            <v>Administrative Offices</v>
          </cell>
          <cell r="C464" t="str">
            <v>Administrative Offices</v>
          </cell>
          <cell r="D464">
            <v>132999</v>
          </cell>
          <cell r="E464">
            <v>70</v>
          </cell>
          <cell r="F464">
            <v>0</v>
          </cell>
          <cell r="G464">
            <v>7361109.3688709997</v>
          </cell>
          <cell r="H464">
            <v>256042.35333299998</v>
          </cell>
          <cell r="I464">
            <v>0</v>
          </cell>
          <cell r="J464">
            <v>0</v>
          </cell>
          <cell r="K464">
            <v>36230.812697185786</v>
          </cell>
          <cell r="L464">
            <v>10064114.638107164</v>
          </cell>
          <cell r="M464">
            <v>780845.47295800666</v>
          </cell>
          <cell r="N464">
            <v>75.670603824894656</v>
          </cell>
          <cell r="O464" t="e">
            <v>#DIV/0!</v>
          </cell>
          <cell r="P464">
            <v>1.0810086260699237</v>
          </cell>
          <cell r="Q464">
            <v>26500.104144576129</v>
          </cell>
          <cell r="R464">
            <v>9730.7085526096525</v>
          </cell>
          <cell r="S464">
            <v>7361109.3688709997</v>
          </cell>
          <cell r="T464">
            <v>2647913.2054638858</v>
          </cell>
          <cell r="U464">
            <v>0</v>
          </cell>
          <cell r="V464">
            <v>0</v>
          </cell>
          <cell r="W464">
            <v>294444.37475483998</v>
          </cell>
          <cell r="X464">
            <v>486401.09820316674</v>
          </cell>
          <cell r="Y464">
            <v>0</v>
          </cell>
          <cell r="Z464">
            <v>0</v>
          </cell>
        </row>
        <row r="465">
          <cell r="A465" t="str">
            <v>Copeland Sewage PS</v>
          </cell>
          <cell r="B465" t="str">
            <v>Sewage Pumping Facilities</v>
          </cell>
          <cell r="C465" t="str">
            <v>Sewage Pumping Facilities</v>
          </cell>
          <cell r="D465">
            <v>0</v>
          </cell>
          <cell r="E465">
            <v>168</v>
          </cell>
          <cell r="F465">
            <v>294.44</v>
          </cell>
          <cell r="G465">
            <v>39855.092000000004</v>
          </cell>
          <cell r="H465">
            <v>0</v>
          </cell>
          <cell r="I465">
            <v>0</v>
          </cell>
          <cell r="J465">
            <v>0</v>
          </cell>
          <cell r="K465">
            <v>143.47892902638</v>
          </cell>
          <cell r="L465">
            <v>39855.258062883331</v>
          </cell>
          <cell r="M465">
            <v>1594.2036800000003</v>
          </cell>
          <cell r="N465" t="e">
            <v>#DIV/0!</v>
          </cell>
          <cell r="O465">
            <v>135.35952337618303</v>
          </cell>
          <cell r="P465" t="e">
            <v>#DIV/0!</v>
          </cell>
          <cell r="Q465">
            <v>143.47892902638</v>
          </cell>
          <cell r="R465">
            <v>0</v>
          </cell>
          <cell r="S465">
            <v>39855.092000000004</v>
          </cell>
          <cell r="T465">
            <v>0</v>
          </cell>
          <cell r="U465">
            <v>0</v>
          </cell>
          <cell r="V465">
            <v>0</v>
          </cell>
          <cell r="W465">
            <v>1594.2036800000003</v>
          </cell>
          <cell r="X465">
            <v>0</v>
          </cell>
          <cell r="Y465">
            <v>0</v>
          </cell>
          <cell r="Z465">
            <v>0</v>
          </cell>
        </row>
        <row r="466">
          <cell r="A466" t="str">
            <v>Coronation Park</v>
          </cell>
          <cell r="B466" t="str">
            <v>Outdoor Recreational Facilities</v>
          </cell>
          <cell r="C466" t="str">
            <v>Outdoor Recreational Facilities</v>
          </cell>
          <cell r="D466">
            <v>8105</v>
          </cell>
          <cell r="E466">
            <v>100</v>
          </cell>
          <cell r="F466">
            <v>0</v>
          </cell>
          <cell r="G466">
            <v>288794.16158399999</v>
          </cell>
          <cell r="H466">
            <v>0</v>
          </cell>
          <cell r="I466">
            <v>0</v>
          </cell>
          <cell r="J466">
            <v>0</v>
          </cell>
          <cell r="K466">
            <v>1039.6633136148237</v>
          </cell>
          <cell r="L466">
            <v>288795.36489300657</v>
          </cell>
          <cell r="M466">
            <v>11551.76646336</v>
          </cell>
          <cell r="N466">
            <v>35.63175384244375</v>
          </cell>
          <cell r="O466" t="e">
            <v>#DIV/0!</v>
          </cell>
          <cell r="P466">
            <v>0.35631753842443747</v>
          </cell>
          <cell r="Q466">
            <v>1039.6633136148237</v>
          </cell>
          <cell r="R466">
            <v>0</v>
          </cell>
          <cell r="S466">
            <v>288794.16158399999</v>
          </cell>
          <cell r="T466">
            <v>0</v>
          </cell>
          <cell r="U466">
            <v>0</v>
          </cell>
          <cell r="V466">
            <v>0</v>
          </cell>
          <cell r="W466">
            <v>11551.76646336</v>
          </cell>
          <cell r="X466">
            <v>0</v>
          </cell>
          <cell r="Y466">
            <v>0</v>
          </cell>
          <cell r="Z466">
            <v>0</v>
          </cell>
        </row>
        <row r="467">
          <cell r="A467" t="str">
            <v>Corvette Park</v>
          </cell>
          <cell r="B467" t="str">
            <v>Outdoor Recreational Facilities</v>
          </cell>
          <cell r="C467" t="str">
            <v>Outdoor Recreational Facilities</v>
          </cell>
          <cell r="D467">
            <v>268311</v>
          </cell>
          <cell r="E467">
            <v>100</v>
          </cell>
          <cell r="F467">
            <v>0</v>
          </cell>
          <cell r="G467">
            <v>50.832999999999998</v>
          </cell>
          <cell r="H467">
            <v>0</v>
          </cell>
          <cell r="I467">
            <v>0</v>
          </cell>
          <cell r="J467">
            <v>0</v>
          </cell>
          <cell r="K467">
            <v>0.18299956249499999</v>
          </cell>
          <cell r="L467">
            <v>50.833211804166666</v>
          </cell>
          <cell r="M467">
            <v>2.0333199999999998</v>
          </cell>
          <cell r="N467">
            <v>1.8945630929841366E-4</v>
          </cell>
          <cell r="O467" t="e">
            <v>#DIV/0!</v>
          </cell>
          <cell r="P467">
            <v>1.8945630929841367E-6</v>
          </cell>
          <cell r="Q467">
            <v>0.18299956249499999</v>
          </cell>
          <cell r="R467">
            <v>0</v>
          </cell>
          <cell r="S467">
            <v>50.832999999999998</v>
          </cell>
          <cell r="T467">
            <v>0</v>
          </cell>
          <cell r="U467">
            <v>0</v>
          </cell>
          <cell r="V467">
            <v>0</v>
          </cell>
          <cell r="W467">
            <v>2.0333199999999998</v>
          </cell>
          <cell r="X467">
            <v>0</v>
          </cell>
          <cell r="Y467">
            <v>0</v>
          </cell>
          <cell r="Z467">
            <v>0</v>
          </cell>
        </row>
        <row r="468">
          <cell r="A468" t="str">
            <v>Cosburn Ave Unit Haldo</v>
          </cell>
          <cell r="B468" t="str">
            <v>Outdoor Recreational Facilities</v>
          </cell>
          <cell r="C468" t="str">
            <v>Outdoor Recreational Facilities</v>
          </cell>
          <cell r="D468">
            <v>1</v>
          </cell>
          <cell r="E468">
            <v>100</v>
          </cell>
          <cell r="F468">
            <v>0</v>
          </cell>
          <cell r="G468">
            <v>52650.143806999993</v>
          </cell>
          <cell r="H468">
            <v>0</v>
          </cell>
          <cell r="I468">
            <v>0</v>
          </cell>
          <cell r="J468">
            <v>0</v>
          </cell>
          <cell r="K468">
            <v>189.54130745735708</v>
          </cell>
          <cell r="L468">
            <v>52650.363182599191</v>
          </cell>
          <cell r="M468">
            <v>2106.0057522799998</v>
          </cell>
          <cell r="N468">
            <v>52650.363182599191</v>
          </cell>
          <cell r="O468" t="e">
            <v>#DIV/0!</v>
          </cell>
          <cell r="P468">
            <v>526.50363182599187</v>
          </cell>
          <cell r="Q468">
            <v>189.54130745735708</v>
          </cell>
          <cell r="R468">
            <v>0</v>
          </cell>
          <cell r="S468">
            <v>52650.143806999993</v>
          </cell>
          <cell r="T468">
            <v>0</v>
          </cell>
          <cell r="U468">
            <v>0</v>
          </cell>
          <cell r="V468">
            <v>0</v>
          </cell>
          <cell r="W468">
            <v>2106.0057522799998</v>
          </cell>
          <cell r="X468">
            <v>0</v>
          </cell>
          <cell r="Y468">
            <v>0</v>
          </cell>
          <cell r="Z468">
            <v>0</v>
          </cell>
        </row>
        <row r="469">
          <cell r="A469" t="str">
            <v>Cosburn Park</v>
          </cell>
          <cell r="B469" t="str">
            <v>Outdoor Recreational Facilities</v>
          </cell>
          <cell r="C469" t="str">
            <v>Outdoor Recreational Facilities</v>
          </cell>
          <cell r="D469">
            <v>110093</v>
          </cell>
          <cell r="E469">
            <v>100</v>
          </cell>
          <cell r="F469">
            <v>0</v>
          </cell>
          <cell r="G469">
            <v>30406.781825000002</v>
          </cell>
          <cell r="H469">
            <v>0</v>
          </cell>
          <cell r="I469">
            <v>0</v>
          </cell>
          <cell r="J469">
            <v>0</v>
          </cell>
          <cell r="K469">
            <v>109.46487067172738</v>
          </cell>
          <cell r="L469">
            <v>30406.908519924273</v>
          </cell>
          <cell r="M469">
            <v>1216.2712730000001</v>
          </cell>
          <cell r="N469">
            <v>0.27619293251999921</v>
          </cell>
          <cell r="O469" t="e">
            <v>#DIV/0!</v>
          </cell>
          <cell r="P469">
            <v>2.7619293251999921E-3</v>
          </cell>
          <cell r="Q469">
            <v>109.46487067172738</v>
          </cell>
          <cell r="R469">
            <v>0</v>
          </cell>
          <cell r="S469">
            <v>30406.781825000002</v>
          </cell>
          <cell r="T469">
            <v>0</v>
          </cell>
          <cell r="U469">
            <v>0</v>
          </cell>
          <cell r="V469">
            <v>0</v>
          </cell>
          <cell r="W469">
            <v>1216.2712730000001</v>
          </cell>
          <cell r="X469">
            <v>0</v>
          </cell>
          <cell r="Y469">
            <v>0</v>
          </cell>
          <cell r="Z469">
            <v>0</v>
          </cell>
        </row>
        <row r="470">
          <cell r="A470" t="str">
            <v>Coxwell Substation</v>
          </cell>
          <cell r="B470" t="str">
            <v>TTC</v>
          </cell>
          <cell r="C470" t="str">
            <v>TTC</v>
          </cell>
          <cell r="D470">
            <v>0</v>
          </cell>
          <cell r="E470">
            <v>168</v>
          </cell>
          <cell r="F470">
            <v>0</v>
          </cell>
          <cell r="G470">
            <v>1545730.7661289999</v>
          </cell>
          <cell r="H470">
            <v>0</v>
          </cell>
          <cell r="I470">
            <v>0</v>
          </cell>
          <cell r="J470">
            <v>0</v>
          </cell>
          <cell r="K470">
            <v>5564.6539440258912</v>
          </cell>
          <cell r="L470">
            <v>1545737.2066738587</v>
          </cell>
          <cell r="M470">
            <v>61829.230645159994</v>
          </cell>
          <cell r="N470" t="e">
            <v>#DIV/0!</v>
          </cell>
          <cell r="O470" t="e">
            <v>#DIV/0!</v>
          </cell>
          <cell r="P470" t="e">
            <v>#DIV/0!</v>
          </cell>
          <cell r="Q470">
            <v>5564.6539440258912</v>
          </cell>
          <cell r="R470">
            <v>0</v>
          </cell>
          <cell r="S470">
            <v>1545730.7661289999</v>
          </cell>
          <cell r="T470">
            <v>0</v>
          </cell>
          <cell r="U470">
            <v>0</v>
          </cell>
          <cell r="V470">
            <v>0</v>
          </cell>
          <cell r="W470">
            <v>61829.230645159994</v>
          </cell>
          <cell r="X470">
            <v>0</v>
          </cell>
          <cell r="Y470">
            <v>0</v>
          </cell>
          <cell r="Z470">
            <v>0</v>
          </cell>
        </row>
        <row r="471">
          <cell r="A471" t="str">
            <v>Coxwell Subway Stn</v>
          </cell>
          <cell r="B471" t="str">
            <v>TTC</v>
          </cell>
          <cell r="C471" t="str">
            <v>TTC</v>
          </cell>
          <cell r="D471">
            <v>0</v>
          </cell>
          <cell r="E471">
            <v>168</v>
          </cell>
          <cell r="F471">
            <v>0</v>
          </cell>
          <cell r="G471">
            <v>488207.016871</v>
          </cell>
          <cell r="H471">
            <v>0</v>
          </cell>
          <cell r="I471">
            <v>0</v>
          </cell>
          <cell r="J471">
            <v>0</v>
          </cell>
          <cell r="K471">
            <v>1757.552583840853</v>
          </cell>
          <cell r="L471">
            <v>488209.05106690363</v>
          </cell>
          <cell r="M471">
            <v>19528.28067484</v>
          </cell>
          <cell r="N471" t="e">
            <v>#DIV/0!</v>
          </cell>
          <cell r="O471" t="e">
            <v>#DIV/0!</v>
          </cell>
          <cell r="P471" t="e">
            <v>#DIV/0!</v>
          </cell>
          <cell r="Q471">
            <v>1757.552583840853</v>
          </cell>
          <cell r="R471">
            <v>0</v>
          </cell>
          <cell r="S471">
            <v>488207.016871</v>
          </cell>
          <cell r="T471">
            <v>0</v>
          </cell>
          <cell r="U471">
            <v>0</v>
          </cell>
          <cell r="V471">
            <v>0</v>
          </cell>
          <cell r="W471">
            <v>19528.28067484</v>
          </cell>
          <cell r="X471">
            <v>0</v>
          </cell>
          <cell r="Y471">
            <v>0</v>
          </cell>
          <cell r="Z471">
            <v>0</v>
          </cell>
        </row>
        <row r="472">
          <cell r="A472" t="str">
            <v>Craigleigh Gardens</v>
          </cell>
          <cell r="B472" t="str">
            <v>Outdoor Recreational Facilities</v>
          </cell>
          <cell r="C472" t="str">
            <v>Outdoor Recreational Facilities</v>
          </cell>
          <cell r="D472">
            <v>369826</v>
          </cell>
          <cell r="E472">
            <v>100</v>
          </cell>
          <cell r="F472">
            <v>0</v>
          </cell>
          <cell r="G472">
            <v>15070.611047</v>
          </cell>
          <cell r="H472">
            <v>0</v>
          </cell>
          <cell r="I472">
            <v>0</v>
          </cell>
          <cell r="J472">
            <v>0</v>
          </cell>
          <cell r="K472">
            <v>54.254425828365704</v>
          </cell>
          <cell r="L472">
            <v>15070.673841212696</v>
          </cell>
          <cell r="M472">
            <v>602.82444187999999</v>
          </cell>
          <cell r="N472">
            <v>4.0750714771845942E-2</v>
          </cell>
          <cell r="O472" t="e">
            <v>#DIV/0!</v>
          </cell>
          <cell r="P472">
            <v>4.0750714771845941E-4</v>
          </cell>
          <cell r="Q472">
            <v>54.254425828365704</v>
          </cell>
          <cell r="R472">
            <v>0</v>
          </cell>
          <cell r="S472">
            <v>15070.611047</v>
          </cell>
          <cell r="T472">
            <v>0</v>
          </cell>
          <cell r="U472">
            <v>0</v>
          </cell>
          <cell r="V472">
            <v>0</v>
          </cell>
          <cell r="W472">
            <v>602.82444187999999</v>
          </cell>
          <cell r="X472">
            <v>0</v>
          </cell>
          <cell r="Y472">
            <v>0</v>
          </cell>
          <cell r="Z472">
            <v>0</v>
          </cell>
        </row>
        <row r="473">
          <cell r="A473" t="str">
            <v>Cresthaven Park Tennis</v>
          </cell>
          <cell r="B473" t="str">
            <v>Outdoor Recreational Facilities</v>
          </cell>
          <cell r="C473" t="str">
            <v>Outdoor Recreational Facilities</v>
          </cell>
          <cell r="D473">
            <v>1916</v>
          </cell>
          <cell r="E473">
            <v>100</v>
          </cell>
          <cell r="F473">
            <v>0</v>
          </cell>
          <cell r="G473">
            <v>59899.774170000004</v>
          </cell>
          <cell r="H473">
            <v>0</v>
          </cell>
          <cell r="I473">
            <v>0</v>
          </cell>
          <cell r="J473">
            <v>0</v>
          </cell>
          <cell r="K473">
            <v>215.64008550861254</v>
          </cell>
          <cell r="L473">
            <v>59900.023752392372</v>
          </cell>
          <cell r="M473">
            <v>2395.9909668</v>
          </cell>
          <cell r="N473">
            <v>31.263060413565956</v>
          </cell>
          <cell r="O473" t="e">
            <v>#DIV/0!</v>
          </cell>
          <cell r="P473">
            <v>0.31263060413565957</v>
          </cell>
          <cell r="Q473">
            <v>215.64008550861254</v>
          </cell>
          <cell r="R473">
            <v>0</v>
          </cell>
          <cell r="S473">
            <v>59899.774170000004</v>
          </cell>
          <cell r="T473">
            <v>0</v>
          </cell>
          <cell r="U473">
            <v>0</v>
          </cell>
          <cell r="V473">
            <v>0</v>
          </cell>
          <cell r="W473">
            <v>2395.9909668</v>
          </cell>
          <cell r="X473">
            <v>0</v>
          </cell>
          <cell r="Y473">
            <v>0</v>
          </cell>
          <cell r="Z473">
            <v>0</v>
          </cell>
        </row>
        <row r="474">
          <cell r="A474" t="str">
            <v>Crossways Employment Services</v>
          </cell>
          <cell r="B474" t="str">
            <v>Administrative Offices</v>
          </cell>
          <cell r="C474" t="str">
            <v>Administrative Offices</v>
          </cell>
          <cell r="D474">
            <v>18277</v>
          </cell>
          <cell r="E474">
            <v>70</v>
          </cell>
          <cell r="F474">
            <v>0</v>
          </cell>
          <cell r="G474">
            <v>852922.55257699999</v>
          </cell>
          <cell r="H474">
            <v>44993.611613000001</v>
          </cell>
          <cell r="I474">
            <v>0</v>
          </cell>
          <cell r="J474">
            <v>0</v>
          </cell>
          <cell r="K474">
            <v>4780.4843707609361</v>
          </cell>
          <cell r="L474">
            <v>1327912.3252113713</v>
          </cell>
          <cell r="M474">
            <v>119590.81614817996</v>
          </cell>
          <cell r="N474">
            <v>72.654829852348371</v>
          </cell>
          <cell r="O474" t="e">
            <v>#DIV/0!</v>
          </cell>
          <cell r="P474">
            <v>1.037926140747834</v>
          </cell>
          <cell r="Q474">
            <v>3070.5339831154884</v>
          </cell>
          <cell r="R474">
            <v>1709.950387645448</v>
          </cell>
          <cell r="S474">
            <v>852922.55257699999</v>
          </cell>
          <cell r="T474">
            <v>465310.4332181621</v>
          </cell>
          <cell r="U474">
            <v>0</v>
          </cell>
          <cell r="V474">
            <v>0</v>
          </cell>
          <cell r="W474">
            <v>34116.90210308</v>
          </cell>
          <cell r="X474">
            <v>85473.914045099969</v>
          </cell>
          <cell r="Y474">
            <v>0</v>
          </cell>
          <cell r="Z474">
            <v>0</v>
          </cell>
        </row>
        <row r="475">
          <cell r="A475" t="str">
            <v>Cumber Sewage Pumping Station</v>
          </cell>
          <cell r="B475" t="str">
            <v>Sewage Pumping Facilities</v>
          </cell>
          <cell r="C475" t="str">
            <v>Sewage Pumping Facilities</v>
          </cell>
          <cell r="D475">
            <v>635</v>
          </cell>
          <cell r="E475">
            <v>168</v>
          </cell>
          <cell r="F475">
            <v>2188.48</v>
          </cell>
          <cell r="G475">
            <v>346574.13877400005</v>
          </cell>
          <cell r="H475">
            <v>0</v>
          </cell>
          <cell r="I475">
            <v>0</v>
          </cell>
          <cell r="J475">
            <v>0</v>
          </cell>
          <cell r="K475">
            <v>1247.6720981984818</v>
          </cell>
          <cell r="L475">
            <v>346575.58283291163</v>
          </cell>
          <cell r="M475">
            <v>13862.965550960002</v>
          </cell>
          <cell r="N475">
            <v>545.78831942190811</v>
          </cell>
          <cell r="O475">
            <v>158.36360525703302</v>
          </cell>
          <cell r="P475">
            <v>3.2487399965589767</v>
          </cell>
          <cell r="Q475">
            <v>1247.6720981984818</v>
          </cell>
          <cell r="R475">
            <v>0</v>
          </cell>
          <cell r="S475">
            <v>346574.13877400005</v>
          </cell>
          <cell r="T475">
            <v>0</v>
          </cell>
          <cell r="U475">
            <v>0</v>
          </cell>
          <cell r="V475">
            <v>0</v>
          </cell>
          <cell r="W475">
            <v>13862.965550960002</v>
          </cell>
          <cell r="X475">
            <v>0</v>
          </cell>
          <cell r="Y475">
            <v>0</v>
          </cell>
          <cell r="Z475">
            <v>0</v>
          </cell>
        </row>
        <row r="476">
          <cell r="A476" t="str">
            <v>Cumberland St Parkette</v>
          </cell>
          <cell r="B476" t="str">
            <v>Outdoor Recreational Facilities</v>
          </cell>
          <cell r="C476" t="str">
            <v>Outdoor Recreational Facilities</v>
          </cell>
          <cell r="D476">
            <v>8611</v>
          </cell>
          <cell r="E476">
            <v>100</v>
          </cell>
          <cell r="F476">
            <v>0</v>
          </cell>
          <cell r="G476">
            <v>151240.576</v>
          </cell>
          <cell r="H476">
            <v>0</v>
          </cell>
          <cell r="I476">
            <v>0</v>
          </cell>
          <cell r="J476">
            <v>0</v>
          </cell>
          <cell r="K476">
            <v>544.46834220864002</v>
          </cell>
          <cell r="L476">
            <v>151241.20616906669</v>
          </cell>
          <cell r="M476">
            <v>6049.6230400000004</v>
          </cell>
          <cell r="N476">
            <v>17.563721538621145</v>
          </cell>
          <cell r="O476" t="e">
            <v>#DIV/0!</v>
          </cell>
          <cell r="P476">
            <v>0.17563721538621146</v>
          </cell>
          <cell r="Q476">
            <v>544.46834220864002</v>
          </cell>
          <cell r="R476">
            <v>0</v>
          </cell>
          <cell r="S476">
            <v>151240.576</v>
          </cell>
          <cell r="T476">
            <v>0</v>
          </cell>
          <cell r="U476">
            <v>0</v>
          </cell>
          <cell r="V476">
            <v>0</v>
          </cell>
          <cell r="W476">
            <v>6049.6230400000004</v>
          </cell>
          <cell r="X476">
            <v>0</v>
          </cell>
          <cell r="Y476">
            <v>0</v>
          </cell>
          <cell r="Z476">
            <v>0</v>
          </cell>
        </row>
        <row r="477">
          <cell r="A477" t="str">
            <v>Cummer Arena</v>
          </cell>
          <cell r="B477" t="str">
            <v>Indoor Sports Arena</v>
          </cell>
          <cell r="C477" t="str">
            <v>Indoor Sports Arena</v>
          </cell>
          <cell r="D477">
            <v>34348</v>
          </cell>
          <cell r="E477">
            <v>100</v>
          </cell>
          <cell r="F477">
            <v>0</v>
          </cell>
          <cell r="G477">
            <v>1491895.4920320001</v>
          </cell>
          <cell r="H477">
            <v>197102.80364500001</v>
          </cell>
          <cell r="I477">
            <v>0</v>
          </cell>
          <cell r="J477">
            <v>0</v>
          </cell>
          <cell r="K477">
            <v>12861.598801428307</v>
          </cell>
          <cell r="L477">
            <v>3572666.3337300853</v>
          </cell>
          <cell r="M477">
            <v>434110.04473765008</v>
          </cell>
          <cell r="N477">
            <v>104.01380964627009</v>
          </cell>
          <cell r="O477" t="e">
            <v>#DIV/0!</v>
          </cell>
          <cell r="P477">
            <v>1.0401380964627009</v>
          </cell>
          <cell r="Q477">
            <v>5370.846149747581</v>
          </cell>
          <cell r="R477">
            <v>7490.7526516807247</v>
          </cell>
          <cell r="S477">
            <v>1491895.4920320001</v>
          </cell>
          <cell r="T477">
            <v>2038378.0644554964</v>
          </cell>
          <cell r="U477">
            <v>0</v>
          </cell>
          <cell r="V477">
            <v>0</v>
          </cell>
          <cell r="W477">
            <v>59675.819681280002</v>
          </cell>
          <cell r="X477">
            <v>374434.22505637008</v>
          </cell>
          <cell r="Y477">
            <v>0</v>
          </cell>
          <cell r="Z477">
            <v>0</v>
          </cell>
        </row>
        <row r="478">
          <cell r="A478" t="str">
            <v>Cummer Lodge</v>
          </cell>
          <cell r="B478" t="str">
            <v>Long Term Care Homes</v>
          </cell>
          <cell r="C478" t="str">
            <v>Long Term Care Homes</v>
          </cell>
          <cell r="D478">
            <v>243200</v>
          </cell>
          <cell r="E478">
            <v>168</v>
          </cell>
          <cell r="F478">
            <v>0</v>
          </cell>
          <cell r="G478">
            <v>4564828.7019220004</v>
          </cell>
          <cell r="H478">
            <v>634985.80253400002</v>
          </cell>
          <cell r="I478">
            <v>0</v>
          </cell>
          <cell r="J478">
            <v>0</v>
          </cell>
          <cell r="K478">
            <v>40565.638131301152</v>
          </cell>
          <cell r="L478">
            <v>11268232.81425032</v>
          </cell>
          <cell r="M478">
            <v>1388869.3272926945</v>
          </cell>
          <cell r="N478">
            <v>46.333194137542435</v>
          </cell>
          <cell r="O478" t="e">
            <v>#DIV/0!</v>
          </cell>
          <cell r="P478">
            <v>0.27579282224727641</v>
          </cell>
          <cell r="Q478">
            <v>16433.451799349728</v>
          </cell>
          <cell r="R478">
            <v>24132.18633195142</v>
          </cell>
          <cell r="S478">
            <v>4564828.7019220004</v>
          </cell>
          <cell r="T478">
            <v>6566832.6740658674</v>
          </cell>
          <cell r="U478">
            <v>0</v>
          </cell>
          <cell r="V478">
            <v>0</v>
          </cell>
          <cell r="W478">
            <v>182593.14807688002</v>
          </cell>
          <cell r="X478">
            <v>1206276.1792158145</v>
          </cell>
          <cell r="Y478">
            <v>0</v>
          </cell>
          <cell r="Z478">
            <v>0</v>
          </cell>
        </row>
        <row r="479">
          <cell r="A479" t="str">
            <v>Curran Hall C.C</v>
          </cell>
          <cell r="B479" t="str">
            <v>Community Centres</v>
          </cell>
          <cell r="C479" t="str">
            <v>Community Centres</v>
          </cell>
          <cell r="D479">
            <v>2508</v>
          </cell>
          <cell r="E479">
            <v>100</v>
          </cell>
          <cell r="F479">
            <v>0</v>
          </cell>
          <cell r="G479">
            <v>46991.463707999996</v>
          </cell>
          <cell r="H479">
            <v>7474.5576129999999</v>
          </cell>
          <cell r="I479">
            <v>0</v>
          </cell>
          <cell r="J479">
            <v>0</v>
          </cell>
          <cell r="K479">
            <v>453.23524992613454</v>
          </cell>
          <cell r="L479">
            <v>125898.68053503738</v>
          </cell>
          <cell r="M479">
            <v>16079.00090015997</v>
          </cell>
          <cell r="N479">
            <v>50.198835939010117</v>
          </cell>
          <cell r="O479" t="e">
            <v>#DIV/0!</v>
          </cell>
          <cell r="P479">
            <v>0.50198835939010111</v>
          </cell>
          <cell r="Q479">
            <v>169.16997422075559</v>
          </cell>
          <cell r="R479">
            <v>284.06527570537895</v>
          </cell>
          <cell r="S479">
            <v>46991.463707999996</v>
          </cell>
          <cell r="T479">
            <v>77299.632466362091</v>
          </cell>
          <cell r="U479">
            <v>0</v>
          </cell>
          <cell r="V479">
            <v>0</v>
          </cell>
          <cell r="W479">
            <v>1879.6585483199999</v>
          </cell>
          <cell r="X479">
            <v>14199.34235183997</v>
          </cell>
          <cell r="Y479">
            <v>0</v>
          </cell>
          <cell r="Z479">
            <v>0</v>
          </cell>
        </row>
        <row r="480">
          <cell r="A480" t="str">
            <v>Dallington Park 32 Glentworth</v>
          </cell>
          <cell r="B480" t="str">
            <v>Outdoor Recreational Facilities</v>
          </cell>
          <cell r="C480" t="str">
            <v>Outdoor Recreational Facilities</v>
          </cell>
          <cell r="D480">
            <v>173040</v>
          </cell>
          <cell r="E480">
            <v>100</v>
          </cell>
          <cell r="F480">
            <v>0</v>
          </cell>
          <cell r="G480">
            <v>2562.46468</v>
          </cell>
          <cell r="H480">
            <v>0</v>
          </cell>
          <cell r="I480">
            <v>0</v>
          </cell>
          <cell r="J480">
            <v>0</v>
          </cell>
          <cell r="K480">
            <v>9.2249112849701991</v>
          </cell>
          <cell r="L480">
            <v>2562.4753569361665</v>
          </cell>
          <cell r="M480">
            <v>102.4985872</v>
          </cell>
          <cell r="N480">
            <v>1.4808572335507203E-2</v>
          </cell>
          <cell r="O480" t="e">
            <v>#DIV/0!</v>
          </cell>
          <cell r="P480">
            <v>1.4808572335507202E-4</v>
          </cell>
          <cell r="Q480">
            <v>9.2249112849701991</v>
          </cell>
          <cell r="R480">
            <v>0</v>
          </cell>
          <cell r="S480">
            <v>2562.46468</v>
          </cell>
          <cell r="T480">
            <v>0</v>
          </cell>
          <cell r="U480">
            <v>0</v>
          </cell>
          <cell r="V480">
            <v>0</v>
          </cell>
          <cell r="W480">
            <v>102.4985872</v>
          </cell>
          <cell r="X480">
            <v>0</v>
          </cell>
          <cell r="Y480">
            <v>0</v>
          </cell>
          <cell r="Z480">
            <v>0</v>
          </cell>
        </row>
        <row r="481">
          <cell r="A481" t="str">
            <v>Danforth Avenue Parkettle</v>
          </cell>
          <cell r="B481" t="str">
            <v>Outdoor Recreational Facilities</v>
          </cell>
          <cell r="C481" t="str">
            <v>Outdoor Recreational Facilities</v>
          </cell>
          <cell r="D481">
            <v>29191</v>
          </cell>
          <cell r="E481">
            <v>100</v>
          </cell>
          <cell r="F481">
            <v>0</v>
          </cell>
          <cell r="G481">
            <v>2821.0902700000001</v>
          </cell>
          <cell r="H481">
            <v>0</v>
          </cell>
          <cell r="I481">
            <v>0</v>
          </cell>
          <cell r="J481">
            <v>0</v>
          </cell>
          <cell r="K481">
            <v>10.15596728835405</v>
          </cell>
          <cell r="L481">
            <v>2821.1020245427917</v>
          </cell>
          <cell r="M481">
            <v>112.84361080000001</v>
          </cell>
          <cell r="N481">
            <v>9.6642870218313581E-2</v>
          </cell>
          <cell r="O481" t="e">
            <v>#DIV/0!</v>
          </cell>
          <cell r="P481">
            <v>9.6642870218313583E-4</v>
          </cell>
          <cell r="Q481">
            <v>10.15596728835405</v>
          </cell>
          <cell r="R481">
            <v>0</v>
          </cell>
          <cell r="S481">
            <v>2821.0902700000001</v>
          </cell>
          <cell r="T481">
            <v>0</v>
          </cell>
          <cell r="U481">
            <v>0</v>
          </cell>
          <cell r="V481">
            <v>0</v>
          </cell>
          <cell r="W481">
            <v>112.84361080000001</v>
          </cell>
          <cell r="X481">
            <v>0</v>
          </cell>
          <cell r="Y481">
            <v>0</v>
          </cell>
          <cell r="Z481">
            <v>0</v>
          </cell>
        </row>
        <row r="482">
          <cell r="A482" t="str">
            <v>Danforth Childcare Centre</v>
          </cell>
          <cell r="B482" t="str">
            <v>Child Care Facilities</v>
          </cell>
          <cell r="C482" t="str">
            <v>Child Care Facilities</v>
          </cell>
          <cell r="D482">
            <v>6351</v>
          </cell>
          <cell r="E482">
            <v>100</v>
          </cell>
          <cell r="F482">
            <v>0</v>
          </cell>
          <cell r="G482">
            <v>124508.830929</v>
          </cell>
          <cell r="H482">
            <v>8467.0801730000003</v>
          </cell>
          <cell r="I482">
            <v>0</v>
          </cell>
          <cell r="J482">
            <v>0</v>
          </cell>
          <cell r="K482">
            <v>770.01905261401816</v>
          </cell>
          <cell r="L482">
            <v>213894.18128167171</v>
          </cell>
          <cell r="M482">
            <v>21065.180771006373</v>
          </cell>
          <cell r="N482">
            <v>33.678819285415166</v>
          </cell>
          <cell r="O482" t="e">
            <v>#DIV/0!</v>
          </cell>
          <cell r="P482">
            <v>0.33678819285415168</v>
          </cell>
          <cell r="Q482">
            <v>448.23365897686392</v>
          </cell>
          <cell r="R482">
            <v>321.78539363715419</v>
          </cell>
          <cell r="S482">
            <v>124508.830929</v>
          </cell>
          <cell r="T482">
            <v>87564.0030251141</v>
          </cell>
          <cell r="U482">
            <v>0</v>
          </cell>
          <cell r="V482">
            <v>0</v>
          </cell>
          <cell r="W482">
            <v>4980.3532371600004</v>
          </cell>
          <cell r="X482">
            <v>16084.827533846372</v>
          </cell>
          <cell r="Y482">
            <v>0</v>
          </cell>
          <cell r="Z482">
            <v>0</v>
          </cell>
        </row>
        <row r="483">
          <cell r="A483" t="str">
            <v>Danforth Coxwell</v>
          </cell>
          <cell r="B483" t="str">
            <v>Public Libraries</v>
          </cell>
          <cell r="C483" t="str">
            <v>Public Libraries</v>
          </cell>
          <cell r="D483">
            <v>9612</v>
          </cell>
          <cell r="E483">
            <v>70</v>
          </cell>
          <cell r="F483">
            <v>0</v>
          </cell>
          <cell r="G483">
            <v>106006.32259400001</v>
          </cell>
          <cell r="H483">
            <v>9829.5666669999991</v>
          </cell>
          <cell r="I483">
            <v>0</v>
          </cell>
          <cell r="J483">
            <v>0</v>
          </cell>
          <cell r="K483">
            <v>755.19008065705316</v>
          </cell>
          <cell r="L483">
            <v>209775.02240473698</v>
          </cell>
          <cell r="M483">
            <v>22913.382405393229</v>
          </cell>
          <cell r="N483">
            <v>21.824284478228982</v>
          </cell>
          <cell r="O483" t="e">
            <v>#DIV/0!</v>
          </cell>
          <cell r="P483">
            <v>0.3117754925461283</v>
          </cell>
          <cell r="Q483">
            <v>381.62435143323893</v>
          </cell>
          <cell r="R483">
            <v>373.56572922381429</v>
          </cell>
          <cell r="S483">
            <v>106006.32259400001</v>
          </cell>
          <cell r="T483">
            <v>101654.42960011389</v>
          </cell>
          <cell r="U483">
            <v>0</v>
          </cell>
          <cell r="V483">
            <v>0</v>
          </cell>
          <cell r="W483">
            <v>4240.2529037600007</v>
          </cell>
          <cell r="X483">
            <v>18673.12950163323</v>
          </cell>
          <cell r="Y483">
            <v>0</v>
          </cell>
          <cell r="Z483">
            <v>0</v>
          </cell>
        </row>
        <row r="484">
          <cell r="A484" t="str">
            <v>Danforth Substation</v>
          </cell>
          <cell r="B484" t="str">
            <v>TTC</v>
          </cell>
          <cell r="C484" t="str">
            <v>TTC</v>
          </cell>
          <cell r="D484">
            <v>0</v>
          </cell>
          <cell r="E484">
            <v>168</v>
          </cell>
          <cell r="F484">
            <v>0</v>
          </cell>
          <cell r="G484">
            <v>4599981.2115799999</v>
          </cell>
          <cell r="H484">
            <v>0</v>
          </cell>
          <cell r="I484">
            <v>0</v>
          </cell>
          <cell r="J484">
            <v>0</v>
          </cell>
          <cell r="K484">
            <v>16560.001361406172</v>
          </cell>
          <cell r="L484">
            <v>4600000.3781683808</v>
          </cell>
          <cell r="M484">
            <v>183999.2484632</v>
          </cell>
          <cell r="N484" t="e">
            <v>#DIV/0!</v>
          </cell>
          <cell r="O484" t="e">
            <v>#DIV/0!</v>
          </cell>
          <cell r="P484" t="e">
            <v>#DIV/0!</v>
          </cell>
          <cell r="Q484">
            <v>16560.001361406172</v>
          </cell>
          <cell r="R484">
            <v>0</v>
          </cell>
          <cell r="S484">
            <v>4599981.2115799999</v>
          </cell>
          <cell r="T484">
            <v>0</v>
          </cell>
          <cell r="U484">
            <v>0</v>
          </cell>
          <cell r="V484">
            <v>0</v>
          </cell>
          <cell r="W484">
            <v>183999.2484632</v>
          </cell>
          <cell r="X484">
            <v>0</v>
          </cell>
          <cell r="Y484">
            <v>0</v>
          </cell>
          <cell r="Z484">
            <v>0</v>
          </cell>
        </row>
        <row r="485">
          <cell r="A485" t="str">
            <v>Davenport</v>
          </cell>
          <cell r="B485" t="str">
            <v>Public Libraries</v>
          </cell>
          <cell r="C485" t="str">
            <v>Public Libraries</v>
          </cell>
          <cell r="D485">
            <v>3606</v>
          </cell>
          <cell r="E485">
            <v>100</v>
          </cell>
          <cell r="F485">
            <v>0</v>
          </cell>
          <cell r="G485">
            <v>81104.791062999997</v>
          </cell>
          <cell r="H485">
            <v>0</v>
          </cell>
          <cell r="I485">
            <v>0</v>
          </cell>
          <cell r="J485">
            <v>0</v>
          </cell>
          <cell r="K485">
            <v>291.97846439866589</v>
          </cell>
          <cell r="L485">
            <v>81105.128999629422</v>
          </cell>
          <cell r="M485">
            <v>3244.1916425199997</v>
          </cell>
          <cell r="N485">
            <v>22.49171630605364</v>
          </cell>
          <cell r="O485" t="e">
            <v>#DIV/0!</v>
          </cell>
          <cell r="P485">
            <v>0.22491716306053638</v>
          </cell>
          <cell r="Q485">
            <v>291.97846439866589</v>
          </cell>
          <cell r="R485">
            <v>0</v>
          </cell>
          <cell r="S485">
            <v>81104.791062999997</v>
          </cell>
          <cell r="T485">
            <v>0</v>
          </cell>
          <cell r="U485">
            <v>0</v>
          </cell>
          <cell r="V485">
            <v>0</v>
          </cell>
          <cell r="W485">
            <v>3244.1916425199997</v>
          </cell>
          <cell r="X485">
            <v>0</v>
          </cell>
          <cell r="Y485">
            <v>0</v>
          </cell>
          <cell r="Z485">
            <v>0</v>
          </cell>
        </row>
        <row r="486">
          <cell r="A486" t="str">
            <v>Davenport C.C</v>
          </cell>
          <cell r="B486" t="str">
            <v>Community Centres</v>
          </cell>
          <cell r="C486" t="str">
            <v>Community Centres</v>
          </cell>
          <cell r="D486">
            <v>2282</v>
          </cell>
          <cell r="E486">
            <v>100</v>
          </cell>
          <cell r="F486">
            <v>0</v>
          </cell>
          <cell r="G486">
            <v>8260.6756260000002</v>
          </cell>
          <cell r="H486">
            <v>3775.388508</v>
          </cell>
          <cell r="I486">
            <v>0</v>
          </cell>
          <cell r="J486">
            <v>0</v>
          </cell>
          <cell r="K486">
            <v>173.2195262688663</v>
          </cell>
          <cell r="L486">
            <v>48116.535074685089</v>
          </cell>
          <cell r="M486">
            <v>7502.4948198025195</v>
          </cell>
          <cell r="N486">
            <v>21.08524762256139</v>
          </cell>
          <cell r="O486" t="e">
            <v>#DIV/0!</v>
          </cell>
          <cell r="P486">
            <v>0.2108524762256139</v>
          </cell>
          <cell r="Q486">
            <v>29.73855616373439</v>
          </cell>
          <cell r="R486">
            <v>143.48097010513192</v>
          </cell>
          <cell r="S486">
            <v>8260.6756260000002</v>
          </cell>
          <cell r="T486">
            <v>39043.935333183596</v>
          </cell>
          <cell r="U486">
            <v>0</v>
          </cell>
          <cell r="V486">
            <v>0</v>
          </cell>
          <cell r="W486">
            <v>330.42702503999999</v>
          </cell>
          <cell r="X486">
            <v>7172.06779476252</v>
          </cell>
          <cell r="Y486">
            <v>0</v>
          </cell>
          <cell r="Z486">
            <v>0</v>
          </cell>
        </row>
        <row r="487">
          <cell r="A487" t="str">
            <v>David A. Balfour Park</v>
          </cell>
          <cell r="B487" t="str">
            <v>Outdoor Recreational Facilities</v>
          </cell>
          <cell r="C487" t="str">
            <v>Outdoor Recreational Facilities</v>
          </cell>
          <cell r="D487">
            <v>2288708</v>
          </cell>
          <cell r="E487">
            <v>100</v>
          </cell>
          <cell r="F487">
            <v>0</v>
          </cell>
          <cell r="G487">
            <v>13488.406489999999</v>
          </cell>
          <cell r="H487">
            <v>3774.044594</v>
          </cell>
          <cell r="I487">
            <v>0</v>
          </cell>
          <cell r="J487">
            <v>0</v>
          </cell>
          <cell r="K487">
            <v>191.9883612941417</v>
          </cell>
          <cell r="L487">
            <v>53330.100359483804</v>
          </cell>
          <cell r="M487">
            <v>7709.0510343758597</v>
          </cell>
          <cell r="N487">
            <v>2.3301399898756767E-2</v>
          </cell>
          <cell r="O487" t="e">
            <v>#DIV/0!</v>
          </cell>
          <cell r="P487">
            <v>2.3301399898756768E-4</v>
          </cell>
          <cell r="Q487">
            <v>48.558465690097343</v>
          </cell>
          <cell r="R487">
            <v>143.42989560404436</v>
          </cell>
          <cell r="S487">
            <v>13488.406489999999</v>
          </cell>
          <cell r="T487">
            <v>39030.0369777698</v>
          </cell>
          <cell r="U487">
            <v>0</v>
          </cell>
          <cell r="V487">
            <v>0</v>
          </cell>
          <cell r="W487">
            <v>539.53625959999999</v>
          </cell>
          <cell r="X487">
            <v>7169.5147747758601</v>
          </cell>
          <cell r="Y487">
            <v>0</v>
          </cell>
          <cell r="Z487">
            <v>0</v>
          </cell>
        </row>
        <row r="488">
          <cell r="A488" t="str">
            <v>David Appleton Community Centre</v>
          </cell>
          <cell r="B488" t="str">
            <v>Community Centres</v>
          </cell>
          <cell r="C488" t="str">
            <v>Community Centres</v>
          </cell>
          <cell r="D488">
            <v>2906</v>
          </cell>
          <cell r="E488">
            <v>100</v>
          </cell>
          <cell r="F488">
            <v>0</v>
          </cell>
          <cell r="G488">
            <v>59059.046871999999</v>
          </cell>
          <cell r="H488">
            <v>8038.3438690000003</v>
          </cell>
          <cell r="I488">
            <v>0</v>
          </cell>
          <cell r="J488">
            <v>0</v>
          </cell>
          <cell r="K488">
            <v>518.10502825204821</v>
          </cell>
          <cell r="L488">
            <v>143918.06340334672</v>
          </cell>
          <cell r="M488">
            <v>17632.723339380609</v>
          </cell>
          <cell r="N488">
            <v>49.524454027304444</v>
          </cell>
          <cell r="O488" t="e">
            <v>#DIV/0!</v>
          </cell>
          <cell r="P488">
            <v>0.49524454027304443</v>
          </cell>
          <cell r="Q488">
            <v>212.61345462490306</v>
          </cell>
          <cell r="R488">
            <v>305.4915736271451</v>
          </cell>
          <cell r="S488">
            <v>59059.046871999999</v>
          </cell>
          <cell r="T488">
            <v>83130.140790037301</v>
          </cell>
          <cell r="U488">
            <v>0</v>
          </cell>
          <cell r="V488">
            <v>0</v>
          </cell>
          <cell r="W488">
            <v>2362.36187488</v>
          </cell>
          <cell r="X488">
            <v>15270.361464500611</v>
          </cell>
          <cell r="Y488">
            <v>0</v>
          </cell>
          <cell r="Z488">
            <v>0</v>
          </cell>
        </row>
        <row r="489">
          <cell r="A489" t="str">
            <v>David Crombie Park</v>
          </cell>
          <cell r="B489" t="str">
            <v>Outdoor Recreational Facilities</v>
          </cell>
          <cell r="C489" t="str">
            <v>Outdoor Recreational Facilities</v>
          </cell>
          <cell r="D489">
            <v>3</v>
          </cell>
          <cell r="E489">
            <v>168</v>
          </cell>
          <cell r="F489">
            <v>0</v>
          </cell>
          <cell r="G489">
            <v>3063.856914</v>
          </cell>
          <cell r="H489">
            <v>0</v>
          </cell>
          <cell r="I489">
            <v>0</v>
          </cell>
          <cell r="J489">
            <v>0</v>
          </cell>
          <cell r="K489">
            <v>11.029930848253709</v>
          </cell>
          <cell r="L489">
            <v>3063.8696800704747</v>
          </cell>
          <cell r="M489">
            <v>122.55427656000001</v>
          </cell>
          <cell r="N489">
            <v>1021.2898933568249</v>
          </cell>
          <cell r="O489" t="e">
            <v>#DIV/0!</v>
          </cell>
          <cell r="P489">
            <v>6.0791065080763387</v>
          </cell>
          <cell r="Q489">
            <v>11.029930848253709</v>
          </cell>
          <cell r="R489">
            <v>0</v>
          </cell>
          <cell r="S489">
            <v>3063.856914</v>
          </cell>
          <cell r="T489">
            <v>0</v>
          </cell>
          <cell r="U489">
            <v>0</v>
          </cell>
          <cell r="V489">
            <v>0</v>
          </cell>
          <cell r="W489">
            <v>122.55427656000001</v>
          </cell>
          <cell r="X489">
            <v>0</v>
          </cell>
          <cell r="Y489">
            <v>0</v>
          </cell>
          <cell r="Z489">
            <v>0</v>
          </cell>
        </row>
        <row r="490">
          <cell r="A490" t="str">
            <v>Davisville Childcare Centre</v>
          </cell>
          <cell r="B490" t="str">
            <v>Child Care Facilities</v>
          </cell>
          <cell r="C490" t="str">
            <v>Child Care Facilities</v>
          </cell>
          <cell r="D490">
            <v>3595</v>
          </cell>
          <cell r="E490">
            <v>100</v>
          </cell>
          <cell r="F490">
            <v>0</v>
          </cell>
          <cell r="G490">
            <v>25142.365495000002</v>
          </cell>
          <cell r="H490">
            <v>0</v>
          </cell>
          <cell r="I490">
            <v>0</v>
          </cell>
          <cell r="J490">
            <v>0</v>
          </cell>
          <cell r="K490">
            <v>90.512892917482432</v>
          </cell>
          <cell r="L490">
            <v>25142.470254856231</v>
          </cell>
          <cell r="M490">
            <v>1005.6946198000001</v>
          </cell>
          <cell r="N490">
            <v>6.9937330333397023</v>
          </cell>
          <cell r="O490" t="e">
            <v>#DIV/0!</v>
          </cell>
          <cell r="P490">
            <v>6.9937330333397024E-2</v>
          </cell>
          <cell r="Q490">
            <v>90.512892917482432</v>
          </cell>
          <cell r="R490">
            <v>0</v>
          </cell>
          <cell r="S490">
            <v>25142.365495000002</v>
          </cell>
          <cell r="T490">
            <v>0</v>
          </cell>
          <cell r="U490">
            <v>0</v>
          </cell>
          <cell r="V490">
            <v>0</v>
          </cell>
          <cell r="W490">
            <v>1005.6946198000001</v>
          </cell>
          <cell r="X490">
            <v>0</v>
          </cell>
          <cell r="Y490">
            <v>0</v>
          </cell>
          <cell r="Z490">
            <v>0</v>
          </cell>
        </row>
        <row r="491">
          <cell r="A491" t="str">
            <v>Davisville Garage &amp; Shop</v>
          </cell>
          <cell r="B491" t="str">
            <v>TTC</v>
          </cell>
          <cell r="C491" t="str">
            <v>TTC</v>
          </cell>
          <cell r="D491">
            <v>60</v>
          </cell>
          <cell r="E491">
            <v>70</v>
          </cell>
          <cell r="F491">
            <v>0</v>
          </cell>
          <cell r="G491">
            <v>5113304.1862359997</v>
          </cell>
          <cell r="H491">
            <v>142420.24322599999</v>
          </cell>
          <cell r="I491">
            <v>0</v>
          </cell>
          <cell r="J491">
            <v>0</v>
          </cell>
          <cell r="K491">
            <v>23820.552387179254</v>
          </cell>
          <cell r="L491">
            <v>6616820.1075497931</v>
          </cell>
          <cell r="M491">
            <v>475086.4793034399</v>
          </cell>
          <cell r="N491">
            <v>110280.33512582988</v>
          </cell>
          <cell r="O491" t="e">
            <v>#DIV/0!</v>
          </cell>
          <cell r="P491">
            <v>1575.4333589404268</v>
          </cell>
          <cell r="Q491">
            <v>18407.971770012391</v>
          </cell>
          <cell r="R491">
            <v>5412.5806171668628</v>
          </cell>
          <cell r="S491">
            <v>5113304.1862359997</v>
          </cell>
          <cell r="T491">
            <v>1472867.4293703241</v>
          </cell>
          <cell r="U491">
            <v>0</v>
          </cell>
          <cell r="V491">
            <v>0</v>
          </cell>
          <cell r="W491">
            <v>204532.16744943999</v>
          </cell>
          <cell r="X491">
            <v>270554.31185399991</v>
          </cell>
          <cell r="Y491">
            <v>0</v>
          </cell>
          <cell r="Z491">
            <v>0</v>
          </cell>
        </row>
        <row r="492">
          <cell r="A492" t="str">
            <v>Davisville Park/Tennis</v>
          </cell>
          <cell r="B492" t="str">
            <v>Indoor Recreational Facilities</v>
          </cell>
          <cell r="C492" t="str">
            <v>Indoor Recreational Facilities</v>
          </cell>
          <cell r="D492">
            <v>2777</v>
          </cell>
          <cell r="E492">
            <v>100</v>
          </cell>
          <cell r="F492">
            <v>0</v>
          </cell>
          <cell r="G492">
            <v>36303.067740999999</v>
          </cell>
          <cell r="H492">
            <v>6617.9181819999994</v>
          </cell>
          <cell r="I492">
            <v>0</v>
          </cell>
          <cell r="J492">
            <v>0</v>
          </cell>
          <cell r="K492">
            <v>382.20088840159792</v>
          </cell>
          <cell r="L492">
            <v>106166.91344488831</v>
          </cell>
          <cell r="M492">
            <v>14024.115700803579</v>
          </cell>
          <cell r="N492">
            <v>38.230793462329245</v>
          </cell>
          <cell r="O492" t="e">
            <v>#DIV/0!</v>
          </cell>
          <cell r="P492">
            <v>0.38230793462329243</v>
          </cell>
          <cell r="Q492">
            <v>130.6915884136161</v>
          </cell>
          <cell r="R492">
            <v>251.50929998798179</v>
          </cell>
          <cell r="S492">
            <v>36303.067740999999</v>
          </cell>
          <cell r="T492">
            <v>68440.524462789384</v>
          </cell>
          <cell r="U492">
            <v>0</v>
          </cell>
          <cell r="V492">
            <v>0</v>
          </cell>
          <cell r="W492">
            <v>1452.12270964</v>
          </cell>
          <cell r="X492">
            <v>12571.992991163579</v>
          </cell>
          <cell r="Y492">
            <v>0</v>
          </cell>
          <cell r="Z492">
            <v>0</v>
          </cell>
        </row>
        <row r="493">
          <cell r="A493" t="str">
            <v>Davisville Substation</v>
          </cell>
          <cell r="B493" t="str">
            <v>TTC</v>
          </cell>
          <cell r="C493" t="str">
            <v>TTC</v>
          </cell>
          <cell r="D493">
            <v>0</v>
          </cell>
          <cell r="E493">
            <v>168</v>
          </cell>
          <cell r="F493">
            <v>0</v>
          </cell>
          <cell r="G493">
            <v>3957852.6124519999</v>
          </cell>
          <cell r="H493">
            <v>0</v>
          </cell>
          <cell r="I493">
            <v>0</v>
          </cell>
          <cell r="J493">
            <v>0</v>
          </cell>
          <cell r="K493">
            <v>14248.328772616385</v>
          </cell>
          <cell r="L493">
            <v>3957869.1035045516</v>
          </cell>
          <cell r="M493">
            <v>158314.10449808001</v>
          </cell>
          <cell r="N493" t="e">
            <v>#DIV/0!</v>
          </cell>
          <cell r="O493" t="e">
            <v>#DIV/0!</v>
          </cell>
          <cell r="P493" t="e">
            <v>#DIV/0!</v>
          </cell>
          <cell r="Q493">
            <v>14248.328772616385</v>
          </cell>
          <cell r="R493">
            <v>0</v>
          </cell>
          <cell r="S493">
            <v>3957852.6124519999</v>
          </cell>
          <cell r="T493">
            <v>0</v>
          </cell>
          <cell r="U493">
            <v>0</v>
          </cell>
          <cell r="V493">
            <v>0</v>
          </cell>
          <cell r="W493">
            <v>158314.10449808001</v>
          </cell>
          <cell r="X493">
            <v>0</v>
          </cell>
          <cell r="Y493">
            <v>0</v>
          </cell>
          <cell r="Z493">
            <v>0</v>
          </cell>
        </row>
        <row r="494">
          <cell r="A494" t="str">
            <v>Davisville Subway Stn</v>
          </cell>
          <cell r="B494" t="str">
            <v>TTC</v>
          </cell>
          <cell r="C494" t="str">
            <v>TTC</v>
          </cell>
          <cell r="D494">
            <v>0</v>
          </cell>
          <cell r="E494">
            <v>168</v>
          </cell>
          <cell r="F494">
            <v>0</v>
          </cell>
          <cell r="G494">
            <v>712262.02</v>
          </cell>
          <cell r="H494">
            <v>0</v>
          </cell>
          <cell r="I494">
            <v>0</v>
          </cell>
          <cell r="J494">
            <v>0</v>
          </cell>
          <cell r="K494">
            <v>2564.1539559303001</v>
          </cell>
          <cell r="L494">
            <v>712264.98775841668</v>
          </cell>
          <cell r="M494">
            <v>28490.480800000001</v>
          </cell>
          <cell r="N494" t="e">
            <v>#DIV/0!</v>
          </cell>
          <cell r="O494" t="e">
            <v>#DIV/0!</v>
          </cell>
          <cell r="P494" t="e">
            <v>#DIV/0!</v>
          </cell>
          <cell r="Q494">
            <v>2564.1539559303001</v>
          </cell>
          <cell r="R494">
            <v>0</v>
          </cell>
          <cell r="S494">
            <v>712262.02</v>
          </cell>
          <cell r="T494">
            <v>0</v>
          </cell>
          <cell r="U494">
            <v>0</v>
          </cell>
          <cell r="V494">
            <v>0</v>
          </cell>
          <cell r="W494">
            <v>28490.480800000001</v>
          </cell>
          <cell r="X494">
            <v>0</v>
          </cell>
          <cell r="Y494">
            <v>0</v>
          </cell>
          <cell r="Z494">
            <v>0</v>
          </cell>
        </row>
        <row r="495">
          <cell r="A495" t="str">
            <v>Dawes Crossing</v>
          </cell>
          <cell r="B495" t="str">
            <v>Cultural Facilities</v>
          </cell>
          <cell r="C495" t="str">
            <v>Cultural Facilities</v>
          </cell>
          <cell r="D495">
            <v>0</v>
          </cell>
          <cell r="E495">
            <v>168</v>
          </cell>
          <cell r="F495">
            <v>0</v>
          </cell>
          <cell r="G495">
            <v>945.80738700000006</v>
          </cell>
          <cell r="H495">
            <v>0</v>
          </cell>
          <cell r="I495">
            <v>0</v>
          </cell>
          <cell r="J495">
            <v>0</v>
          </cell>
          <cell r="K495">
            <v>3.404920780310805</v>
          </cell>
          <cell r="L495">
            <v>945.81132786411251</v>
          </cell>
          <cell r="M495">
            <v>37.832295480000006</v>
          </cell>
          <cell r="N495" t="e">
            <v>#DIV/0!</v>
          </cell>
          <cell r="O495" t="e">
            <v>#DIV/0!</v>
          </cell>
          <cell r="P495" t="e">
            <v>#DIV/0!</v>
          </cell>
          <cell r="Q495">
            <v>3.404920780310805</v>
          </cell>
          <cell r="R495">
            <v>0</v>
          </cell>
          <cell r="S495">
            <v>945.80738700000006</v>
          </cell>
          <cell r="T495">
            <v>0</v>
          </cell>
          <cell r="U495">
            <v>0</v>
          </cell>
          <cell r="V495">
            <v>0</v>
          </cell>
          <cell r="W495">
            <v>37.832295480000006</v>
          </cell>
          <cell r="X495">
            <v>0</v>
          </cell>
          <cell r="Y495">
            <v>0</v>
          </cell>
          <cell r="Z495">
            <v>0</v>
          </cell>
        </row>
        <row r="496">
          <cell r="A496" t="str">
            <v>Dawes Road</v>
          </cell>
          <cell r="B496" t="str">
            <v>Public Libraries</v>
          </cell>
          <cell r="C496" t="str">
            <v>Public Libraries</v>
          </cell>
          <cell r="D496">
            <v>6501</v>
          </cell>
          <cell r="E496">
            <v>70</v>
          </cell>
          <cell r="F496">
            <v>0</v>
          </cell>
          <cell r="G496">
            <v>150839.56600299999</v>
          </cell>
          <cell r="H496">
            <v>0</v>
          </cell>
          <cell r="I496">
            <v>0</v>
          </cell>
          <cell r="J496">
            <v>0</v>
          </cell>
          <cell r="K496">
            <v>543.02470020428996</v>
          </cell>
          <cell r="L496">
            <v>150840.19450119167</v>
          </cell>
          <cell r="M496">
            <v>6033.5826401199993</v>
          </cell>
          <cell r="N496">
            <v>23.202614136470032</v>
          </cell>
          <cell r="O496" t="e">
            <v>#DIV/0!</v>
          </cell>
          <cell r="P496">
            <v>0.33146591623528615</v>
          </cell>
          <cell r="Q496">
            <v>543.02470020428996</v>
          </cell>
          <cell r="R496">
            <v>0</v>
          </cell>
          <cell r="S496">
            <v>150839.56600299999</v>
          </cell>
          <cell r="T496">
            <v>0</v>
          </cell>
          <cell r="U496">
            <v>0</v>
          </cell>
          <cell r="V496">
            <v>0</v>
          </cell>
          <cell r="W496">
            <v>6033.5826401199993</v>
          </cell>
          <cell r="X496">
            <v>0</v>
          </cell>
          <cell r="Y496">
            <v>0</v>
          </cell>
          <cell r="Z496">
            <v>0</v>
          </cell>
        </row>
        <row r="497">
          <cell r="A497" t="str">
            <v>De Grassi St Park</v>
          </cell>
          <cell r="B497" t="str">
            <v>Outdoor Recreational Facilities</v>
          </cell>
          <cell r="C497" t="str">
            <v>Outdoor Recreational Facilities</v>
          </cell>
          <cell r="D497">
            <v>1</v>
          </cell>
          <cell r="E497">
            <v>100</v>
          </cell>
          <cell r="F497">
            <v>0</v>
          </cell>
          <cell r="G497">
            <v>1363.400617</v>
          </cell>
          <cell r="H497">
            <v>0</v>
          </cell>
          <cell r="I497">
            <v>0</v>
          </cell>
          <cell r="J497">
            <v>0</v>
          </cell>
          <cell r="K497">
            <v>4.9082626722092551</v>
          </cell>
          <cell r="L497">
            <v>1363.4062978359043</v>
          </cell>
          <cell r="M497">
            <v>54.536024680000004</v>
          </cell>
          <cell r="N497">
            <v>1363.4062978359043</v>
          </cell>
          <cell r="O497" t="e">
            <v>#DIV/0!</v>
          </cell>
          <cell r="P497">
            <v>13.634062978359044</v>
          </cell>
          <cell r="Q497">
            <v>4.9082626722092551</v>
          </cell>
          <cell r="R497">
            <v>0</v>
          </cell>
          <cell r="S497">
            <v>1363.400617</v>
          </cell>
          <cell r="T497">
            <v>0</v>
          </cell>
          <cell r="U497">
            <v>0</v>
          </cell>
          <cell r="V497">
            <v>0</v>
          </cell>
          <cell r="W497">
            <v>54.536024680000004</v>
          </cell>
          <cell r="X497">
            <v>0</v>
          </cell>
          <cell r="Y497">
            <v>0</v>
          </cell>
          <cell r="Z497">
            <v>0</v>
          </cell>
        </row>
        <row r="498">
          <cell r="A498" t="str">
            <v>Dee Avenue Lab</v>
          </cell>
          <cell r="B498" t="str">
            <v>Laboratory</v>
          </cell>
          <cell r="C498" t="str">
            <v>Laboratory</v>
          </cell>
          <cell r="D498">
            <v>14994</v>
          </cell>
          <cell r="E498">
            <v>70</v>
          </cell>
          <cell r="F498">
            <v>0</v>
          </cell>
          <cell r="G498">
            <v>1243577.9640649999</v>
          </cell>
          <cell r="H498">
            <v>55589.578008000004</v>
          </cell>
          <cell r="I498">
            <v>0</v>
          </cell>
          <cell r="J498">
            <v>0</v>
          </cell>
          <cell r="K498">
            <v>6589.5419207995837</v>
          </cell>
          <cell r="L498">
            <v>1830428.3113332177</v>
          </cell>
          <cell r="M498">
            <v>155346.08400861753</v>
          </cell>
          <cell r="N498">
            <v>122.07738504289834</v>
          </cell>
          <cell r="O498" t="e">
            <v>#DIV/0!</v>
          </cell>
          <cell r="P498">
            <v>1.7439626434699764</v>
          </cell>
          <cell r="Q498">
            <v>4476.8993243034602</v>
          </cell>
          <cell r="R498">
            <v>2112.642596496124</v>
          </cell>
          <cell r="S498">
            <v>1243577.9640649999</v>
          </cell>
          <cell r="T498">
            <v>574890.73888533365</v>
          </cell>
          <cell r="U498">
            <v>0</v>
          </cell>
          <cell r="V498">
            <v>0</v>
          </cell>
          <cell r="W498">
            <v>49743.118562600001</v>
          </cell>
          <cell r="X498">
            <v>105602.96544601754</v>
          </cell>
          <cell r="Y498">
            <v>0</v>
          </cell>
          <cell r="Z498">
            <v>0</v>
          </cell>
        </row>
        <row r="499">
          <cell r="A499" t="str">
            <v>Deer Park</v>
          </cell>
          <cell r="B499" t="str">
            <v>Public Libraries</v>
          </cell>
          <cell r="C499" t="str">
            <v>Public Libraries</v>
          </cell>
          <cell r="D499">
            <v>16576</v>
          </cell>
          <cell r="E499">
            <v>70</v>
          </cell>
          <cell r="F499">
            <v>0</v>
          </cell>
          <cell r="G499">
            <v>356160.54321199999</v>
          </cell>
          <cell r="H499">
            <v>27183.790413000002</v>
          </cell>
          <cell r="I499">
            <v>0</v>
          </cell>
          <cell r="J499">
            <v>0</v>
          </cell>
          <cell r="K499">
            <v>2315.2840268968666</v>
          </cell>
          <cell r="L499">
            <v>643134.45191579626</v>
          </cell>
          <cell r="M499">
            <v>65887.196538151984</v>
          </cell>
          <cell r="N499">
            <v>38.799134406117055</v>
          </cell>
          <cell r="O499" t="e">
            <v>#DIV/0!</v>
          </cell>
          <cell r="P499">
            <v>0.55427334865881506</v>
          </cell>
          <cell r="Q499">
            <v>1282.1832979713481</v>
          </cell>
          <cell r="R499">
            <v>1033.1007289255183</v>
          </cell>
          <cell r="S499">
            <v>356160.54321199999</v>
          </cell>
          <cell r="T499">
            <v>281126.60531412211</v>
          </cell>
          <cell r="U499">
            <v>0</v>
          </cell>
          <cell r="V499">
            <v>0</v>
          </cell>
          <cell r="W499">
            <v>14246.42172848</v>
          </cell>
          <cell r="X499">
            <v>51640.774809671981</v>
          </cell>
          <cell r="Y499">
            <v>0</v>
          </cell>
          <cell r="Z499">
            <v>0</v>
          </cell>
        </row>
        <row r="500">
          <cell r="A500" t="str">
            <v>Delaware Substation</v>
          </cell>
          <cell r="B500" t="str">
            <v>TTC</v>
          </cell>
          <cell r="C500" t="str">
            <v>TTC</v>
          </cell>
          <cell r="D500">
            <v>0</v>
          </cell>
          <cell r="E500">
            <v>168</v>
          </cell>
          <cell r="F500">
            <v>0</v>
          </cell>
          <cell r="G500">
            <v>9939379.0896450002</v>
          </cell>
          <cell r="H500">
            <v>0</v>
          </cell>
          <cell r="I500">
            <v>0</v>
          </cell>
          <cell r="J500">
            <v>0</v>
          </cell>
          <cell r="K500">
            <v>35781.913813408341</v>
          </cell>
          <cell r="L500">
            <v>9939420.5037245397</v>
          </cell>
          <cell r="M500">
            <v>397575.16358580004</v>
          </cell>
          <cell r="N500" t="e">
            <v>#DIV/0!</v>
          </cell>
          <cell r="O500" t="e">
            <v>#DIV/0!</v>
          </cell>
          <cell r="P500" t="e">
            <v>#DIV/0!</v>
          </cell>
          <cell r="Q500">
            <v>35781.913813408341</v>
          </cell>
          <cell r="R500">
            <v>0</v>
          </cell>
          <cell r="S500">
            <v>9939379.0896450002</v>
          </cell>
          <cell r="T500">
            <v>0</v>
          </cell>
          <cell r="U500">
            <v>0</v>
          </cell>
          <cell r="V500">
            <v>0</v>
          </cell>
          <cell r="W500">
            <v>397575.16358580004</v>
          </cell>
          <cell r="X500">
            <v>0</v>
          </cell>
          <cell r="Y500">
            <v>0</v>
          </cell>
          <cell r="Z500">
            <v>0</v>
          </cell>
        </row>
        <row r="501">
          <cell r="A501" t="str">
            <v>Dell Park</v>
          </cell>
          <cell r="B501" t="str">
            <v>Outdoor Recreational Facilities</v>
          </cell>
          <cell r="C501" t="str">
            <v>Outdoor Recreational Facilities</v>
          </cell>
          <cell r="D501">
            <v>61795</v>
          </cell>
          <cell r="E501">
            <v>100</v>
          </cell>
          <cell r="F501">
            <v>0</v>
          </cell>
          <cell r="G501">
            <v>3315.6529409999998</v>
          </cell>
          <cell r="H501">
            <v>0</v>
          </cell>
          <cell r="I501">
            <v>0</v>
          </cell>
          <cell r="J501">
            <v>0</v>
          </cell>
          <cell r="K501">
            <v>11.936400322394114</v>
          </cell>
          <cell r="L501">
            <v>3315.6667562205871</v>
          </cell>
          <cell r="M501">
            <v>132.62611763999999</v>
          </cell>
          <cell r="N501">
            <v>5.3655906727414632E-2</v>
          </cell>
          <cell r="O501" t="e">
            <v>#DIV/0!</v>
          </cell>
          <cell r="P501">
            <v>5.3655906727414636E-4</v>
          </cell>
          <cell r="Q501">
            <v>11.936400322394114</v>
          </cell>
          <cell r="R501">
            <v>0</v>
          </cell>
          <cell r="S501">
            <v>3315.6529409999998</v>
          </cell>
          <cell r="T501">
            <v>0</v>
          </cell>
          <cell r="U501">
            <v>0</v>
          </cell>
          <cell r="V501">
            <v>0</v>
          </cell>
          <cell r="W501">
            <v>132.62611763999999</v>
          </cell>
          <cell r="X501">
            <v>0</v>
          </cell>
          <cell r="Y501">
            <v>0</v>
          </cell>
          <cell r="Z501">
            <v>0</v>
          </cell>
        </row>
        <row r="502">
          <cell r="A502" t="str">
            <v>Dentonia Park Ave Unit F</v>
          </cell>
          <cell r="B502" t="str">
            <v>Outdoor Recreational Facilities</v>
          </cell>
          <cell r="C502" t="str">
            <v>Outdoor Recreational Facilities</v>
          </cell>
          <cell r="D502">
            <v>1</v>
          </cell>
          <cell r="E502">
            <v>100</v>
          </cell>
          <cell r="F502">
            <v>0</v>
          </cell>
          <cell r="G502">
            <v>6191.9292770000002</v>
          </cell>
          <cell r="H502">
            <v>0</v>
          </cell>
          <cell r="I502">
            <v>0</v>
          </cell>
          <cell r="J502">
            <v>0</v>
          </cell>
          <cell r="K502">
            <v>22.291038276139155</v>
          </cell>
          <cell r="L502">
            <v>6191.9550767053206</v>
          </cell>
          <cell r="M502">
            <v>247.67717108000002</v>
          </cell>
          <cell r="N502">
            <v>6191.9550767053206</v>
          </cell>
          <cell r="O502" t="e">
            <v>#DIV/0!</v>
          </cell>
          <cell r="P502">
            <v>61.919550767053209</v>
          </cell>
          <cell r="Q502">
            <v>22.291038276139155</v>
          </cell>
          <cell r="R502">
            <v>0</v>
          </cell>
          <cell r="S502">
            <v>6191.9292770000002</v>
          </cell>
          <cell r="T502">
            <v>0</v>
          </cell>
          <cell r="U502">
            <v>0</v>
          </cell>
          <cell r="V502">
            <v>0</v>
          </cell>
          <cell r="W502">
            <v>247.67717108000002</v>
          </cell>
          <cell r="X502">
            <v>0</v>
          </cell>
          <cell r="Y502">
            <v>0</v>
          </cell>
          <cell r="Z502">
            <v>0</v>
          </cell>
        </row>
        <row r="503">
          <cell r="A503" t="str">
            <v>Dentonia Park Clubhouse</v>
          </cell>
          <cell r="B503" t="str">
            <v>Outdoor Recreational Facilities</v>
          </cell>
          <cell r="C503" t="str">
            <v>Outdoor Recreational Facilities</v>
          </cell>
          <cell r="D503">
            <v>3165</v>
          </cell>
          <cell r="E503">
            <v>100</v>
          </cell>
          <cell r="F503">
            <v>0</v>
          </cell>
          <cell r="G503">
            <v>12739.213544999999</v>
          </cell>
          <cell r="H503">
            <v>5496.954839</v>
          </cell>
          <cell r="I503">
            <v>0</v>
          </cell>
          <cell r="J503">
            <v>0</v>
          </cell>
          <cell r="K503">
            <v>254.76924078816657</v>
          </cell>
          <cell r="L503">
            <v>70769.233552268488</v>
          </cell>
          <cell r="M503">
            <v>10952.078679899911</v>
          </cell>
          <cell r="N503">
            <v>22.35994740987946</v>
          </cell>
          <cell r="O503" t="e">
            <v>#DIV/0!</v>
          </cell>
          <cell r="P503">
            <v>0.2235994740987946</v>
          </cell>
          <cell r="Q503">
            <v>45.861359850203165</v>
          </cell>
          <cell r="R503">
            <v>208.9078809379634</v>
          </cell>
          <cell r="S503">
            <v>12739.213544999999</v>
          </cell>
          <cell r="T503">
            <v>56847.857858486299</v>
          </cell>
          <cell r="U503">
            <v>0</v>
          </cell>
          <cell r="V503">
            <v>0</v>
          </cell>
          <cell r="W503">
            <v>509.56854179999993</v>
          </cell>
          <cell r="X503">
            <v>10442.510138099911</v>
          </cell>
          <cell r="Y503">
            <v>0</v>
          </cell>
          <cell r="Z503">
            <v>0</v>
          </cell>
        </row>
        <row r="504">
          <cell r="A504" t="str">
            <v>Dentonia Park Golf Course</v>
          </cell>
          <cell r="B504" t="str">
            <v>Outdoor Recreational Facilities</v>
          </cell>
          <cell r="C504" t="str">
            <v>Outdoor Recreational Facilities</v>
          </cell>
          <cell r="D504">
            <v>9214</v>
          </cell>
          <cell r="E504">
            <v>100</v>
          </cell>
          <cell r="F504">
            <v>0</v>
          </cell>
          <cell r="G504">
            <v>73675.131286999997</v>
          </cell>
          <cell r="H504">
            <v>34793.377418999997</v>
          </cell>
          <cell r="I504">
            <v>0</v>
          </cell>
          <cell r="J504">
            <v>0</v>
          </cell>
          <cell r="K504">
            <v>1587.5292789725688</v>
          </cell>
          <cell r="L504">
            <v>440980.35527015803</v>
          </cell>
          <cell r="M504">
            <v>69043.636400580115</v>
          </cell>
          <cell r="N504">
            <v>47.859817155432822</v>
          </cell>
          <cell r="O504" t="e">
            <v>#DIV/0!</v>
          </cell>
          <cell r="P504">
            <v>0.47859817155432821</v>
          </cell>
          <cell r="Q504">
            <v>265.23157776016927</v>
          </cell>
          <cell r="R504">
            <v>1322.2977012123995</v>
          </cell>
          <cell r="S504">
            <v>73675.131286999997</v>
          </cell>
          <cell r="T504">
            <v>359822.67125407222</v>
          </cell>
          <cell r="U504">
            <v>0</v>
          </cell>
          <cell r="V504">
            <v>0</v>
          </cell>
          <cell r="W504">
            <v>2947.00525148</v>
          </cell>
          <cell r="X504">
            <v>66096.631149100111</v>
          </cell>
          <cell r="Y504">
            <v>0</v>
          </cell>
          <cell r="Z504">
            <v>0</v>
          </cell>
        </row>
        <row r="505">
          <cell r="A505" t="str">
            <v>Derrydowns Park</v>
          </cell>
          <cell r="B505" t="str">
            <v>Outdoor Recreational Facilities</v>
          </cell>
          <cell r="C505" t="str">
            <v>Outdoor Recreational Facilities</v>
          </cell>
          <cell r="D505">
            <v>743</v>
          </cell>
          <cell r="E505">
            <v>100</v>
          </cell>
          <cell r="F505">
            <v>0</v>
          </cell>
          <cell r="G505">
            <v>5185.773064</v>
          </cell>
          <cell r="H505">
            <v>0</v>
          </cell>
          <cell r="I505">
            <v>0</v>
          </cell>
          <cell r="J505">
            <v>0</v>
          </cell>
          <cell r="K505">
            <v>18.668860816995959</v>
          </cell>
          <cell r="L505">
            <v>5185.7946713877664</v>
          </cell>
          <cell r="M505">
            <v>207.43092256</v>
          </cell>
          <cell r="N505">
            <v>6.9795352239404664</v>
          </cell>
          <cell r="O505" t="e">
            <v>#DIV/0!</v>
          </cell>
          <cell r="P505">
            <v>6.9795352239404668E-2</v>
          </cell>
          <cell r="Q505">
            <v>18.668860816995959</v>
          </cell>
          <cell r="R505">
            <v>0</v>
          </cell>
          <cell r="S505">
            <v>5185.773064</v>
          </cell>
          <cell r="T505">
            <v>0</v>
          </cell>
          <cell r="U505">
            <v>0</v>
          </cell>
          <cell r="V505">
            <v>0</v>
          </cell>
          <cell r="W505">
            <v>207.43092256</v>
          </cell>
          <cell r="X505">
            <v>0</v>
          </cell>
          <cell r="Y505">
            <v>0</v>
          </cell>
          <cell r="Z505">
            <v>0</v>
          </cell>
        </row>
        <row r="506">
          <cell r="A506" t="str">
            <v>Detective Services Building</v>
          </cell>
          <cell r="B506" t="str">
            <v>Police Stations</v>
          </cell>
          <cell r="C506" t="str">
            <v>Police Stations</v>
          </cell>
          <cell r="D506">
            <v>24000</v>
          </cell>
          <cell r="E506">
            <v>168</v>
          </cell>
          <cell r="F506">
            <v>0</v>
          </cell>
          <cell r="G506">
            <v>370843.05145199999</v>
          </cell>
          <cell r="H506">
            <v>17692.124948000001</v>
          </cell>
          <cell r="I506">
            <v>0</v>
          </cell>
          <cell r="J506">
            <v>0</v>
          </cell>
          <cell r="K506">
            <v>2007.41724377625</v>
          </cell>
          <cell r="L506">
            <v>557615.9010489583</v>
          </cell>
          <cell r="M506">
            <v>48443.274900546123</v>
          </cell>
          <cell r="N506">
            <v>23.233995877039931</v>
          </cell>
          <cell r="O506" t="e">
            <v>#DIV/0!</v>
          </cell>
          <cell r="P506">
            <v>0.13829759450619006</v>
          </cell>
          <cell r="Q506">
            <v>1335.0405478729717</v>
          </cell>
          <cell r="R506">
            <v>672.37669590327812</v>
          </cell>
          <cell r="S506">
            <v>370843.05145199999</v>
          </cell>
          <cell r="T506">
            <v>182966.6485747316</v>
          </cell>
          <cell r="U506">
            <v>0</v>
          </cell>
          <cell r="V506">
            <v>0</v>
          </cell>
          <cell r="W506">
            <v>14833.72205808</v>
          </cell>
          <cell r="X506">
            <v>33609.552842466124</v>
          </cell>
          <cell r="Y506">
            <v>0</v>
          </cell>
          <cell r="Z506">
            <v>0</v>
          </cell>
        </row>
        <row r="507">
          <cell r="A507" t="str">
            <v>Dieppe Park Baseball Clubhouse</v>
          </cell>
          <cell r="B507" t="str">
            <v>Outdoor Recreational Facilities</v>
          </cell>
          <cell r="C507" t="str">
            <v>Outdoor Recreational Facilities</v>
          </cell>
          <cell r="D507">
            <v>2508</v>
          </cell>
          <cell r="E507">
            <v>100</v>
          </cell>
          <cell r="F507">
            <v>0</v>
          </cell>
          <cell r="G507">
            <v>6433.1190000000006</v>
          </cell>
          <cell r="H507">
            <v>2609.2759999999998</v>
          </cell>
          <cell r="I507">
            <v>0</v>
          </cell>
          <cell r="J507">
            <v>0</v>
          </cell>
          <cell r="K507">
            <v>122.3230138677952</v>
          </cell>
          <cell r="L507">
            <v>33978.614963276443</v>
          </cell>
          <cell r="M507">
            <v>5214.14028444</v>
          </cell>
          <cell r="N507">
            <v>13.548092090620591</v>
          </cell>
          <cell r="O507" t="e">
            <v>#DIV/0!</v>
          </cell>
          <cell r="P507">
            <v>0.13548092090620589</v>
          </cell>
          <cell r="Q507">
            <v>23.159324896785002</v>
          </cell>
          <cell r="R507">
            <v>99.163688971010188</v>
          </cell>
          <cell r="S507">
            <v>6433.1190000000006</v>
          </cell>
          <cell r="T507">
            <v>26984.349609199999</v>
          </cell>
          <cell r="U507">
            <v>0</v>
          </cell>
          <cell r="V507">
            <v>0</v>
          </cell>
          <cell r="W507">
            <v>257.32476000000003</v>
          </cell>
          <cell r="X507">
            <v>4956.8155244399995</v>
          </cell>
          <cell r="Y507">
            <v>0</v>
          </cell>
          <cell r="Z507">
            <v>0</v>
          </cell>
        </row>
        <row r="508">
          <cell r="A508" t="str">
            <v>Dieppe Park Ice Rink</v>
          </cell>
          <cell r="B508" t="str">
            <v>Outdoor Recreational Facilities</v>
          </cell>
          <cell r="C508" t="str">
            <v>Outdoor Recreational Facilities</v>
          </cell>
          <cell r="D508">
            <v>3498</v>
          </cell>
          <cell r="E508">
            <v>100</v>
          </cell>
          <cell r="F508">
            <v>0</v>
          </cell>
          <cell r="G508">
            <v>403285.42099799996</v>
          </cell>
          <cell r="H508">
            <v>9233.4604859999999</v>
          </cell>
          <cell r="I508">
            <v>0</v>
          </cell>
          <cell r="J508">
            <v>0</v>
          </cell>
          <cell r="K508">
            <v>1802.7447002847866</v>
          </cell>
          <cell r="L508">
            <v>500762.4167457741</v>
          </cell>
          <cell r="M508">
            <v>33672.129390569338</v>
          </cell>
          <cell r="N508">
            <v>143.15678008741398</v>
          </cell>
          <cell r="O508" t="e">
            <v>#DIV/0!</v>
          </cell>
          <cell r="P508">
            <v>1.4315678008741397</v>
          </cell>
          <cell r="Q508">
            <v>1451.8335648741147</v>
          </cell>
          <cell r="R508">
            <v>350.91113541067199</v>
          </cell>
          <cell r="S508">
            <v>403285.42099799996</v>
          </cell>
          <cell r="T508">
            <v>95489.678308066199</v>
          </cell>
          <cell r="U508">
            <v>0</v>
          </cell>
          <cell r="V508">
            <v>0</v>
          </cell>
          <cell r="W508">
            <v>16131.416839919999</v>
          </cell>
          <cell r="X508">
            <v>17540.712550649339</v>
          </cell>
          <cell r="Y508">
            <v>0</v>
          </cell>
          <cell r="Z508">
            <v>0</v>
          </cell>
        </row>
        <row r="509">
          <cell r="A509" t="str">
            <v>Disco Road Transfer Station</v>
          </cell>
          <cell r="B509" t="str">
            <v>Transfer Stations</v>
          </cell>
          <cell r="C509" t="str">
            <v>Transfer Stations</v>
          </cell>
          <cell r="D509">
            <v>57049</v>
          </cell>
          <cell r="E509">
            <v>70</v>
          </cell>
          <cell r="F509">
            <v>0</v>
          </cell>
          <cell r="G509">
            <v>8160337.5795159992</v>
          </cell>
          <cell r="H509">
            <v>14387.213548000002</v>
          </cell>
          <cell r="I509">
            <v>0</v>
          </cell>
          <cell r="J509">
            <v>0</v>
          </cell>
          <cell r="K509">
            <v>29924.113566864304</v>
          </cell>
          <cell r="L509">
            <v>8312253.7685734183</v>
          </cell>
          <cell r="M509">
            <v>353744.74888564012</v>
          </cell>
          <cell r="N509">
            <v>145.70375937480793</v>
          </cell>
          <cell r="O509" t="e">
            <v>#DIV/0!</v>
          </cell>
          <cell r="P509">
            <v>2.0814822767829706</v>
          </cell>
          <cell r="Q509">
            <v>29377.337691321289</v>
          </cell>
          <cell r="R509">
            <v>546.7758755430151</v>
          </cell>
          <cell r="S509">
            <v>8160337.5795159992</v>
          </cell>
          <cell r="T509">
            <v>148788.2463493516</v>
          </cell>
          <cell r="U509">
            <v>0</v>
          </cell>
          <cell r="V509">
            <v>0</v>
          </cell>
          <cell r="W509">
            <v>326413.50318063999</v>
          </cell>
          <cell r="X509">
            <v>27331.245705000125</v>
          </cell>
          <cell r="Y509">
            <v>0</v>
          </cell>
          <cell r="Z509">
            <v>0</v>
          </cell>
        </row>
        <row r="510">
          <cell r="A510" t="str">
            <v>Disco Yard</v>
          </cell>
          <cell r="B510" t="str">
            <v>Storage Facilities</v>
          </cell>
          <cell r="C510" t="str">
            <v>Storage Facilities</v>
          </cell>
          <cell r="D510">
            <v>131976</v>
          </cell>
          <cell r="E510">
            <v>70</v>
          </cell>
          <cell r="F510">
            <v>0</v>
          </cell>
          <cell r="G510">
            <v>852863.63429399999</v>
          </cell>
          <cell r="H510">
            <v>176149.49003599997</v>
          </cell>
          <cell r="I510">
            <v>0</v>
          </cell>
          <cell r="J510">
            <v>0</v>
          </cell>
          <cell r="K510">
            <v>9764.7586636029082</v>
          </cell>
          <cell r="L510">
            <v>2712432.9621119192</v>
          </cell>
          <cell r="M510">
            <v>368743.9700982488</v>
          </cell>
          <cell r="N510">
            <v>20.552471374431104</v>
          </cell>
          <cell r="O510" t="e">
            <v>#DIV/0!</v>
          </cell>
          <cell r="P510">
            <v>0.29360673392044434</v>
          </cell>
          <cell r="Q510">
            <v>3070.3218764129142</v>
          </cell>
          <cell r="R510">
            <v>6694.436787189994</v>
          </cell>
          <cell r="S510">
            <v>852863.63429399999</v>
          </cell>
          <cell r="T510">
            <v>1821685.1811053008</v>
          </cell>
          <cell r="U510">
            <v>0</v>
          </cell>
          <cell r="V510">
            <v>0</v>
          </cell>
          <cell r="W510">
            <v>34114.545371760003</v>
          </cell>
          <cell r="X510">
            <v>334629.42472648883</v>
          </cell>
          <cell r="Y510">
            <v>0</v>
          </cell>
          <cell r="Z510">
            <v>0</v>
          </cell>
        </row>
        <row r="511">
          <cell r="A511" t="str">
            <v>Dixon Rink</v>
          </cell>
          <cell r="B511" t="str">
            <v>Outdoor Recreational Facilities</v>
          </cell>
          <cell r="C511" t="str">
            <v>Outdoor Recreational Facilities</v>
          </cell>
          <cell r="D511">
            <v>217678</v>
          </cell>
          <cell r="E511">
            <v>100</v>
          </cell>
          <cell r="F511">
            <v>0</v>
          </cell>
          <cell r="G511">
            <v>6263.391783</v>
          </cell>
          <cell r="H511">
            <v>0</v>
          </cell>
          <cell r="I511">
            <v>0</v>
          </cell>
          <cell r="J511">
            <v>0</v>
          </cell>
          <cell r="K511">
            <v>22.548304369676742</v>
          </cell>
          <cell r="L511">
            <v>6263.4178804657622</v>
          </cell>
          <cell r="M511">
            <v>250.53567132000001</v>
          </cell>
          <cell r="N511">
            <v>2.8773775395151382E-2</v>
          </cell>
          <cell r="O511" t="e">
            <v>#DIV/0!</v>
          </cell>
          <cell r="P511">
            <v>2.8773775395151384E-4</v>
          </cell>
          <cell r="Q511">
            <v>22.548304369676742</v>
          </cell>
          <cell r="R511">
            <v>0</v>
          </cell>
          <cell r="S511">
            <v>6263.391783</v>
          </cell>
          <cell r="T511">
            <v>0</v>
          </cell>
          <cell r="U511">
            <v>0</v>
          </cell>
          <cell r="V511">
            <v>0</v>
          </cell>
          <cell r="W511">
            <v>250.53567132000001</v>
          </cell>
          <cell r="X511">
            <v>0</v>
          </cell>
          <cell r="Y511">
            <v>0</v>
          </cell>
          <cell r="Z511">
            <v>0</v>
          </cell>
        </row>
        <row r="512">
          <cell r="A512" t="str">
            <v>Don MilIs Arena</v>
          </cell>
          <cell r="B512" t="str">
            <v>Indoor Sports Arena</v>
          </cell>
          <cell r="C512" t="str">
            <v>Indoor Sports Arena</v>
          </cell>
          <cell r="D512">
            <v>27857</v>
          </cell>
          <cell r="E512">
            <v>100</v>
          </cell>
          <cell r="F512">
            <v>0</v>
          </cell>
          <cell r="G512">
            <v>532795.44640500005</v>
          </cell>
          <cell r="H512">
            <v>64553.288661999999</v>
          </cell>
          <cell r="I512">
            <v>0</v>
          </cell>
          <cell r="J512">
            <v>0</v>
          </cell>
          <cell r="K512">
            <v>4371.3736793117496</v>
          </cell>
          <cell r="L512">
            <v>1214270.4664754861</v>
          </cell>
          <cell r="M512">
            <v>143943.05479451478</v>
          </cell>
          <cell r="N512">
            <v>43.589419767939333</v>
          </cell>
          <cell r="O512" t="e">
            <v>#DIV/0!</v>
          </cell>
          <cell r="P512">
            <v>0.4358941976793933</v>
          </cell>
          <cell r="Q512">
            <v>1918.0715989896962</v>
          </cell>
          <cell r="R512">
            <v>2453.3020803220534</v>
          </cell>
          <cell r="S512">
            <v>532795.44640500005</v>
          </cell>
          <cell r="T512">
            <v>667590.74535580538</v>
          </cell>
          <cell r="U512">
            <v>0</v>
          </cell>
          <cell r="V512">
            <v>0</v>
          </cell>
          <cell r="W512">
            <v>21311.817856200003</v>
          </cell>
          <cell r="X512">
            <v>122631.23693831479</v>
          </cell>
          <cell r="Y512">
            <v>0</v>
          </cell>
          <cell r="Z512">
            <v>0</v>
          </cell>
        </row>
        <row r="513">
          <cell r="A513" t="str">
            <v>Don Mills</v>
          </cell>
          <cell r="B513" t="str">
            <v>Public Libraries</v>
          </cell>
          <cell r="C513" t="str">
            <v>Public Libraries</v>
          </cell>
          <cell r="D513">
            <v>21560</v>
          </cell>
          <cell r="E513">
            <v>70</v>
          </cell>
          <cell r="F513">
            <v>0</v>
          </cell>
          <cell r="G513">
            <v>359803.38026299997</v>
          </cell>
          <cell r="H513">
            <v>21633.964895000001</v>
          </cell>
          <cell r="I513">
            <v>0</v>
          </cell>
          <cell r="J513">
            <v>0</v>
          </cell>
          <cell r="K513">
            <v>2117.4811012224218</v>
          </cell>
          <cell r="L513">
            <v>588189.1947840061</v>
          </cell>
          <cell r="M513">
            <v>55489.961981902554</v>
          </cell>
          <cell r="N513">
            <v>27.281502541002137</v>
          </cell>
          <cell r="O513" t="e">
            <v>#DIV/0!</v>
          </cell>
          <cell r="P513">
            <v>0.38973575058574483</v>
          </cell>
          <cell r="Q513">
            <v>1295.2975659975039</v>
          </cell>
          <cell r="R513">
            <v>822.18353522491805</v>
          </cell>
          <cell r="S513">
            <v>359803.38026299997</v>
          </cell>
          <cell r="T513">
            <v>223731.97475462151</v>
          </cell>
          <cell r="U513">
            <v>0</v>
          </cell>
          <cell r="V513">
            <v>0</v>
          </cell>
          <cell r="W513">
            <v>14392.135210519999</v>
          </cell>
          <cell r="X513">
            <v>41097.826771382555</v>
          </cell>
          <cell r="Y513">
            <v>0</v>
          </cell>
          <cell r="Z513">
            <v>0</v>
          </cell>
        </row>
        <row r="514">
          <cell r="A514" t="str">
            <v>Don Mills Substation</v>
          </cell>
          <cell r="B514" t="str">
            <v>TTC</v>
          </cell>
          <cell r="C514" t="str">
            <v>TTC</v>
          </cell>
          <cell r="D514">
            <v>0</v>
          </cell>
          <cell r="E514">
            <v>168</v>
          </cell>
          <cell r="F514">
            <v>0</v>
          </cell>
          <cell r="G514">
            <v>5387243.0967420004</v>
          </cell>
          <cell r="H514">
            <v>0</v>
          </cell>
          <cell r="I514">
            <v>0</v>
          </cell>
          <cell r="J514">
            <v>0</v>
          </cell>
          <cell r="K514">
            <v>19394.155956917653</v>
          </cell>
          <cell r="L514">
            <v>5387265.5435882369</v>
          </cell>
          <cell r="M514">
            <v>215489.72386968002</v>
          </cell>
          <cell r="N514" t="e">
            <v>#DIV/0!</v>
          </cell>
          <cell r="O514" t="e">
            <v>#DIV/0!</v>
          </cell>
          <cell r="P514" t="e">
            <v>#DIV/0!</v>
          </cell>
          <cell r="Q514">
            <v>19394.155956917653</v>
          </cell>
          <cell r="R514">
            <v>0</v>
          </cell>
          <cell r="S514">
            <v>5387243.0967420004</v>
          </cell>
          <cell r="T514">
            <v>0</v>
          </cell>
          <cell r="U514">
            <v>0</v>
          </cell>
          <cell r="V514">
            <v>0</v>
          </cell>
          <cell r="W514">
            <v>215489.72386968002</v>
          </cell>
          <cell r="X514">
            <v>0</v>
          </cell>
          <cell r="Y514">
            <v>0</v>
          </cell>
          <cell r="Z514">
            <v>0</v>
          </cell>
        </row>
        <row r="515">
          <cell r="A515" t="str">
            <v>Don Montgomery</v>
          </cell>
          <cell r="B515" t="str">
            <v>Community Centres</v>
          </cell>
          <cell r="C515" t="str">
            <v>Community Centres</v>
          </cell>
          <cell r="D515">
            <v>89125</v>
          </cell>
          <cell r="E515">
            <v>100</v>
          </cell>
          <cell r="F515">
            <v>0</v>
          </cell>
          <cell r="G515">
            <v>1931331.729967</v>
          </cell>
          <cell r="H515">
            <v>149275.60333300001</v>
          </cell>
          <cell r="I515">
            <v>0</v>
          </cell>
          <cell r="J515">
            <v>0</v>
          </cell>
          <cell r="K515">
            <v>12625.936927440951</v>
          </cell>
          <cell r="L515">
            <v>3507204.7020669309</v>
          </cell>
          <cell r="M515">
            <v>360830.64009434677</v>
          </cell>
          <cell r="N515">
            <v>39.351525408885621</v>
          </cell>
          <cell r="O515" t="e">
            <v>#DIV/0!</v>
          </cell>
          <cell r="P515">
            <v>0.39351525408885624</v>
          </cell>
          <cell r="Q515">
            <v>6952.8231978571494</v>
          </cell>
          <cell r="R515">
            <v>5673.1137295838016</v>
          </cell>
          <cell r="S515">
            <v>1931331.729967</v>
          </cell>
          <cell r="T515">
            <v>1543763.506988886</v>
          </cell>
          <cell r="U515">
            <v>0</v>
          </cell>
          <cell r="V515">
            <v>0</v>
          </cell>
          <cell r="W515">
            <v>77253.269198680006</v>
          </cell>
          <cell r="X515">
            <v>283577.37089566677</v>
          </cell>
          <cell r="Y515">
            <v>0</v>
          </cell>
          <cell r="Z515">
            <v>0</v>
          </cell>
        </row>
        <row r="516">
          <cell r="A516" t="str">
            <v>Don Valley Brickwork</v>
          </cell>
          <cell r="B516" t="str">
            <v>Cultural Facilities</v>
          </cell>
          <cell r="C516" t="str">
            <v>Cultural Facilities</v>
          </cell>
          <cell r="D516">
            <v>19407</v>
          </cell>
          <cell r="E516">
            <v>100</v>
          </cell>
          <cell r="F516">
            <v>0</v>
          </cell>
          <cell r="G516">
            <v>203297.12147399999</v>
          </cell>
          <cell r="H516">
            <v>13342.072799</v>
          </cell>
          <cell r="I516">
            <v>0</v>
          </cell>
          <cell r="J516">
            <v>0</v>
          </cell>
          <cell r="K516">
            <v>1238.9287273157015</v>
          </cell>
          <cell r="L516">
            <v>344146.86869880598</v>
          </cell>
          <cell r="M516">
            <v>33477.687134492313</v>
          </cell>
          <cell r="N516">
            <v>17.733130762034627</v>
          </cell>
          <cell r="O516" t="e">
            <v>#DIV/0!</v>
          </cell>
          <cell r="P516">
            <v>0.17733130762034627</v>
          </cell>
          <cell r="Q516">
            <v>731.87268676322196</v>
          </cell>
          <cell r="R516">
            <v>507.05604055247943</v>
          </cell>
          <cell r="S516">
            <v>203297.12147399999</v>
          </cell>
          <cell r="T516">
            <v>137979.7142654183</v>
          </cell>
          <cell r="U516">
            <v>0</v>
          </cell>
          <cell r="V516">
            <v>0</v>
          </cell>
          <cell r="W516">
            <v>8131.8848589599993</v>
          </cell>
          <cell r="X516">
            <v>25345.802275532311</v>
          </cell>
          <cell r="Y516">
            <v>0</v>
          </cell>
          <cell r="Z516">
            <v>0</v>
          </cell>
        </row>
        <row r="517">
          <cell r="A517" t="str">
            <v>Don Valley Gc Service Bldg</v>
          </cell>
          <cell r="B517" t="str">
            <v>Outdoor Recreational Facilities</v>
          </cell>
          <cell r="C517" t="str">
            <v>Outdoor Recreational Facilities</v>
          </cell>
          <cell r="D517">
            <v>3574</v>
          </cell>
          <cell r="E517">
            <v>100</v>
          </cell>
          <cell r="F517">
            <v>0</v>
          </cell>
          <cell r="G517">
            <v>28251.895274999999</v>
          </cell>
          <cell r="H517">
            <v>8877.0925000000007</v>
          </cell>
          <cell r="I517">
            <v>0</v>
          </cell>
          <cell r="J517">
            <v>0</v>
          </cell>
          <cell r="K517">
            <v>439.07486891222965</v>
          </cell>
          <cell r="L517">
            <v>121965.24136450824</v>
          </cell>
          <cell r="M517">
            <v>17993.799662325</v>
          </cell>
          <cell r="N517">
            <v>34.125697080164592</v>
          </cell>
          <cell r="O517" t="e">
            <v>#DIV/0!</v>
          </cell>
          <cell r="P517">
            <v>0.34125697080164591</v>
          </cell>
          <cell r="Q517">
            <v>101.70724676842912</v>
          </cell>
          <cell r="R517">
            <v>337.36762214380053</v>
          </cell>
          <cell r="S517">
            <v>28251.895274999999</v>
          </cell>
          <cell r="T517">
            <v>91804.227507250005</v>
          </cell>
          <cell r="U517">
            <v>0</v>
          </cell>
          <cell r="V517">
            <v>0</v>
          </cell>
          <cell r="W517">
            <v>1130.0758109999999</v>
          </cell>
          <cell r="X517">
            <v>16863.723851325001</v>
          </cell>
          <cell r="Y517">
            <v>0</v>
          </cell>
          <cell r="Z517">
            <v>0</v>
          </cell>
        </row>
        <row r="518">
          <cell r="A518" t="str">
            <v>Don Valley Golf Course</v>
          </cell>
          <cell r="B518" t="str">
            <v>Outdoor Recreational Facilities</v>
          </cell>
          <cell r="C518" t="str">
            <v>Outdoor Recreational Facilities</v>
          </cell>
          <cell r="D518">
            <v>8245</v>
          </cell>
          <cell r="E518">
            <v>100</v>
          </cell>
          <cell r="F518">
            <v>0</v>
          </cell>
          <cell r="G518">
            <v>86485.934044000009</v>
          </cell>
          <cell r="H518">
            <v>25548.201982999999</v>
          </cell>
          <cell r="I518">
            <v>0</v>
          </cell>
          <cell r="J518">
            <v>0</v>
          </cell>
          <cell r="K518">
            <v>1282.2920072597801</v>
          </cell>
          <cell r="L518">
            <v>356192.22423882782</v>
          </cell>
          <cell r="M518">
            <v>51993.10118684527</v>
          </cell>
          <cell r="N518">
            <v>43.200997481968201</v>
          </cell>
          <cell r="O518" t="e">
            <v>#DIV/0!</v>
          </cell>
          <cell r="P518">
            <v>0.43200997481968201</v>
          </cell>
          <cell r="Q518">
            <v>311.35065984741067</v>
          </cell>
          <cell r="R518">
            <v>970.9413474123694</v>
          </cell>
          <cell r="S518">
            <v>86485.934044000009</v>
          </cell>
          <cell r="T518">
            <v>264211.84044759109</v>
          </cell>
          <cell r="U518">
            <v>0</v>
          </cell>
          <cell r="V518">
            <v>0</v>
          </cell>
          <cell r="W518">
            <v>3459.4373617600004</v>
          </cell>
          <cell r="X518">
            <v>48533.66382508527</v>
          </cell>
          <cell r="Y518">
            <v>0</v>
          </cell>
          <cell r="Z518">
            <v>0</v>
          </cell>
        </row>
        <row r="519">
          <cell r="A519" t="str">
            <v>Don Valley Parks</v>
          </cell>
          <cell r="B519" t="str">
            <v>Outdoor Recreational Facilities</v>
          </cell>
          <cell r="C519" t="str">
            <v>Outdoor Recreational Facilities</v>
          </cell>
          <cell r="D519">
            <v>2906</v>
          </cell>
          <cell r="E519">
            <v>100</v>
          </cell>
          <cell r="F519">
            <v>0</v>
          </cell>
          <cell r="G519">
            <v>908.93132000000003</v>
          </cell>
          <cell r="H519">
            <v>0</v>
          </cell>
          <cell r="I519">
            <v>0</v>
          </cell>
          <cell r="J519">
            <v>0</v>
          </cell>
          <cell r="K519">
            <v>3.2721663859698</v>
          </cell>
          <cell r="L519">
            <v>908.93510721383336</v>
          </cell>
          <cell r="M519">
            <v>36.357252800000005</v>
          </cell>
          <cell r="N519">
            <v>0.31277877054846298</v>
          </cell>
          <cell r="O519" t="e">
            <v>#DIV/0!</v>
          </cell>
          <cell r="P519">
            <v>3.1277877054846298E-3</v>
          </cell>
          <cell r="Q519">
            <v>3.2721663859698</v>
          </cell>
          <cell r="R519">
            <v>0</v>
          </cell>
          <cell r="S519">
            <v>908.93132000000003</v>
          </cell>
          <cell r="T519">
            <v>0</v>
          </cell>
          <cell r="U519">
            <v>0</v>
          </cell>
          <cell r="V519">
            <v>0</v>
          </cell>
          <cell r="W519">
            <v>36.357252800000005</v>
          </cell>
          <cell r="X519">
            <v>0</v>
          </cell>
          <cell r="Y519">
            <v>0</v>
          </cell>
          <cell r="Z519">
            <v>0</v>
          </cell>
        </row>
        <row r="520">
          <cell r="A520" t="str">
            <v>Don Valley Parkway</v>
          </cell>
          <cell r="B520" t="str">
            <v>Streetlighting</v>
          </cell>
          <cell r="C520" t="str">
            <v>Streetlighting</v>
          </cell>
          <cell r="D520">
            <v>244</v>
          </cell>
          <cell r="E520">
            <v>70</v>
          </cell>
          <cell r="F520">
            <v>0</v>
          </cell>
          <cell r="G520">
            <v>2767372.9421850001</v>
          </cell>
          <cell r="H520">
            <v>0</v>
          </cell>
          <cell r="I520">
            <v>0</v>
          </cell>
          <cell r="J520">
            <v>0</v>
          </cell>
          <cell r="K520">
            <v>9962.5841024601323</v>
          </cell>
          <cell r="L520">
            <v>2767384.4729055925</v>
          </cell>
          <cell r="M520">
            <v>110694.91768740001</v>
          </cell>
          <cell r="N520">
            <v>11341.739643055707</v>
          </cell>
          <cell r="O520" t="e">
            <v>#DIV/0!</v>
          </cell>
          <cell r="P520">
            <v>162.02485204365297</v>
          </cell>
          <cell r="Q520">
            <v>9962.5841024601323</v>
          </cell>
          <cell r="R520">
            <v>0</v>
          </cell>
          <cell r="S520">
            <v>2767372.9421850001</v>
          </cell>
          <cell r="T520">
            <v>0</v>
          </cell>
          <cell r="U520">
            <v>0</v>
          </cell>
          <cell r="V520">
            <v>0</v>
          </cell>
          <cell r="W520">
            <v>110694.91768740001</v>
          </cell>
          <cell r="X520">
            <v>0</v>
          </cell>
          <cell r="Y520">
            <v>0</v>
          </cell>
          <cell r="Z520">
            <v>0</v>
          </cell>
        </row>
        <row r="521">
          <cell r="A521" t="str">
            <v>Donald Summerville Olympic Pool</v>
          </cell>
          <cell r="B521" t="str">
            <v>Outdoor Recreational Facilities</v>
          </cell>
          <cell r="C521" t="str">
            <v>Outdoor Recreational Facilities</v>
          </cell>
          <cell r="D521">
            <v>27050</v>
          </cell>
          <cell r="E521">
            <v>100</v>
          </cell>
          <cell r="F521">
            <v>0</v>
          </cell>
          <cell r="G521">
            <v>309162.00490300002</v>
          </cell>
          <cell r="H521">
            <v>61199.568409</v>
          </cell>
          <cell r="I521">
            <v>0</v>
          </cell>
          <cell r="J521">
            <v>0</v>
          </cell>
          <cell r="K521">
            <v>3438.8341691044329</v>
          </cell>
          <cell r="L521">
            <v>955231.71364012023</v>
          </cell>
          <cell r="M521">
            <v>128626.68830701322</v>
          </cell>
          <cell r="N521">
            <v>35.313556881335316</v>
          </cell>
          <cell r="O521" t="e">
            <v>#DIV/0!</v>
          </cell>
          <cell r="P521">
            <v>0.35313556881335317</v>
          </cell>
          <cell r="Q521">
            <v>1112.9878550808735</v>
          </cell>
          <cell r="R521">
            <v>2325.8463140235594</v>
          </cell>
          <cell r="S521">
            <v>309162.00490300002</v>
          </cell>
          <cell r="T521">
            <v>632907.57661535521</v>
          </cell>
          <cell r="U521">
            <v>0</v>
          </cell>
          <cell r="V521">
            <v>0</v>
          </cell>
          <cell r="W521">
            <v>12366.480196120001</v>
          </cell>
          <cell r="X521">
            <v>116260.20811089322</v>
          </cell>
          <cell r="Y521">
            <v>0</v>
          </cell>
          <cell r="Z521">
            <v>0</v>
          </cell>
        </row>
        <row r="522">
          <cell r="A522" t="str">
            <v>Donlands Landfill</v>
          </cell>
          <cell r="B522" t="str">
            <v>Landfill Operations</v>
          </cell>
          <cell r="C522" t="str">
            <v>Landfill Operations</v>
          </cell>
          <cell r="D522">
            <v>603</v>
          </cell>
          <cell r="E522">
            <v>70</v>
          </cell>
          <cell r="F522">
            <v>0</v>
          </cell>
          <cell r="G522">
            <v>39210.448149999997</v>
          </cell>
          <cell r="H522">
            <v>0</v>
          </cell>
          <cell r="I522">
            <v>0</v>
          </cell>
          <cell r="J522">
            <v>0</v>
          </cell>
          <cell r="K522">
            <v>141.15820149672223</v>
          </cell>
          <cell r="L522">
            <v>39210.611526867287</v>
          </cell>
          <cell r="M522">
            <v>1568.4179259999999</v>
          </cell>
          <cell r="N522">
            <v>65.025889762632318</v>
          </cell>
          <cell r="O522" t="e">
            <v>#DIV/0!</v>
          </cell>
          <cell r="P522">
            <v>0.92894128232331885</v>
          </cell>
          <cell r="Q522">
            <v>141.15820149672223</v>
          </cell>
          <cell r="R522">
            <v>0</v>
          </cell>
          <cell r="S522">
            <v>39210.448149999997</v>
          </cell>
          <cell r="T522">
            <v>0</v>
          </cell>
          <cell r="U522">
            <v>0</v>
          </cell>
          <cell r="V522">
            <v>0</v>
          </cell>
          <cell r="W522">
            <v>1568.4179259999999</v>
          </cell>
          <cell r="X522">
            <v>0</v>
          </cell>
          <cell r="Y522">
            <v>0</v>
          </cell>
          <cell r="Z522">
            <v>0</v>
          </cell>
        </row>
        <row r="523">
          <cell r="A523" t="str">
            <v>Donlands Subway Stn</v>
          </cell>
          <cell r="B523" t="str">
            <v>TTC</v>
          </cell>
          <cell r="C523" t="str">
            <v>TTC</v>
          </cell>
          <cell r="D523">
            <v>0</v>
          </cell>
          <cell r="E523">
            <v>168</v>
          </cell>
          <cell r="F523">
            <v>0</v>
          </cell>
          <cell r="G523">
            <v>414621.83377400006</v>
          </cell>
          <cell r="H523">
            <v>0</v>
          </cell>
          <cell r="I523">
            <v>0</v>
          </cell>
          <cell r="J523">
            <v>0</v>
          </cell>
          <cell r="K523">
            <v>1492.6448209139066</v>
          </cell>
          <cell r="L523">
            <v>414623.56136497407</v>
          </cell>
          <cell r="M523">
            <v>16584.873350960002</v>
          </cell>
          <cell r="N523" t="e">
            <v>#DIV/0!</v>
          </cell>
          <cell r="O523" t="e">
            <v>#DIV/0!</v>
          </cell>
          <cell r="P523" t="e">
            <v>#DIV/0!</v>
          </cell>
          <cell r="Q523">
            <v>1492.6448209139066</v>
          </cell>
          <cell r="R523">
            <v>0</v>
          </cell>
          <cell r="S523">
            <v>414621.83377400006</v>
          </cell>
          <cell r="T523">
            <v>0</v>
          </cell>
          <cell r="U523">
            <v>0</v>
          </cell>
          <cell r="V523">
            <v>0</v>
          </cell>
          <cell r="W523">
            <v>16584.873350960002</v>
          </cell>
          <cell r="X523">
            <v>0</v>
          </cell>
          <cell r="Y523">
            <v>0</v>
          </cell>
          <cell r="Z523">
            <v>0</v>
          </cell>
        </row>
        <row r="524">
          <cell r="A524" t="str">
            <v>Douglas Snow Aquatic Center</v>
          </cell>
          <cell r="B524" t="str">
            <v>Indoor Swimming Pool</v>
          </cell>
          <cell r="C524" t="str">
            <v>Indoor Swimming Pool</v>
          </cell>
          <cell r="D524">
            <v>40666</v>
          </cell>
          <cell r="E524">
            <v>100</v>
          </cell>
          <cell r="F524">
            <v>0</v>
          </cell>
          <cell r="G524">
            <v>738764.74903299997</v>
          </cell>
          <cell r="H524">
            <v>185671.85077200001</v>
          </cell>
          <cell r="I524">
            <v>0</v>
          </cell>
          <cell r="J524">
            <v>0</v>
          </cell>
          <cell r="K524">
            <v>9715.8915502674135</v>
          </cell>
          <cell r="L524">
            <v>2698858.7639631703</v>
          </cell>
          <cell r="M524">
            <v>382269.5481543807</v>
          </cell>
          <cell r="N524">
            <v>66.366467416592982</v>
          </cell>
          <cell r="O524" t="e">
            <v>#DIV/0!</v>
          </cell>
          <cell r="P524">
            <v>0.66366467416592978</v>
          </cell>
          <cell r="Q524">
            <v>2659.5641779900352</v>
          </cell>
          <cell r="R524">
            <v>7056.3273722773774</v>
          </cell>
          <cell r="S524">
            <v>738764.74903299997</v>
          </cell>
          <cell r="T524">
            <v>1920162.5791287923</v>
          </cell>
          <cell r="U524">
            <v>0</v>
          </cell>
          <cell r="V524">
            <v>0</v>
          </cell>
          <cell r="W524">
            <v>29550.589961319998</v>
          </cell>
          <cell r="X524">
            <v>352718.95819306071</v>
          </cell>
          <cell r="Y524">
            <v>0</v>
          </cell>
          <cell r="Z524">
            <v>0</v>
          </cell>
        </row>
        <row r="525">
          <cell r="A525" t="str">
            <v>Dovercourt B&amp;G Club</v>
          </cell>
          <cell r="B525" t="str">
            <v>Indoor Recreational Facilities</v>
          </cell>
          <cell r="C525" t="str">
            <v>Indoor Recreational Facilities</v>
          </cell>
          <cell r="D525">
            <v>23971</v>
          </cell>
          <cell r="E525">
            <v>100</v>
          </cell>
          <cell r="F525">
            <v>0</v>
          </cell>
          <cell r="G525">
            <v>114732.509032</v>
          </cell>
          <cell r="H525">
            <v>0</v>
          </cell>
          <cell r="I525">
            <v>0</v>
          </cell>
          <cell r="J525">
            <v>0</v>
          </cell>
          <cell r="K525">
            <v>413.03875350283545</v>
          </cell>
          <cell r="L525">
            <v>114732.98708412096</v>
          </cell>
          <cell r="M525">
            <v>4589.3003612800003</v>
          </cell>
          <cell r="N525">
            <v>4.7863246040682892</v>
          </cell>
          <cell r="O525" t="e">
            <v>#DIV/0!</v>
          </cell>
          <cell r="P525">
            <v>4.7863246040682893E-2</v>
          </cell>
          <cell r="Q525">
            <v>413.03875350283545</v>
          </cell>
          <cell r="R525">
            <v>0</v>
          </cell>
          <cell r="S525">
            <v>114732.509032</v>
          </cell>
          <cell r="T525">
            <v>0</v>
          </cell>
          <cell r="U525">
            <v>0</v>
          </cell>
          <cell r="V525">
            <v>0</v>
          </cell>
          <cell r="W525">
            <v>4589.3003612800003</v>
          </cell>
          <cell r="X525">
            <v>0</v>
          </cell>
          <cell r="Y525">
            <v>0</v>
          </cell>
          <cell r="Z525">
            <v>0</v>
          </cell>
        </row>
        <row r="526">
          <cell r="A526" t="str">
            <v>Downsview</v>
          </cell>
          <cell r="B526" t="str">
            <v>Public Libraries</v>
          </cell>
          <cell r="C526" t="str">
            <v>Public Libraries</v>
          </cell>
          <cell r="D526">
            <v>20021</v>
          </cell>
          <cell r="E526">
            <v>70</v>
          </cell>
          <cell r="F526">
            <v>0</v>
          </cell>
          <cell r="G526">
            <v>183954.0288</v>
          </cell>
          <cell r="H526">
            <v>17328.564644999999</v>
          </cell>
          <cell r="I526">
            <v>0</v>
          </cell>
          <cell r="J526">
            <v>0</v>
          </cell>
          <cell r="K526">
            <v>1320.7971067060157</v>
          </cell>
          <cell r="L526">
            <v>366888.08519611548</v>
          </cell>
          <cell r="M526">
            <v>40277.062122460047</v>
          </cell>
          <cell r="N526">
            <v>18.325162838825008</v>
          </cell>
          <cell r="O526" t="e">
            <v>#DIV/0!</v>
          </cell>
          <cell r="P526">
            <v>0.261788040554643</v>
          </cell>
          <cell r="Q526">
            <v>662.23726299043199</v>
          </cell>
          <cell r="R526">
            <v>658.55984371558372</v>
          </cell>
          <cell r="S526">
            <v>183954.0288</v>
          </cell>
          <cell r="T526">
            <v>179206.81698919646</v>
          </cell>
          <cell r="U526">
            <v>0</v>
          </cell>
          <cell r="V526">
            <v>0</v>
          </cell>
          <cell r="W526">
            <v>7358.1611520000006</v>
          </cell>
          <cell r="X526">
            <v>32918.900970460047</v>
          </cell>
          <cell r="Y526">
            <v>0</v>
          </cell>
          <cell r="Z526">
            <v>0</v>
          </cell>
        </row>
        <row r="527">
          <cell r="A527" t="str">
            <v>Downsview Arena</v>
          </cell>
          <cell r="B527" t="str">
            <v>Indoor Sports Arena</v>
          </cell>
          <cell r="C527" t="str">
            <v>Indoor Sports Arena</v>
          </cell>
          <cell r="D527">
            <v>34218</v>
          </cell>
          <cell r="E527">
            <v>100</v>
          </cell>
          <cell r="F527">
            <v>0</v>
          </cell>
          <cell r="G527">
            <v>672507.91622600006</v>
          </cell>
          <cell r="H527">
            <v>64862.449111000002</v>
          </cell>
          <cell r="I527">
            <v>0</v>
          </cell>
          <cell r="J527">
            <v>0</v>
          </cell>
          <cell r="K527">
            <v>4886.0900905650878</v>
          </cell>
          <cell r="L527">
            <v>1357247.2473791912</v>
          </cell>
          <cell r="M527">
            <v>150118.8626007156</v>
          </cell>
          <cell r="N527">
            <v>39.664715862387958</v>
          </cell>
          <cell r="O527" t="e">
            <v>#DIV/0!</v>
          </cell>
          <cell r="P527">
            <v>0.39664715862387956</v>
          </cell>
          <cell r="Q527">
            <v>2421.0385860323436</v>
          </cell>
          <cell r="R527">
            <v>2465.0515045327443</v>
          </cell>
          <cell r="S527">
            <v>672507.91622600006</v>
          </cell>
          <cell r="T527">
            <v>670787.98997122864</v>
          </cell>
          <cell r="U527">
            <v>0</v>
          </cell>
          <cell r="V527">
            <v>0</v>
          </cell>
          <cell r="W527">
            <v>26900.316649040004</v>
          </cell>
          <cell r="X527">
            <v>123218.54595167559</v>
          </cell>
          <cell r="Y527">
            <v>0</v>
          </cell>
          <cell r="Z527">
            <v>0</v>
          </cell>
        </row>
        <row r="528">
          <cell r="A528" t="str">
            <v>Downsview Dell</v>
          </cell>
          <cell r="B528" t="str">
            <v>Shelters &amp; Housing</v>
          </cell>
          <cell r="C528" t="str">
            <v>Shelters &amp; Housing</v>
          </cell>
          <cell r="D528">
            <v>5199</v>
          </cell>
          <cell r="E528">
            <v>168</v>
          </cell>
          <cell r="F528">
            <v>0</v>
          </cell>
          <cell r="G528">
            <v>131903.92473600002</v>
          </cell>
          <cell r="H528">
            <v>0</v>
          </cell>
          <cell r="I528">
            <v>0</v>
          </cell>
          <cell r="J528">
            <v>0</v>
          </cell>
          <cell r="K528">
            <v>474.85610760847106</v>
          </cell>
          <cell r="L528">
            <v>131904.47433568642</v>
          </cell>
          <cell r="M528">
            <v>5276.1569894400009</v>
          </cell>
          <cell r="N528">
            <v>25.371124126887175</v>
          </cell>
          <cell r="O528" t="e">
            <v>#DIV/0!</v>
          </cell>
          <cell r="P528">
            <v>0.15101859599337603</v>
          </cell>
          <cell r="Q528">
            <v>474.85610760847106</v>
          </cell>
          <cell r="R528">
            <v>0</v>
          </cell>
          <cell r="S528">
            <v>131903.92473600002</v>
          </cell>
          <cell r="T528">
            <v>0</v>
          </cell>
          <cell r="U528">
            <v>0</v>
          </cell>
          <cell r="V528">
            <v>0</v>
          </cell>
          <cell r="W528">
            <v>5276.1569894400009</v>
          </cell>
          <cell r="X528">
            <v>0</v>
          </cell>
          <cell r="Y528">
            <v>0</v>
          </cell>
          <cell r="Z528">
            <v>0</v>
          </cell>
        </row>
        <row r="529">
          <cell r="A529" t="str">
            <v>Downsview Dells</v>
          </cell>
          <cell r="B529" t="str">
            <v>Outdoor Recreational Facilities</v>
          </cell>
          <cell r="C529" t="str">
            <v>Outdoor Recreational Facilities</v>
          </cell>
          <cell r="D529">
            <v>1270</v>
          </cell>
          <cell r="E529">
            <v>100</v>
          </cell>
          <cell r="F529">
            <v>0</v>
          </cell>
          <cell r="G529">
            <v>18475.926403999998</v>
          </cell>
          <cell r="H529">
            <v>0</v>
          </cell>
          <cell r="I529">
            <v>0</v>
          </cell>
          <cell r="J529">
            <v>0</v>
          </cell>
          <cell r="K529">
            <v>66.513612193296055</v>
          </cell>
          <cell r="L529">
            <v>18476.003387026682</v>
          </cell>
          <cell r="M529">
            <v>739.03705615999991</v>
          </cell>
          <cell r="N529">
            <v>14.548034163013135</v>
          </cell>
          <cell r="O529" t="e">
            <v>#DIV/0!</v>
          </cell>
          <cell r="P529">
            <v>0.14548034163013135</v>
          </cell>
          <cell r="Q529">
            <v>66.513612193296055</v>
          </cell>
          <cell r="R529">
            <v>0</v>
          </cell>
          <cell r="S529">
            <v>18475.926403999998</v>
          </cell>
          <cell r="T529">
            <v>0</v>
          </cell>
          <cell r="U529">
            <v>0</v>
          </cell>
          <cell r="V529">
            <v>0</v>
          </cell>
          <cell r="W529">
            <v>739.03705615999991</v>
          </cell>
          <cell r="X529">
            <v>0</v>
          </cell>
          <cell r="Y529">
            <v>0</v>
          </cell>
          <cell r="Z529">
            <v>0</v>
          </cell>
        </row>
        <row r="530">
          <cell r="A530" t="str">
            <v>Driftwood C.C</v>
          </cell>
          <cell r="B530" t="str">
            <v>Community Centres</v>
          </cell>
          <cell r="C530" t="str">
            <v>Community Centres</v>
          </cell>
          <cell r="D530">
            <v>25015</v>
          </cell>
          <cell r="E530">
            <v>100</v>
          </cell>
          <cell r="F530">
            <v>0</v>
          </cell>
          <cell r="G530">
            <v>323755.39814599999</v>
          </cell>
          <cell r="H530">
            <v>53080.95246</v>
          </cell>
          <cell r="I530">
            <v>0</v>
          </cell>
          <cell r="J530">
            <v>0</v>
          </cell>
          <cell r="K530">
            <v>3182.8283464249698</v>
          </cell>
          <cell r="L530">
            <v>884118.98511804722</v>
          </cell>
          <cell r="M530">
            <v>113787.57050457741</v>
          </cell>
          <cell r="N530">
            <v>35.343553272758236</v>
          </cell>
          <cell r="O530" t="e">
            <v>#DIV/0!</v>
          </cell>
          <cell r="P530">
            <v>0.35343553272758238</v>
          </cell>
          <cell r="Q530">
            <v>1165.5242896565721</v>
          </cell>
          <cell r="R530">
            <v>2017.3040567683979</v>
          </cell>
          <cell r="S530">
            <v>323755.39814599999</v>
          </cell>
          <cell r="T530">
            <v>548947.28605558199</v>
          </cell>
          <cell r="U530">
            <v>0</v>
          </cell>
          <cell r="V530">
            <v>0</v>
          </cell>
          <cell r="W530">
            <v>12950.215925840001</v>
          </cell>
          <cell r="X530">
            <v>100837.3545787374</v>
          </cell>
          <cell r="Y530">
            <v>0</v>
          </cell>
          <cell r="Z530">
            <v>0</v>
          </cell>
        </row>
        <row r="531">
          <cell r="A531" t="str">
            <v>Dufferin Grove Park</v>
          </cell>
          <cell r="B531" t="str">
            <v>Outdoor Recreational Facilities</v>
          </cell>
          <cell r="C531" t="str">
            <v>Outdoor Recreational Facilities</v>
          </cell>
          <cell r="D531">
            <v>4682</v>
          </cell>
          <cell r="E531">
            <v>100</v>
          </cell>
          <cell r="F531">
            <v>0</v>
          </cell>
          <cell r="G531">
            <v>352506.943424</v>
          </cell>
          <cell r="H531">
            <v>13896.403549999999</v>
          </cell>
          <cell r="I531">
            <v>0</v>
          </cell>
          <cell r="J531">
            <v>0</v>
          </cell>
          <cell r="K531">
            <v>1797.1532726246726</v>
          </cell>
          <cell r="L531">
            <v>499209.24239574239</v>
          </cell>
          <cell r="M531">
            <v>40499.136596859506</v>
          </cell>
          <cell r="N531">
            <v>106.62307612040632</v>
          </cell>
          <cell r="O531" t="e">
            <v>#DIV/0!</v>
          </cell>
          <cell r="P531">
            <v>1.0662307612040633</v>
          </cell>
          <cell r="Q531">
            <v>1269.0302839305514</v>
          </cell>
          <cell r="R531">
            <v>528.1229886941212</v>
          </cell>
          <cell r="S531">
            <v>352506.943424</v>
          </cell>
          <cell r="T531">
            <v>143712.43659303497</v>
          </cell>
          <cell r="U531">
            <v>0</v>
          </cell>
          <cell r="V531">
            <v>0</v>
          </cell>
          <cell r="W531">
            <v>14100.277736960001</v>
          </cell>
          <cell r="X531">
            <v>26398.858859899501</v>
          </cell>
          <cell r="Y531">
            <v>0</v>
          </cell>
          <cell r="Z531">
            <v>0</v>
          </cell>
        </row>
        <row r="532">
          <cell r="A532" t="str">
            <v>Dufferin King Park</v>
          </cell>
          <cell r="B532" t="str">
            <v>Outdoor Recreational Facilities</v>
          </cell>
          <cell r="C532" t="str">
            <v>Outdoor Recreational Facilities</v>
          </cell>
          <cell r="D532">
            <v>18556</v>
          </cell>
          <cell r="E532">
            <v>100</v>
          </cell>
          <cell r="F532">
            <v>0</v>
          </cell>
          <cell r="G532">
            <v>3823.0940289999999</v>
          </cell>
          <cell r="H532">
            <v>0</v>
          </cell>
          <cell r="I532">
            <v>0</v>
          </cell>
          <cell r="J532">
            <v>0</v>
          </cell>
          <cell r="K532">
            <v>13.763195850810433</v>
          </cell>
          <cell r="L532">
            <v>3823.1099585584539</v>
          </cell>
          <cell r="M532">
            <v>152.92376116</v>
          </cell>
          <cell r="N532">
            <v>0.20603093115749374</v>
          </cell>
          <cell r="O532" t="e">
            <v>#DIV/0!</v>
          </cell>
          <cell r="P532">
            <v>2.0603093115749375E-3</v>
          </cell>
          <cell r="Q532">
            <v>13.763195850810433</v>
          </cell>
          <cell r="R532">
            <v>0</v>
          </cell>
          <cell r="S532">
            <v>3823.0940289999999</v>
          </cell>
          <cell r="T532">
            <v>0</v>
          </cell>
          <cell r="U532">
            <v>0</v>
          </cell>
          <cell r="V532">
            <v>0</v>
          </cell>
          <cell r="W532">
            <v>152.92376116</v>
          </cell>
          <cell r="X532">
            <v>0</v>
          </cell>
          <cell r="Y532">
            <v>0</v>
          </cell>
          <cell r="Z532">
            <v>0</v>
          </cell>
        </row>
        <row r="533">
          <cell r="A533" t="str">
            <v>Dufferin Maintenance Yard</v>
          </cell>
          <cell r="B533" t="str">
            <v>Storage Facilities</v>
          </cell>
          <cell r="C533" t="str">
            <v>Storage Facilities</v>
          </cell>
          <cell r="D533">
            <v>31667</v>
          </cell>
          <cell r="E533">
            <v>70</v>
          </cell>
          <cell r="F533">
            <v>0</v>
          </cell>
          <cell r="G533">
            <v>396235.10480700003</v>
          </cell>
          <cell r="H533">
            <v>28071.476172999999</v>
          </cell>
          <cell r="I533">
            <v>0</v>
          </cell>
          <cell r="J533">
            <v>0</v>
          </cell>
          <cell r="K533">
            <v>2493.2889192508337</v>
          </cell>
          <cell r="L533">
            <v>692580.25534745387</v>
          </cell>
          <cell r="M533">
            <v>69176.506763366371</v>
          </cell>
          <cell r="N533">
            <v>21.870725213864713</v>
          </cell>
          <cell r="O533" t="e">
            <v>#DIV/0!</v>
          </cell>
          <cell r="P533">
            <v>0.31243893162663877</v>
          </cell>
          <cell r="Q533">
            <v>1426.4523208317721</v>
          </cell>
          <cell r="R533">
            <v>1066.8365984190616</v>
          </cell>
          <cell r="S533">
            <v>396235.10480700003</v>
          </cell>
          <cell r="T533">
            <v>290306.78513831407</v>
          </cell>
          <cell r="U533">
            <v>0</v>
          </cell>
          <cell r="V533">
            <v>0</v>
          </cell>
          <cell r="W533">
            <v>15849.404192280001</v>
          </cell>
          <cell r="X533">
            <v>53327.102571086369</v>
          </cell>
          <cell r="Y533">
            <v>0</v>
          </cell>
          <cell r="Z533">
            <v>0</v>
          </cell>
        </row>
        <row r="534">
          <cell r="A534" t="str">
            <v>Dufferin Reservoir</v>
          </cell>
          <cell r="B534" t="str">
            <v>Water Misc Service</v>
          </cell>
          <cell r="C534" t="str">
            <v>Water Misc Service</v>
          </cell>
          <cell r="D534">
            <v>635</v>
          </cell>
          <cell r="E534">
            <v>168</v>
          </cell>
          <cell r="F534">
            <v>0</v>
          </cell>
          <cell r="G534">
            <v>182763.724242</v>
          </cell>
          <cell r="H534">
            <v>0</v>
          </cell>
          <cell r="I534">
            <v>0</v>
          </cell>
          <cell r="J534">
            <v>0</v>
          </cell>
          <cell r="K534">
            <v>657.95214872706356</v>
          </cell>
          <cell r="L534">
            <v>182764.48575751766</v>
          </cell>
          <cell r="M534">
            <v>7310.5489696799996</v>
          </cell>
          <cell r="N534">
            <v>287.81808780711441</v>
          </cell>
          <cell r="O534" t="e">
            <v>#DIV/0!</v>
          </cell>
          <cell r="P534">
            <v>1.7132029036137761</v>
          </cell>
          <cell r="Q534">
            <v>657.95214872706356</v>
          </cell>
          <cell r="R534">
            <v>0</v>
          </cell>
          <cell r="S534">
            <v>182763.724242</v>
          </cell>
          <cell r="T534">
            <v>0</v>
          </cell>
          <cell r="U534">
            <v>0</v>
          </cell>
          <cell r="V534">
            <v>0</v>
          </cell>
          <cell r="W534">
            <v>7310.5489696799996</v>
          </cell>
          <cell r="X534">
            <v>0</v>
          </cell>
          <cell r="Y534">
            <v>0</v>
          </cell>
          <cell r="Z534">
            <v>0</v>
          </cell>
        </row>
        <row r="535">
          <cell r="A535" t="str">
            <v>Dufferin St Clair</v>
          </cell>
          <cell r="B535" t="str">
            <v>Public Libraries</v>
          </cell>
          <cell r="C535" t="str">
            <v>Public Libraries</v>
          </cell>
          <cell r="D535">
            <v>11208</v>
          </cell>
          <cell r="E535">
            <v>70</v>
          </cell>
          <cell r="F535">
            <v>0</v>
          </cell>
          <cell r="G535">
            <v>108205.928751</v>
          </cell>
          <cell r="H535">
            <v>17816.588709</v>
          </cell>
          <cell r="I535">
            <v>0</v>
          </cell>
          <cell r="J535">
            <v>0</v>
          </cell>
          <cell r="K535">
            <v>1066.649819705689</v>
          </cell>
          <cell r="L535">
            <v>296291.61658491363</v>
          </cell>
          <cell r="M535">
            <v>38174.232554640213</v>
          </cell>
          <cell r="N535">
            <v>26.435725962251393</v>
          </cell>
          <cell r="O535" t="e">
            <v>#DIV/0!</v>
          </cell>
          <cell r="P535">
            <v>0.37765322803216278</v>
          </cell>
          <cell r="Q535">
            <v>389.54296659253123</v>
          </cell>
          <cell r="R535">
            <v>677.10685311315785</v>
          </cell>
          <cell r="S535">
            <v>108205.928751</v>
          </cell>
          <cell r="T535">
            <v>184253.81545186529</v>
          </cell>
          <cell r="U535">
            <v>0</v>
          </cell>
          <cell r="V535">
            <v>0</v>
          </cell>
          <cell r="W535">
            <v>4328.2371500400004</v>
          </cell>
          <cell r="X535">
            <v>33845.995404600209</v>
          </cell>
          <cell r="Y535">
            <v>0</v>
          </cell>
          <cell r="Z535">
            <v>0</v>
          </cell>
        </row>
        <row r="536">
          <cell r="A536" t="str">
            <v>Dufferin Subway Stn</v>
          </cell>
          <cell r="B536" t="str">
            <v>TTC</v>
          </cell>
          <cell r="C536" t="str">
            <v>TTC</v>
          </cell>
          <cell r="D536">
            <v>0</v>
          </cell>
          <cell r="E536">
            <v>168</v>
          </cell>
          <cell r="F536">
            <v>0</v>
          </cell>
          <cell r="G536">
            <v>587386.74544099998</v>
          </cell>
          <cell r="H536">
            <v>0</v>
          </cell>
          <cell r="I536">
            <v>0</v>
          </cell>
          <cell r="J536">
            <v>0</v>
          </cell>
          <cell r="K536">
            <v>2114.6010943887813</v>
          </cell>
          <cell r="L536">
            <v>587389.19288577256</v>
          </cell>
          <cell r="M536">
            <v>23495.469817639998</v>
          </cell>
          <cell r="N536" t="e">
            <v>#DIV/0!</v>
          </cell>
          <cell r="O536" t="e">
            <v>#DIV/0!</v>
          </cell>
          <cell r="P536" t="e">
            <v>#DIV/0!</v>
          </cell>
          <cell r="Q536">
            <v>2114.6010943887813</v>
          </cell>
          <cell r="R536">
            <v>0</v>
          </cell>
          <cell r="S536">
            <v>587386.74544099998</v>
          </cell>
          <cell r="T536">
            <v>0</v>
          </cell>
          <cell r="U536">
            <v>0</v>
          </cell>
          <cell r="V536">
            <v>0</v>
          </cell>
          <cell r="W536">
            <v>23495.469817639998</v>
          </cell>
          <cell r="X536">
            <v>0</v>
          </cell>
          <cell r="Y536">
            <v>0</v>
          </cell>
          <cell r="Z536">
            <v>0</v>
          </cell>
        </row>
        <row r="537">
          <cell r="A537" t="str">
            <v>Dufferin Transfer Station</v>
          </cell>
          <cell r="B537" t="str">
            <v>Transfer Stations</v>
          </cell>
          <cell r="C537" t="str">
            <v>Transfer Stations</v>
          </cell>
          <cell r="D537">
            <v>120663</v>
          </cell>
          <cell r="E537">
            <v>70</v>
          </cell>
          <cell r="F537">
            <v>0</v>
          </cell>
          <cell r="G537">
            <v>1818608.6875119999</v>
          </cell>
          <cell r="H537">
            <v>111170.490261</v>
          </cell>
          <cell r="I537">
            <v>0</v>
          </cell>
          <cell r="J537">
            <v>0</v>
          </cell>
          <cell r="K537">
            <v>10771.974411275834</v>
          </cell>
          <cell r="L537">
            <v>2992215.1142432876</v>
          </cell>
          <cell r="M537">
            <v>283933.81614439911</v>
          </cell>
          <cell r="N537">
            <v>24.79811635914313</v>
          </cell>
          <cell r="O537" t="e">
            <v>#DIV/0!</v>
          </cell>
          <cell r="P537">
            <v>0.35425880513061614</v>
          </cell>
          <cell r="Q537">
            <v>6547.0185541735118</v>
          </cell>
          <cell r="R537">
            <v>4224.9558571023235</v>
          </cell>
          <cell r="S537">
            <v>1818608.6875119999</v>
          </cell>
          <cell r="T537">
            <v>1149691.8591321837</v>
          </cell>
          <cell r="U537">
            <v>0</v>
          </cell>
          <cell r="V537">
            <v>0</v>
          </cell>
          <cell r="W537">
            <v>72744.347500479998</v>
          </cell>
          <cell r="X537">
            <v>211189.4686439191</v>
          </cell>
          <cell r="Y537">
            <v>0</v>
          </cell>
          <cell r="Z537">
            <v>0</v>
          </cell>
        </row>
        <row r="538">
          <cell r="A538" t="str">
            <v>Duncan  Substation</v>
          </cell>
          <cell r="B538" t="str">
            <v>TTC</v>
          </cell>
          <cell r="C538" t="str">
            <v>TTC</v>
          </cell>
          <cell r="D538">
            <v>0</v>
          </cell>
          <cell r="E538">
            <v>168</v>
          </cell>
          <cell r="F538">
            <v>0</v>
          </cell>
          <cell r="G538">
            <v>5671464.4073549993</v>
          </cell>
          <cell r="H538">
            <v>0</v>
          </cell>
          <cell r="I538">
            <v>0</v>
          </cell>
          <cell r="J538">
            <v>0</v>
          </cell>
          <cell r="K538">
            <v>20417.356938444107</v>
          </cell>
          <cell r="L538">
            <v>5671488.038456697</v>
          </cell>
          <cell r="M538">
            <v>226858.57629419997</v>
          </cell>
          <cell r="N538" t="e">
            <v>#DIV/0!</v>
          </cell>
          <cell r="O538" t="e">
            <v>#DIV/0!</v>
          </cell>
          <cell r="P538" t="e">
            <v>#DIV/0!</v>
          </cell>
          <cell r="Q538">
            <v>20417.356938444107</v>
          </cell>
          <cell r="R538">
            <v>0</v>
          </cell>
          <cell r="S538">
            <v>5671464.4073549993</v>
          </cell>
          <cell r="T538">
            <v>0</v>
          </cell>
          <cell r="U538">
            <v>0</v>
          </cell>
          <cell r="V538">
            <v>0</v>
          </cell>
          <cell r="W538">
            <v>226858.57629419997</v>
          </cell>
          <cell r="X538">
            <v>0</v>
          </cell>
          <cell r="Y538">
            <v>0</v>
          </cell>
          <cell r="Z538">
            <v>0</v>
          </cell>
        </row>
        <row r="539">
          <cell r="A539" t="str">
            <v>Duncan Creek</v>
          </cell>
          <cell r="B539" t="str">
            <v>Outdoor Recreational Facilities</v>
          </cell>
          <cell r="C539" t="str">
            <v>Outdoor Recreational Facilities</v>
          </cell>
          <cell r="D539">
            <v>2599979</v>
          </cell>
          <cell r="E539">
            <v>100</v>
          </cell>
          <cell r="F539">
            <v>0</v>
          </cell>
          <cell r="G539">
            <v>11126.010216999999</v>
          </cell>
          <cell r="H539">
            <v>0</v>
          </cell>
          <cell r="I539">
            <v>0</v>
          </cell>
          <cell r="J539">
            <v>0</v>
          </cell>
          <cell r="K539">
            <v>40.053803671353251</v>
          </cell>
          <cell r="L539">
            <v>11126.056575375904</v>
          </cell>
          <cell r="M539">
            <v>445.04040867999998</v>
          </cell>
          <cell r="N539">
            <v>4.2792870924634021E-3</v>
          </cell>
          <cell r="O539" t="e">
            <v>#DIV/0!</v>
          </cell>
          <cell r="P539">
            <v>4.2792870924634019E-5</v>
          </cell>
          <cell r="Q539">
            <v>40.053803671353251</v>
          </cell>
          <cell r="R539">
            <v>0</v>
          </cell>
          <cell r="S539">
            <v>11126.010216999999</v>
          </cell>
          <cell r="T539">
            <v>0</v>
          </cell>
          <cell r="U539">
            <v>0</v>
          </cell>
          <cell r="V539">
            <v>0</v>
          </cell>
          <cell r="W539">
            <v>445.04040867999998</v>
          </cell>
          <cell r="X539">
            <v>0</v>
          </cell>
          <cell r="Y539">
            <v>0</v>
          </cell>
          <cell r="Z539">
            <v>0</v>
          </cell>
        </row>
        <row r="540">
          <cell r="A540" t="str">
            <v>Dundas St Clarens Parkette</v>
          </cell>
          <cell r="B540" t="str">
            <v>Outdoor Recreational Facilities</v>
          </cell>
          <cell r="C540" t="str">
            <v>Outdoor Recreational Facilities</v>
          </cell>
          <cell r="D540">
            <v>1</v>
          </cell>
          <cell r="E540">
            <v>100</v>
          </cell>
          <cell r="F540">
            <v>0</v>
          </cell>
          <cell r="G540">
            <v>908.93156899999997</v>
          </cell>
          <cell r="H540">
            <v>0</v>
          </cell>
          <cell r="I540">
            <v>0</v>
          </cell>
          <cell r="J540">
            <v>0</v>
          </cell>
          <cell r="K540">
            <v>3.2721672823735348</v>
          </cell>
          <cell r="L540">
            <v>908.93535621487081</v>
          </cell>
          <cell r="M540">
            <v>36.357262759999998</v>
          </cell>
          <cell r="N540">
            <v>908.93535621487081</v>
          </cell>
          <cell r="O540" t="e">
            <v>#DIV/0!</v>
          </cell>
          <cell r="P540">
            <v>9.0893535621487089</v>
          </cell>
          <cell r="Q540">
            <v>3.2721672823735348</v>
          </cell>
          <cell r="R540">
            <v>0</v>
          </cell>
          <cell r="S540">
            <v>908.93156899999997</v>
          </cell>
          <cell r="T540">
            <v>0</v>
          </cell>
          <cell r="U540">
            <v>0</v>
          </cell>
          <cell r="V540">
            <v>0</v>
          </cell>
          <cell r="W540">
            <v>36.357262759999998</v>
          </cell>
          <cell r="X540">
            <v>0</v>
          </cell>
          <cell r="Y540">
            <v>0</v>
          </cell>
          <cell r="Z540">
            <v>0</v>
          </cell>
        </row>
        <row r="541">
          <cell r="A541" t="str">
            <v>Dundas St Parkette</v>
          </cell>
          <cell r="B541" t="str">
            <v>Outdoor Recreational Facilities</v>
          </cell>
          <cell r="C541" t="str">
            <v>Outdoor Recreational Facilities</v>
          </cell>
          <cell r="D541">
            <v>1</v>
          </cell>
          <cell r="E541">
            <v>100</v>
          </cell>
          <cell r="F541">
            <v>0</v>
          </cell>
          <cell r="G541">
            <v>2726.8071370000002</v>
          </cell>
          <cell r="H541">
            <v>0</v>
          </cell>
          <cell r="I541">
            <v>0</v>
          </cell>
          <cell r="J541">
            <v>0</v>
          </cell>
          <cell r="K541">
            <v>9.8165465953070559</v>
          </cell>
          <cell r="L541">
            <v>2726.8184986964043</v>
          </cell>
          <cell r="M541">
            <v>109.07228548000001</v>
          </cell>
          <cell r="N541">
            <v>2726.8184986964043</v>
          </cell>
          <cell r="O541" t="e">
            <v>#DIV/0!</v>
          </cell>
          <cell r="P541">
            <v>27.268184986964044</v>
          </cell>
          <cell r="Q541">
            <v>9.8165465953070559</v>
          </cell>
          <cell r="R541">
            <v>0</v>
          </cell>
          <cell r="S541">
            <v>2726.8071370000002</v>
          </cell>
          <cell r="T541">
            <v>0</v>
          </cell>
          <cell r="U541">
            <v>0</v>
          </cell>
          <cell r="V541">
            <v>0</v>
          </cell>
          <cell r="W541">
            <v>109.07228548000001</v>
          </cell>
          <cell r="X541">
            <v>0</v>
          </cell>
          <cell r="Y541">
            <v>0</v>
          </cell>
          <cell r="Z541">
            <v>0</v>
          </cell>
        </row>
        <row r="542">
          <cell r="A542" t="str">
            <v>Dundas Subway Stn</v>
          </cell>
          <cell r="B542" t="str">
            <v>TTC</v>
          </cell>
          <cell r="C542" t="str">
            <v>TTC</v>
          </cell>
          <cell r="D542">
            <v>0</v>
          </cell>
          <cell r="E542">
            <v>168</v>
          </cell>
          <cell r="F542">
            <v>0</v>
          </cell>
          <cell r="G542">
            <v>565552.53286799998</v>
          </cell>
          <cell r="H542">
            <v>0</v>
          </cell>
          <cell r="I542">
            <v>0</v>
          </cell>
          <cell r="J542">
            <v>0</v>
          </cell>
          <cell r="K542">
            <v>2035.9976016127928</v>
          </cell>
          <cell r="L542">
            <v>565554.88933688693</v>
          </cell>
          <cell r="M542">
            <v>22622.101314719999</v>
          </cell>
          <cell r="N542" t="e">
            <v>#DIV/0!</v>
          </cell>
          <cell r="O542" t="e">
            <v>#DIV/0!</v>
          </cell>
          <cell r="P542" t="e">
            <v>#DIV/0!</v>
          </cell>
          <cell r="Q542">
            <v>2035.9976016127928</v>
          </cell>
          <cell r="R542">
            <v>0</v>
          </cell>
          <cell r="S542">
            <v>565552.53286799998</v>
          </cell>
          <cell r="T542">
            <v>0</v>
          </cell>
          <cell r="U542">
            <v>0</v>
          </cell>
          <cell r="V542">
            <v>0</v>
          </cell>
          <cell r="W542">
            <v>22622.101314719999</v>
          </cell>
          <cell r="X542">
            <v>0</v>
          </cell>
          <cell r="Y542">
            <v>0</v>
          </cell>
          <cell r="Z542">
            <v>0</v>
          </cell>
        </row>
        <row r="543">
          <cell r="A543" t="str">
            <v>Dundas W Subway Stn</v>
          </cell>
          <cell r="B543" t="str">
            <v>TTC</v>
          </cell>
          <cell r="C543" t="str">
            <v>TTC</v>
          </cell>
          <cell r="D543">
            <v>0</v>
          </cell>
          <cell r="E543">
            <v>168</v>
          </cell>
          <cell r="F543">
            <v>0</v>
          </cell>
          <cell r="G543">
            <v>878876.3908830001</v>
          </cell>
          <cell r="H543">
            <v>0</v>
          </cell>
          <cell r="I543">
            <v>0</v>
          </cell>
          <cell r="J543">
            <v>0</v>
          </cell>
          <cell r="K543">
            <v>3163.9681903246633</v>
          </cell>
          <cell r="L543">
            <v>878880.05286796205</v>
          </cell>
          <cell r="M543">
            <v>35155.055635320008</v>
          </cell>
          <cell r="N543" t="e">
            <v>#DIV/0!</v>
          </cell>
          <cell r="O543" t="e">
            <v>#DIV/0!</v>
          </cell>
          <cell r="P543" t="e">
            <v>#DIV/0!</v>
          </cell>
          <cell r="Q543">
            <v>3163.9681903246633</v>
          </cell>
          <cell r="R543">
            <v>0</v>
          </cell>
          <cell r="S543">
            <v>878876.3908830001</v>
          </cell>
          <cell r="T543">
            <v>0</v>
          </cell>
          <cell r="U543">
            <v>0</v>
          </cell>
          <cell r="V543">
            <v>0</v>
          </cell>
          <cell r="W543">
            <v>35155.055635320008</v>
          </cell>
          <cell r="X543">
            <v>0</v>
          </cell>
          <cell r="Y543">
            <v>0</v>
          </cell>
          <cell r="Z543">
            <v>0</v>
          </cell>
        </row>
        <row r="544">
          <cell r="A544" t="str">
            <v>Dunlace Park Tennis</v>
          </cell>
          <cell r="B544" t="str">
            <v>Outdoor Recreational Facilities</v>
          </cell>
          <cell r="C544" t="str">
            <v>Outdoor Recreational Facilities</v>
          </cell>
          <cell r="D544">
            <v>646</v>
          </cell>
          <cell r="E544">
            <v>100</v>
          </cell>
          <cell r="F544">
            <v>0</v>
          </cell>
          <cell r="G544">
            <v>14414.826756</v>
          </cell>
          <cell r="H544">
            <v>0</v>
          </cell>
          <cell r="I544">
            <v>0</v>
          </cell>
          <cell r="J544">
            <v>0</v>
          </cell>
          <cell r="K544">
            <v>51.893592544001336</v>
          </cell>
          <cell r="L544">
            <v>14414.88681777815</v>
          </cell>
          <cell r="M544">
            <v>576.59307023999997</v>
          </cell>
          <cell r="N544">
            <v>22.314066281390325</v>
          </cell>
          <cell r="O544" t="e">
            <v>#DIV/0!</v>
          </cell>
          <cell r="P544">
            <v>0.22314066281390324</v>
          </cell>
          <cell r="Q544">
            <v>51.893592544001336</v>
          </cell>
          <cell r="R544">
            <v>0</v>
          </cell>
          <cell r="S544">
            <v>14414.826756</v>
          </cell>
          <cell r="T544">
            <v>0</v>
          </cell>
          <cell r="U544">
            <v>0</v>
          </cell>
          <cell r="V544">
            <v>0</v>
          </cell>
          <cell r="W544">
            <v>576.59307023999997</v>
          </cell>
          <cell r="X544">
            <v>0</v>
          </cell>
          <cell r="Y544">
            <v>0</v>
          </cell>
          <cell r="Z544">
            <v>0</v>
          </cell>
        </row>
        <row r="545">
          <cell r="A545" t="str">
            <v>Dunn Avenue Parkette</v>
          </cell>
          <cell r="B545" t="str">
            <v>Outdoor Recreational Facilities</v>
          </cell>
          <cell r="C545" t="str">
            <v>Outdoor Recreational Facilities</v>
          </cell>
          <cell r="D545">
            <v>1</v>
          </cell>
          <cell r="E545">
            <v>168</v>
          </cell>
          <cell r="F545">
            <v>0</v>
          </cell>
          <cell r="G545">
            <v>1821.4041239999999</v>
          </cell>
          <cell r="H545">
            <v>0</v>
          </cell>
          <cell r="I545">
            <v>0</v>
          </cell>
          <cell r="J545">
            <v>0</v>
          </cell>
          <cell r="K545">
            <v>6.5570821674618589</v>
          </cell>
          <cell r="L545">
            <v>1821.4117131838498</v>
          </cell>
          <cell r="M545">
            <v>72.856164960000001</v>
          </cell>
          <cell r="N545">
            <v>1821.4117131838498</v>
          </cell>
          <cell r="O545" t="e">
            <v>#DIV/0!</v>
          </cell>
          <cell r="P545">
            <v>10.841736387999106</v>
          </cell>
          <cell r="Q545">
            <v>6.5570821674618589</v>
          </cell>
          <cell r="R545">
            <v>0</v>
          </cell>
          <cell r="S545">
            <v>1821.4041239999999</v>
          </cell>
          <cell r="T545">
            <v>0</v>
          </cell>
          <cell r="U545">
            <v>0</v>
          </cell>
          <cell r="V545">
            <v>0</v>
          </cell>
          <cell r="W545">
            <v>72.856164960000001</v>
          </cell>
          <cell r="X545">
            <v>0</v>
          </cell>
          <cell r="Y545">
            <v>0</v>
          </cell>
          <cell r="Z545">
            <v>0</v>
          </cell>
        </row>
        <row r="546">
          <cell r="A546" t="str">
            <v>Dupont Subway Stn</v>
          </cell>
          <cell r="B546" t="str">
            <v>TTC</v>
          </cell>
          <cell r="C546" t="str">
            <v>TTC</v>
          </cell>
          <cell r="D546">
            <v>0</v>
          </cell>
          <cell r="E546">
            <v>168</v>
          </cell>
          <cell r="F546">
            <v>0</v>
          </cell>
          <cell r="G546">
            <v>497122.43090899999</v>
          </cell>
          <cell r="H546">
            <v>0</v>
          </cell>
          <cell r="I546">
            <v>0</v>
          </cell>
          <cell r="J546">
            <v>0</v>
          </cell>
          <cell r="K546">
            <v>1789.6482081088634</v>
          </cell>
          <cell r="L546">
            <v>497124.50225246209</v>
          </cell>
          <cell r="M546">
            <v>19884.897236360001</v>
          </cell>
          <cell r="N546" t="e">
            <v>#DIV/0!</v>
          </cell>
          <cell r="O546" t="e">
            <v>#DIV/0!</v>
          </cell>
          <cell r="P546" t="e">
            <v>#DIV/0!</v>
          </cell>
          <cell r="Q546">
            <v>1789.6482081088634</v>
          </cell>
          <cell r="R546">
            <v>0</v>
          </cell>
          <cell r="S546">
            <v>497122.43090899999</v>
          </cell>
          <cell r="T546">
            <v>0</v>
          </cell>
          <cell r="U546">
            <v>0</v>
          </cell>
          <cell r="V546">
            <v>0</v>
          </cell>
          <cell r="W546">
            <v>19884.897236360001</v>
          </cell>
          <cell r="X546">
            <v>0</v>
          </cell>
          <cell r="Y546">
            <v>0</v>
          </cell>
          <cell r="Z546">
            <v>0</v>
          </cell>
        </row>
        <row r="547">
          <cell r="A547" t="str">
            <v>Dyas Road</v>
          </cell>
          <cell r="B547" t="str">
            <v>Administrative Offices</v>
          </cell>
          <cell r="C547" t="str">
            <v>Administrative Offices</v>
          </cell>
          <cell r="D547">
            <v>102516</v>
          </cell>
          <cell r="E547">
            <v>70</v>
          </cell>
          <cell r="F547">
            <v>0</v>
          </cell>
          <cell r="G547">
            <v>1655333.6667550001</v>
          </cell>
          <cell r="H547">
            <v>105208.74935500001</v>
          </cell>
          <cell r="I547">
            <v>0</v>
          </cell>
          <cell r="J547">
            <v>0</v>
          </cell>
          <cell r="K547">
            <v>9957.6101407307124</v>
          </cell>
          <cell r="L547">
            <v>2766002.8168696426</v>
          </cell>
          <cell r="M547">
            <v>266077.35573239997</v>
          </cell>
          <cell r="N547">
            <v>26.98118163866755</v>
          </cell>
          <cell r="O547" t="e">
            <v>#DIV/0!</v>
          </cell>
          <cell r="P547">
            <v>0.38544545198096503</v>
          </cell>
          <cell r="Q547">
            <v>5959.2260303230014</v>
          </cell>
          <cell r="R547">
            <v>3998.3841104077105</v>
          </cell>
          <cell r="S547">
            <v>1655333.6667550001</v>
          </cell>
          <cell r="T547">
            <v>1088037.3232046035</v>
          </cell>
          <cell r="U547">
            <v>0</v>
          </cell>
          <cell r="V547">
            <v>0</v>
          </cell>
          <cell r="W547">
            <v>66213.346670200001</v>
          </cell>
          <cell r="X547">
            <v>199864.00906219997</v>
          </cell>
          <cell r="Y547">
            <v>0</v>
          </cell>
          <cell r="Z547">
            <v>0</v>
          </cell>
        </row>
        <row r="548">
          <cell r="A548" t="str">
            <v>E.T. Seton Park</v>
          </cell>
          <cell r="B548" t="str">
            <v>Outdoor Recreational Facilities</v>
          </cell>
          <cell r="C548" t="str">
            <v>Outdoor Recreational Facilities</v>
          </cell>
          <cell r="D548">
            <v>13041187</v>
          </cell>
          <cell r="E548">
            <v>100</v>
          </cell>
          <cell r="F548">
            <v>0</v>
          </cell>
          <cell r="G548">
            <v>15996.057411</v>
          </cell>
          <cell r="H548">
            <v>0</v>
          </cell>
          <cell r="I548">
            <v>0</v>
          </cell>
          <cell r="J548">
            <v>0</v>
          </cell>
          <cell r="K548">
            <v>57.586046620461161</v>
          </cell>
          <cell r="L548">
            <v>15996.124061239212</v>
          </cell>
          <cell r="M548">
            <v>639.84229644000004</v>
          </cell>
          <cell r="N548">
            <v>1.226584977367414E-3</v>
          </cell>
          <cell r="O548" t="e">
            <v>#DIV/0!</v>
          </cell>
          <cell r="P548">
            <v>1.226584977367414E-5</v>
          </cell>
          <cell r="Q548">
            <v>57.586046620461161</v>
          </cell>
          <cell r="R548">
            <v>0</v>
          </cell>
          <cell r="S548">
            <v>15996.057411</v>
          </cell>
          <cell r="T548">
            <v>0</v>
          </cell>
          <cell r="U548">
            <v>0</v>
          </cell>
          <cell r="V548">
            <v>0</v>
          </cell>
          <cell r="W548">
            <v>639.84229644000004</v>
          </cell>
          <cell r="X548">
            <v>0</v>
          </cell>
          <cell r="Y548">
            <v>0</v>
          </cell>
          <cell r="Z548">
            <v>0</v>
          </cell>
        </row>
        <row r="549">
          <cell r="A549" t="str">
            <v>Earl Bales C.C &amp; Senior</v>
          </cell>
          <cell r="B549" t="str">
            <v>Community Centres</v>
          </cell>
          <cell r="C549" t="str">
            <v>Community Centres</v>
          </cell>
          <cell r="D549">
            <v>21657</v>
          </cell>
          <cell r="E549">
            <v>100</v>
          </cell>
          <cell r="F549">
            <v>0</v>
          </cell>
          <cell r="G549">
            <v>328211.52374999999</v>
          </cell>
          <cell r="H549">
            <v>40156.909613000003</v>
          </cell>
          <cell r="I549">
            <v>0</v>
          </cell>
          <cell r="J549">
            <v>0</v>
          </cell>
          <cell r="K549">
            <v>2707.7013575630854</v>
          </cell>
          <cell r="L549">
            <v>752139.26598974597</v>
          </cell>
          <cell r="M549">
            <v>89414.140572719974</v>
          </cell>
          <cell r="N549">
            <v>34.729614719940251</v>
          </cell>
          <cell r="O549" t="e">
            <v>#DIV/0!</v>
          </cell>
          <cell r="P549">
            <v>0.34729614719940249</v>
          </cell>
          <cell r="Q549">
            <v>1181.5664086728561</v>
          </cell>
          <cell r="R549">
            <v>1526.1349488902292</v>
          </cell>
          <cell r="S549">
            <v>328211.52374999999</v>
          </cell>
          <cell r="T549">
            <v>415290.7121447621</v>
          </cell>
          <cell r="U549">
            <v>0</v>
          </cell>
          <cell r="V549">
            <v>0</v>
          </cell>
          <cell r="W549">
            <v>13128.460950000001</v>
          </cell>
          <cell r="X549">
            <v>76285.679622719981</v>
          </cell>
          <cell r="Y549">
            <v>0</v>
          </cell>
          <cell r="Z549">
            <v>0</v>
          </cell>
        </row>
        <row r="550">
          <cell r="A550" t="str">
            <v>Earl Bales Park</v>
          </cell>
          <cell r="B550" t="str">
            <v>Outdoor Recreational Facilities</v>
          </cell>
          <cell r="C550" t="str">
            <v>Outdoor Recreational Facilities</v>
          </cell>
          <cell r="D550">
            <v>10409</v>
          </cell>
          <cell r="E550">
            <v>100</v>
          </cell>
          <cell r="F550">
            <v>0</v>
          </cell>
          <cell r="G550">
            <v>311874.25512699998</v>
          </cell>
          <cell r="H550">
            <v>0</v>
          </cell>
          <cell r="I550">
            <v>0</v>
          </cell>
          <cell r="J550">
            <v>0</v>
          </cell>
          <cell r="K550">
            <v>1122.7519965710269</v>
          </cell>
          <cell r="L550">
            <v>311875.55460306304</v>
          </cell>
          <cell r="M550">
            <v>12474.970205079999</v>
          </cell>
          <cell r="N550">
            <v>29.962105351432704</v>
          </cell>
          <cell r="O550" t="e">
            <v>#DIV/0!</v>
          </cell>
          <cell r="P550">
            <v>0.29962105351432705</v>
          </cell>
          <cell r="Q550">
            <v>1122.7519965710269</v>
          </cell>
          <cell r="R550">
            <v>0</v>
          </cell>
          <cell r="S550">
            <v>311874.25512699998</v>
          </cell>
          <cell r="T550">
            <v>0</v>
          </cell>
          <cell r="U550">
            <v>0</v>
          </cell>
          <cell r="V550">
            <v>0</v>
          </cell>
          <cell r="W550">
            <v>12474.970205079999</v>
          </cell>
          <cell r="X550">
            <v>0</v>
          </cell>
          <cell r="Y550">
            <v>0</v>
          </cell>
          <cell r="Z550">
            <v>0</v>
          </cell>
        </row>
        <row r="551">
          <cell r="A551" t="str">
            <v>Earl Bales Ski Tow</v>
          </cell>
          <cell r="B551" t="str">
            <v>Outdoor Recreational Facilities</v>
          </cell>
          <cell r="C551" t="str">
            <v>Outdoor Recreational Facilities</v>
          </cell>
          <cell r="D551">
            <v>4101</v>
          </cell>
          <cell r="E551">
            <v>100</v>
          </cell>
          <cell r="F551">
            <v>0</v>
          </cell>
          <cell r="G551">
            <v>745718.44781299995</v>
          </cell>
          <cell r="H551">
            <v>0</v>
          </cell>
          <cell r="I551">
            <v>0</v>
          </cell>
          <cell r="J551">
            <v>0</v>
          </cell>
          <cell r="K551">
            <v>2684.597597903517</v>
          </cell>
          <cell r="L551">
            <v>745721.55497319915</v>
          </cell>
          <cell r="M551">
            <v>29828.737912519999</v>
          </cell>
          <cell r="N551">
            <v>181.83895512635922</v>
          </cell>
          <cell r="O551" t="e">
            <v>#DIV/0!</v>
          </cell>
          <cell r="P551">
            <v>1.8183895512635921</v>
          </cell>
          <cell r="Q551">
            <v>2684.597597903517</v>
          </cell>
          <cell r="R551">
            <v>0</v>
          </cell>
          <cell r="S551">
            <v>745718.44781299995</v>
          </cell>
          <cell r="T551">
            <v>0</v>
          </cell>
          <cell r="U551">
            <v>0</v>
          </cell>
          <cell r="V551">
            <v>0</v>
          </cell>
          <cell r="W551">
            <v>29828.737912519999</v>
          </cell>
          <cell r="X551">
            <v>0</v>
          </cell>
          <cell r="Y551">
            <v>0</v>
          </cell>
          <cell r="Z551">
            <v>0</v>
          </cell>
        </row>
        <row r="552">
          <cell r="A552" t="str">
            <v>Earls Bales Park Flame</v>
          </cell>
          <cell r="B552" t="str">
            <v>Outdoor Recreational Facilities</v>
          </cell>
          <cell r="C552" t="str">
            <v>Outdoor Recreational Facilities</v>
          </cell>
          <cell r="D552">
            <v>1</v>
          </cell>
          <cell r="E552">
            <v>100</v>
          </cell>
          <cell r="F552">
            <v>0</v>
          </cell>
          <cell r="G552">
            <v>0</v>
          </cell>
          <cell r="H552">
            <v>5034</v>
          </cell>
          <cell r="I552">
            <v>0</v>
          </cell>
          <cell r="J552">
            <v>0</v>
          </cell>
          <cell r="K552">
            <v>191.31360970631903</v>
          </cell>
          <cell r="L552">
            <v>53142.6693628664</v>
          </cell>
          <cell r="M552">
            <v>9563.03946</v>
          </cell>
          <cell r="N552">
            <v>53142.6693628664</v>
          </cell>
          <cell r="O552" t="e">
            <v>#DIV/0!</v>
          </cell>
          <cell r="P552">
            <v>531.426693628664</v>
          </cell>
          <cell r="Q552">
            <v>0</v>
          </cell>
          <cell r="R552">
            <v>191.31360970631903</v>
          </cell>
          <cell r="S552">
            <v>0</v>
          </cell>
          <cell r="T552">
            <v>52060.1178</v>
          </cell>
          <cell r="U552">
            <v>0</v>
          </cell>
          <cell r="V552">
            <v>0</v>
          </cell>
          <cell r="W552">
            <v>0</v>
          </cell>
          <cell r="X552">
            <v>9563.03946</v>
          </cell>
          <cell r="Y552">
            <v>0</v>
          </cell>
          <cell r="Z552">
            <v>0</v>
          </cell>
        </row>
        <row r="553">
          <cell r="A553" t="str">
            <v>Earlscourt Park</v>
          </cell>
          <cell r="B553" t="str">
            <v>Outdoor Recreational Facilities</v>
          </cell>
          <cell r="C553" t="str">
            <v>Outdoor Recreational Facilities</v>
          </cell>
          <cell r="D553">
            <v>9515</v>
          </cell>
          <cell r="E553">
            <v>100</v>
          </cell>
          <cell r="F553">
            <v>0</v>
          </cell>
          <cell r="G553">
            <v>218866.793095</v>
          </cell>
          <cell r="H553">
            <v>282.48387100000002</v>
          </cell>
          <cell r="I553">
            <v>0</v>
          </cell>
          <cell r="J553">
            <v>0</v>
          </cell>
          <cell r="K553">
            <v>798.6593378746918</v>
          </cell>
          <cell r="L553">
            <v>221849.81607630328</v>
          </cell>
          <cell r="M553">
            <v>9291.3035086999898</v>
          </cell>
          <cell r="N553">
            <v>23.315797800977748</v>
          </cell>
          <cell r="O553" t="e">
            <v>#DIV/0!</v>
          </cell>
          <cell r="P553">
            <v>0.23315797800977747</v>
          </cell>
          <cell r="Q553">
            <v>787.92373814389634</v>
          </cell>
          <cell r="R553">
            <v>10.735599730795427</v>
          </cell>
          <cell r="S553">
            <v>218866.793095</v>
          </cell>
          <cell r="T553">
            <v>2921.3634487207</v>
          </cell>
          <cell r="U553">
            <v>0</v>
          </cell>
          <cell r="V553">
            <v>0</v>
          </cell>
          <cell r="W553">
            <v>8754.6717238000001</v>
          </cell>
          <cell r="X553">
            <v>536.63178489999007</v>
          </cell>
          <cell r="Y553">
            <v>0</v>
          </cell>
          <cell r="Z553">
            <v>0</v>
          </cell>
        </row>
        <row r="554">
          <cell r="A554" t="str">
            <v>East Court &amp; Municipal Services</v>
          </cell>
          <cell r="B554" t="str">
            <v>Administrative Offices</v>
          </cell>
          <cell r="C554" t="str">
            <v>Administrative Offices</v>
          </cell>
          <cell r="D554">
            <v>120104</v>
          </cell>
          <cell r="E554">
            <v>70</v>
          </cell>
          <cell r="F554">
            <v>0</v>
          </cell>
          <cell r="G554">
            <v>1950837.440774</v>
          </cell>
          <cell r="H554">
            <v>105860.71371</v>
          </cell>
          <cell r="I554">
            <v>0</v>
          </cell>
          <cell r="J554">
            <v>0</v>
          </cell>
          <cell r="K554">
            <v>11046.205603966071</v>
          </cell>
          <cell r="L554">
            <v>3068390.4455461311</v>
          </cell>
          <cell r="M554">
            <v>279136.03685870988</v>
          </cell>
          <cell r="N554">
            <v>25.547778971109466</v>
          </cell>
          <cell r="O554" t="e">
            <v>#DIV/0!</v>
          </cell>
          <cell r="P554">
            <v>0.3649682710158495</v>
          </cell>
          <cell r="Q554">
            <v>7023.044049348011</v>
          </cell>
          <cell r="R554">
            <v>4023.1615546180601</v>
          </cell>
          <cell r="S554">
            <v>1950837.440774</v>
          </cell>
          <cell r="T554">
            <v>1094779.7429747069</v>
          </cell>
          <cell r="U554">
            <v>0</v>
          </cell>
          <cell r="V554">
            <v>0</v>
          </cell>
          <cell r="W554">
            <v>78033.497630960002</v>
          </cell>
          <cell r="X554">
            <v>201102.53922774989</v>
          </cell>
          <cell r="Y554">
            <v>0</v>
          </cell>
          <cell r="Z554">
            <v>0</v>
          </cell>
        </row>
        <row r="555">
          <cell r="A555" t="str">
            <v>East Don Parkland</v>
          </cell>
          <cell r="B555" t="str">
            <v>Outdoor Recreational Facilities</v>
          </cell>
          <cell r="C555" t="str">
            <v>Outdoor Recreational Facilities</v>
          </cell>
          <cell r="D555">
            <v>1141</v>
          </cell>
          <cell r="E555">
            <v>100</v>
          </cell>
          <cell r="F555">
            <v>0</v>
          </cell>
          <cell r="G555">
            <v>23708.871751000002</v>
          </cell>
          <cell r="H555">
            <v>0</v>
          </cell>
          <cell r="I555">
            <v>0</v>
          </cell>
          <cell r="J555">
            <v>0</v>
          </cell>
          <cell r="K555">
            <v>85.352293936676276</v>
          </cell>
          <cell r="L555">
            <v>23708.970537965633</v>
          </cell>
          <cell r="M555">
            <v>948.35487004000015</v>
          </cell>
          <cell r="N555">
            <v>20.779115283054892</v>
          </cell>
          <cell r="O555" t="e">
            <v>#DIV/0!</v>
          </cell>
          <cell r="P555">
            <v>0.20779115283054891</v>
          </cell>
          <cell r="Q555">
            <v>85.352293936676276</v>
          </cell>
          <cell r="R555">
            <v>0</v>
          </cell>
          <cell r="S555">
            <v>23708.871751000002</v>
          </cell>
          <cell r="T555">
            <v>0</v>
          </cell>
          <cell r="U555">
            <v>0</v>
          </cell>
          <cell r="V555">
            <v>0</v>
          </cell>
          <cell r="W555">
            <v>948.35487004000015</v>
          </cell>
          <cell r="X555">
            <v>0</v>
          </cell>
          <cell r="Y555">
            <v>0</v>
          </cell>
          <cell r="Z555">
            <v>0</v>
          </cell>
        </row>
        <row r="556">
          <cell r="A556" t="str">
            <v>East Lynn Park</v>
          </cell>
          <cell r="B556" t="str">
            <v>Outdoor Recreational Facilities</v>
          </cell>
          <cell r="C556" t="str">
            <v>Outdoor Recreational Facilities</v>
          </cell>
          <cell r="D556">
            <v>108091</v>
          </cell>
          <cell r="E556">
            <v>100</v>
          </cell>
          <cell r="F556">
            <v>0</v>
          </cell>
          <cell r="G556">
            <v>2071.4446579999999</v>
          </cell>
          <cell r="H556">
            <v>0</v>
          </cell>
          <cell r="I556">
            <v>0</v>
          </cell>
          <cell r="J556">
            <v>0</v>
          </cell>
          <cell r="K556">
            <v>7.457231840469869</v>
          </cell>
          <cell r="L556">
            <v>2071.4532890194082</v>
          </cell>
          <cell r="M556">
            <v>82.857786320000002</v>
          </cell>
          <cell r="N556">
            <v>1.9163975622571799E-2</v>
          </cell>
          <cell r="O556" t="e">
            <v>#DIV/0!</v>
          </cell>
          <cell r="P556">
            <v>1.9163975622571799E-4</v>
          </cell>
          <cell r="Q556">
            <v>7.457231840469869</v>
          </cell>
          <cell r="R556">
            <v>0</v>
          </cell>
          <cell r="S556">
            <v>2071.4446579999999</v>
          </cell>
          <cell r="T556">
            <v>0</v>
          </cell>
          <cell r="U556">
            <v>0</v>
          </cell>
          <cell r="V556">
            <v>0</v>
          </cell>
          <cell r="W556">
            <v>82.857786320000002</v>
          </cell>
          <cell r="X556">
            <v>0</v>
          </cell>
          <cell r="Y556">
            <v>0</v>
          </cell>
          <cell r="Z556">
            <v>0</v>
          </cell>
        </row>
        <row r="557">
          <cell r="A557" t="str">
            <v>East Point Park</v>
          </cell>
          <cell r="B557" t="str">
            <v>Outdoor Recreational Facilities</v>
          </cell>
          <cell r="C557" t="str">
            <v>Outdoor Recreational Facilities</v>
          </cell>
          <cell r="D557">
            <v>6523</v>
          </cell>
          <cell r="E557">
            <v>100</v>
          </cell>
          <cell r="F557">
            <v>0</v>
          </cell>
          <cell r="G557">
            <v>160223.598</v>
          </cell>
          <cell r="H557">
            <v>13392.691151999999</v>
          </cell>
          <cell r="I557">
            <v>0</v>
          </cell>
          <cell r="J557">
            <v>0</v>
          </cell>
          <cell r="K557">
            <v>1085.7871114124125</v>
          </cell>
          <cell r="L557">
            <v>301607.53094789234</v>
          </cell>
          <cell r="M557">
            <v>31850.905374542883</v>
          </cell>
          <cell r="N557">
            <v>46.237548819238441</v>
          </cell>
          <cell r="O557" t="e">
            <v>#DIV/0!</v>
          </cell>
          <cell r="P557">
            <v>0.46237548819238439</v>
          </cell>
          <cell r="Q557">
            <v>576.80735615396998</v>
          </cell>
          <cell r="R557">
            <v>508.97975525844259</v>
          </cell>
          <cell r="S557">
            <v>160223.598</v>
          </cell>
          <cell r="T557">
            <v>138503.1940866384</v>
          </cell>
          <cell r="U557">
            <v>0</v>
          </cell>
          <cell r="V557">
            <v>0</v>
          </cell>
          <cell r="W557">
            <v>6408.9439199999997</v>
          </cell>
          <cell r="X557">
            <v>25441.961454542881</v>
          </cell>
          <cell r="Y557">
            <v>0</v>
          </cell>
          <cell r="Z557">
            <v>0</v>
          </cell>
        </row>
        <row r="558">
          <cell r="A558" t="str">
            <v>East Scar Boys/Girls Club</v>
          </cell>
          <cell r="B558" t="str">
            <v>Community Centres</v>
          </cell>
          <cell r="C558" t="str">
            <v>Community Centres</v>
          </cell>
          <cell r="D558">
            <v>13972</v>
          </cell>
          <cell r="E558">
            <v>100</v>
          </cell>
          <cell r="F558">
            <v>0</v>
          </cell>
          <cell r="G558">
            <v>332702.89038699999</v>
          </cell>
          <cell r="H558">
            <v>33321.659718999996</v>
          </cell>
          <cell r="I558">
            <v>0</v>
          </cell>
          <cell r="J558">
            <v>0</v>
          </cell>
          <cell r="K558">
            <v>2464.1015068319743</v>
          </cell>
          <cell r="L558">
            <v>684472.64078665955</v>
          </cell>
          <cell r="M558">
            <v>76608.939367067112</v>
          </cell>
          <cell r="N558">
            <v>48.988880674682193</v>
          </cell>
          <cell r="O558" t="e">
            <v>#DIV/0!</v>
          </cell>
          <cell r="P558">
            <v>0.48988880674682195</v>
          </cell>
          <cell r="Q558">
            <v>1197.7353959365557</v>
          </cell>
          <cell r="R558">
            <v>1266.3661108954186</v>
          </cell>
          <cell r="S558">
            <v>332702.89038699999</v>
          </cell>
          <cell r="T558">
            <v>344602.60831598222</v>
          </cell>
          <cell r="U558">
            <v>0</v>
          </cell>
          <cell r="V558">
            <v>0</v>
          </cell>
          <cell r="W558">
            <v>13308.115615479999</v>
          </cell>
          <cell r="X558">
            <v>63300.823751587108</v>
          </cell>
          <cell r="Y558">
            <v>0</v>
          </cell>
          <cell r="Z558">
            <v>0</v>
          </cell>
        </row>
        <row r="559">
          <cell r="A559" t="str">
            <v>East Service Building</v>
          </cell>
          <cell r="B559" t="str">
            <v>Public Libraries</v>
          </cell>
          <cell r="C559" t="str">
            <v>Public Libraries</v>
          </cell>
          <cell r="D559">
            <v>60040</v>
          </cell>
          <cell r="E559">
            <v>70</v>
          </cell>
          <cell r="F559">
            <v>0</v>
          </cell>
          <cell r="G559">
            <v>597942.59328999999</v>
          </cell>
          <cell r="H559">
            <v>70508.799165000004</v>
          </cell>
          <cell r="I559">
            <v>0</v>
          </cell>
          <cell r="J559">
            <v>0</v>
          </cell>
          <cell r="K559">
            <v>4832.2393499399996</v>
          </cell>
          <cell r="L559">
            <v>1342288.7083166665</v>
          </cell>
          <cell r="M559">
            <v>157862.56441735887</v>
          </cell>
          <cell r="N559">
            <v>22.356574089218295</v>
          </cell>
          <cell r="O559" t="e">
            <v>#DIV/0!</v>
          </cell>
          <cell r="P559">
            <v>0.31937962984597562</v>
          </cell>
          <cell r="Q559">
            <v>2152.6023049828991</v>
          </cell>
          <cell r="R559">
            <v>2679.6370449571004</v>
          </cell>
          <cell r="S559">
            <v>597942.59328999999</v>
          </cell>
          <cell r="T559">
            <v>729180.84832468047</v>
          </cell>
          <cell r="U559">
            <v>0</v>
          </cell>
          <cell r="V559">
            <v>0</v>
          </cell>
          <cell r="W559">
            <v>23917.703731599999</v>
          </cell>
          <cell r="X559">
            <v>133944.86068575887</v>
          </cell>
          <cell r="Y559">
            <v>0</v>
          </cell>
          <cell r="Z559">
            <v>0</v>
          </cell>
        </row>
        <row r="560">
          <cell r="A560" t="str">
            <v>East Toronto Athletic Fieldhouse</v>
          </cell>
          <cell r="B560" t="str">
            <v>Outdoor Recreational Facilities</v>
          </cell>
          <cell r="C560" t="str">
            <v>Outdoor Recreational Facilities</v>
          </cell>
          <cell r="D560">
            <v>538</v>
          </cell>
          <cell r="E560">
            <v>100</v>
          </cell>
          <cell r="F560">
            <v>0</v>
          </cell>
          <cell r="G560">
            <v>24462.696553000002</v>
          </cell>
          <cell r="H560">
            <v>0</v>
          </cell>
          <cell r="I560">
            <v>0</v>
          </cell>
          <cell r="J560">
            <v>0</v>
          </cell>
          <cell r="K560">
            <v>88.06607453124829</v>
          </cell>
          <cell r="L560">
            <v>24462.798480902304</v>
          </cell>
          <cell r="M560">
            <v>978.50786212000003</v>
          </cell>
          <cell r="N560">
            <v>45.469885652234765</v>
          </cell>
          <cell r="O560" t="e">
            <v>#DIV/0!</v>
          </cell>
          <cell r="P560">
            <v>0.45469885652234765</v>
          </cell>
          <cell r="Q560">
            <v>88.06607453124829</v>
          </cell>
          <cell r="R560">
            <v>0</v>
          </cell>
          <cell r="S560">
            <v>24462.696553000002</v>
          </cell>
          <cell r="T560">
            <v>0</v>
          </cell>
          <cell r="U560">
            <v>0</v>
          </cell>
          <cell r="V560">
            <v>0</v>
          </cell>
          <cell r="W560">
            <v>978.50786212000003</v>
          </cell>
          <cell r="X560">
            <v>0</v>
          </cell>
          <cell r="Y560">
            <v>0</v>
          </cell>
          <cell r="Z560">
            <v>0</v>
          </cell>
        </row>
        <row r="561">
          <cell r="A561" t="str">
            <v>East York Arena</v>
          </cell>
          <cell r="B561" t="str">
            <v>Indoor Sports Arena</v>
          </cell>
          <cell r="C561" t="str">
            <v>Indoor Sports Arena</v>
          </cell>
          <cell r="D561">
            <v>30257</v>
          </cell>
          <cell r="E561">
            <v>100</v>
          </cell>
          <cell r="F561">
            <v>0</v>
          </cell>
          <cell r="G561">
            <v>864049.55177499994</v>
          </cell>
          <cell r="H561">
            <v>72997.174171999999</v>
          </cell>
          <cell r="I561">
            <v>0</v>
          </cell>
          <cell r="J561">
            <v>0</v>
          </cell>
          <cell r="K561">
            <v>5884.797324329581</v>
          </cell>
          <cell r="L561">
            <v>1634665.9234248837</v>
          </cell>
          <cell r="M561">
            <v>173233.98387380669</v>
          </cell>
          <cell r="N561">
            <v>54.026041029344739</v>
          </cell>
          <cell r="O561" t="e">
            <v>#DIV/0!</v>
          </cell>
          <cell r="P561">
            <v>0.5402604102934474</v>
          </cell>
          <cell r="Q561">
            <v>3110.591347133276</v>
          </cell>
          <cell r="R561">
            <v>2774.205977196305</v>
          </cell>
          <cell r="S561">
            <v>864049.55177499994</v>
          </cell>
          <cell r="T561">
            <v>754914.87613457232</v>
          </cell>
          <cell r="U561">
            <v>0</v>
          </cell>
          <cell r="V561">
            <v>0</v>
          </cell>
          <cell r="W561">
            <v>34561.982070999999</v>
          </cell>
          <cell r="X561">
            <v>138672.00180280668</v>
          </cell>
          <cell r="Y561">
            <v>0</v>
          </cell>
          <cell r="Z561">
            <v>0</v>
          </cell>
        </row>
        <row r="562">
          <cell r="A562" t="str">
            <v>East York Civic Centre</v>
          </cell>
          <cell r="B562" t="str">
            <v>Administrative Offices</v>
          </cell>
          <cell r="C562" t="str">
            <v>Administrative Offices</v>
          </cell>
          <cell r="D562">
            <v>67544</v>
          </cell>
          <cell r="E562">
            <v>70</v>
          </cell>
          <cell r="F562">
            <v>0</v>
          </cell>
          <cell r="G562">
            <v>1789712.8801289999</v>
          </cell>
          <cell r="H562">
            <v>104399.566785</v>
          </cell>
          <cell r="I562">
            <v>0</v>
          </cell>
          <cell r="J562">
            <v>0</v>
          </cell>
          <cell r="K562">
            <v>10410.624913286381</v>
          </cell>
          <cell r="L562">
            <v>2891840.2536906614</v>
          </cell>
          <cell r="M562">
            <v>269915.32823095669</v>
          </cell>
          <cell r="N562">
            <v>42.814169336886494</v>
          </cell>
          <cell r="O562" t="e">
            <v>#DIV/0!</v>
          </cell>
          <cell r="P562">
            <v>0.61163099052694991</v>
          </cell>
          <cell r="Q562">
            <v>6442.993214157601</v>
          </cell>
          <cell r="R562">
            <v>3967.6316991287799</v>
          </cell>
          <cell r="S562">
            <v>1789712.8801289999</v>
          </cell>
          <cell r="T562">
            <v>1079668.9998204345</v>
          </cell>
          <cell r="U562">
            <v>0</v>
          </cell>
          <cell r="V562">
            <v>0</v>
          </cell>
          <cell r="W562">
            <v>71588.515205160002</v>
          </cell>
          <cell r="X562">
            <v>198326.81302579667</v>
          </cell>
          <cell r="Y562">
            <v>0</v>
          </cell>
          <cell r="Z562">
            <v>0</v>
          </cell>
        </row>
        <row r="563">
          <cell r="A563" t="str">
            <v>East York Clubhouse</v>
          </cell>
          <cell r="B563" t="str">
            <v>Indoor Recreational Facilities</v>
          </cell>
          <cell r="C563" t="str">
            <v>Indoor Recreational Facilities</v>
          </cell>
          <cell r="D563">
            <v>1001</v>
          </cell>
          <cell r="E563">
            <v>100</v>
          </cell>
          <cell r="F563">
            <v>0</v>
          </cell>
          <cell r="G563">
            <v>14697.132727</v>
          </cell>
          <cell r="H563">
            <v>2452.8290340000003</v>
          </cell>
          <cell r="I563">
            <v>0</v>
          </cell>
          <cell r="J563">
            <v>0</v>
          </cell>
          <cell r="K563">
            <v>146.1279309494002</v>
          </cell>
          <cell r="L563">
            <v>40591.091930388946</v>
          </cell>
          <cell r="M563">
            <v>5247.5000966794614</v>
          </cell>
          <cell r="N563">
            <v>40.550541388999946</v>
          </cell>
          <cell r="O563" t="e">
            <v>#DIV/0!</v>
          </cell>
          <cell r="P563">
            <v>0.40550541388999944</v>
          </cell>
          <cell r="Q563">
            <v>52.909898274190901</v>
          </cell>
          <cell r="R563">
            <v>93.218032675209301</v>
          </cell>
          <cell r="S563">
            <v>14697.132727</v>
          </cell>
          <cell r="T563">
            <v>25366.422020917802</v>
          </cell>
          <cell r="U563">
            <v>0</v>
          </cell>
          <cell r="V563">
            <v>0</v>
          </cell>
          <cell r="W563">
            <v>587.88530908000007</v>
          </cell>
          <cell r="X563">
            <v>4659.6147875994611</v>
          </cell>
          <cell r="Y563">
            <v>0</v>
          </cell>
          <cell r="Z563">
            <v>0</v>
          </cell>
        </row>
        <row r="564">
          <cell r="A564" t="str">
            <v>East York Community Centre</v>
          </cell>
          <cell r="B564" t="str">
            <v>Community Centres</v>
          </cell>
          <cell r="C564" t="str">
            <v>Community Centres</v>
          </cell>
          <cell r="D564">
            <v>31000</v>
          </cell>
          <cell r="E564">
            <v>100</v>
          </cell>
          <cell r="F564">
            <v>0</v>
          </cell>
          <cell r="G564">
            <v>480046.90250000003</v>
          </cell>
          <cell r="H564">
            <v>131277.277818</v>
          </cell>
          <cell r="I564">
            <v>0</v>
          </cell>
          <cell r="J564">
            <v>0</v>
          </cell>
          <cell r="K564">
            <v>6717.276147395406</v>
          </cell>
          <cell r="L564">
            <v>1865910.0409431683</v>
          </cell>
          <cell r="M564">
            <v>268588.00799807644</v>
          </cell>
          <cell r="N564">
            <v>60.190646482037685</v>
          </cell>
          <cell r="O564" t="e">
            <v>#DIV/0!</v>
          </cell>
          <cell r="P564">
            <v>0.60190646482037691</v>
          </cell>
          <cell r="Q564">
            <v>1728.1760497035375</v>
          </cell>
          <cell r="R564">
            <v>4989.1000976918685</v>
          </cell>
          <cell r="S564">
            <v>480046.90250000003</v>
          </cell>
          <cell r="T564">
            <v>1357630.2240104105</v>
          </cell>
          <cell r="U564">
            <v>0</v>
          </cell>
          <cell r="V564">
            <v>0</v>
          </cell>
          <cell r="W564">
            <v>19201.876100000001</v>
          </cell>
          <cell r="X564">
            <v>249386.13189807645</v>
          </cell>
          <cell r="Y564">
            <v>0</v>
          </cell>
          <cell r="Z564">
            <v>0</v>
          </cell>
        </row>
        <row r="565">
          <cell r="A565" t="str">
            <v>East York Curling Club House</v>
          </cell>
          <cell r="B565" t="str">
            <v>Indoor Recreational Facilities</v>
          </cell>
          <cell r="C565" t="str">
            <v>Indoor Recreational Facilities</v>
          </cell>
          <cell r="D565">
            <v>17868</v>
          </cell>
          <cell r="E565">
            <v>100</v>
          </cell>
          <cell r="F565">
            <v>0</v>
          </cell>
          <cell r="G565">
            <v>330393.06363699998</v>
          </cell>
          <cell r="H565">
            <v>44503.143624999997</v>
          </cell>
          <cell r="I565">
            <v>0</v>
          </cell>
          <cell r="J565">
            <v>0</v>
          </cell>
          <cell r="K565">
            <v>2880.7304836338726</v>
          </cell>
          <cell r="L565">
            <v>800202.91212052014</v>
          </cell>
          <cell r="M565">
            <v>97757.899458456261</v>
          </cell>
          <cell r="N565">
            <v>44.784134325079478</v>
          </cell>
          <cell r="O565" t="e">
            <v>#DIV/0!</v>
          </cell>
          <cell r="P565">
            <v>0.44784134325079478</v>
          </cell>
          <cell r="Q565">
            <v>1189.4199849891545</v>
          </cell>
          <cell r="R565">
            <v>1691.3104986447179</v>
          </cell>
          <cell r="S565">
            <v>330393.06363699998</v>
          </cell>
          <cell r="T565">
            <v>460238.16042666242</v>
          </cell>
          <cell r="U565">
            <v>0</v>
          </cell>
          <cell r="V565">
            <v>0</v>
          </cell>
          <cell r="W565">
            <v>13215.722545479999</v>
          </cell>
          <cell r="X565">
            <v>84542.176912976254</v>
          </cell>
          <cell r="Y565">
            <v>0</v>
          </cell>
          <cell r="Z565">
            <v>0</v>
          </cell>
        </row>
        <row r="566">
          <cell r="A566" t="str">
            <v>Eastern &amp; Booth Blocks</v>
          </cell>
          <cell r="B566" t="str">
            <v>Storage Facilities</v>
          </cell>
          <cell r="C566" t="str">
            <v>Storage Facilities</v>
          </cell>
          <cell r="D566">
            <v>236645</v>
          </cell>
          <cell r="E566">
            <v>70</v>
          </cell>
          <cell r="F566">
            <v>0</v>
          </cell>
          <cell r="G566">
            <v>2859284.9949030001</v>
          </cell>
          <cell r="H566">
            <v>390191.42989299999</v>
          </cell>
          <cell r="I566">
            <v>0</v>
          </cell>
          <cell r="J566">
            <v>0</v>
          </cell>
          <cell r="K566">
            <v>25122.4182013389</v>
          </cell>
          <cell r="L566">
            <v>6978449.5003719172</v>
          </cell>
          <cell r="M566">
            <v>855614.15724955325</v>
          </cell>
          <cell r="N566">
            <v>29.48910604649123</v>
          </cell>
          <cell r="O566" t="e">
            <v>#DIV/0!</v>
          </cell>
          <cell r="P566">
            <v>0.42127294352130329</v>
          </cell>
          <cell r="Q566">
            <v>10293.468870925723</v>
          </cell>
          <cell r="R566">
            <v>14828.949330413179</v>
          </cell>
          <cell r="S566">
            <v>2859284.9949030001</v>
          </cell>
          <cell r="T566">
            <v>4035242.7105244379</v>
          </cell>
          <cell r="U566">
            <v>0</v>
          </cell>
          <cell r="V566">
            <v>0</v>
          </cell>
          <cell r="W566">
            <v>114371.39979612001</v>
          </cell>
          <cell r="X566">
            <v>741242.75745343324</v>
          </cell>
          <cell r="Y566">
            <v>0</v>
          </cell>
          <cell r="Z566">
            <v>0</v>
          </cell>
        </row>
        <row r="567">
          <cell r="A567" t="str">
            <v>Eastern Ave Yard / Office</v>
          </cell>
          <cell r="B567" t="str">
            <v>Storage Facilities</v>
          </cell>
          <cell r="C567" t="str">
            <v>Storage Facilities</v>
          </cell>
          <cell r="D567">
            <v>84701</v>
          </cell>
          <cell r="E567">
            <v>70</v>
          </cell>
          <cell r="F567">
            <v>0</v>
          </cell>
          <cell r="G567">
            <v>1069364.6729359999</v>
          </cell>
          <cell r="H567">
            <v>343212.73822100001</v>
          </cell>
          <cell r="I567">
            <v>0</v>
          </cell>
          <cell r="J567">
            <v>0</v>
          </cell>
          <cell r="K567">
            <v>16893.286242111892</v>
          </cell>
          <cell r="L567">
            <v>4692579.5116977477</v>
          </cell>
          <cell r="M567">
            <v>694772.39358849148</v>
          </cell>
          <cell r="N567">
            <v>55.401701416721735</v>
          </cell>
          <cell r="O567" t="e">
            <v>#DIV/0!</v>
          </cell>
          <cell r="P567">
            <v>0.79145287738173908</v>
          </cell>
          <cell r="Q567">
            <v>3849.7288630396938</v>
          </cell>
          <cell r="R567">
            <v>13043.557379072197</v>
          </cell>
          <cell r="S567">
            <v>1069364.6729359999</v>
          </cell>
          <cell r="T567">
            <v>3549403.1748601156</v>
          </cell>
          <cell r="U567">
            <v>0</v>
          </cell>
          <cell r="V567">
            <v>0</v>
          </cell>
          <cell r="W567">
            <v>42774.58691744</v>
          </cell>
          <cell r="X567">
            <v>651997.80667105154</v>
          </cell>
          <cell r="Y567">
            <v>0</v>
          </cell>
          <cell r="Z567">
            <v>0</v>
          </cell>
        </row>
        <row r="568">
          <cell r="A568" t="str">
            <v>Eastern Ave Yard / Shop</v>
          </cell>
          <cell r="B568" t="str">
            <v>Storage Facilities</v>
          </cell>
          <cell r="C568" t="str">
            <v>Storage Facilities</v>
          </cell>
          <cell r="D568">
            <v>9698</v>
          </cell>
          <cell r="E568">
            <v>70</v>
          </cell>
          <cell r="F568">
            <v>0</v>
          </cell>
          <cell r="G568">
            <v>81153.119374999995</v>
          </cell>
          <cell r="H568">
            <v>16931.580882000002</v>
          </cell>
          <cell r="I568">
            <v>0</v>
          </cell>
          <cell r="J568">
            <v>0</v>
          </cell>
          <cell r="K568">
            <v>935.62520361610359</v>
          </cell>
          <cell r="L568">
            <v>259895.88989336212</v>
          </cell>
          <cell r="M568">
            <v>35410.879660726583</v>
          </cell>
          <cell r="N568">
            <v>26.798916260400301</v>
          </cell>
          <cell r="O568" t="e">
            <v>#DIV/0!</v>
          </cell>
          <cell r="P568">
            <v>0.38284166086286142</v>
          </cell>
          <cell r="Q568">
            <v>292.1524470467906</v>
          </cell>
          <cell r="R568">
            <v>643.47275656931299</v>
          </cell>
          <cell r="S568">
            <v>81153.119374999995</v>
          </cell>
          <cell r="T568">
            <v>175101.33000737941</v>
          </cell>
          <cell r="U568">
            <v>0</v>
          </cell>
          <cell r="V568">
            <v>0</v>
          </cell>
          <cell r="W568">
            <v>3246.1247749999998</v>
          </cell>
          <cell r="X568">
            <v>32164.754885726587</v>
          </cell>
          <cell r="Y568">
            <v>0</v>
          </cell>
          <cell r="Z568">
            <v>0</v>
          </cell>
        </row>
        <row r="569">
          <cell r="A569" t="str">
            <v>Eastern District Office</v>
          </cell>
          <cell r="B569" t="str">
            <v>Administrative Offices</v>
          </cell>
          <cell r="C569" t="str">
            <v>Administrative Offices</v>
          </cell>
          <cell r="D569">
            <v>19849</v>
          </cell>
          <cell r="E569">
            <v>70</v>
          </cell>
          <cell r="F569">
            <v>0</v>
          </cell>
          <cell r="G569">
            <v>96300.750907000009</v>
          </cell>
          <cell r="H569">
            <v>32070.238961999999</v>
          </cell>
          <cell r="I569">
            <v>0</v>
          </cell>
          <cell r="J569">
            <v>0</v>
          </cell>
          <cell r="K569">
            <v>1565.4908978687272</v>
          </cell>
          <cell r="L569">
            <v>434858.58274131315</v>
          </cell>
          <cell r="M569">
            <v>64775.54229000178</v>
          </cell>
          <cell r="N569">
            <v>21.908337082035022</v>
          </cell>
          <cell r="O569" t="e">
            <v>#DIV/0!</v>
          </cell>
          <cell r="P569">
            <v>0.31297624402907176</v>
          </cell>
          <cell r="Q569">
            <v>346.68414777646365</v>
          </cell>
          <cell r="R569">
            <v>1218.8067500922634</v>
          </cell>
          <cell r="S569">
            <v>96300.750907000009</v>
          </cell>
          <cell r="T569">
            <v>331660.79027331539</v>
          </cell>
          <cell r="U569">
            <v>0</v>
          </cell>
          <cell r="V569">
            <v>0</v>
          </cell>
          <cell r="W569">
            <v>3852.0300362800003</v>
          </cell>
          <cell r="X569">
            <v>60923.512253721783</v>
          </cell>
          <cell r="Y569">
            <v>0</v>
          </cell>
          <cell r="Z569">
            <v>0</v>
          </cell>
        </row>
        <row r="570">
          <cell r="A570" t="str">
            <v>Eastview Neighbourhood Comm Ctr</v>
          </cell>
          <cell r="B570" t="str">
            <v>Community Centres</v>
          </cell>
          <cell r="C570" t="str">
            <v>Community Centres</v>
          </cell>
          <cell r="D570">
            <v>25510</v>
          </cell>
          <cell r="E570">
            <v>100</v>
          </cell>
          <cell r="F570">
            <v>0</v>
          </cell>
          <cell r="G570">
            <v>342962.81082400004</v>
          </cell>
          <cell r="H570">
            <v>27415.050909000001</v>
          </cell>
          <cell r="I570">
            <v>0</v>
          </cell>
          <cell r="J570">
            <v>0</v>
          </cell>
          <cell r="K570">
            <v>2276.5608839257047</v>
          </cell>
          <cell r="L570">
            <v>632378.02331269579</v>
          </cell>
          <cell r="M570">
            <v>65798.610494278226</v>
          </cell>
          <cell r="N570">
            <v>24.789416829192309</v>
          </cell>
          <cell r="O570" t="e">
            <v>#DIV/0!</v>
          </cell>
          <cell r="P570">
            <v>0.24789416829192309</v>
          </cell>
          <cell r="Q570">
            <v>1234.6712634085625</v>
          </cell>
          <cell r="R570">
            <v>1041.889620517142</v>
          </cell>
          <cell r="S570">
            <v>342962.81082400004</v>
          </cell>
          <cell r="T570">
            <v>283518.23198560532</v>
          </cell>
          <cell r="U570">
            <v>0</v>
          </cell>
          <cell r="V570">
            <v>0</v>
          </cell>
          <cell r="W570">
            <v>13718.512432960002</v>
          </cell>
          <cell r="X570">
            <v>52080.098061318218</v>
          </cell>
          <cell r="Y570">
            <v>0</v>
          </cell>
          <cell r="Z570">
            <v>0</v>
          </cell>
        </row>
        <row r="571">
          <cell r="A571" t="str">
            <v>Eatonville</v>
          </cell>
          <cell r="B571" t="str">
            <v>Public Libraries</v>
          </cell>
          <cell r="C571" t="str">
            <v>Public Libraries</v>
          </cell>
          <cell r="D571">
            <v>12217</v>
          </cell>
          <cell r="E571">
            <v>70</v>
          </cell>
          <cell r="F571">
            <v>0</v>
          </cell>
          <cell r="G571">
            <v>165504.30821799999</v>
          </cell>
          <cell r="H571">
            <v>16160.356243</v>
          </cell>
          <cell r="I571">
            <v>0</v>
          </cell>
          <cell r="J571">
            <v>0</v>
          </cell>
          <cell r="K571">
            <v>1209.9809017617349</v>
          </cell>
          <cell r="L571">
            <v>336105.8060449264</v>
          </cell>
          <cell r="M571">
            <v>37319.839479984672</v>
          </cell>
          <cell r="N571">
            <v>27.511320786193533</v>
          </cell>
          <cell r="O571" t="e">
            <v>#DIV/0!</v>
          </cell>
          <cell r="P571">
            <v>0.39301886837419331</v>
          </cell>
          <cell r="Q571">
            <v>595.81799214942316</v>
          </cell>
          <cell r="R571">
            <v>614.16290961231186</v>
          </cell>
          <cell r="S571">
            <v>165504.30821799999</v>
          </cell>
          <cell r="T571">
            <v>167125.55615823308</v>
          </cell>
          <cell r="U571">
            <v>0</v>
          </cell>
          <cell r="V571">
            <v>0</v>
          </cell>
          <cell r="W571">
            <v>6620.1723287200002</v>
          </cell>
          <cell r="X571">
            <v>30699.667151264672</v>
          </cell>
          <cell r="Y571">
            <v>0</v>
          </cell>
          <cell r="Z571">
            <v>0</v>
          </cell>
        </row>
        <row r="572">
          <cell r="A572" t="str">
            <v>Economic Development</v>
          </cell>
          <cell r="B572" t="str">
            <v>EDC - Others</v>
          </cell>
          <cell r="C572" t="str">
            <v>EDC - Others</v>
          </cell>
          <cell r="D572">
            <v>54</v>
          </cell>
          <cell r="E572">
            <v>168</v>
          </cell>
          <cell r="F572">
            <v>0</v>
          </cell>
          <cell r="G572">
            <v>459240.08691000001</v>
          </cell>
          <cell r="H572">
            <v>0</v>
          </cell>
          <cell r="I572">
            <v>0</v>
          </cell>
          <cell r="J572">
            <v>0</v>
          </cell>
          <cell r="K572">
            <v>1653.2712014773035</v>
          </cell>
          <cell r="L572">
            <v>459242.00041036209</v>
          </cell>
          <cell r="M572">
            <v>18369.6034764</v>
          </cell>
          <cell r="N572">
            <v>8504.4814890807793</v>
          </cell>
          <cell r="O572" t="e">
            <v>#DIV/0!</v>
          </cell>
          <cell r="P572">
            <v>50.621913625480829</v>
          </cell>
          <cell r="Q572">
            <v>1653.2712014773035</v>
          </cell>
          <cell r="R572">
            <v>0</v>
          </cell>
          <cell r="S572">
            <v>459240.08691000001</v>
          </cell>
          <cell r="T572">
            <v>0</v>
          </cell>
          <cell r="U572">
            <v>0</v>
          </cell>
          <cell r="V572">
            <v>0</v>
          </cell>
          <cell r="W572">
            <v>18369.6034764</v>
          </cell>
          <cell r="X572">
            <v>0</v>
          </cell>
          <cell r="Y572">
            <v>0</v>
          </cell>
          <cell r="Z572">
            <v>0</v>
          </cell>
        </row>
        <row r="573">
          <cell r="A573" t="str">
            <v>Edenbridge Centre</v>
          </cell>
          <cell r="B573" t="str">
            <v>Cultural Facilities</v>
          </cell>
          <cell r="C573" t="str">
            <v>Cultural Facilities</v>
          </cell>
          <cell r="D573">
            <v>5013</v>
          </cell>
          <cell r="E573">
            <v>100</v>
          </cell>
          <cell r="F573">
            <v>0</v>
          </cell>
          <cell r="G573">
            <v>8490.0860709999997</v>
          </cell>
          <cell r="H573">
            <v>0</v>
          </cell>
          <cell r="I573">
            <v>0</v>
          </cell>
          <cell r="J573">
            <v>0</v>
          </cell>
          <cell r="K573">
            <v>30.564437206891064</v>
          </cell>
          <cell r="L573">
            <v>8490.1214463586293</v>
          </cell>
          <cell r="M573">
            <v>339.60344284000001</v>
          </cell>
          <cell r="N573">
            <v>1.6936208749967343</v>
          </cell>
          <cell r="O573" t="e">
            <v>#DIV/0!</v>
          </cell>
          <cell r="P573">
            <v>1.6936208749967343E-2</v>
          </cell>
          <cell r="Q573">
            <v>30.564437206891064</v>
          </cell>
          <cell r="R573">
            <v>0</v>
          </cell>
          <cell r="S573">
            <v>8490.0860709999997</v>
          </cell>
          <cell r="T573">
            <v>0</v>
          </cell>
          <cell r="U573">
            <v>0</v>
          </cell>
          <cell r="V573">
            <v>0</v>
          </cell>
          <cell r="W573">
            <v>339.60344284000001</v>
          </cell>
          <cell r="X573">
            <v>0</v>
          </cell>
          <cell r="Y573">
            <v>0</v>
          </cell>
          <cell r="Z573">
            <v>0</v>
          </cell>
        </row>
        <row r="574">
          <cell r="A574" t="str">
            <v>Edenbridge Sewage Blower</v>
          </cell>
          <cell r="B574" t="str">
            <v>Water Misc Service</v>
          </cell>
          <cell r="C574" t="str">
            <v>Water Misc Service</v>
          </cell>
          <cell r="D574">
            <v>1</v>
          </cell>
          <cell r="E574">
            <v>168</v>
          </cell>
          <cell r="F574">
            <v>0</v>
          </cell>
          <cell r="G574">
            <v>10147.2268</v>
          </cell>
          <cell r="H574">
            <v>0</v>
          </cell>
          <cell r="I574">
            <v>0</v>
          </cell>
          <cell r="J574">
            <v>0</v>
          </cell>
          <cell r="K574">
            <v>36.530168688402</v>
          </cell>
          <cell r="L574">
            <v>10147.269080111668</v>
          </cell>
          <cell r="M574">
            <v>405.889072</v>
          </cell>
          <cell r="N574">
            <v>10147.269080111668</v>
          </cell>
          <cell r="O574" t="e">
            <v>#DIV/0!</v>
          </cell>
          <cell r="P574">
            <v>60.400411191140883</v>
          </cell>
          <cell r="Q574">
            <v>36.530168688402</v>
          </cell>
          <cell r="R574">
            <v>0</v>
          </cell>
          <cell r="S574">
            <v>10147.2268</v>
          </cell>
          <cell r="T574">
            <v>0</v>
          </cell>
          <cell r="U574">
            <v>0</v>
          </cell>
          <cell r="V574">
            <v>0</v>
          </cell>
          <cell r="W574">
            <v>405.889072</v>
          </cell>
          <cell r="X574">
            <v>0</v>
          </cell>
          <cell r="Y574">
            <v>0</v>
          </cell>
          <cell r="Z574">
            <v>0</v>
          </cell>
        </row>
        <row r="575">
          <cell r="A575" t="str">
            <v>Edithvale C.C</v>
          </cell>
          <cell r="B575" t="str">
            <v>Community Centres</v>
          </cell>
          <cell r="C575" t="str">
            <v>Community Centres</v>
          </cell>
          <cell r="D575">
            <v>24725</v>
          </cell>
          <cell r="E575">
            <v>100</v>
          </cell>
          <cell r="F575">
            <v>0</v>
          </cell>
          <cell r="G575">
            <v>716315.56796800008</v>
          </cell>
          <cell r="H575">
            <v>36588.059567999997</v>
          </cell>
          <cell r="I575">
            <v>0</v>
          </cell>
          <cell r="J575">
            <v>0</v>
          </cell>
          <cell r="K575">
            <v>3969.2501164155192</v>
          </cell>
          <cell r="L575">
            <v>1102569.4767820886</v>
          </cell>
          <cell r="M575">
            <v>98158.593599453918</v>
          </cell>
          <cell r="N575">
            <v>44.593305431024817</v>
          </cell>
          <cell r="O575" t="e">
            <v>#DIV/0!</v>
          </cell>
          <cell r="P575">
            <v>0.44593305431024816</v>
          </cell>
          <cell r="Q575">
            <v>2578.7467894183196</v>
          </cell>
          <cell r="R575">
            <v>1390.5033269971996</v>
          </cell>
          <cell r="S575">
            <v>716315.56796800008</v>
          </cell>
          <cell r="T575">
            <v>378382.73563438555</v>
          </cell>
          <cell r="U575">
            <v>0</v>
          </cell>
          <cell r="V575">
            <v>0</v>
          </cell>
          <cell r="W575">
            <v>28652.622718720002</v>
          </cell>
          <cell r="X575">
            <v>69505.970880733919</v>
          </cell>
          <cell r="Y575">
            <v>0</v>
          </cell>
          <cell r="Z575">
            <v>0</v>
          </cell>
        </row>
        <row r="576">
          <cell r="A576" t="str">
            <v>Edwards Gardens</v>
          </cell>
          <cell r="B576" t="str">
            <v>Cultural Facilities</v>
          </cell>
          <cell r="C576" t="str">
            <v>Cultural Facilities</v>
          </cell>
          <cell r="D576">
            <v>10021</v>
          </cell>
          <cell r="E576">
            <v>100</v>
          </cell>
          <cell r="F576">
            <v>0</v>
          </cell>
          <cell r="G576">
            <v>82381.08468</v>
          </cell>
          <cell r="H576">
            <v>46000.499079000001</v>
          </cell>
          <cell r="I576">
            <v>0</v>
          </cell>
          <cell r="J576">
            <v>0</v>
          </cell>
          <cell r="K576">
            <v>2044.7895742344519</v>
          </cell>
          <cell r="L576">
            <v>567997.10395401448</v>
          </cell>
          <cell r="M576">
            <v>90681.931482585511</v>
          </cell>
          <cell r="N576">
            <v>56.680680965374165</v>
          </cell>
          <cell r="O576" t="e">
            <v>#DIV/0!</v>
          </cell>
          <cell r="P576">
            <v>0.56680680965374164</v>
          </cell>
          <cell r="Q576">
            <v>296.5731405642702</v>
          </cell>
          <cell r="R576">
            <v>1748.2164336701817</v>
          </cell>
          <cell r="S576">
            <v>82381.08468</v>
          </cell>
          <cell r="T576">
            <v>475723.3613252943</v>
          </cell>
          <cell r="U576">
            <v>0</v>
          </cell>
          <cell r="V576">
            <v>0</v>
          </cell>
          <cell r="W576">
            <v>3295.2433872000001</v>
          </cell>
          <cell r="X576">
            <v>87386.688095385514</v>
          </cell>
          <cell r="Y576">
            <v>0</v>
          </cell>
          <cell r="Z576">
            <v>0</v>
          </cell>
        </row>
        <row r="577">
          <cell r="A577" t="str">
            <v>Eglington Subway Stn</v>
          </cell>
          <cell r="B577" t="str">
            <v>TTC</v>
          </cell>
          <cell r="C577" t="str">
            <v>TTC</v>
          </cell>
          <cell r="D577">
            <v>0</v>
          </cell>
          <cell r="E577">
            <v>168</v>
          </cell>
          <cell r="F577">
            <v>0</v>
          </cell>
          <cell r="G577">
            <v>1416866.7411700001</v>
          </cell>
          <cell r="H577">
            <v>0</v>
          </cell>
          <cell r="I577">
            <v>0</v>
          </cell>
          <cell r="J577">
            <v>0</v>
          </cell>
          <cell r="K577">
            <v>5100.7415212131173</v>
          </cell>
          <cell r="L577">
            <v>1416872.6447814214</v>
          </cell>
          <cell r="M577">
            <v>56674.669646800001</v>
          </cell>
          <cell r="N577" t="e">
            <v>#DIV/0!</v>
          </cell>
          <cell r="O577" t="e">
            <v>#DIV/0!</v>
          </cell>
          <cell r="P577" t="e">
            <v>#DIV/0!</v>
          </cell>
          <cell r="Q577">
            <v>5100.7415212131173</v>
          </cell>
          <cell r="R577">
            <v>0</v>
          </cell>
          <cell r="S577">
            <v>1416866.7411700001</v>
          </cell>
          <cell r="T577">
            <v>0</v>
          </cell>
          <cell r="U577">
            <v>0</v>
          </cell>
          <cell r="V577">
            <v>0</v>
          </cell>
          <cell r="W577">
            <v>56674.669646800001</v>
          </cell>
          <cell r="X577">
            <v>0</v>
          </cell>
          <cell r="Y577">
            <v>0</v>
          </cell>
          <cell r="Z577">
            <v>0</v>
          </cell>
        </row>
        <row r="578">
          <cell r="A578" t="str">
            <v>Eglinton Ave W</v>
          </cell>
          <cell r="B578" t="str">
            <v>Parking Lots and Garages</v>
          </cell>
          <cell r="C578" t="str">
            <v>Parking Lots and Garages</v>
          </cell>
          <cell r="D578">
            <v>33</v>
          </cell>
          <cell r="E578">
            <v>168</v>
          </cell>
          <cell r="F578">
            <v>0</v>
          </cell>
          <cell r="G578">
            <v>1910.6846909999999</v>
          </cell>
          <cell r="H578">
            <v>0</v>
          </cell>
          <cell r="I578">
            <v>0</v>
          </cell>
          <cell r="J578">
            <v>0</v>
          </cell>
          <cell r="K578">
            <v>6.8784935478703648</v>
          </cell>
          <cell r="L578">
            <v>1910.6926521862124</v>
          </cell>
          <cell r="M578">
            <v>76.427387639999992</v>
          </cell>
          <cell r="N578">
            <v>57.899777338976136</v>
          </cell>
          <cell r="O578" t="e">
            <v>#DIV/0!</v>
          </cell>
          <cell r="P578">
            <v>0.34464153177961987</v>
          </cell>
          <cell r="Q578">
            <v>6.8784935478703648</v>
          </cell>
          <cell r="R578">
            <v>0</v>
          </cell>
          <cell r="S578">
            <v>1910.6846909999999</v>
          </cell>
          <cell r="T578">
            <v>0</v>
          </cell>
          <cell r="U578">
            <v>0</v>
          </cell>
          <cell r="V578">
            <v>0</v>
          </cell>
          <cell r="W578">
            <v>76.427387639999992</v>
          </cell>
          <cell r="X578">
            <v>0</v>
          </cell>
          <cell r="Y578">
            <v>0</v>
          </cell>
          <cell r="Z578">
            <v>0</v>
          </cell>
        </row>
        <row r="579">
          <cell r="A579" t="str">
            <v>Eglinton Flats Service Bldg</v>
          </cell>
          <cell r="B579" t="str">
            <v>Storage Facilities</v>
          </cell>
          <cell r="C579" t="str">
            <v>Storage Facilities</v>
          </cell>
          <cell r="D579">
            <v>5705</v>
          </cell>
          <cell r="E579">
            <v>70</v>
          </cell>
          <cell r="F579">
            <v>0</v>
          </cell>
          <cell r="G579">
            <v>52787.833583000007</v>
          </cell>
          <cell r="H579">
            <v>13141.067879000002</v>
          </cell>
          <cell r="I579">
            <v>0</v>
          </cell>
          <cell r="J579">
            <v>0</v>
          </cell>
          <cell r="K579">
            <v>689.45398344480031</v>
          </cell>
          <cell r="L579">
            <v>191514.99540133344</v>
          </cell>
          <cell r="M579">
            <v>27075.468582377514</v>
          </cell>
          <cell r="N579">
            <v>33.569674916973433</v>
          </cell>
          <cell r="O579" t="e">
            <v>#DIV/0!</v>
          </cell>
          <cell r="P579">
            <v>0.4795667845281919</v>
          </cell>
          <cell r="Q579">
            <v>190.03699271630376</v>
          </cell>
          <cell r="R579">
            <v>499.41699072849661</v>
          </cell>
          <cell r="S579">
            <v>52787.833583000007</v>
          </cell>
          <cell r="T579">
            <v>135900.98168425431</v>
          </cell>
          <cell r="U579">
            <v>0</v>
          </cell>
          <cell r="V579">
            <v>0</v>
          </cell>
          <cell r="W579">
            <v>2111.5133433200003</v>
          </cell>
          <cell r="X579">
            <v>24963.955239057515</v>
          </cell>
          <cell r="Y579">
            <v>0</v>
          </cell>
          <cell r="Z579">
            <v>0</v>
          </cell>
        </row>
        <row r="580">
          <cell r="A580" t="str">
            <v>Eglinton Flats Sport Pavilions</v>
          </cell>
          <cell r="B580" t="str">
            <v>Outdoor Recreational Facilities</v>
          </cell>
          <cell r="C580" t="str">
            <v>Outdoor Recreational Facilities</v>
          </cell>
          <cell r="D580">
            <v>5683</v>
          </cell>
          <cell r="E580">
            <v>100</v>
          </cell>
          <cell r="F580">
            <v>0</v>
          </cell>
          <cell r="G580">
            <v>519425.46032899996</v>
          </cell>
          <cell r="H580">
            <v>13382.657455</v>
          </cell>
          <cell r="I580">
            <v>0</v>
          </cell>
          <cell r="J580">
            <v>0</v>
          </cell>
          <cell r="K580">
            <v>2378.5378802665891</v>
          </cell>
          <cell r="L580">
            <v>660704.96674071928</v>
          </cell>
          <cell r="M580">
            <v>46199.918953848952</v>
          </cell>
          <cell r="N580">
            <v>116.25989208881212</v>
          </cell>
          <cell r="O580" t="e">
            <v>#DIV/0!</v>
          </cell>
          <cell r="P580">
            <v>1.1625989208881213</v>
          </cell>
          <cell r="Q580">
            <v>1869.9394485663047</v>
          </cell>
          <cell r="R580">
            <v>508.59843170028421</v>
          </cell>
          <cell r="S580">
            <v>519425.46032899996</v>
          </cell>
          <cell r="T580">
            <v>138399.42860237349</v>
          </cell>
          <cell r="U580">
            <v>0</v>
          </cell>
          <cell r="V580">
            <v>0</v>
          </cell>
          <cell r="W580">
            <v>20777.01841316</v>
          </cell>
          <cell r="X580">
            <v>25422.900540688952</v>
          </cell>
          <cell r="Y580">
            <v>0</v>
          </cell>
          <cell r="Z580">
            <v>0</v>
          </cell>
        </row>
        <row r="581">
          <cell r="A581" t="str">
            <v>Eglinton Garage</v>
          </cell>
          <cell r="B581" t="str">
            <v>TTC</v>
          </cell>
          <cell r="C581" t="str">
            <v>TTC</v>
          </cell>
          <cell r="D581">
            <v>120986</v>
          </cell>
          <cell r="E581">
            <v>70</v>
          </cell>
          <cell r="F581">
            <v>0</v>
          </cell>
          <cell r="G581">
            <v>2782810.2989349999</v>
          </cell>
          <cell r="H581">
            <v>224561.92709700001</v>
          </cell>
          <cell r="I581">
            <v>0</v>
          </cell>
          <cell r="J581">
            <v>0</v>
          </cell>
          <cell r="K581">
            <v>18552.476036344782</v>
          </cell>
          <cell r="L581">
            <v>5153465.5656513283</v>
          </cell>
          <cell r="M581">
            <v>537910.45924430003</v>
          </cell>
          <cell r="N581">
            <v>42.59555292059683</v>
          </cell>
          <cell r="O581" t="e">
            <v>#DIV/0!</v>
          </cell>
          <cell r="P581">
            <v>0.60850789886566903</v>
          </cell>
          <cell r="Q581">
            <v>10018.158818320482</v>
          </cell>
          <cell r="R581">
            <v>8534.3172180243</v>
          </cell>
          <cell r="S581">
            <v>2782810.2989349999</v>
          </cell>
          <cell r="T581">
            <v>2322352.0814590449</v>
          </cell>
          <cell r="U581">
            <v>0</v>
          </cell>
          <cell r="V581">
            <v>0</v>
          </cell>
          <cell r="W581">
            <v>111312.41195739999</v>
          </cell>
          <cell r="X581">
            <v>426598.04728689999</v>
          </cell>
          <cell r="Y581">
            <v>0</v>
          </cell>
          <cell r="Z581">
            <v>0</v>
          </cell>
        </row>
        <row r="582">
          <cell r="A582" t="str">
            <v>Eglinton Pumping Station</v>
          </cell>
          <cell r="B582" t="str">
            <v>Water Pumping Facilities</v>
          </cell>
          <cell r="C582" t="str">
            <v>Water Pumping Facilities</v>
          </cell>
          <cell r="D582">
            <v>10075</v>
          </cell>
          <cell r="E582">
            <v>168</v>
          </cell>
          <cell r="F582">
            <v>34983.01</v>
          </cell>
          <cell r="G582">
            <v>6914382.0531939995</v>
          </cell>
          <cell r="H582">
            <v>0</v>
          </cell>
          <cell r="I582">
            <v>0</v>
          </cell>
          <cell r="J582">
            <v>0</v>
          </cell>
          <cell r="K582">
            <v>24891.879107229193</v>
          </cell>
          <cell r="L582">
            <v>6914410.8631192204</v>
          </cell>
          <cell r="M582">
            <v>276575.28212776</v>
          </cell>
          <cell r="N582">
            <v>686.29388219545615</v>
          </cell>
          <cell r="O582">
            <v>197.6505413090303</v>
          </cell>
          <cell r="P582">
            <v>4.0850826321158102</v>
          </cell>
          <cell r="Q582">
            <v>24891.879107229193</v>
          </cell>
          <cell r="R582">
            <v>0</v>
          </cell>
          <cell r="S582">
            <v>6914382.0531939995</v>
          </cell>
          <cell r="T582">
            <v>0</v>
          </cell>
          <cell r="U582">
            <v>0</v>
          </cell>
          <cell r="V582">
            <v>0</v>
          </cell>
          <cell r="W582">
            <v>276575.28212776</v>
          </cell>
          <cell r="X582">
            <v>0</v>
          </cell>
          <cell r="Y582">
            <v>0</v>
          </cell>
          <cell r="Z582">
            <v>0</v>
          </cell>
        </row>
        <row r="583">
          <cell r="A583" t="str">
            <v>Eglinton Square</v>
          </cell>
          <cell r="B583" t="str">
            <v>Public Libraries</v>
          </cell>
          <cell r="C583" t="str">
            <v>Public Libraries</v>
          </cell>
          <cell r="D583">
            <v>4715</v>
          </cell>
          <cell r="E583">
            <v>70</v>
          </cell>
          <cell r="F583">
            <v>0</v>
          </cell>
          <cell r="G583">
            <v>16634.326455000002</v>
          </cell>
          <cell r="H583">
            <v>0</v>
          </cell>
          <cell r="I583">
            <v>0</v>
          </cell>
          <cell r="J583">
            <v>0</v>
          </cell>
          <cell r="K583">
            <v>59.883824752896828</v>
          </cell>
          <cell r="L583">
            <v>16634.395764693563</v>
          </cell>
          <cell r="M583">
            <v>665.37305820000006</v>
          </cell>
          <cell r="N583">
            <v>3.5279736510484758</v>
          </cell>
          <cell r="O583" t="e">
            <v>#DIV/0!</v>
          </cell>
          <cell r="P583">
            <v>5.0399623586406796E-2</v>
          </cell>
          <cell r="Q583">
            <v>59.883824752896828</v>
          </cell>
          <cell r="R583">
            <v>0</v>
          </cell>
          <cell r="S583">
            <v>16634.326455000002</v>
          </cell>
          <cell r="T583">
            <v>0</v>
          </cell>
          <cell r="U583">
            <v>0</v>
          </cell>
          <cell r="V583">
            <v>0</v>
          </cell>
          <cell r="W583">
            <v>665.37305820000006</v>
          </cell>
          <cell r="X583">
            <v>0</v>
          </cell>
          <cell r="Y583">
            <v>0</v>
          </cell>
          <cell r="Z583">
            <v>0</v>
          </cell>
        </row>
        <row r="584">
          <cell r="A584" t="str">
            <v>Eglinton West Subway Stn</v>
          </cell>
          <cell r="B584" t="str">
            <v>TTC</v>
          </cell>
          <cell r="C584" t="str">
            <v>TTC</v>
          </cell>
          <cell r="D584">
            <v>0</v>
          </cell>
          <cell r="E584">
            <v>168</v>
          </cell>
          <cell r="F584">
            <v>0</v>
          </cell>
          <cell r="G584">
            <v>1019034.7288240001</v>
          </cell>
          <cell r="H584">
            <v>0</v>
          </cell>
          <cell r="I584">
            <v>0</v>
          </cell>
          <cell r="J584">
            <v>0</v>
          </cell>
          <cell r="K584">
            <v>3668.5403092873325</v>
          </cell>
          <cell r="L584">
            <v>1019038.9748020369</v>
          </cell>
          <cell r="M584">
            <v>40761.389152960008</v>
          </cell>
          <cell r="N584" t="e">
            <v>#DIV/0!</v>
          </cell>
          <cell r="O584" t="e">
            <v>#DIV/0!</v>
          </cell>
          <cell r="P584" t="e">
            <v>#DIV/0!</v>
          </cell>
          <cell r="Q584">
            <v>3668.5403092873325</v>
          </cell>
          <cell r="R584">
            <v>0</v>
          </cell>
          <cell r="S584">
            <v>1019034.7288240001</v>
          </cell>
          <cell r="T584">
            <v>0</v>
          </cell>
          <cell r="U584">
            <v>0</v>
          </cell>
          <cell r="V584">
            <v>0</v>
          </cell>
          <cell r="W584">
            <v>40761.389152960008</v>
          </cell>
          <cell r="X584">
            <v>0</v>
          </cell>
          <cell r="Y584">
            <v>0</v>
          </cell>
          <cell r="Z584">
            <v>0</v>
          </cell>
        </row>
        <row r="585">
          <cell r="A585" t="str">
            <v>Eglinton-Bellamy Storm Pumping Station</v>
          </cell>
          <cell r="B585" t="str">
            <v>Storm Pumping Facilities</v>
          </cell>
          <cell r="C585" t="str">
            <v>Storm Pumping Facilities</v>
          </cell>
          <cell r="D585">
            <v>441</v>
          </cell>
          <cell r="E585">
            <v>168</v>
          </cell>
          <cell r="F585">
            <v>10.69</v>
          </cell>
          <cell r="G585">
            <v>38302.204325999999</v>
          </cell>
          <cell r="H585">
            <v>0</v>
          </cell>
          <cell r="I585">
            <v>0</v>
          </cell>
          <cell r="J585">
            <v>0</v>
          </cell>
          <cell r="K585">
            <v>137.88851010666488</v>
          </cell>
          <cell r="L585">
            <v>38302.363918518022</v>
          </cell>
          <cell r="M585">
            <v>1532.0881730399999</v>
          </cell>
          <cell r="N585">
            <v>86.853432921809571</v>
          </cell>
          <cell r="O585">
            <v>3583.0087856424716</v>
          </cell>
          <cell r="P585">
            <v>0.51698471977267602</v>
          </cell>
          <cell r="Q585">
            <v>137.88851010666488</v>
          </cell>
          <cell r="R585">
            <v>0</v>
          </cell>
          <cell r="S585">
            <v>38302.204325999999</v>
          </cell>
          <cell r="T585">
            <v>0</v>
          </cell>
          <cell r="U585">
            <v>0</v>
          </cell>
          <cell r="V585">
            <v>0</v>
          </cell>
          <cell r="W585">
            <v>1532.0881730399999</v>
          </cell>
          <cell r="X585">
            <v>0</v>
          </cell>
          <cell r="Y585">
            <v>0</v>
          </cell>
          <cell r="Z585">
            <v>0</v>
          </cell>
        </row>
        <row r="586">
          <cell r="A586" t="str">
            <v>Election Services Building</v>
          </cell>
          <cell r="B586" t="str">
            <v>Administrative Offices</v>
          </cell>
          <cell r="C586" t="str">
            <v>Administrative Offices</v>
          </cell>
          <cell r="D586">
            <v>55004</v>
          </cell>
          <cell r="E586">
            <v>70</v>
          </cell>
          <cell r="F586">
            <v>0</v>
          </cell>
          <cell r="G586">
            <v>257136.326745</v>
          </cell>
          <cell r="H586">
            <v>71888.497562999997</v>
          </cell>
          <cell r="I586">
            <v>0</v>
          </cell>
          <cell r="J586">
            <v>0</v>
          </cell>
          <cell r="K586">
            <v>3657.7661401090718</v>
          </cell>
          <cell r="L586">
            <v>1016046.1500302977</v>
          </cell>
          <cell r="M586">
            <v>146851.31300525545</v>
          </cell>
          <cell r="N586">
            <v>18.472222929792338</v>
          </cell>
          <cell r="O586" t="e">
            <v>#DIV/0!</v>
          </cell>
          <cell r="P586">
            <v>0.26388889899703338</v>
          </cell>
          <cell r="Q586">
            <v>925.69463332690111</v>
          </cell>
          <cell r="R586">
            <v>2732.0715067821707</v>
          </cell>
          <cell r="S586">
            <v>257136.326745</v>
          </cell>
          <cell r="T586">
            <v>743449.27524727699</v>
          </cell>
          <cell r="U586">
            <v>0</v>
          </cell>
          <cell r="V586">
            <v>0</v>
          </cell>
          <cell r="W586">
            <v>10285.4530698</v>
          </cell>
          <cell r="X586">
            <v>136565.85993545546</v>
          </cell>
          <cell r="Y586">
            <v>0</v>
          </cell>
          <cell r="Z586">
            <v>0</v>
          </cell>
        </row>
        <row r="587">
          <cell r="A587" t="str">
            <v>Elizabeth Simcoe Park</v>
          </cell>
          <cell r="B587" t="str">
            <v>Outdoor Recreational Facilities</v>
          </cell>
          <cell r="C587" t="str">
            <v>Outdoor Recreational Facilities</v>
          </cell>
          <cell r="D587">
            <v>308913</v>
          </cell>
          <cell r="E587">
            <v>100</v>
          </cell>
          <cell r="F587">
            <v>0</v>
          </cell>
          <cell r="G587">
            <v>13914.585563999999</v>
          </cell>
          <cell r="H587">
            <v>0</v>
          </cell>
          <cell r="I587">
            <v>0</v>
          </cell>
          <cell r="J587">
            <v>0</v>
          </cell>
          <cell r="K587">
            <v>50.092716749183452</v>
          </cell>
          <cell r="L587">
            <v>13914.643541439847</v>
          </cell>
          <cell r="M587">
            <v>556.58342256000003</v>
          </cell>
          <cell r="N587">
            <v>4.5043891132583759E-2</v>
          </cell>
          <cell r="O587" t="e">
            <v>#DIV/0!</v>
          </cell>
          <cell r="P587">
            <v>4.504389113258376E-4</v>
          </cell>
          <cell r="Q587">
            <v>50.092716749183452</v>
          </cell>
          <cell r="R587">
            <v>0</v>
          </cell>
          <cell r="S587">
            <v>13914.585563999999</v>
          </cell>
          <cell r="T587">
            <v>0</v>
          </cell>
          <cell r="U587">
            <v>0</v>
          </cell>
          <cell r="V587">
            <v>0</v>
          </cell>
          <cell r="W587">
            <v>556.58342256000003</v>
          </cell>
          <cell r="X587">
            <v>0</v>
          </cell>
          <cell r="Y587">
            <v>0</v>
          </cell>
          <cell r="Z587">
            <v>0</v>
          </cell>
        </row>
        <row r="588">
          <cell r="A588" t="str">
            <v>Ellerslie Park</v>
          </cell>
          <cell r="B588" t="str">
            <v>Outdoor Recreational Facilities</v>
          </cell>
          <cell r="C588" t="str">
            <v>Outdoor Recreational Facilities</v>
          </cell>
          <cell r="D588">
            <v>1</v>
          </cell>
          <cell r="E588">
            <v>100</v>
          </cell>
          <cell r="F588">
            <v>0</v>
          </cell>
          <cell r="G588">
            <v>5209.421394</v>
          </cell>
          <cell r="H588">
            <v>0</v>
          </cell>
          <cell r="I588">
            <v>0</v>
          </cell>
          <cell r="J588">
            <v>0</v>
          </cell>
          <cell r="K588">
            <v>18.753995159720908</v>
          </cell>
          <cell r="L588">
            <v>5209.4430999224751</v>
          </cell>
          <cell r="M588">
            <v>208.37685576000001</v>
          </cell>
          <cell r="N588">
            <v>5209.4430999224751</v>
          </cell>
          <cell r="O588" t="e">
            <v>#DIV/0!</v>
          </cell>
          <cell r="P588">
            <v>52.094430999224748</v>
          </cell>
          <cell r="Q588">
            <v>18.753995159720908</v>
          </cell>
          <cell r="R588">
            <v>0</v>
          </cell>
          <cell r="S588">
            <v>5209.421394</v>
          </cell>
          <cell r="T588">
            <v>0</v>
          </cell>
          <cell r="U588">
            <v>0</v>
          </cell>
          <cell r="V588">
            <v>0</v>
          </cell>
          <cell r="W588">
            <v>208.37685576000001</v>
          </cell>
          <cell r="X588">
            <v>0</v>
          </cell>
          <cell r="Y588">
            <v>0</v>
          </cell>
          <cell r="Z588">
            <v>0</v>
          </cell>
        </row>
        <row r="589">
          <cell r="A589" t="str">
            <v>Ellesmere C.C</v>
          </cell>
          <cell r="B589" t="str">
            <v>Community Centres</v>
          </cell>
          <cell r="C589" t="str">
            <v>Community Centres</v>
          </cell>
          <cell r="D589">
            <v>24402</v>
          </cell>
          <cell r="E589">
            <v>100</v>
          </cell>
          <cell r="F589">
            <v>0</v>
          </cell>
          <cell r="G589">
            <v>196439.017742</v>
          </cell>
          <cell r="H589">
            <v>28073.797096999999</v>
          </cell>
          <cell r="I589">
            <v>0</v>
          </cell>
          <cell r="J589">
            <v>0</v>
          </cell>
          <cell r="K589">
            <v>1774.1082139506752</v>
          </cell>
          <cell r="L589">
            <v>492807.83720852091</v>
          </cell>
          <cell r="M589">
            <v>61189.07231687993</v>
          </cell>
          <cell r="N589">
            <v>20.195387148943567</v>
          </cell>
          <cell r="O589" t="e">
            <v>#DIV/0!</v>
          </cell>
          <cell r="P589">
            <v>0.20195387148943567</v>
          </cell>
          <cell r="Q589">
            <v>707.18341045646605</v>
          </cell>
          <cell r="R589">
            <v>1066.9248034942093</v>
          </cell>
          <cell r="S589">
            <v>196439.017742</v>
          </cell>
          <cell r="T589">
            <v>290330.78743804485</v>
          </cell>
          <cell r="U589">
            <v>0</v>
          </cell>
          <cell r="V589">
            <v>0</v>
          </cell>
          <cell r="W589">
            <v>7857.5607096800004</v>
          </cell>
          <cell r="X589">
            <v>53331.511607199929</v>
          </cell>
          <cell r="Y589">
            <v>0</v>
          </cell>
          <cell r="Z589">
            <v>0</v>
          </cell>
        </row>
        <row r="590">
          <cell r="A590" t="str">
            <v>Ellesmere Pumping Station</v>
          </cell>
          <cell r="B590" t="str">
            <v>Water Pumping Facilities</v>
          </cell>
          <cell r="C590" t="str">
            <v>Water Pumping Facilities</v>
          </cell>
          <cell r="D590">
            <v>6243</v>
          </cell>
          <cell r="E590">
            <v>168</v>
          </cell>
          <cell r="F590">
            <v>87668.6</v>
          </cell>
          <cell r="G590">
            <v>23157791.902355</v>
          </cell>
          <cell r="H590">
            <v>0</v>
          </cell>
          <cell r="I590">
            <v>0</v>
          </cell>
          <cell r="J590">
            <v>0</v>
          </cell>
          <cell r="K590">
            <v>83368.39821535653</v>
          </cell>
          <cell r="L590">
            <v>23157888.393154591</v>
          </cell>
          <cell r="M590">
            <v>926311.6760942</v>
          </cell>
          <cell r="N590">
            <v>3709.4166895970834</v>
          </cell>
          <cell r="O590">
            <v>264.15259731710773</v>
          </cell>
          <cell r="P590">
            <v>22.079861247601688</v>
          </cell>
          <cell r="Q590">
            <v>83368.39821535653</v>
          </cell>
          <cell r="R590">
            <v>0</v>
          </cell>
          <cell r="S590">
            <v>23157791.902355</v>
          </cell>
          <cell r="T590">
            <v>0</v>
          </cell>
          <cell r="U590">
            <v>0</v>
          </cell>
          <cell r="V590">
            <v>0</v>
          </cell>
          <cell r="W590">
            <v>926311.6760942</v>
          </cell>
          <cell r="X590">
            <v>0</v>
          </cell>
          <cell r="Y590">
            <v>0</v>
          </cell>
          <cell r="Z590">
            <v>0</v>
          </cell>
        </row>
        <row r="591">
          <cell r="A591" t="str">
            <v>Ellesmere Substation</v>
          </cell>
          <cell r="B591" t="str">
            <v>TTC</v>
          </cell>
          <cell r="C591" t="str">
            <v>TTC</v>
          </cell>
          <cell r="D591">
            <v>0</v>
          </cell>
          <cell r="E591">
            <v>168</v>
          </cell>
          <cell r="F591">
            <v>0</v>
          </cell>
          <cell r="G591">
            <v>4814817.3981619999</v>
          </cell>
          <cell r="H591">
            <v>0</v>
          </cell>
          <cell r="I591">
            <v>0</v>
          </cell>
          <cell r="J591">
            <v>0</v>
          </cell>
          <cell r="K591">
            <v>17333.414855644172</v>
          </cell>
          <cell r="L591">
            <v>4814837.4599011587</v>
          </cell>
          <cell r="M591">
            <v>192592.69592648</v>
          </cell>
          <cell r="N591" t="e">
            <v>#DIV/0!</v>
          </cell>
          <cell r="O591" t="e">
            <v>#DIV/0!</v>
          </cell>
          <cell r="P591" t="e">
            <v>#DIV/0!</v>
          </cell>
          <cell r="Q591">
            <v>17333.414855644172</v>
          </cell>
          <cell r="R591">
            <v>0</v>
          </cell>
          <cell r="S591">
            <v>4814817.3981619999</v>
          </cell>
          <cell r="T591">
            <v>0</v>
          </cell>
          <cell r="U591">
            <v>0</v>
          </cell>
          <cell r="V591">
            <v>0</v>
          </cell>
          <cell r="W591">
            <v>192592.69592648</v>
          </cell>
          <cell r="X591">
            <v>0</v>
          </cell>
          <cell r="Y591">
            <v>0</v>
          </cell>
          <cell r="Z591">
            <v>0</v>
          </cell>
        </row>
        <row r="592">
          <cell r="A592" t="str">
            <v>Ellesmere Yard</v>
          </cell>
          <cell r="B592" t="str">
            <v>Storage Facilities</v>
          </cell>
          <cell r="C592" t="str">
            <v>Storage Facilities</v>
          </cell>
          <cell r="D592">
            <v>138069</v>
          </cell>
          <cell r="E592">
            <v>70</v>
          </cell>
          <cell r="F592">
            <v>0</v>
          </cell>
          <cell r="G592">
            <v>1742369.85729</v>
          </cell>
          <cell r="H592">
            <v>193887.93351199999</v>
          </cell>
          <cell r="I592">
            <v>0</v>
          </cell>
          <cell r="J592">
            <v>0</v>
          </cell>
          <cell r="K592">
            <v>13641.131407783017</v>
          </cell>
          <cell r="L592">
            <v>3789203.1688286159</v>
          </cell>
          <cell r="M592">
            <v>438021.76270501129</v>
          </cell>
          <cell r="N592">
            <v>27.444271841098406</v>
          </cell>
          <cell r="O592" t="e">
            <v>#DIV/0!</v>
          </cell>
          <cell r="P592">
            <v>0.39206102630140577</v>
          </cell>
          <cell r="Q592">
            <v>6272.5576217918588</v>
          </cell>
          <cell r="R592">
            <v>7368.5737859911596</v>
          </cell>
          <cell r="S592">
            <v>1742369.85729</v>
          </cell>
          <cell r="T592">
            <v>2005130.8420010502</v>
          </cell>
          <cell r="U592">
            <v>0</v>
          </cell>
          <cell r="V592">
            <v>0</v>
          </cell>
          <cell r="W592">
            <v>69694.794291600003</v>
          </cell>
          <cell r="X592">
            <v>368326.96841341129</v>
          </cell>
          <cell r="Y592">
            <v>0</v>
          </cell>
          <cell r="Z592">
            <v>0</v>
          </cell>
        </row>
        <row r="593">
          <cell r="A593" t="str">
            <v>Ellis Ave Sewage Pumping Station</v>
          </cell>
          <cell r="B593" t="str">
            <v>Sewage Pumping Facilities</v>
          </cell>
          <cell r="C593" t="str">
            <v>Sewage Pumping Facilities</v>
          </cell>
          <cell r="D593">
            <v>1</v>
          </cell>
          <cell r="E593">
            <v>168</v>
          </cell>
          <cell r="F593">
            <v>285.85000000000002</v>
          </cell>
          <cell r="G593">
            <v>4084.8452590000002</v>
          </cell>
          <cell r="H593">
            <v>0</v>
          </cell>
          <cell r="I593">
            <v>0</v>
          </cell>
          <cell r="J593">
            <v>0</v>
          </cell>
          <cell r="K593">
            <v>14.705504205078885</v>
          </cell>
          <cell r="L593">
            <v>4084.8622791885791</v>
          </cell>
          <cell r="M593">
            <v>163.39381036</v>
          </cell>
          <cell r="N593">
            <v>4084.8622791885791</v>
          </cell>
          <cell r="O593">
            <v>14.290230117854046</v>
          </cell>
          <cell r="P593">
            <v>24.314656423741543</v>
          </cell>
          <cell r="Q593">
            <v>14.705504205078885</v>
          </cell>
          <cell r="R593">
            <v>0</v>
          </cell>
          <cell r="S593">
            <v>4084.8452590000002</v>
          </cell>
          <cell r="T593">
            <v>0</v>
          </cell>
          <cell r="U593">
            <v>0</v>
          </cell>
          <cell r="V593">
            <v>0</v>
          </cell>
          <cell r="W593">
            <v>163.39381036</v>
          </cell>
          <cell r="X593">
            <v>0</v>
          </cell>
          <cell r="Y593">
            <v>0</v>
          </cell>
          <cell r="Z593">
            <v>0</v>
          </cell>
        </row>
        <row r="594">
          <cell r="A594" t="str">
            <v>Elmbank Community Centre</v>
          </cell>
          <cell r="B594" t="str">
            <v>Community Centres</v>
          </cell>
          <cell r="C594" t="str">
            <v>Community Centres</v>
          </cell>
          <cell r="D594">
            <v>14725</v>
          </cell>
          <cell r="E594">
            <v>100</v>
          </cell>
          <cell r="F594">
            <v>0</v>
          </cell>
          <cell r="G594">
            <v>154935.198409</v>
          </cell>
          <cell r="H594">
            <v>18610.648044000001</v>
          </cell>
          <cell r="I594">
            <v>0</v>
          </cell>
          <cell r="J594">
            <v>0</v>
          </cell>
          <cell r="K594">
            <v>1265.053554842189</v>
          </cell>
          <cell r="L594">
            <v>351403.76523394138</v>
          </cell>
          <cell r="M594">
            <v>41551.869919066368</v>
          </cell>
          <cell r="N594">
            <v>23.864432273951877</v>
          </cell>
          <cell r="O594" t="e">
            <v>#DIV/0!</v>
          </cell>
          <cell r="P594">
            <v>0.23864432273951877</v>
          </cell>
          <cell r="Q594">
            <v>557.76903830037611</v>
          </cell>
          <cell r="R594">
            <v>707.28451654181288</v>
          </cell>
          <cell r="S594">
            <v>154935.198409</v>
          </cell>
          <cell r="T594">
            <v>192465.7388766348</v>
          </cell>
          <cell r="U594">
            <v>0</v>
          </cell>
          <cell r="V594">
            <v>0</v>
          </cell>
          <cell r="W594">
            <v>6197.4079363600003</v>
          </cell>
          <cell r="X594">
            <v>35354.461982706365</v>
          </cell>
          <cell r="Y594">
            <v>0</v>
          </cell>
          <cell r="Z594">
            <v>0</v>
          </cell>
        </row>
        <row r="595">
          <cell r="A595" t="str">
            <v>Elmbrook Park</v>
          </cell>
          <cell r="B595" t="str">
            <v>Public Libraries</v>
          </cell>
          <cell r="C595" t="str">
            <v>Public Libraries</v>
          </cell>
          <cell r="D595">
            <v>3595</v>
          </cell>
          <cell r="E595">
            <v>70</v>
          </cell>
          <cell r="F595">
            <v>0</v>
          </cell>
          <cell r="G595">
            <v>58804.638217</v>
          </cell>
          <cell r="H595">
            <v>2256.3927269999999</v>
          </cell>
          <cell r="I595">
            <v>0</v>
          </cell>
          <cell r="J595">
            <v>0</v>
          </cell>
          <cell r="K595">
            <v>297.45018940791567</v>
          </cell>
          <cell r="L595">
            <v>82625.052613309905</v>
          </cell>
          <cell r="M595">
            <v>6638.63222823463</v>
          </cell>
          <cell r="N595">
            <v>22.983324788125149</v>
          </cell>
          <cell r="O595" t="e">
            <v>#DIV/0!</v>
          </cell>
          <cell r="P595">
            <v>0.32833321125893072</v>
          </cell>
          <cell r="Q595">
            <v>211.69757965077324</v>
          </cell>
          <cell r="R595">
            <v>85.752609757142409</v>
          </cell>
          <cell r="S595">
            <v>58804.638217</v>
          </cell>
          <cell r="T595">
            <v>23334.936664815898</v>
          </cell>
          <cell r="U595">
            <v>0</v>
          </cell>
          <cell r="V595">
            <v>0</v>
          </cell>
          <cell r="W595">
            <v>2352.1855286800001</v>
          </cell>
          <cell r="X595">
            <v>4286.44669955463</v>
          </cell>
          <cell r="Y595">
            <v>0</v>
          </cell>
          <cell r="Z595">
            <v>0</v>
          </cell>
        </row>
        <row r="596">
          <cell r="A596" t="str">
            <v>Elmcrest Park</v>
          </cell>
          <cell r="B596" t="str">
            <v>Outdoor Recreational Facilities</v>
          </cell>
          <cell r="C596" t="str">
            <v>Outdoor Recreational Facilities</v>
          </cell>
          <cell r="D596">
            <v>462901</v>
          </cell>
          <cell r="E596">
            <v>100</v>
          </cell>
          <cell r="F596">
            <v>0</v>
          </cell>
          <cell r="G596">
            <v>38104.57314</v>
          </cell>
          <cell r="H596">
            <v>0</v>
          </cell>
          <cell r="I596">
            <v>0</v>
          </cell>
          <cell r="J596">
            <v>0</v>
          </cell>
          <cell r="K596">
            <v>137.17703487259709</v>
          </cell>
          <cell r="L596">
            <v>38104.731909054746</v>
          </cell>
          <cell r="M596">
            <v>1524.1829256000001</v>
          </cell>
          <cell r="N596">
            <v>8.2317238262727341E-2</v>
          </cell>
          <cell r="O596" t="e">
            <v>#DIV/0!</v>
          </cell>
          <cell r="P596">
            <v>8.2317238262727345E-4</v>
          </cell>
          <cell r="Q596">
            <v>137.17703487259709</v>
          </cell>
          <cell r="R596">
            <v>0</v>
          </cell>
          <cell r="S596">
            <v>38104.57314</v>
          </cell>
          <cell r="T596">
            <v>0</v>
          </cell>
          <cell r="U596">
            <v>0</v>
          </cell>
          <cell r="V596">
            <v>0</v>
          </cell>
          <cell r="W596">
            <v>1524.1829256000001</v>
          </cell>
          <cell r="X596">
            <v>0</v>
          </cell>
          <cell r="Y596">
            <v>0</v>
          </cell>
          <cell r="Z596">
            <v>0</v>
          </cell>
        </row>
        <row r="597">
          <cell r="A597" t="str">
            <v>Emergency Task Force</v>
          </cell>
          <cell r="B597" t="str">
            <v>Police Stations</v>
          </cell>
          <cell r="C597" t="str">
            <v>Police Stations</v>
          </cell>
          <cell r="D597">
            <v>35995</v>
          </cell>
          <cell r="E597">
            <v>168</v>
          </cell>
          <cell r="F597">
            <v>0</v>
          </cell>
          <cell r="G597">
            <v>478372.53091899998</v>
          </cell>
          <cell r="H597">
            <v>66303.884848000002</v>
          </cell>
          <cell r="I597">
            <v>0</v>
          </cell>
          <cell r="J597">
            <v>0</v>
          </cell>
          <cell r="K597">
            <v>4241.9805371591747</v>
          </cell>
          <cell r="L597">
            <v>1178327.9269886597</v>
          </cell>
          <cell r="M597">
            <v>145091.72824365713</v>
          </cell>
          <cell r="N597">
            <v>32.735877954956514</v>
          </cell>
          <cell r="O597" t="e">
            <v>#DIV/0!</v>
          </cell>
          <cell r="P597">
            <v>0.19485641639855067</v>
          </cell>
          <cell r="Q597">
            <v>1722.1482868963637</v>
          </cell>
          <cell r="R597">
            <v>2519.8322502628112</v>
          </cell>
          <cell r="S597">
            <v>478372.53091899998</v>
          </cell>
          <cell r="T597">
            <v>685694.88593256159</v>
          </cell>
          <cell r="U597">
            <v>0</v>
          </cell>
          <cell r="V597">
            <v>0</v>
          </cell>
          <cell r="W597">
            <v>19134.901236760001</v>
          </cell>
          <cell r="X597">
            <v>125956.82700689713</v>
          </cell>
          <cell r="Y597">
            <v>0</v>
          </cell>
          <cell r="Z597">
            <v>0</v>
          </cell>
        </row>
        <row r="598">
          <cell r="A598" t="str">
            <v>Emery Parks Yard</v>
          </cell>
          <cell r="B598" t="str">
            <v>Storage Facilities</v>
          </cell>
          <cell r="C598" t="str">
            <v>Storage Facilities</v>
          </cell>
          <cell r="D598">
            <v>18998</v>
          </cell>
          <cell r="E598">
            <v>70</v>
          </cell>
          <cell r="F598">
            <v>0</v>
          </cell>
          <cell r="G598">
            <v>225577.58524700001</v>
          </cell>
          <cell r="H598">
            <v>42198.363981000002</v>
          </cell>
          <cell r="I598">
            <v>0</v>
          </cell>
          <cell r="J598">
            <v>0</v>
          </cell>
          <cell r="K598">
            <v>2415.8016688815892</v>
          </cell>
          <cell r="L598">
            <v>671056.0191337748</v>
          </cell>
          <cell r="M598">
            <v>89186.913480945906</v>
          </cell>
          <cell r="N598">
            <v>35.322456002409453</v>
          </cell>
          <cell r="O598" t="e">
            <v>#DIV/0!</v>
          </cell>
          <cell r="P598">
            <v>0.50460651432013504</v>
          </cell>
          <cell r="Q598">
            <v>812.08269055297865</v>
          </cell>
          <cell r="R598">
            <v>1603.7189783286105</v>
          </cell>
          <cell r="S598">
            <v>225577.58524700001</v>
          </cell>
          <cell r="T598">
            <v>436402.82078230771</v>
          </cell>
          <cell r="U598">
            <v>0</v>
          </cell>
          <cell r="V598">
            <v>0</v>
          </cell>
          <cell r="W598">
            <v>9023.103409880001</v>
          </cell>
          <cell r="X598">
            <v>80163.810071065906</v>
          </cell>
          <cell r="Y598">
            <v>0</v>
          </cell>
          <cell r="Z598">
            <v>0</v>
          </cell>
        </row>
        <row r="599">
          <cell r="A599" t="str">
            <v>Emery Works Yard</v>
          </cell>
          <cell r="B599" t="str">
            <v>Storage Facilities</v>
          </cell>
          <cell r="C599" t="str">
            <v>Storage Facilities</v>
          </cell>
          <cell r="D599">
            <v>26404</v>
          </cell>
          <cell r="E599">
            <v>70</v>
          </cell>
          <cell r="F599">
            <v>0</v>
          </cell>
          <cell r="G599">
            <v>341098.42277400004</v>
          </cell>
          <cell r="H599">
            <v>77131.117756000007</v>
          </cell>
          <cell r="I599">
            <v>0</v>
          </cell>
          <cell r="J599">
            <v>0</v>
          </cell>
          <cell r="K599">
            <v>4159.2730178396823</v>
          </cell>
          <cell r="L599">
            <v>1155353.6160665785</v>
          </cell>
          <cell r="M599">
            <v>160169.15000085568</v>
          </cell>
          <cell r="N599">
            <v>43.7567647351378</v>
          </cell>
          <cell r="O599" t="e">
            <v>#DIV/0!</v>
          </cell>
          <cell r="P599">
            <v>0.62509663907339719</v>
          </cell>
          <cell r="Q599">
            <v>1227.9594384627417</v>
          </cell>
          <cell r="R599">
            <v>2931.3135793769407</v>
          </cell>
          <cell r="S599">
            <v>341098.42277400004</v>
          </cell>
          <cell r="T599">
            <v>797666.88049722521</v>
          </cell>
          <cell r="U599">
            <v>0</v>
          </cell>
          <cell r="V599">
            <v>0</v>
          </cell>
          <cell r="W599">
            <v>13643.936910960001</v>
          </cell>
          <cell r="X599">
            <v>146525.21308989567</v>
          </cell>
          <cell r="Y599">
            <v>0</v>
          </cell>
          <cell r="Z599">
            <v>0</v>
          </cell>
        </row>
        <row r="600">
          <cell r="A600" t="str">
            <v>EMS Workshop West</v>
          </cell>
          <cell r="B600" t="str">
            <v>Ambulance Stations</v>
          </cell>
          <cell r="C600" t="str">
            <v>Ambulance Stations</v>
          </cell>
          <cell r="D600">
            <v>1658</v>
          </cell>
          <cell r="E600">
            <v>168</v>
          </cell>
          <cell r="F600">
            <v>0</v>
          </cell>
          <cell r="G600">
            <v>14583.570083000001</v>
          </cell>
          <cell r="H600">
            <v>6934.1074320000007</v>
          </cell>
          <cell r="I600">
            <v>0</v>
          </cell>
          <cell r="J600">
            <v>0</v>
          </cell>
          <cell r="K600">
            <v>316.02691986191303</v>
          </cell>
          <cell r="L600">
            <v>87785.255517198064</v>
          </cell>
          <cell r="M600">
            <v>13755.997350816082</v>
          </cell>
          <cell r="N600">
            <v>52.94647498021596</v>
          </cell>
          <cell r="O600" t="e">
            <v>#DIV/0!</v>
          </cell>
          <cell r="P600">
            <v>0.31515758916795217</v>
          </cell>
          <cell r="Q600">
            <v>52.501071052351243</v>
          </cell>
          <cell r="R600">
            <v>263.52584880956181</v>
          </cell>
          <cell r="S600">
            <v>14583.570083000001</v>
          </cell>
          <cell r="T600">
            <v>71710.458829514406</v>
          </cell>
          <cell r="U600">
            <v>0</v>
          </cell>
          <cell r="V600">
            <v>0</v>
          </cell>
          <cell r="W600">
            <v>583.34280332000003</v>
          </cell>
          <cell r="X600">
            <v>13172.654547496082</v>
          </cell>
          <cell r="Y600">
            <v>0</v>
          </cell>
          <cell r="Z600">
            <v>0</v>
          </cell>
        </row>
        <row r="601">
          <cell r="A601" t="str">
            <v>Eringate Pool (outdoor)</v>
          </cell>
          <cell r="B601" t="str">
            <v>Outdoor Recreational Facilities</v>
          </cell>
          <cell r="C601" t="str">
            <v>Outdoor Recreational Facilities</v>
          </cell>
          <cell r="D601">
            <v>1098</v>
          </cell>
          <cell r="E601">
            <v>100</v>
          </cell>
          <cell r="F601">
            <v>0</v>
          </cell>
          <cell r="G601">
            <v>36822.815580000002</v>
          </cell>
          <cell r="H601">
            <v>11505</v>
          </cell>
          <cell r="I601">
            <v>0</v>
          </cell>
          <cell r="J601">
            <v>0</v>
          </cell>
          <cell r="K601">
            <v>569.80207652542651</v>
          </cell>
          <cell r="L601">
            <v>158278.35459039625</v>
          </cell>
          <cell r="M601">
            <v>23328.846073200002</v>
          </cell>
          <cell r="N601">
            <v>144.15150691292919</v>
          </cell>
          <cell r="O601" t="e">
            <v>#DIV/0!</v>
          </cell>
          <cell r="P601">
            <v>1.4415150691292919</v>
          </cell>
          <cell r="Q601">
            <v>132.56268843023369</v>
          </cell>
          <cell r="R601">
            <v>437.23938809519279</v>
          </cell>
          <cell r="S601">
            <v>36822.815580000002</v>
          </cell>
          <cell r="T601">
            <v>118981.2585</v>
          </cell>
          <cell r="U601">
            <v>0</v>
          </cell>
          <cell r="V601">
            <v>0</v>
          </cell>
          <cell r="W601">
            <v>1472.9126232000001</v>
          </cell>
          <cell r="X601">
            <v>21855.93345</v>
          </cell>
          <cell r="Y601">
            <v>0</v>
          </cell>
          <cell r="Z601">
            <v>0</v>
          </cell>
        </row>
        <row r="602">
          <cell r="A602" t="str">
            <v>Erwin Krickhan Park</v>
          </cell>
          <cell r="B602" t="str">
            <v>Outdoor Recreational Facilities</v>
          </cell>
          <cell r="C602" t="str">
            <v>Outdoor Recreational Facilities</v>
          </cell>
          <cell r="D602">
            <v>46532</v>
          </cell>
          <cell r="E602">
            <v>100</v>
          </cell>
          <cell r="F602">
            <v>0</v>
          </cell>
          <cell r="G602">
            <v>5139.6556060000003</v>
          </cell>
          <cell r="H602">
            <v>0</v>
          </cell>
          <cell r="I602">
            <v>0</v>
          </cell>
          <cell r="J602">
            <v>0</v>
          </cell>
          <cell r="K602">
            <v>18.502837276434089</v>
          </cell>
          <cell r="L602">
            <v>5139.6770212316915</v>
          </cell>
          <cell r="M602">
            <v>205.58622424000001</v>
          </cell>
          <cell r="N602">
            <v>0.11045467680803944</v>
          </cell>
          <cell r="O602" t="e">
            <v>#DIV/0!</v>
          </cell>
          <cell r="P602">
            <v>1.1045467680803945E-3</v>
          </cell>
          <cell r="Q602">
            <v>18.502837276434089</v>
          </cell>
          <cell r="R602">
            <v>0</v>
          </cell>
          <cell r="S602">
            <v>5139.6556060000003</v>
          </cell>
          <cell r="T602">
            <v>0</v>
          </cell>
          <cell r="U602">
            <v>0</v>
          </cell>
          <cell r="V602">
            <v>0</v>
          </cell>
          <cell r="W602">
            <v>205.58622424000001</v>
          </cell>
          <cell r="X602">
            <v>0</v>
          </cell>
          <cell r="Y602">
            <v>0</v>
          </cell>
          <cell r="Z602">
            <v>0</v>
          </cell>
        </row>
        <row r="603">
          <cell r="A603" t="str">
            <v>Esther Shiner Stadium</v>
          </cell>
          <cell r="B603" t="str">
            <v>Outdoor Recreational Facilities</v>
          </cell>
          <cell r="C603" t="str">
            <v>Outdoor Recreational Facilities</v>
          </cell>
          <cell r="D603">
            <v>9365</v>
          </cell>
          <cell r="E603">
            <v>100</v>
          </cell>
          <cell r="F603">
            <v>0</v>
          </cell>
          <cell r="G603">
            <v>387183.52972900006</v>
          </cell>
          <cell r="H603">
            <v>0</v>
          </cell>
          <cell r="I603">
            <v>0</v>
          </cell>
          <cell r="J603">
            <v>0</v>
          </cell>
          <cell r="K603">
            <v>1393.8665147773461</v>
          </cell>
          <cell r="L603">
            <v>387185.14299370727</v>
          </cell>
          <cell r="M603">
            <v>15487.341189160003</v>
          </cell>
          <cell r="N603">
            <v>41.343848691266125</v>
          </cell>
          <cell r="O603" t="e">
            <v>#DIV/0!</v>
          </cell>
          <cell r="P603">
            <v>0.41343848691266127</v>
          </cell>
          <cell r="Q603">
            <v>1393.8665147773461</v>
          </cell>
          <cell r="R603">
            <v>0</v>
          </cell>
          <cell r="S603">
            <v>387183.52972900006</v>
          </cell>
          <cell r="T603">
            <v>0</v>
          </cell>
          <cell r="U603">
            <v>0</v>
          </cell>
          <cell r="V603">
            <v>0</v>
          </cell>
          <cell r="W603">
            <v>15487.341189160003</v>
          </cell>
          <cell r="X603">
            <v>0</v>
          </cell>
          <cell r="Y603">
            <v>0</v>
          </cell>
          <cell r="Z603">
            <v>0</v>
          </cell>
        </row>
        <row r="604">
          <cell r="A604" t="str">
            <v>Etienne Brule Park Wr</v>
          </cell>
          <cell r="B604" t="str">
            <v>Outdoor Recreational Facilities</v>
          </cell>
          <cell r="C604" t="str">
            <v>Outdoor Recreational Facilities</v>
          </cell>
          <cell r="D604">
            <v>441</v>
          </cell>
          <cell r="E604">
            <v>100</v>
          </cell>
          <cell r="F604">
            <v>0</v>
          </cell>
          <cell r="G604">
            <v>21307.085104000002</v>
          </cell>
          <cell r="H604">
            <v>0</v>
          </cell>
          <cell r="I604">
            <v>0</v>
          </cell>
          <cell r="J604">
            <v>0</v>
          </cell>
          <cell r="K604">
            <v>76.705825980676565</v>
          </cell>
          <cell r="L604">
            <v>21307.173883521267</v>
          </cell>
          <cell r="M604">
            <v>852.28340416000003</v>
          </cell>
          <cell r="N604">
            <v>48.315587037463189</v>
          </cell>
          <cell r="O604" t="e">
            <v>#DIV/0!</v>
          </cell>
          <cell r="P604">
            <v>0.48315587037463187</v>
          </cell>
          <cell r="Q604">
            <v>76.705825980676565</v>
          </cell>
          <cell r="R604">
            <v>0</v>
          </cell>
          <cell r="S604">
            <v>21307.085104000002</v>
          </cell>
          <cell r="T604">
            <v>0</v>
          </cell>
          <cell r="U604">
            <v>0</v>
          </cell>
          <cell r="V604">
            <v>0</v>
          </cell>
          <cell r="W604">
            <v>852.28340416000003</v>
          </cell>
          <cell r="X604">
            <v>0</v>
          </cell>
          <cell r="Y604">
            <v>0</v>
          </cell>
          <cell r="Z604">
            <v>0</v>
          </cell>
        </row>
        <row r="605">
          <cell r="A605" t="str">
            <v>Etobicoke Animal Centre</v>
          </cell>
          <cell r="B605" t="str">
            <v>Animal Centres</v>
          </cell>
          <cell r="C605" t="str">
            <v>Animal Centres</v>
          </cell>
          <cell r="D605">
            <v>6588</v>
          </cell>
          <cell r="E605">
            <v>168</v>
          </cell>
          <cell r="F605">
            <v>0</v>
          </cell>
          <cell r="G605">
            <v>282291.97962599999</v>
          </cell>
          <cell r="H605">
            <v>63553.167000000001</v>
          </cell>
          <cell r="I605">
            <v>0</v>
          </cell>
          <cell r="J605">
            <v>0</v>
          </cell>
          <cell r="K605">
            <v>3431.5485249265234</v>
          </cell>
          <cell r="L605">
            <v>953207.92359070096</v>
          </cell>
          <cell r="M605">
            <v>132022.99500327001</v>
          </cell>
          <cell r="N605">
            <v>144.68851299190968</v>
          </cell>
          <cell r="O605" t="e">
            <v>#DIV/0!</v>
          </cell>
          <cell r="P605">
            <v>0.86124114876136715</v>
          </cell>
          <cell r="Q605">
            <v>1016.2553610332943</v>
          </cell>
          <cell r="R605">
            <v>2415.2931638932291</v>
          </cell>
          <cell r="S605">
            <v>282291.97962599999</v>
          </cell>
          <cell r="T605">
            <v>657247.78716389998</v>
          </cell>
          <cell r="U605">
            <v>0</v>
          </cell>
          <cell r="V605">
            <v>0</v>
          </cell>
          <cell r="W605">
            <v>11291.67918504</v>
          </cell>
          <cell r="X605">
            <v>120731.31581823001</v>
          </cell>
          <cell r="Y605">
            <v>0</v>
          </cell>
          <cell r="Z605">
            <v>0</v>
          </cell>
        </row>
        <row r="606">
          <cell r="A606" t="str">
            <v>Etobicoke Centennial Arena</v>
          </cell>
          <cell r="B606" t="str">
            <v>Indoor Sports Arena</v>
          </cell>
          <cell r="C606" t="str">
            <v>Indoor Sports Arena</v>
          </cell>
          <cell r="D606">
            <v>72050</v>
          </cell>
          <cell r="E606">
            <v>100</v>
          </cell>
          <cell r="F606">
            <v>0</v>
          </cell>
          <cell r="G606">
            <v>1481887.1260159998</v>
          </cell>
          <cell r="H606">
            <v>61126.024944999997</v>
          </cell>
          <cell r="I606">
            <v>0</v>
          </cell>
          <cell r="J606">
            <v>0</v>
          </cell>
          <cell r="K606">
            <v>7657.8672286523024</v>
          </cell>
          <cell r="L606">
            <v>2127185.3412923063</v>
          </cell>
          <cell r="M606">
            <v>175395.98336840706</v>
          </cell>
          <cell r="N606">
            <v>29.523738255271429</v>
          </cell>
          <cell r="O606" t="e">
            <v>#DIV/0!</v>
          </cell>
          <cell r="P606">
            <v>0.29523738255271431</v>
          </cell>
          <cell r="Q606">
            <v>5334.8158819644896</v>
          </cell>
          <cell r="R606">
            <v>2323.0513466878128</v>
          </cell>
          <cell r="S606">
            <v>1481887.1260159998</v>
          </cell>
          <cell r="T606">
            <v>632147.01217370643</v>
          </cell>
          <cell r="U606">
            <v>0</v>
          </cell>
          <cell r="V606">
            <v>0</v>
          </cell>
          <cell r="W606">
            <v>59275.485040639993</v>
          </cell>
          <cell r="X606">
            <v>116120.49832776705</v>
          </cell>
          <cell r="Y606">
            <v>0</v>
          </cell>
          <cell r="Z606">
            <v>0</v>
          </cell>
        </row>
        <row r="607">
          <cell r="A607" t="str">
            <v>Etobicoke Civic Centre</v>
          </cell>
          <cell r="B607" t="str">
            <v>Administrative Offices</v>
          </cell>
          <cell r="C607" t="str">
            <v>Administrative Offices</v>
          </cell>
          <cell r="D607">
            <v>154925</v>
          </cell>
          <cell r="E607">
            <v>70</v>
          </cell>
          <cell r="F607">
            <v>0</v>
          </cell>
          <cell r="G607">
            <v>2723553.0578070004</v>
          </cell>
          <cell r="H607">
            <v>187349.21296199999</v>
          </cell>
          <cell r="I607">
            <v>0</v>
          </cell>
          <cell r="J607">
            <v>0</v>
          </cell>
          <cell r="K607">
            <v>16924.906197395925</v>
          </cell>
          <cell r="L607">
            <v>4701362.8326099794</v>
          </cell>
          <cell r="M607">
            <v>464847.5486840618</v>
          </cell>
          <cell r="N607">
            <v>30.346056689430238</v>
          </cell>
          <cell r="O607" t="e">
            <v>#DIV/0!</v>
          </cell>
          <cell r="P607">
            <v>0.4335150955632891</v>
          </cell>
          <cell r="Q607">
            <v>9804.8318614010677</v>
          </cell>
          <cell r="R607">
            <v>7120.0743359948574</v>
          </cell>
          <cell r="S607">
            <v>2723553.0578070004</v>
          </cell>
          <cell r="T607">
            <v>1937509.3556891151</v>
          </cell>
          <cell r="U607">
            <v>0</v>
          </cell>
          <cell r="V607">
            <v>0</v>
          </cell>
          <cell r="W607">
            <v>108942.12231228001</v>
          </cell>
          <cell r="X607">
            <v>355905.4263717818</v>
          </cell>
          <cell r="Y607">
            <v>0</v>
          </cell>
          <cell r="Z607">
            <v>0</v>
          </cell>
        </row>
        <row r="608">
          <cell r="A608" t="str">
            <v>Etobicoke North Office</v>
          </cell>
          <cell r="B608" t="str">
            <v>Administrative Offices</v>
          </cell>
          <cell r="C608" t="str">
            <v>Administrative Offices</v>
          </cell>
          <cell r="D608">
            <v>20279</v>
          </cell>
          <cell r="E608">
            <v>70</v>
          </cell>
          <cell r="F608">
            <v>0</v>
          </cell>
          <cell r="G608">
            <v>478213.00758199999</v>
          </cell>
          <cell r="H608">
            <v>44398.227220000001</v>
          </cell>
          <cell r="I608">
            <v>0</v>
          </cell>
          <cell r="J608">
            <v>0</v>
          </cell>
          <cell r="K608">
            <v>3408.8972253650754</v>
          </cell>
          <cell r="L608">
            <v>946915.89593474322</v>
          </cell>
          <cell r="M608">
            <v>103471.38857084181</v>
          </cell>
          <cell r="N608">
            <v>46.694407807818102</v>
          </cell>
          <cell r="O608" t="e">
            <v>#DIV/0!</v>
          </cell>
          <cell r="P608">
            <v>0.66706296868311576</v>
          </cell>
          <cell r="Q608">
            <v>1721.5740004903137</v>
          </cell>
          <cell r="R608">
            <v>1687.3232248747615</v>
          </cell>
          <cell r="S608">
            <v>478213.00758199999</v>
          </cell>
          <cell r="T608">
            <v>459153.14644107397</v>
          </cell>
          <cell r="U608">
            <v>0</v>
          </cell>
          <cell r="V608">
            <v>0</v>
          </cell>
          <cell r="W608">
            <v>19128.520303280002</v>
          </cell>
          <cell r="X608">
            <v>84342.868267561804</v>
          </cell>
          <cell r="Y608">
            <v>0</v>
          </cell>
          <cell r="Z608">
            <v>0</v>
          </cell>
        </row>
        <row r="609">
          <cell r="A609" t="str">
            <v>Etobicoke Olympium</v>
          </cell>
          <cell r="B609" t="str">
            <v>Indoor Recreational Facilities</v>
          </cell>
          <cell r="C609" t="str">
            <v>Indoor Recreational Facilities</v>
          </cell>
          <cell r="D609">
            <v>139995</v>
          </cell>
          <cell r="E609">
            <v>100</v>
          </cell>
          <cell r="F609">
            <v>0</v>
          </cell>
          <cell r="G609">
            <v>2506567.087419</v>
          </cell>
          <cell r="H609">
            <v>548030.77269699995</v>
          </cell>
          <cell r="I609">
            <v>0</v>
          </cell>
          <cell r="J609">
            <v>0</v>
          </cell>
          <cell r="K609">
            <v>29851.2010351071</v>
          </cell>
          <cell r="L609">
            <v>8292000.2875297507</v>
          </cell>
          <cell r="M609">
            <v>1141351.2620815239</v>
          </cell>
          <cell r="N609">
            <v>59.230688864100507</v>
          </cell>
          <cell r="O609" t="e">
            <v>#DIV/0!</v>
          </cell>
          <cell r="P609">
            <v>0.59230688864100511</v>
          </cell>
          <cell r="Q609">
            <v>9023.67911321471</v>
          </cell>
          <cell r="R609">
            <v>20827.521921892388</v>
          </cell>
          <cell r="S609">
            <v>2506567.087419</v>
          </cell>
          <cell r="T609">
            <v>5667569.8420005636</v>
          </cell>
          <cell r="U609">
            <v>0</v>
          </cell>
          <cell r="V609">
            <v>0</v>
          </cell>
          <cell r="W609">
            <v>100262.68349676</v>
          </cell>
          <cell r="X609">
            <v>1041088.5785847639</v>
          </cell>
          <cell r="Y609">
            <v>0</v>
          </cell>
          <cell r="Z609">
            <v>0</v>
          </cell>
        </row>
        <row r="610">
          <cell r="A610" t="str">
            <v>Etobicoke South Office</v>
          </cell>
          <cell r="B610" t="str">
            <v>Administrative Offices</v>
          </cell>
          <cell r="C610" t="str">
            <v>Administrative Offices</v>
          </cell>
          <cell r="D610">
            <v>22497</v>
          </cell>
          <cell r="E610">
            <v>70</v>
          </cell>
          <cell r="F610">
            <v>0</v>
          </cell>
          <cell r="G610">
            <v>455275.52735699998</v>
          </cell>
          <cell r="H610">
            <v>29544.387500000001</v>
          </cell>
          <cell r="I610">
            <v>0</v>
          </cell>
          <cell r="J610">
            <v>0</v>
          </cell>
          <cell r="K610">
            <v>2761.8122793040957</v>
          </cell>
          <cell r="L610">
            <v>767170.07758447109</v>
          </cell>
          <cell r="M610">
            <v>74336.198584155005</v>
          </cell>
          <cell r="N610">
            <v>34.100994691935419</v>
          </cell>
          <cell r="O610" t="e">
            <v>#DIV/0!</v>
          </cell>
          <cell r="P610">
            <v>0.48715706702764883</v>
          </cell>
          <cell r="Q610">
            <v>1638.9987276181103</v>
          </cell>
          <cell r="R610">
            <v>1122.8135516859854</v>
          </cell>
          <cell r="S610">
            <v>455275.52735699998</v>
          </cell>
          <cell r="T610">
            <v>305539.19220875</v>
          </cell>
          <cell r="U610">
            <v>0</v>
          </cell>
          <cell r="V610">
            <v>0</v>
          </cell>
          <cell r="W610">
            <v>18211.02109428</v>
          </cell>
          <cell r="X610">
            <v>56125.177489875001</v>
          </cell>
          <cell r="Y610">
            <v>0</v>
          </cell>
          <cell r="Z610">
            <v>0</v>
          </cell>
        </row>
        <row r="611">
          <cell r="A611" t="str">
            <v>Etobicoke Valley Park</v>
          </cell>
          <cell r="B611" t="str">
            <v>Outdoor Recreational Facilities</v>
          </cell>
          <cell r="C611" t="str">
            <v>Outdoor Recreational Facilities</v>
          </cell>
          <cell r="D611">
            <v>2115625</v>
          </cell>
          <cell r="E611">
            <v>100</v>
          </cell>
          <cell r="F611">
            <v>0</v>
          </cell>
          <cell r="G611">
            <v>7225.5698759999996</v>
          </cell>
          <cell r="H611">
            <v>0</v>
          </cell>
          <cell r="I611">
            <v>0</v>
          </cell>
          <cell r="J611">
            <v>0</v>
          </cell>
          <cell r="K611">
            <v>26.012159937148137</v>
          </cell>
          <cell r="L611">
            <v>7225.5999825411491</v>
          </cell>
          <cell r="M611">
            <v>289.02279504000001</v>
          </cell>
          <cell r="N611">
            <v>3.4153500656029065E-3</v>
          </cell>
          <cell r="O611" t="e">
            <v>#DIV/0!</v>
          </cell>
          <cell r="P611">
            <v>3.4153500656029068E-5</v>
          </cell>
          <cell r="Q611">
            <v>26.012159937148137</v>
          </cell>
          <cell r="R611">
            <v>0</v>
          </cell>
          <cell r="S611">
            <v>7225.5698759999996</v>
          </cell>
          <cell r="T611">
            <v>0</v>
          </cell>
          <cell r="U611">
            <v>0</v>
          </cell>
          <cell r="V611">
            <v>0</v>
          </cell>
          <cell r="W611">
            <v>289.02279504000001</v>
          </cell>
          <cell r="X611">
            <v>0</v>
          </cell>
          <cell r="Y611">
            <v>0</v>
          </cell>
          <cell r="Z611">
            <v>0</v>
          </cell>
        </row>
        <row r="612">
          <cell r="A612" t="str">
            <v>Evelyn Gregory</v>
          </cell>
          <cell r="B612" t="str">
            <v>Public Libraries</v>
          </cell>
          <cell r="C612" t="str">
            <v>Public Libraries</v>
          </cell>
          <cell r="D612">
            <v>6200</v>
          </cell>
          <cell r="E612">
            <v>70</v>
          </cell>
          <cell r="F612">
            <v>0</v>
          </cell>
          <cell r="G612">
            <v>80490.468504000004</v>
          </cell>
          <cell r="H612">
            <v>13247.891030999999</v>
          </cell>
          <cell r="I612">
            <v>0</v>
          </cell>
          <cell r="J612">
            <v>0</v>
          </cell>
          <cell r="K612">
            <v>793.24362304106967</v>
          </cell>
          <cell r="L612">
            <v>220345.45084474157</v>
          </cell>
          <cell r="M612">
            <v>28386.50485284039</v>
          </cell>
          <cell r="N612">
            <v>35.539588845926062</v>
          </cell>
          <cell r="O612" t="e">
            <v>#DIV/0!</v>
          </cell>
          <cell r="P612">
            <v>0.507708412084658</v>
          </cell>
          <cell r="Q612">
            <v>289.76689397142758</v>
          </cell>
          <cell r="R612">
            <v>503.47672906964209</v>
          </cell>
          <cell r="S612">
            <v>80490.468504000004</v>
          </cell>
          <cell r="T612">
            <v>137005.71467529269</v>
          </cell>
          <cell r="U612">
            <v>0</v>
          </cell>
          <cell r="V612">
            <v>0</v>
          </cell>
          <cell r="W612">
            <v>3219.61874016</v>
          </cell>
          <cell r="X612">
            <v>25166.886112680389</v>
          </cell>
          <cell r="Y612">
            <v>0</v>
          </cell>
          <cell r="Z612">
            <v>0</v>
          </cell>
        </row>
        <row r="613">
          <cell r="A613" t="str">
            <v>F.J. Horgan Filtration Plant</v>
          </cell>
          <cell r="B613" t="str">
            <v>Water Treatment Facilities</v>
          </cell>
          <cell r="C613" t="str">
            <v>Water Treatment Facilities</v>
          </cell>
          <cell r="D613">
            <v>325447</v>
          </cell>
          <cell r="E613">
            <v>168</v>
          </cell>
          <cell r="F613">
            <v>91798.399999999994</v>
          </cell>
          <cell r="G613">
            <v>39659854.369967997</v>
          </cell>
          <cell r="H613">
            <v>250713.73636399998</v>
          </cell>
          <cell r="I613">
            <v>0</v>
          </cell>
          <cell r="J613">
            <v>0</v>
          </cell>
          <cell r="K613">
            <v>152304.2688630645</v>
          </cell>
          <cell r="L613">
            <v>42306741.350851253</v>
          </cell>
          <cell r="M613">
            <v>2062672.5526320469</v>
          </cell>
          <cell r="N613">
            <v>129.99579455595304</v>
          </cell>
          <cell r="O613">
            <v>460.86578143901477</v>
          </cell>
          <cell r="P613">
            <v>0.77378449140448236</v>
          </cell>
          <cell r="Q613">
            <v>142776.07062970032</v>
          </cell>
          <cell r="R613">
            <v>9528.1982333641754</v>
          </cell>
          <cell r="S613">
            <v>39659854.369967997</v>
          </cell>
          <cell r="T613">
            <v>2592806.2473555785</v>
          </cell>
          <cell r="U613">
            <v>0</v>
          </cell>
          <cell r="V613">
            <v>0</v>
          </cell>
          <cell r="W613">
            <v>1586394.1747987198</v>
          </cell>
          <cell r="X613">
            <v>476278.37783332716</v>
          </cell>
          <cell r="Y613">
            <v>0</v>
          </cell>
          <cell r="Z613">
            <v>0</v>
          </cell>
        </row>
        <row r="614">
          <cell r="A614" t="str">
            <v>Fairbank Memorial CC</v>
          </cell>
          <cell r="B614" t="str">
            <v>Parking Lots and Garages</v>
          </cell>
          <cell r="C614" t="str">
            <v>Parking Lots and Garages</v>
          </cell>
          <cell r="D614">
            <v>40</v>
          </cell>
          <cell r="E614">
            <v>168</v>
          </cell>
          <cell r="F614">
            <v>0</v>
          </cell>
          <cell r="G614">
            <v>25895.887252</v>
          </cell>
          <cell r="H614">
            <v>0</v>
          </cell>
          <cell r="I614">
            <v>0</v>
          </cell>
          <cell r="J614">
            <v>0</v>
          </cell>
          <cell r="K614">
            <v>93.225582545508772</v>
          </cell>
          <cell r="L614">
            <v>25895.995151530216</v>
          </cell>
          <cell r="M614">
            <v>1035.83549008</v>
          </cell>
          <cell r="N614">
            <v>647.39987878825536</v>
          </cell>
          <cell r="O614" t="e">
            <v>#DIV/0!</v>
          </cell>
          <cell r="P614">
            <v>3.8535707070729486</v>
          </cell>
          <cell r="Q614">
            <v>93.225582545508772</v>
          </cell>
          <cell r="R614">
            <v>0</v>
          </cell>
          <cell r="S614">
            <v>25895.887252</v>
          </cell>
          <cell r="T614">
            <v>0</v>
          </cell>
          <cell r="U614">
            <v>0</v>
          </cell>
          <cell r="V614">
            <v>0</v>
          </cell>
          <cell r="W614">
            <v>1035.83549008</v>
          </cell>
          <cell r="X614">
            <v>0</v>
          </cell>
          <cell r="Y614">
            <v>0</v>
          </cell>
          <cell r="Z614">
            <v>0</v>
          </cell>
        </row>
        <row r="615">
          <cell r="A615" t="str">
            <v>Fairbank Memorial R.C.</v>
          </cell>
          <cell r="B615" t="str">
            <v>Community Centres</v>
          </cell>
          <cell r="C615" t="str">
            <v>Community Centres</v>
          </cell>
          <cell r="D615">
            <v>19364</v>
          </cell>
          <cell r="E615">
            <v>100</v>
          </cell>
          <cell r="F615">
            <v>0</v>
          </cell>
          <cell r="G615">
            <v>258763.01671700002</v>
          </cell>
          <cell r="H615">
            <v>39790.945120999997</v>
          </cell>
          <cell r="I615">
            <v>0</v>
          </cell>
          <cell r="J615">
            <v>0</v>
          </cell>
          <cell r="K615">
            <v>2443.7774688264017</v>
          </cell>
          <cell r="L615">
            <v>678827.0746740005</v>
          </cell>
          <cell r="M615">
            <v>85940.981205592485</v>
          </cell>
          <cell r="N615">
            <v>35.056138952385894</v>
          </cell>
          <cell r="O615" t="e">
            <v>#DIV/0!</v>
          </cell>
          <cell r="P615">
            <v>0.35056138952385896</v>
          </cell>
          <cell r="Q615">
            <v>931.55074162645076</v>
          </cell>
          <cell r="R615">
            <v>1512.2267271999508</v>
          </cell>
          <cell r="S615">
            <v>258763.01671700002</v>
          </cell>
          <cell r="T615">
            <v>411506.01715784566</v>
          </cell>
          <cell r="U615">
            <v>0</v>
          </cell>
          <cell r="V615">
            <v>0</v>
          </cell>
          <cell r="W615">
            <v>10350.520668680001</v>
          </cell>
          <cell r="X615">
            <v>75590.460536912491</v>
          </cell>
          <cell r="Y615">
            <v>0</v>
          </cell>
          <cell r="Z615">
            <v>0</v>
          </cell>
        </row>
        <row r="616">
          <cell r="A616" t="str">
            <v>Fairbank Park Pool</v>
          </cell>
          <cell r="B616" t="str">
            <v>Outdoor Recreational Facilities</v>
          </cell>
          <cell r="C616" t="str">
            <v>Outdoor Recreational Facilities</v>
          </cell>
          <cell r="D616">
            <v>3264</v>
          </cell>
          <cell r="E616">
            <v>100</v>
          </cell>
          <cell r="F616">
            <v>0</v>
          </cell>
          <cell r="G616">
            <v>130553.03399900001</v>
          </cell>
          <cell r="H616">
            <v>30030</v>
          </cell>
          <cell r="I616">
            <v>0</v>
          </cell>
          <cell r="J616">
            <v>0</v>
          </cell>
          <cell r="K616">
            <v>1611.2617919912266</v>
          </cell>
          <cell r="L616">
            <v>447572.71999756293</v>
          </cell>
          <cell r="M616">
            <v>62269.812059960008</v>
          </cell>
          <cell r="N616">
            <v>137.12399509729258</v>
          </cell>
          <cell r="O616" t="e">
            <v>#DIV/0!</v>
          </cell>
          <cell r="P616">
            <v>1.3712399509729258</v>
          </cell>
          <cell r="Q616">
            <v>469.99288069190999</v>
          </cell>
          <cell r="R616">
            <v>1141.2689112993166</v>
          </cell>
          <cell r="S616">
            <v>130553.03399900001</v>
          </cell>
          <cell r="T616">
            <v>310561.25099999999</v>
          </cell>
          <cell r="U616">
            <v>0</v>
          </cell>
          <cell r="V616">
            <v>0</v>
          </cell>
          <cell r="W616">
            <v>5222.1213599600005</v>
          </cell>
          <cell r="X616">
            <v>57047.690700000006</v>
          </cell>
          <cell r="Y616">
            <v>0</v>
          </cell>
          <cell r="Z616">
            <v>0</v>
          </cell>
        </row>
        <row r="617">
          <cell r="A617" t="str">
            <v>Fairfield Senior Centre</v>
          </cell>
          <cell r="B617" t="str">
            <v>Indoor Recreational Facilities</v>
          </cell>
          <cell r="C617" t="str">
            <v>Indoor Recreational Facilities</v>
          </cell>
          <cell r="D617">
            <v>14316</v>
          </cell>
          <cell r="E617">
            <v>100</v>
          </cell>
          <cell r="F617">
            <v>0</v>
          </cell>
          <cell r="G617">
            <v>78740.246727000005</v>
          </cell>
          <cell r="H617">
            <v>33809.842980999994</v>
          </cell>
          <cell r="I617">
            <v>0</v>
          </cell>
          <cell r="J617">
            <v>0</v>
          </cell>
          <cell r="K617">
            <v>1568.385239821291</v>
          </cell>
          <cell r="L617">
            <v>435662.5666170253</v>
          </cell>
          <cell r="M617">
            <v>67377.830481655881</v>
          </cell>
          <cell r="N617">
            <v>30.431864111275864</v>
          </cell>
          <cell r="O617" t="e">
            <v>#DIV/0!</v>
          </cell>
          <cell r="P617">
            <v>0.30431864111275864</v>
          </cell>
          <cell r="Q617">
            <v>283.46606932090089</v>
          </cell>
          <cell r="R617">
            <v>1284.91917050039</v>
          </cell>
          <cell r="S617">
            <v>78740.246727000005</v>
          </cell>
          <cell r="T617">
            <v>349651.25315660762</v>
          </cell>
          <cell r="U617">
            <v>0</v>
          </cell>
          <cell r="V617">
            <v>0</v>
          </cell>
          <cell r="W617">
            <v>3149.6098690800004</v>
          </cell>
          <cell r="X617">
            <v>64228.220612575882</v>
          </cell>
          <cell r="Y617">
            <v>0</v>
          </cell>
          <cell r="Z617">
            <v>0</v>
          </cell>
        </row>
        <row r="618">
          <cell r="A618" t="str">
            <v>Fairford Parkette</v>
          </cell>
          <cell r="B618" t="str">
            <v>Outdoor Recreational Facilities</v>
          </cell>
          <cell r="C618" t="str">
            <v>Outdoor Recreational Facilities</v>
          </cell>
          <cell r="D618">
            <v>1</v>
          </cell>
          <cell r="E618">
            <v>100</v>
          </cell>
          <cell r="F618">
            <v>0</v>
          </cell>
          <cell r="G618">
            <v>3.781307</v>
          </cell>
          <cell r="H618">
            <v>0</v>
          </cell>
          <cell r="I618">
            <v>0</v>
          </cell>
          <cell r="J618">
            <v>0</v>
          </cell>
          <cell r="K618">
            <v>1.3612761919604999E-2</v>
          </cell>
          <cell r="L618">
            <v>3.7813227554458333</v>
          </cell>
          <cell r="M618">
            <v>0.15125227999999999</v>
          </cell>
          <cell r="N618">
            <v>3.7813227554458333</v>
          </cell>
          <cell r="O618" t="e">
            <v>#DIV/0!</v>
          </cell>
          <cell r="P618">
            <v>3.7813227554458331E-2</v>
          </cell>
          <cell r="Q618">
            <v>1.3612761919604999E-2</v>
          </cell>
          <cell r="R618">
            <v>0</v>
          </cell>
          <cell r="S618">
            <v>3.781307</v>
          </cell>
          <cell r="T618">
            <v>0</v>
          </cell>
          <cell r="U618">
            <v>0</v>
          </cell>
          <cell r="V618">
            <v>0</v>
          </cell>
          <cell r="W618">
            <v>0.15125227999999999</v>
          </cell>
          <cell r="X618">
            <v>0</v>
          </cell>
          <cell r="Y618">
            <v>0</v>
          </cell>
          <cell r="Z618">
            <v>0</v>
          </cell>
        </row>
        <row r="619">
          <cell r="A619" t="str">
            <v>Fairhaven Pool (outdoor)</v>
          </cell>
          <cell r="B619" t="str">
            <v>Outdoor Recreational Facilities</v>
          </cell>
          <cell r="C619" t="str">
            <v>Outdoor Recreational Facilities</v>
          </cell>
          <cell r="D619">
            <v>1195</v>
          </cell>
          <cell r="E619">
            <v>100</v>
          </cell>
          <cell r="F619">
            <v>0</v>
          </cell>
          <cell r="G619">
            <v>37379.400667000002</v>
          </cell>
          <cell r="H619">
            <v>3626.0655739999997</v>
          </cell>
          <cell r="I619">
            <v>0</v>
          </cell>
          <cell r="J619">
            <v>0</v>
          </cell>
          <cell r="K619">
            <v>272.37246069923339</v>
          </cell>
          <cell r="L619">
            <v>75659.016860898162</v>
          </cell>
          <cell r="M619">
            <v>8383.5765369520595</v>
          </cell>
          <cell r="N619">
            <v>63.312984820835283</v>
          </cell>
          <cell r="O619" t="e">
            <v>#DIV/0!</v>
          </cell>
          <cell r="P619">
            <v>0.63312984820835283</v>
          </cell>
          <cell r="Q619">
            <v>134.56640309221001</v>
          </cell>
          <cell r="R619">
            <v>137.80605760702338</v>
          </cell>
          <cell r="S619">
            <v>37379.400667000002</v>
          </cell>
          <cell r="T619">
            <v>37499.682346635796</v>
          </cell>
          <cell r="U619">
            <v>0</v>
          </cell>
          <cell r="V619">
            <v>0</v>
          </cell>
          <cell r="W619">
            <v>1495.1760266800002</v>
          </cell>
          <cell r="X619">
            <v>6888.4005102720603</v>
          </cell>
          <cell r="Y619">
            <v>0</v>
          </cell>
          <cell r="Z619">
            <v>0</v>
          </cell>
        </row>
        <row r="620">
          <cell r="A620" t="str">
            <v>Fairholme Substation</v>
          </cell>
          <cell r="B620" t="str">
            <v>TTC</v>
          </cell>
          <cell r="C620" t="str">
            <v>TTC</v>
          </cell>
          <cell r="D620">
            <v>0</v>
          </cell>
          <cell r="E620">
            <v>168</v>
          </cell>
          <cell r="F620">
            <v>0</v>
          </cell>
          <cell r="G620">
            <v>10201458.870226001</v>
          </cell>
          <cell r="H620">
            <v>0</v>
          </cell>
          <cell r="I620">
            <v>0</v>
          </cell>
          <cell r="J620">
            <v>0</v>
          </cell>
          <cell r="K620">
            <v>36725.404954696656</v>
          </cell>
          <cell r="L620">
            <v>10201501.376304626</v>
          </cell>
          <cell r="M620">
            <v>408058.35480904009</v>
          </cell>
          <cell r="N620" t="e">
            <v>#DIV/0!</v>
          </cell>
          <cell r="O620" t="e">
            <v>#DIV/0!</v>
          </cell>
          <cell r="P620" t="e">
            <v>#DIV/0!</v>
          </cell>
          <cell r="Q620">
            <v>36725.404954696656</v>
          </cell>
          <cell r="R620">
            <v>0</v>
          </cell>
          <cell r="S620">
            <v>10201458.870226001</v>
          </cell>
          <cell r="T620">
            <v>0</v>
          </cell>
          <cell r="U620">
            <v>0</v>
          </cell>
          <cell r="V620">
            <v>0</v>
          </cell>
          <cell r="W620">
            <v>408058.35480904009</v>
          </cell>
          <cell r="X620">
            <v>0</v>
          </cell>
          <cell r="Y620">
            <v>0</v>
          </cell>
          <cell r="Z620">
            <v>0</v>
          </cell>
        </row>
        <row r="621">
          <cell r="A621" t="str">
            <v>Fairmount Park C.R.C</v>
          </cell>
          <cell r="B621" t="str">
            <v>Community Centres</v>
          </cell>
          <cell r="C621" t="str">
            <v>Community Centres</v>
          </cell>
          <cell r="D621">
            <v>4359</v>
          </cell>
          <cell r="E621">
            <v>100</v>
          </cell>
          <cell r="F621">
            <v>0</v>
          </cell>
          <cell r="G621">
            <v>8627.8472180000008</v>
          </cell>
          <cell r="H621">
            <v>0</v>
          </cell>
          <cell r="I621">
            <v>0</v>
          </cell>
          <cell r="J621">
            <v>0</v>
          </cell>
          <cell r="K621">
            <v>31.060379402508271</v>
          </cell>
          <cell r="L621">
            <v>8627.8831673634086</v>
          </cell>
          <cell r="M621">
            <v>345.11388872000003</v>
          </cell>
          <cell r="N621">
            <v>1.9793262600053703</v>
          </cell>
          <cell r="O621" t="e">
            <v>#DIV/0!</v>
          </cell>
          <cell r="P621">
            <v>1.9793262600053704E-2</v>
          </cell>
          <cell r="Q621">
            <v>31.060379402508271</v>
          </cell>
          <cell r="R621">
            <v>0</v>
          </cell>
          <cell r="S621">
            <v>8627.8472180000008</v>
          </cell>
          <cell r="T621">
            <v>0</v>
          </cell>
          <cell r="U621">
            <v>0</v>
          </cell>
          <cell r="V621">
            <v>0</v>
          </cell>
          <cell r="W621">
            <v>345.11388872000003</v>
          </cell>
          <cell r="X621">
            <v>0</v>
          </cell>
          <cell r="Y621">
            <v>0</v>
          </cell>
          <cell r="Z621">
            <v>0</v>
          </cell>
        </row>
        <row r="622">
          <cell r="A622" t="str">
            <v>Fairview Mall</v>
          </cell>
          <cell r="B622" t="str">
            <v>Public Libraries</v>
          </cell>
          <cell r="C622" t="str">
            <v>Public Libraries</v>
          </cell>
          <cell r="D622">
            <v>64670</v>
          </cell>
          <cell r="E622">
            <v>70</v>
          </cell>
          <cell r="F622">
            <v>0</v>
          </cell>
          <cell r="G622">
            <v>1359297.504</v>
          </cell>
          <cell r="H622">
            <v>56696.664216999998</v>
          </cell>
          <cell r="I622">
            <v>0</v>
          </cell>
          <cell r="J622">
            <v>0</v>
          </cell>
          <cell r="K622">
            <v>7048.2080287456265</v>
          </cell>
          <cell r="L622">
            <v>1957835.5635404519</v>
          </cell>
          <cell r="M622">
            <v>162077.98620639273</v>
          </cell>
          <cell r="N622">
            <v>30.274247155411349</v>
          </cell>
          <cell r="O622" t="e">
            <v>#DIV/0!</v>
          </cell>
          <cell r="P622">
            <v>0.43248924507730496</v>
          </cell>
          <cell r="Q622">
            <v>4893.4914038625593</v>
          </cell>
          <cell r="R622">
            <v>2154.7166248830677</v>
          </cell>
          <cell r="S622">
            <v>1359297.504</v>
          </cell>
          <cell r="T622">
            <v>586339.89233294886</v>
          </cell>
          <cell r="U622">
            <v>0</v>
          </cell>
          <cell r="V622">
            <v>0</v>
          </cell>
          <cell r="W622">
            <v>54371.900159999997</v>
          </cell>
          <cell r="X622">
            <v>107706.08604639274</v>
          </cell>
          <cell r="Y622">
            <v>0</v>
          </cell>
          <cell r="Z622">
            <v>0</v>
          </cell>
        </row>
        <row r="623">
          <cell r="A623" t="str">
            <v>Fallingbrook Sewage Pumping Station</v>
          </cell>
          <cell r="B623" t="str">
            <v>Sewage Pumping Facilities</v>
          </cell>
          <cell r="C623" t="str">
            <v>Sewage Pumping Facilities</v>
          </cell>
          <cell r="D623">
            <v>1</v>
          </cell>
          <cell r="E623">
            <v>168</v>
          </cell>
          <cell r="F623">
            <v>49</v>
          </cell>
          <cell r="G623">
            <v>20135.447436999999</v>
          </cell>
          <cell r="H623">
            <v>0</v>
          </cell>
          <cell r="I623">
            <v>0</v>
          </cell>
          <cell r="J623">
            <v>0</v>
          </cell>
          <cell r="K623">
            <v>72.487912804911545</v>
          </cell>
          <cell r="L623">
            <v>20135.531334697651</v>
          </cell>
          <cell r="M623">
            <v>805.41789747999997</v>
          </cell>
          <cell r="N623">
            <v>20135.531334697651</v>
          </cell>
          <cell r="O623">
            <v>410.92921091219694</v>
          </cell>
          <cell r="P623">
            <v>119.85435318272411</v>
          </cell>
          <cell r="Q623">
            <v>72.487912804911545</v>
          </cell>
          <cell r="R623">
            <v>0</v>
          </cell>
          <cell r="S623">
            <v>20135.447436999999</v>
          </cell>
          <cell r="T623">
            <v>0</v>
          </cell>
          <cell r="U623">
            <v>0</v>
          </cell>
          <cell r="V623">
            <v>0</v>
          </cell>
          <cell r="W623">
            <v>805.41789747999997</v>
          </cell>
          <cell r="X623">
            <v>0</v>
          </cell>
          <cell r="Y623">
            <v>0</v>
          </cell>
          <cell r="Z623">
            <v>0</v>
          </cell>
        </row>
        <row r="624">
          <cell r="A624" t="str">
            <v>Falstaff C.C</v>
          </cell>
          <cell r="B624" t="str">
            <v>Community Centres</v>
          </cell>
          <cell r="C624" t="str">
            <v>Community Centres</v>
          </cell>
          <cell r="D624">
            <v>13853</v>
          </cell>
          <cell r="E624">
            <v>100</v>
          </cell>
          <cell r="F624">
            <v>0</v>
          </cell>
          <cell r="G624">
            <v>127293.802558</v>
          </cell>
          <cell r="H624">
            <v>24636.022223</v>
          </cell>
          <cell r="I624">
            <v>0</v>
          </cell>
          <cell r="J624">
            <v>0</v>
          </cell>
          <cell r="K624">
            <v>1394.5341993880322</v>
          </cell>
          <cell r="L624">
            <v>387370.61094112007</v>
          </cell>
          <cell r="M624">
            <v>51892.557159130876</v>
          </cell>
          <cell r="N624">
            <v>27.962940225302827</v>
          </cell>
          <cell r="O624" t="e">
            <v>#DIV/0!</v>
          </cell>
          <cell r="P624">
            <v>0.27962940225302829</v>
          </cell>
          <cell r="Q624">
            <v>458.25959861583834</v>
          </cell>
          <cell r="R624">
            <v>936.27460077219393</v>
          </cell>
          <cell r="S624">
            <v>127293.802558</v>
          </cell>
          <cell r="T624">
            <v>254778.3510235991</v>
          </cell>
          <cell r="U624">
            <v>0</v>
          </cell>
          <cell r="V624">
            <v>0</v>
          </cell>
          <cell r="W624">
            <v>5091.7521023199997</v>
          </cell>
          <cell r="X624">
            <v>46800.805056810874</v>
          </cell>
          <cell r="Y624">
            <v>0</v>
          </cell>
          <cell r="Z624">
            <v>0</v>
          </cell>
        </row>
        <row r="625">
          <cell r="A625" t="str">
            <v>Family Residence</v>
          </cell>
          <cell r="B625" t="str">
            <v>Shelters &amp; Housing</v>
          </cell>
          <cell r="C625" t="str">
            <v>Shelters &amp; Housing</v>
          </cell>
          <cell r="D625">
            <v>39999</v>
          </cell>
          <cell r="E625">
            <v>168</v>
          </cell>
          <cell r="F625">
            <v>0</v>
          </cell>
          <cell r="G625">
            <v>384172.00489799998</v>
          </cell>
          <cell r="H625">
            <v>50610.756397000005</v>
          </cell>
          <cell r="I625">
            <v>0</v>
          </cell>
          <cell r="J625">
            <v>0</v>
          </cell>
          <cell r="K625">
            <v>3306.4509826517387</v>
          </cell>
          <cell r="L625">
            <v>918458.60629214963</v>
          </cell>
          <cell r="M625">
            <v>111511.62801573693</v>
          </cell>
          <cell r="N625">
            <v>22.962039208283947</v>
          </cell>
          <cell r="O625" t="e">
            <v>#DIV/0!</v>
          </cell>
          <cell r="P625">
            <v>0.13667880481121397</v>
          </cell>
          <cell r="Q625">
            <v>1383.0249802128733</v>
          </cell>
          <cell r="R625">
            <v>1923.4260024388652</v>
          </cell>
          <cell r="S625">
            <v>384172.00489799998</v>
          </cell>
          <cell r="T625">
            <v>523401.25943085493</v>
          </cell>
          <cell r="U625">
            <v>0</v>
          </cell>
          <cell r="V625">
            <v>0</v>
          </cell>
          <cell r="W625">
            <v>15366.880195919999</v>
          </cell>
          <cell r="X625">
            <v>96144.747819816941</v>
          </cell>
          <cell r="Y625">
            <v>0</v>
          </cell>
          <cell r="Z625">
            <v>0</v>
          </cell>
        </row>
        <row r="626">
          <cell r="A626" t="str">
            <v>Felstead Park</v>
          </cell>
          <cell r="B626" t="str">
            <v>Outdoor Recreational Facilities</v>
          </cell>
          <cell r="C626" t="str">
            <v>Outdoor Recreational Facilities</v>
          </cell>
          <cell r="D626">
            <v>452</v>
          </cell>
          <cell r="E626">
            <v>100</v>
          </cell>
          <cell r="F626">
            <v>0</v>
          </cell>
          <cell r="G626">
            <v>3635.7370260000002</v>
          </cell>
          <cell r="H626">
            <v>0</v>
          </cell>
          <cell r="I626">
            <v>0</v>
          </cell>
          <cell r="J626">
            <v>0</v>
          </cell>
          <cell r="K626">
            <v>13.088707829655391</v>
          </cell>
          <cell r="L626">
            <v>3635.7521749042753</v>
          </cell>
          <cell r="M626">
            <v>145.42948104000001</v>
          </cell>
          <cell r="N626">
            <v>8.0436995020006083</v>
          </cell>
          <cell r="O626" t="e">
            <v>#DIV/0!</v>
          </cell>
          <cell r="P626">
            <v>8.0436995020006077E-2</v>
          </cell>
          <cell r="Q626">
            <v>13.088707829655391</v>
          </cell>
          <cell r="R626">
            <v>0</v>
          </cell>
          <cell r="S626">
            <v>3635.7370260000002</v>
          </cell>
          <cell r="T626">
            <v>0</v>
          </cell>
          <cell r="U626">
            <v>0</v>
          </cell>
          <cell r="V626">
            <v>0</v>
          </cell>
          <cell r="W626">
            <v>145.42948104000001</v>
          </cell>
          <cell r="X626">
            <v>0</v>
          </cell>
          <cell r="Y626">
            <v>0</v>
          </cell>
          <cell r="Z626">
            <v>0</v>
          </cell>
        </row>
        <row r="627">
          <cell r="A627" t="str">
            <v>Fenside Arena</v>
          </cell>
          <cell r="B627" t="str">
            <v>Indoor Sports Arena</v>
          </cell>
          <cell r="C627" t="str">
            <v>Indoor Sports Arena</v>
          </cell>
          <cell r="D627">
            <v>26307</v>
          </cell>
          <cell r="E627">
            <v>100</v>
          </cell>
          <cell r="F627">
            <v>0</v>
          </cell>
          <cell r="G627">
            <v>384340.25495600002</v>
          </cell>
          <cell r="H627">
            <v>51410.954550000002</v>
          </cell>
          <cell r="I627">
            <v>0</v>
          </cell>
          <cell r="J627">
            <v>0</v>
          </cell>
          <cell r="K627">
            <v>3337.4676502493589</v>
          </cell>
          <cell r="L627">
            <v>927074.34729148867</v>
          </cell>
          <cell r="M627">
            <v>113038.4864473295</v>
          </cell>
          <cell r="N627">
            <v>35.240595555992272</v>
          </cell>
          <cell r="O627" t="e">
            <v>#DIV/0!</v>
          </cell>
          <cell r="P627">
            <v>0.35240595555992271</v>
          </cell>
          <cell r="Q627">
            <v>1383.6306829454243</v>
          </cell>
          <cell r="R627">
            <v>1953.8369673039347</v>
          </cell>
          <cell r="S627">
            <v>384340.25495600002</v>
          </cell>
          <cell r="T627">
            <v>531676.66866973497</v>
          </cell>
          <cell r="U627">
            <v>0</v>
          </cell>
          <cell r="V627">
            <v>0</v>
          </cell>
          <cell r="W627">
            <v>15373.610198240001</v>
          </cell>
          <cell r="X627">
            <v>97664.876249089502</v>
          </cell>
          <cell r="Y627">
            <v>0</v>
          </cell>
          <cell r="Z627">
            <v>0</v>
          </cell>
        </row>
        <row r="628">
          <cell r="A628" t="str">
            <v>Finch Substation</v>
          </cell>
          <cell r="B628" t="str">
            <v>TTC</v>
          </cell>
          <cell r="C628" t="str">
            <v>TTC</v>
          </cell>
          <cell r="D628">
            <v>0</v>
          </cell>
          <cell r="E628">
            <v>168</v>
          </cell>
          <cell r="F628">
            <v>0</v>
          </cell>
          <cell r="G628">
            <v>9005434.4210320003</v>
          </cell>
          <cell r="H628">
            <v>0</v>
          </cell>
          <cell r="I628">
            <v>0</v>
          </cell>
          <cell r="J628">
            <v>0</v>
          </cell>
          <cell r="K628">
            <v>32419.698997231513</v>
          </cell>
          <cell r="L628">
            <v>9005471.9436754212</v>
          </cell>
          <cell r="M628">
            <v>360217.37684128003</v>
          </cell>
          <cell r="N628" t="e">
            <v>#DIV/0!</v>
          </cell>
          <cell r="O628" t="e">
            <v>#DIV/0!</v>
          </cell>
          <cell r="P628" t="e">
            <v>#DIV/0!</v>
          </cell>
          <cell r="Q628">
            <v>32419.698997231513</v>
          </cell>
          <cell r="R628">
            <v>0</v>
          </cell>
          <cell r="S628">
            <v>9005434.4210320003</v>
          </cell>
          <cell r="T628">
            <v>0</v>
          </cell>
          <cell r="U628">
            <v>0</v>
          </cell>
          <cell r="V628">
            <v>0</v>
          </cell>
          <cell r="W628">
            <v>360217.37684128003</v>
          </cell>
          <cell r="X628">
            <v>0</v>
          </cell>
          <cell r="Y628">
            <v>0</v>
          </cell>
          <cell r="Z628">
            <v>0</v>
          </cell>
        </row>
        <row r="629">
          <cell r="A629" t="str">
            <v>Fire Academy</v>
          </cell>
          <cell r="B629" t="str">
            <v>Fire Stations</v>
          </cell>
          <cell r="C629" t="str">
            <v>Fire Stations</v>
          </cell>
          <cell r="D629">
            <v>61214</v>
          </cell>
          <cell r="E629">
            <v>168</v>
          </cell>
          <cell r="F629">
            <v>0</v>
          </cell>
          <cell r="G629">
            <v>850405.15106399998</v>
          </cell>
          <cell r="H629">
            <v>187895.64764700001</v>
          </cell>
          <cell r="I629">
            <v>0</v>
          </cell>
          <cell r="J629">
            <v>0</v>
          </cell>
          <cell r="K629">
            <v>10202.312499640324</v>
          </cell>
          <cell r="L629">
            <v>2833975.6943445345</v>
          </cell>
          <cell r="M629">
            <v>390959.68892108946</v>
          </cell>
          <cell r="N629">
            <v>46.296201756861741</v>
          </cell>
          <cell r="O629" t="e">
            <v>#DIV/0!</v>
          </cell>
          <cell r="P629">
            <v>0.2755726295051294</v>
          </cell>
          <cell r="Q629">
            <v>3061.4712999076655</v>
          </cell>
          <cell r="R629">
            <v>7140.8411997326584</v>
          </cell>
          <cell r="S629">
            <v>850405.15106399998</v>
          </cell>
          <cell r="T629">
            <v>1943160.4192709799</v>
          </cell>
          <cell r="U629">
            <v>0</v>
          </cell>
          <cell r="V629">
            <v>0</v>
          </cell>
          <cell r="W629">
            <v>34016.206042559999</v>
          </cell>
          <cell r="X629">
            <v>356943.48287852947</v>
          </cell>
          <cell r="Y629">
            <v>0</v>
          </cell>
          <cell r="Z629">
            <v>0</v>
          </cell>
        </row>
        <row r="630">
          <cell r="A630" t="str">
            <v>Fire Museum And Storage</v>
          </cell>
          <cell r="B630" t="str">
            <v>Fire Stations</v>
          </cell>
          <cell r="C630" t="str">
            <v>Fire Stations</v>
          </cell>
          <cell r="D630">
            <v>3272</v>
          </cell>
          <cell r="E630">
            <v>168</v>
          </cell>
          <cell r="F630">
            <v>0</v>
          </cell>
          <cell r="G630">
            <v>27162.980208999998</v>
          </cell>
          <cell r="H630">
            <v>14726.047279</v>
          </cell>
          <cell r="I630">
            <v>0</v>
          </cell>
          <cell r="J630">
            <v>0</v>
          </cell>
          <cell r="K630">
            <v>657.4401480468066</v>
          </cell>
          <cell r="L630">
            <v>182622.26334633518</v>
          </cell>
          <cell r="M630">
            <v>29061.443963803515</v>
          </cell>
          <cell r="N630">
            <v>55.813650166972856</v>
          </cell>
          <cell r="O630" t="e">
            <v>#DIV/0!</v>
          </cell>
          <cell r="P630">
            <v>0.33222410813674319</v>
          </cell>
          <cell r="Q630">
            <v>97.787136197103123</v>
          </cell>
          <cell r="R630">
            <v>559.65301184970349</v>
          </cell>
          <cell r="S630">
            <v>27162.980208999998</v>
          </cell>
          <cell r="T630">
            <v>152292.3631452343</v>
          </cell>
          <cell r="U630">
            <v>0</v>
          </cell>
          <cell r="V630">
            <v>0</v>
          </cell>
          <cell r="W630">
            <v>1086.51920836</v>
          </cell>
          <cell r="X630">
            <v>27974.924755443513</v>
          </cell>
          <cell r="Y630">
            <v>0</v>
          </cell>
          <cell r="Z630">
            <v>0</v>
          </cell>
        </row>
        <row r="631">
          <cell r="A631" t="str">
            <v>Fire Services - East Command Offices</v>
          </cell>
          <cell r="B631" t="str">
            <v>Administrative Offices</v>
          </cell>
          <cell r="C631" t="str">
            <v>Administrative Offices</v>
          </cell>
          <cell r="D631">
            <v>25898</v>
          </cell>
          <cell r="E631">
            <v>70</v>
          </cell>
          <cell r="F631">
            <v>0</v>
          </cell>
          <cell r="G631">
            <v>137418.228668</v>
          </cell>
          <cell r="H631">
            <v>22153.381817999998</v>
          </cell>
          <cell r="I631">
            <v>0</v>
          </cell>
          <cell r="J631">
            <v>0</v>
          </cell>
          <cell r="K631">
            <v>1336.6312925044349</v>
          </cell>
          <cell r="L631">
            <v>371286.47014012083</v>
          </cell>
          <cell r="M631">
            <v>47581.287052556414</v>
          </cell>
          <cell r="N631">
            <v>14.336492012515285</v>
          </cell>
          <cell r="O631" t="e">
            <v>#DIV/0!</v>
          </cell>
          <cell r="P631">
            <v>0.20480702875021836</v>
          </cell>
          <cell r="Q631">
            <v>494.70768447822996</v>
          </cell>
          <cell r="R631">
            <v>841.92360802620499</v>
          </cell>
          <cell r="S631">
            <v>137418.228668</v>
          </cell>
          <cell r="T631">
            <v>229103.62874721058</v>
          </cell>
          <cell r="U631">
            <v>0</v>
          </cell>
          <cell r="V631">
            <v>0</v>
          </cell>
          <cell r="W631">
            <v>5496.7291467200002</v>
          </cell>
          <cell r="X631">
            <v>42084.557905836416</v>
          </cell>
          <cell r="Y631">
            <v>0</v>
          </cell>
          <cell r="Z631">
            <v>0</v>
          </cell>
        </row>
        <row r="632">
          <cell r="A632" t="str">
            <v>Fire Station 111</v>
          </cell>
          <cell r="B632" t="str">
            <v>Fire Stations</v>
          </cell>
          <cell r="C632" t="str">
            <v>Fire Stations</v>
          </cell>
          <cell r="D632">
            <v>5662</v>
          </cell>
          <cell r="E632">
            <v>168</v>
          </cell>
          <cell r="F632">
            <v>0</v>
          </cell>
          <cell r="G632">
            <v>97582.947917999991</v>
          </cell>
          <cell r="H632">
            <v>26974.898816999998</v>
          </cell>
          <cell r="I632">
            <v>0</v>
          </cell>
          <cell r="J632">
            <v>0</v>
          </cell>
          <cell r="K632">
            <v>1376.4620278070213</v>
          </cell>
          <cell r="L632">
            <v>382350.56327972817</v>
          </cell>
          <cell r="M632">
            <v>55147.26345038673</v>
          </cell>
          <cell r="N632">
            <v>67.529241130294622</v>
          </cell>
          <cell r="O632" t="e">
            <v>#DIV/0!</v>
          </cell>
          <cell r="P632">
            <v>0.4019597686327061</v>
          </cell>
          <cell r="Q632">
            <v>351.30007624901873</v>
          </cell>
          <cell r="R632">
            <v>1025.1619515580026</v>
          </cell>
          <cell r="S632">
            <v>97582.947917999991</v>
          </cell>
          <cell r="T632">
            <v>278966.31109576888</v>
          </cell>
          <cell r="U632">
            <v>0</v>
          </cell>
          <cell r="V632">
            <v>0</v>
          </cell>
          <cell r="W632">
            <v>3903.3179167199996</v>
          </cell>
          <cell r="X632">
            <v>51243.945533666731</v>
          </cell>
          <cell r="Y632">
            <v>0</v>
          </cell>
          <cell r="Z632">
            <v>0</v>
          </cell>
        </row>
        <row r="633">
          <cell r="A633" t="str">
            <v>Fire Station 112</v>
          </cell>
          <cell r="B633" t="str">
            <v>Fire Stations</v>
          </cell>
          <cell r="C633" t="str">
            <v>Fire Stations</v>
          </cell>
          <cell r="D633">
            <v>7018</v>
          </cell>
          <cell r="E633">
            <v>168</v>
          </cell>
          <cell r="F633">
            <v>0</v>
          </cell>
          <cell r="G633">
            <v>219120.39656199998</v>
          </cell>
          <cell r="H633">
            <v>33159.904556000001</v>
          </cell>
          <cell r="I633">
            <v>0</v>
          </cell>
          <cell r="J633">
            <v>0</v>
          </cell>
          <cell r="K633">
            <v>2049.0554347560005</v>
          </cell>
          <cell r="L633">
            <v>569182.06521000015</v>
          </cell>
          <cell r="M633">
            <v>71758.354948467648</v>
          </cell>
          <cell r="N633">
            <v>81.103172586206924</v>
          </cell>
          <cell r="O633" t="e">
            <v>#DIV/0!</v>
          </cell>
          <cell r="P633">
            <v>0.48275697967980313</v>
          </cell>
          <cell r="Q633">
            <v>788.83671442914829</v>
          </cell>
          <cell r="R633">
            <v>1260.2187203268522</v>
          </cell>
          <cell r="S633">
            <v>219120.39656199998</v>
          </cell>
          <cell r="T633">
            <v>342929.78494678519</v>
          </cell>
          <cell r="U633">
            <v>0</v>
          </cell>
          <cell r="V633">
            <v>0</v>
          </cell>
          <cell r="W633">
            <v>8764.8158624799999</v>
          </cell>
          <cell r="X633">
            <v>62993.539085987642</v>
          </cell>
          <cell r="Y633">
            <v>0</v>
          </cell>
          <cell r="Z633">
            <v>0</v>
          </cell>
        </row>
        <row r="634">
          <cell r="A634" t="str">
            <v>Fire Station 113</v>
          </cell>
          <cell r="B634" t="str">
            <v>Fire Stations</v>
          </cell>
          <cell r="C634" t="str">
            <v>Fire Stations</v>
          </cell>
          <cell r="D634">
            <v>4833</v>
          </cell>
          <cell r="E634">
            <v>168</v>
          </cell>
          <cell r="F634">
            <v>0</v>
          </cell>
          <cell r="G634">
            <v>85876.393998000014</v>
          </cell>
          <cell r="H634">
            <v>17509.438621000001</v>
          </cell>
          <cell r="I634">
            <v>0</v>
          </cell>
          <cell r="J634">
            <v>0</v>
          </cell>
          <cell r="K634">
            <v>974.59013778915551</v>
          </cell>
          <cell r="L634">
            <v>270719.48271920986</v>
          </cell>
          <cell r="M634">
            <v>36697.561213847497</v>
          </cell>
          <cell r="N634">
            <v>56.014790548150188</v>
          </cell>
          <cell r="O634" t="e">
            <v>#DIV/0!</v>
          </cell>
          <cell r="P634">
            <v>0.3334213723104178</v>
          </cell>
          <cell r="Q634">
            <v>309.15630653871</v>
          </cell>
          <cell r="R634">
            <v>665.43383125044556</v>
          </cell>
          <cell r="S634">
            <v>85876.393998000014</v>
          </cell>
          <cell r="T634">
            <v>181077.3613867957</v>
          </cell>
          <cell r="U634">
            <v>0</v>
          </cell>
          <cell r="V634">
            <v>0</v>
          </cell>
          <cell r="W634">
            <v>3435.0557599200006</v>
          </cell>
          <cell r="X634">
            <v>33262.505453927493</v>
          </cell>
          <cell r="Y634">
            <v>0</v>
          </cell>
          <cell r="Z634">
            <v>0</v>
          </cell>
        </row>
        <row r="635">
          <cell r="A635" t="str">
            <v>Fire Station 114</v>
          </cell>
          <cell r="B635" t="str">
            <v>Fire Stations</v>
          </cell>
          <cell r="C635" t="str">
            <v>Fire Stations</v>
          </cell>
          <cell r="D635">
            <v>8633</v>
          </cell>
          <cell r="E635">
            <v>168</v>
          </cell>
          <cell r="F635">
            <v>0</v>
          </cell>
          <cell r="G635">
            <v>205237.39163500001</v>
          </cell>
          <cell r="H635">
            <v>36988.765511999998</v>
          </cell>
          <cell r="I635">
            <v>0</v>
          </cell>
          <cell r="J635">
            <v>0</v>
          </cell>
          <cell r="K635">
            <v>2144.5895614467395</v>
          </cell>
          <cell r="L635">
            <v>595719.32262409432</v>
          </cell>
          <cell r="M635">
            <v>78476.683620891272</v>
          </cell>
          <cell r="N635">
            <v>69.004902423733853</v>
          </cell>
          <cell r="O635" t="e">
            <v>#DIV/0!</v>
          </cell>
          <cell r="P635">
            <v>0.41074346680793961</v>
          </cell>
          <cell r="Q635">
            <v>738.85768844687448</v>
          </cell>
          <cell r="R635">
            <v>1405.7318729998651</v>
          </cell>
          <cell r="S635">
            <v>205237.39163500001</v>
          </cell>
          <cell r="T635">
            <v>382526.71629545034</v>
          </cell>
          <cell r="U635">
            <v>0</v>
          </cell>
          <cell r="V635">
            <v>0</v>
          </cell>
          <cell r="W635">
            <v>8209.4956653999998</v>
          </cell>
          <cell r="X635">
            <v>70267.187955491274</v>
          </cell>
          <cell r="Y635">
            <v>0</v>
          </cell>
          <cell r="Z635">
            <v>0</v>
          </cell>
        </row>
        <row r="636">
          <cell r="A636" t="str">
            <v>Fire Station 115</v>
          </cell>
          <cell r="B636" t="str">
            <v>Fire Stations</v>
          </cell>
          <cell r="C636" t="str">
            <v>Fire Stations</v>
          </cell>
          <cell r="D636">
            <v>5985</v>
          </cell>
          <cell r="E636">
            <v>168</v>
          </cell>
          <cell r="F636">
            <v>0</v>
          </cell>
          <cell r="G636">
            <v>128140.477468</v>
          </cell>
          <cell r="H636">
            <v>14609.62069</v>
          </cell>
          <cell r="I636">
            <v>0</v>
          </cell>
          <cell r="J636">
            <v>0</v>
          </cell>
          <cell r="K636">
            <v>1016.5359426693603</v>
          </cell>
          <cell r="L636">
            <v>282371.09518593346</v>
          </cell>
          <cell r="M636">
            <v>32879.369427306105</v>
          </cell>
          <cell r="N636">
            <v>47.179798694391557</v>
          </cell>
          <cell r="O636" t="e">
            <v>#DIV/0!</v>
          </cell>
          <cell r="P636">
            <v>0.28083213508566401</v>
          </cell>
          <cell r="Q636">
            <v>461.30764099196199</v>
          </cell>
          <cell r="R636">
            <v>555.22830167739835</v>
          </cell>
          <cell r="S636">
            <v>128140.477468</v>
          </cell>
          <cell r="T636">
            <v>151088.314289773</v>
          </cell>
          <cell r="U636">
            <v>0</v>
          </cell>
          <cell r="V636">
            <v>0</v>
          </cell>
          <cell r="W636">
            <v>5125.6190987199998</v>
          </cell>
          <cell r="X636">
            <v>27753.750328586102</v>
          </cell>
          <cell r="Y636">
            <v>0</v>
          </cell>
          <cell r="Z636">
            <v>0</v>
          </cell>
        </row>
        <row r="637">
          <cell r="A637" t="str">
            <v>Fire Station 116</v>
          </cell>
          <cell r="B637" t="str">
            <v>Fire Stations</v>
          </cell>
          <cell r="C637" t="str">
            <v>Fire Stations</v>
          </cell>
          <cell r="D637">
            <v>11776</v>
          </cell>
          <cell r="E637">
            <v>168</v>
          </cell>
          <cell r="F637">
            <v>0</v>
          </cell>
          <cell r="G637">
            <v>173794.064243</v>
          </cell>
          <cell r="H637">
            <v>21261.493136999998</v>
          </cell>
          <cell r="I637">
            <v>0</v>
          </cell>
          <cell r="J637">
            <v>0</v>
          </cell>
          <cell r="K637">
            <v>1433.6892476783337</v>
          </cell>
          <cell r="L637">
            <v>398247.01324398158</v>
          </cell>
          <cell r="M637">
            <v>47342.008467147527</v>
          </cell>
          <cell r="N637">
            <v>33.818530336615282</v>
          </cell>
          <cell r="O637" t="e">
            <v>#DIV/0!</v>
          </cell>
          <cell r="P637">
            <v>0.2013007758131862</v>
          </cell>
          <cell r="Q637">
            <v>625.66123818576364</v>
          </cell>
          <cell r="R637">
            <v>808.02800949257016</v>
          </cell>
          <cell r="S637">
            <v>173794.064243</v>
          </cell>
          <cell r="T637">
            <v>219879.98357491285</v>
          </cell>
          <cell r="U637">
            <v>0</v>
          </cell>
          <cell r="V637">
            <v>0</v>
          </cell>
          <cell r="W637">
            <v>6951.7625697200001</v>
          </cell>
          <cell r="X637">
            <v>40390.245897427529</v>
          </cell>
          <cell r="Y637">
            <v>0</v>
          </cell>
          <cell r="Z637">
            <v>0</v>
          </cell>
        </row>
        <row r="638">
          <cell r="A638" t="str">
            <v>Fire Station 121</v>
          </cell>
          <cell r="B638" t="str">
            <v>Fire Stations</v>
          </cell>
          <cell r="C638" t="str">
            <v>Fire Stations</v>
          </cell>
          <cell r="D638">
            <v>4219</v>
          </cell>
          <cell r="E638">
            <v>168</v>
          </cell>
          <cell r="F638">
            <v>0</v>
          </cell>
          <cell r="G638">
            <v>123021.90293400001</v>
          </cell>
          <cell r="H638">
            <v>3728.830199</v>
          </cell>
          <cell r="I638">
            <v>0</v>
          </cell>
          <cell r="J638">
            <v>0</v>
          </cell>
          <cell r="K638">
            <v>584.59225039086891</v>
          </cell>
          <cell r="L638">
            <v>162386.73621968582</v>
          </cell>
          <cell r="M638">
            <v>12004.497558098312</v>
          </cell>
          <cell r="N638">
            <v>38.489389954891166</v>
          </cell>
          <cell r="O638" t="e">
            <v>#DIV/0!</v>
          </cell>
          <cell r="P638">
            <v>0.22910351163625695</v>
          </cell>
          <cell r="Q638">
            <v>442.88069589094403</v>
          </cell>
          <cell r="R638">
            <v>141.71155449992489</v>
          </cell>
          <cell r="S638">
            <v>123021.90293400001</v>
          </cell>
          <cell r="T638">
            <v>38562.4432689983</v>
          </cell>
          <cell r="U638">
            <v>0</v>
          </cell>
          <cell r="V638">
            <v>0</v>
          </cell>
          <cell r="W638">
            <v>4920.8761173600005</v>
          </cell>
          <cell r="X638">
            <v>7083.6214407383104</v>
          </cell>
          <cell r="Y638">
            <v>0</v>
          </cell>
          <cell r="Z638">
            <v>0</v>
          </cell>
        </row>
        <row r="639">
          <cell r="A639" t="str">
            <v>Fire Station 122</v>
          </cell>
          <cell r="B639" t="str">
            <v>Fire Stations</v>
          </cell>
          <cell r="C639" t="str">
            <v>Fire Stations</v>
          </cell>
          <cell r="D639">
            <v>3046</v>
          </cell>
          <cell r="E639">
            <v>168</v>
          </cell>
          <cell r="F639">
            <v>0</v>
          </cell>
          <cell r="G639">
            <v>55011.332467</v>
          </cell>
          <cell r="H639">
            <v>17578.000670000001</v>
          </cell>
          <cell r="I639">
            <v>0</v>
          </cell>
          <cell r="J639">
            <v>0</v>
          </cell>
          <cell r="K639">
            <v>866.08110548340687</v>
          </cell>
          <cell r="L639">
            <v>240578.08485650193</v>
          </cell>
          <cell r="M639">
            <v>35593.2053914723</v>
          </cell>
          <cell r="N639">
            <v>78.981643091432019</v>
          </cell>
          <cell r="O639" t="e">
            <v>#DIV/0!</v>
          </cell>
          <cell r="P639">
            <v>0.47012882792519062</v>
          </cell>
          <cell r="Q639">
            <v>198.04162205118701</v>
          </cell>
          <cell r="R639">
            <v>668.03948343221987</v>
          </cell>
          <cell r="S639">
            <v>55011.332467</v>
          </cell>
          <cell r="T639">
            <v>181786.409528939</v>
          </cell>
          <cell r="U639">
            <v>0</v>
          </cell>
          <cell r="V639">
            <v>0</v>
          </cell>
          <cell r="W639">
            <v>2200.45329868</v>
          </cell>
          <cell r="X639">
            <v>33392.752092792303</v>
          </cell>
          <cell r="Y639">
            <v>0</v>
          </cell>
          <cell r="Z639">
            <v>0</v>
          </cell>
        </row>
        <row r="640">
          <cell r="A640" t="str">
            <v>Fire Station 123</v>
          </cell>
          <cell r="B640" t="str">
            <v>Fire Stations</v>
          </cell>
          <cell r="C640" t="str">
            <v>Fire Stations</v>
          </cell>
          <cell r="D640">
            <v>2497</v>
          </cell>
          <cell r="E640">
            <v>168</v>
          </cell>
          <cell r="F640">
            <v>0</v>
          </cell>
          <cell r="G640">
            <v>52820.629960999999</v>
          </cell>
          <cell r="H640">
            <v>17855.076687000001</v>
          </cell>
          <cell r="I640">
            <v>0</v>
          </cell>
          <cell r="J640">
            <v>0</v>
          </cell>
          <cell r="K640">
            <v>868.72462166549633</v>
          </cell>
          <cell r="L640">
            <v>241312.39490708231</v>
          </cell>
          <cell r="M640">
            <v>36031.935829967028</v>
          </cell>
          <cell r="N640">
            <v>96.640927075323319</v>
          </cell>
          <cell r="O640" t="e">
            <v>#DIV/0!</v>
          </cell>
          <cell r="P640">
            <v>0.57524361354359121</v>
          </cell>
          <cell r="Q640">
            <v>190.15506016904939</v>
          </cell>
          <cell r="R640">
            <v>678.56956149644691</v>
          </cell>
          <cell r="S640">
            <v>52820.629960999999</v>
          </cell>
          <cell r="T640">
            <v>184651.8465739479</v>
          </cell>
          <cell r="U640">
            <v>0</v>
          </cell>
          <cell r="V640">
            <v>0</v>
          </cell>
          <cell r="W640">
            <v>2112.8251984399999</v>
          </cell>
          <cell r="X640">
            <v>33919.11063152703</v>
          </cell>
          <cell r="Y640">
            <v>0</v>
          </cell>
          <cell r="Z640">
            <v>0</v>
          </cell>
        </row>
        <row r="641">
          <cell r="A641" t="str">
            <v>Fire Station 125</v>
          </cell>
          <cell r="B641" t="str">
            <v>Fire Stations</v>
          </cell>
          <cell r="C641" t="str">
            <v>Fire Stations</v>
          </cell>
          <cell r="D641">
            <v>5813</v>
          </cell>
          <cell r="E641">
            <v>168</v>
          </cell>
          <cell r="F641">
            <v>0</v>
          </cell>
          <cell r="G641">
            <v>79939.040902000008</v>
          </cell>
          <cell r="H641">
            <v>12765.912023000001</v>
          </cell>
          <cell r="I641">
            <v>0</v>
          </cell>
          <cell r="J641">
            <v>0</v>
          </cell>
          <cell r="K641">
            <v>772.94120408279923</v>
          </cell>
          <cell r="L641">
            <v>214705.89002299978</v>
          </cell>
          <cell r="M641">
            <v>27448.837047052875</v>
          </cell>
          <cell r="N641">
            <v>36.935470501118147</v>
          </cell>
          <cell r="O641" t="e">
            <v>#DIV/0!</v>
          </cell>
          <cell r="P641">
            <v>0.2198539910780842</v>
          </cell>
          <cell r="Q641">
            <v>287.78174633281355</v>
          </cell>
          <cell r="R641">
            <v>485.15945774998568</v>
          </cell>
          <cell r="S641">
            <v>79939.040902000008</v>
          </cell>
          <cell r="T641">
            <v>132021.23236825911</v>
          </cell>
          <cell r="U641">
            <v>0</v>
          </cell>
          <cell r="V641">
            <v>0</v>
          </cell>
          <cell r="W641">
            <v>3197.5616360800004</v>
          </cell>
          <cell r="X641">
            <v>24251.275410972874</v>
          </cell>
          <cell r="Y641">
            <v>0</v>
          </cell>
          <cell r="Z641">
            <v>0</v>
          </cell>
        </row>
        <row r="642">
          <cell r="A642" t="str">
            <v>Fire Station 131</v>
          </cell>
          <cell r="B642" t="str">
            <v>Fire Stations</v>
          </cell>
          <cell r="C642" t="str">
            <v>Fire Stations</v>
          </cell>
          <cell r="D642">
            <v>5845</v>
          </cell>
          <cell r="E642">
            <v>168</v>
          </cell>
          <cell r="F642">
            <v>0</v>
          </cell>
          <cell r="G642">
            <v>76962.80258399999</v>
          </cell>
          <cell r="H642">
            <v>16945.332955000002</v>
          </cell>
          <cell r="I642">
            <v>0</v>
          </cell>
          <cell r="J642">
            <v>0</v>
          </cell>
          <cell r="K642">
            <v>921.06263812197062</v>
          </cell>
          <cell r="L642">
            <v>255850.73281165853</v>
          </cell>
          <cell r="M642">
            <v>35269.391664643954</v>
          </cell>
          <cell r="N642">
            <v>43.772580463927895</v>
          </cell>
          <cell r="O642" t="e">
            <v>#DIV/0!</v>
          </cell>
          <cell r="P642">
            <v>0.26055107419004697</v>
          </cell>
          <cell r="Q642">
            <v>277.06724374443871</v>
          </cell>
          <cell r="R642">
            <v>643.99539437753197</v>
          </cell>
          <cell r="S642">
            <v>76962.80258399999</v>
          </cell>
          <cell r="T642">
            <v>175243.54982072351</v>
          </cell>
          <cell r="U642">
            <v>0</v>
          </cell>
          <cell r="V642">
            <v>0</v>
          </cell>
          <cell r="W642">
            <v>3078.5121033599999</v>
          </cell>
          <cell r="X642">
            <v>32190.879561283953</v>
          </cell>
          <cell r="Y642">
            <v>0</v>
          </cell>
          <cell r="Z642">
            <v>0</v>
          </cell>
        </row>
        <row r="643">
          <cell r="A643" t="str">
            <v>Fire Station 132</v>
          </cell>
          <cell r="B643" t="str">
            <v>Fire Stations</v>
          </cell>
          <cell r="C643" t="str">
            <v>Fire Stations</v>
          </cell>
          <cell r="D643">
            <v>7664</v>
          </cell>
          <cell r="E643">
            <v>168</v>
          </cell>
          <cell r="F643">
            <v>0</v>
          </cell>
          <cell r="G643">
            <v>91107.257328999985</v>
          </cell>
          <cell r="H643">
            <v>17140.004979000001</v>
          </cell>
          <cell r="I643">
            <v>0</v>
          </cell>
          <cell r="J643">
            <v>0</v>
          </cell>
          <cell r="K643">
            <v>979.38125996123199</v>
          </cell>
          <cell r="L643">
            <v>272050.34998923109</v>
          </cell>
          <cell r="M643">
            <v>36204.986351716514</v>
          </cell>
          <cell r="N643">
            <v>35.497175102979007</v>
          </cell>
          <cell r="O643" t="e">
            <v>#DIV/0!</v>
          </cell>
          <cell r="P643">
            <v>0.21129270894630361</v>
          </cell>
          <cell r="Q643">
            <v>327.98749299325988</v>
          </cell>
          <cell r="R643">
            <v>651.39376696797206</v>
          </cell>
          <cell r="S643">
            <v>91107.257328999985</v>
          </cell>
          <cell r="T643">
            <v>177256.78949132431</v>
          </cell>
          <cell r="U643">
            <v>0</v>
          </cell>
          <cell r="V643">
            <v>0</v>
          </cell>
          <cell r="W643">
            <v>3644.2902931599997</v>
          </cell>
          <cell r="X643">
            <v>32560.696058556514</v>
          </cell>
          <cell r="Y643">
            <v>0</v>
          </cell>
          <cell r="Z643">
            <v>0</v>
          </cell>
        </row>
        <row r="644">
          <cell r="A644" t="str">
            <v>Fire Station 133</v>
          </cell>
          <cell r="B644" t="str">
            <v>Fire Stations</v>
          </cell>
          <cell r="C644" t="str">
            <v>Fire Stations</v>
          </cell>
          <cell r="D644">
            <v>8062</v>
          </cell>
          <cell r="E644">
            <v>168</v>
          </cell>
          <cell r="F644">
            <v>0</v>
          </cell>
          <cell r="G644">
            <v>105953.44164100001</v>
          </cell>
          <cell r="H644">
            <v>18466.194986000002</v>
          </cell>
          <cell r="I644">
            <v>0</v>
          </cell>
          <cell r="J644">
            <v>0</v>
          </cell>
          <cell r="K644">
            <v>1083.228659446092</v>
          </cell>
          <cell r="L644">
            <v>300896.8498461367</v>
          </cell>
          <cell r="M644">
            <v>39318.183618594347</v>
          </cell>
          <cell r="N644">
            <v>37.322854111403707</v>
          </cell>
          <cell r="O644" t="e">
            <v>#DIV/0!</v>
          </cell>
          <cell r="P644">
            <v>0.22215984590121254</v>
          </cell>
          <cell r="Q644">
            <v>381.43397920922462</v>
          </cell>
          <cell r="R644">
            <v>701.79468023686729</v>
          </cell>
          <cell r="S644">
            <v>105953.44164100001</v>
          </cell>
          <cell r="T644">
            <v>190971.8486867162</v>
          </cell>
          <cell r="U644">
            <v>0</v>
          </cell>
          <cell r="V644">
            <v>0</v>
          </cell>
          <cell r="W644">
            <v>4238.1376656400007</v>
          </cell>
          <cell r="X644">
            <v>35080.045952954344</v>
          </cell>
          <cell r="Y644">
            <v>0</v>
          </cell>
          <cell r="Z644">
            <v>0</v>
          </cell>
        </row>
        <row r="645">
          <cell r="A645" t="str">
            <v>Fire Station 134</v>
          </cell>
          <cell r="B645" t="str">
            <v>Fire Stations</v>
          </cell>
          <cell r="C645" t="str">
            <v>Fire Stations</v>
          </cell>
          <cell r="D645">
            <v>7126</v>
          </cell>
          <cell r="E645">
            <v>168</v>
          </cell>
          <cell r="F645">
            <v>0</v>
          </cell>
          <cell r="G645">
            <v>41916.379893999998</v>
          </cell>
          <cell r="H645">
            <v>13754.851658000001</v>
          </cell>
          <cell r="I645">
            <v>0</v>
          </cell>
          <cell r="J645">
            <v>0</v>
          </cell>
          <cell r="K645">
            <v>673.64300551525594</v>
          </cell>
          <cell r="L645">
            <v>187123.0570875711</v>
          </cell>
          <cell r="M645">
            <v>27806.609341946023</v>
          </cell>
          <cell r="N645">
            <v>26.259199703560355</v>
          </cell>
          <cell r="O645" t="e">
            <v>#DIV/0!</v>
          </cell>
          <cell r="P645">
            <v>0.15630476014024022</v>
          </cell>
          <cell r="Q645">
            <v>150.89959636409839</v>
          </cell>
          <cell r="R645">
            <v>522.74340915115761</v>
          </cell>
          <cell r="S645">
            <v>41916.379893999998</v>
          </cell>
          <cell r="T645">
            <v>142248.5493915386</v>
          </cell>
          <cell r="U645">
            <v>0</v>
          </cell>
          <cell r="V645">
            <v>0</v>
          </cell>
          <cell r="W645">
            <v>1676.65519576</v>
          </cell>
          <cell r="X645">
            <v>26129.954146186024</v>
          </cell>
          <cell r="Y645">
            <v>0</v>
          </cell>
          <cell r="Z645">
            <v>0</v>
          </cell>
        </row>
        <row r="646">
          <cell r="A646" t="str">
            <v>Fire Station 135 - OLD</v>
          </cell>
          <cell r="B646" t="str">
            <v>Fire Stations</v>
          </cell>
          <cell r="C646" t="str">
            <v>Fire Stations</v>
          </cell>
          <cell r="D646">
            <v>10592</v>
          </cell>
          <cell r="E646">
            <v>168</v>
          </cell>
          <cell r="F646">
            <v>0</v>
          </cell>
          <cell r="G646">
            <v>32630.093569000001</v>
          </cell>
          <cell r="H646">
            <v>25067.325945000001</v>
          </cell>
          <cell r="I646">
            <v>0</v>
          </cell>
          <cell r="J646">
            <v>0</v>
          </cell>
          <cell r="K646">
            <v>1070.1348199872916</v>
          </cell>
          <cell r="L646">
            <v>297259.67221869214</v>
          </cell>
          <cell r="M646">
            <v>48925.352167217054</v>
          </cell>
          <cell r="N646">
            <v>28.064546093154469</v>
          </cell>
          <cell r="O646" t="e">
            <v>#DIV/0!</v>
          </cell>
          <cell r="P646">
            <v>0.16705086960210994</v>
          </cell>
          <cell r="Q646">
            <v>117.46882629980352</v>
          </cell>
          <cell r="R646">
            <v>952.66599368748803</v>
          </cell>
          <cell r="S646">
            <v>32630.093569000001</v>
          </cell>
          <cell r="T646">
            <v>259238.76472540648</v>
          </cell>
          <cell r="U646">
            <v>0</v>
          </cell>
          <cell r="V646">
            <v>0</v>
          </cell>
          <cell r="W646">
            <v>1305.2037427600001</v>
          </cell>
          <cell r="X646">
            <v>47620.148424457053</v>
          </cell>
          <cell r="Y646">
            <v>0</v>
          </cell>
          <cell r="Z646">
            <v>0</v>
          </cell>
        </row>
        <row r="647">
          <cell r="A647" t="str">
            <v>Fire Station 141</v>
          </cell>
          <cell r="B647" t="str">
            <v>Fire Stations</v>
          </cell>
          <cell r="C647" t="str">
            <v>Fire Stations</v>
          </cell>
          <cell r="D647">
            <v>12500</v>
          </cell>
          <cell r="E647">
            <v>168</v>
          </cell>
          <cell r="F647">
            <v>0</v>
          </cell>
          <cell r="G647">
            <v>174736.80345899999</v>
          </cell>
          <cell r="H647">
            <v>39351.403810999996</v>
          </cell>
          <cell r="I647">
            <v>0</v>
          </cell>
          <cell r="J647">
            <v>0</v>
          </cell>
          <cell r="K647">
            <v>2124.577384083198</v>
          </cell>
          <cell r="L647">
            <v>590160.38446755498</v>
          </cell>
          <cell r="M647">
            <v>81744.940444078587</v>
          </cell>
          <cell r="N647">
            <v>47.212830757404397</v>
          </cell>
          <cell r="O647" t="e">
            <v>#DIV/0!</v>
          </cell>
          <cell r="P647">
            <v>0.28102875450835951</v>
          </cell>
          <cell r="Q647">
            <v>629.05511350445181</v>
          </cell>
          <cell r="R647">
            <v>1495.5222705787462</v>
          </cell>
          <cell r="S647">
            <v>174736.80345899999</v>
          </cell>
          <cell r="T647">
            <v>406960.41279221862</v>
          </cell>
          <cell r="U647">
            <v>0</v>
          </cell>
          <cell r="V647">
            <v>0</v>
          </cell>
          <cell r="W647">
            <v>6989.4721383599999</v>
          </cell>
          <cell r="X647">
            <v>74755.46830571859</v>
          </cell>
          <cell r="Y647">
            <v>0</v>
          </cell>
          <cell r="Z647">
            <v>0</v>
          </cell>
        </row>
        <row r="648">
          <cell r="A648" t="str">
            <v>Fire Station 142</v>
          </cell>
          <cell r="B648" t="str">
            <v>Fire Stations</v>
          </cell>
          <cell r="C648" t="str">
            <v>Fire Stations</v>
          </cell>
          <cell r="D648">
            <v>5586</v>
          </cell>
          <cell r="E648">
            <v>168</v>
          </cell>
          <cell r="F648">
            <v>0</v>
          </cell>
          <cell r="G648">
            <v>118466.89331499999</v>
          </cell>
          <cell r="H648">
            <v>21722.376167999999</v>
          </cell>
          <cell r="I648">
            <v>0</v>
          </cell>
          <cell r="J648">
            <v>0</v>
          </cell>
          <cell r="K648">
            <v>1252.0261360638592</v>
          </cell>
          <cell r="L648">
            <v>347785.03779551643</v>
          </cell>
          <cell r="M648">
            <v>46004.456515187921</v>
          </cell>
          <cell r="N648">
            <v>62.260121338259296</v>
          </cell>
          <cell r="O648" t="e">
            <v>#DIV/0!</v>
          </cell>
          <cell r="P648">
            <v>0.37059596034678155</v>
          </cell>
          <cell r="Q648">
            <v>426.48259293739966</v>
          </cell>
          <cell r="R648">
            <v>825.54354312645967</v>
          </cell>
          <cell r="S648">
            <v>118466.89331499999</v>
          </cell>
          <cell r="T648">
            <v>224646.29761660559</v>
          </cell>
          <cell r="U648">
            <v>0</v>
          </cell>
          <cell r="V648">
            <v>0</v>
          </cell>
          <cell r="W648">
            <v>4738.6757325999997</v>
          </cell>
          <cell r="X648">
            <v>41265.780782587921</v>
          </cell>
          <cell r="Y648">
            <v>0</v>
          </cell>
          <cell r="Z648">
            <v>0</v>
          </cell>
        </row>
        <row r="649">
          <cell r="A649" t="str">
            <v>Fire Station 143</v>
          </cell>
          <cell r="B649" t="str">
            <v>Fire Stations</v>
          </cell>
          <cell r="C649" t="str">
            <v>Fire Stations</v>
          </cell>
          <cell r="D649">
            <v>2895</v>
          </cell>
          <cell r="E649">
            <v>168</v>
          </cell>
          <cell r="F649">
            <v>0</v>
          </cell>
          <cell r="G649">
            <v>77064.736210000003</v>
          </cell>
          <cell r="H649">
            <v>19383.157875000001</v>
          </cell>
          <cell r="I649">
            <v>0</v>
          </cell>
          <cell r="J649">
            <v>0</v>
          </cell>
          <cell r="K649">
            <v>1014.0774126388657</v>
          </cell>
          <cell r="L649">
            <v>281688.17017746269</v>
          </cell>
          <cell r="M649">
            <v>39904.580631958757</v>
          </cell>
          <cell r="N649">
            <v>97.301613187379161</v>
          </cell>
          <cell r="O649" t="e">
            <v>#DIV/0!</v>
          </cell>
          <cell r="P649">
            <v>0.57917626897249497</v>
          </cell>
          <cell r="Q649">
            <v>277.43420632704317</v>
          </cell>
          <cell r="R649">
            <v>736.6432063118225</v>
          </cell>
          <cell r="S649">
            <v>77064.736210000003</v>
          </cell>
          <cell r="T649">
            <v>200454.80379588751</v>
          </cell>
          <cell r="U649">
            <v>0</v>
          </cell>
          <cell r="V649">
            <v>0</v>
          </cell>
          <cell r="W649">
            <v>3082.5894484</v>
          </cell>
          <cell r="X649">
            <v>36821.991183558755</v>
          </cell>
          <cell r="Y649">
            <v>0</v>
          </cell>
          <cell r="Z649">
            <v>0</v>
          </cell>
        </row>
        <row r="650">
          <cell r="A650" t="str">
            <v>Fire Station 145</v>
          </cell>
          <cell r="B650" t="str">
            <v>Fire Stations</v>
          </cell>
          <cell r="C650" t="str">
            <v>Fire Stations</v>
          </cell>
          <cell r="D650">
            <v>11001</v>
          </cell>
          <cell r="E650">
            <v>168</v>
          </cell>
          <cell r="F650">
            <v>0</v>
          </cell>
          <cell r="G650">
            <v>103644.674679</v>
          </cell>
          <cell r="H650">
            <v>27506.631088999999</v>
          </cell>
          <cell r="I650">
            <v>0</v>
          </cell>
          <cell r="J650">
            <v>0</v>
          </cell>
          <cell r="K650">
            <v>1418.4924440025311</v>
          </cell>
          <cell r="L650">
            <v>394025.678889592</v>
          </cell>
          <cell r="M650">
            <v>56399.859000622411</v>
          </cell>
          <cell r="N650">
            <v>35.817260148131261</v>
          </cell>
          <cell r="O650" t="e">
            <v>#DIV/0!</v>
          </cell>
          <cell r="P650">
            <v>0.21319797707220989</v>
          </cell>
          <cell r="Q650">
            <v>373.12238351452015</v>
          </cell>
          <cell r="R650">
            <v>1045.3700604880109</v>
          </cell>
          <cell r="S650">
            <v>103644.674679</v>
          </cell>
          <cell r="T650">
            <v>284465.32673311129</v>
          </cell>
          <cell r="U650">
            <v>0</v>
          </cell>
          <cell r="V650">
            <v>0</v>
          </cell>
          <cell r="W650">
            <v>4145.7869871600005</v>
          </cell>
          <cell r="X650">
            <v>52254.072013462413</v>
          </cell>
          <cell r="Y650">
            <v>0</v>
          </cell>
          <cell r="Z650">
            <v>0</v>
          </cell>
        </row>
        <row r="651">
          <cell r="A651" t="str">
            <v>Fire Station 146</v>
          </cell>
          <cell r="B651" t="str">
            <v>Fire Stations</v>
          </cell>
          <cell r="C651" t="str">
            <v>Fire Stations</v>
          </cell>
          <cell r="D651">
            <v>7535</v>
          </cell>
          <cell r="E651">
            <v>168</v>
          </cell>
          <cell r="F651">
            <v>0</v>
          </cell>
          <cell r="G651">
            <v>58264.754102999999</v>
          </cell>
          <cell r="H651">
            <v>15277.388262</v>
          </cell>
          <cell r="I651">
            <v>0</v>
          </cell>
          <cell r="J651">
            <v>0</v>
          </cell>
          <cell r="K651">
            <v>790.36032471512863</v>
          </cell>
          <cell r="L651">
            <v>219544.53464309129</v>
          </cell>
          <cell r="M651">
            <v>31352.891871558782</v>
          </cell>
          <cell r="N651">
            <v>29.136633661989553</v>
          </cell>
          <cell r="O651" t="e">
            <v>#DIV/0!</v>
          </cell>
          <cell r="P651">
            <v>0.1734323432261283</v>
          </cell>
          <cell r="Q651">
            <v>209.75398874211155</v>
          </cell>
          <cell r="R651">
            <v>580.60633597301705</v>
          </cell>
          <cell r="S651">
            <v>58264.754102999999</v>
          </cell>
          <cell r="T651">
            <v>157994.16618912539</v>
          </cell>
          <cell r="U651">
            <v>0</v>
          </cell>
          <cell r="V651">
            <v>0</v>
          </cell>
          <cell r="W651">
            <v>2330.5901641199998</v>
          </cell>
          <cell r="X651">
            <v>29022.301707438783</v>
          </cell>
          <cell r="Y651">
            <v>0</v>
          </cell>
          <cell r="Z651">
            <v>0</v>
          </cell>
        </row>
        <row r="652">
          <cell r="A652" t="str">
            <v>Fire Station 211</v>
          </cell>
          <cell r="B652" t="str">
            <v>Fire Stations</v>
          </cell>
          <cell r="C652" t="str">
            <v>Fire Stations</v>
          </cell>
          <cell r="D652">
            <v>5005</v>
          </cell>
          <cell r="E652">
            <v>168</v>
          </cell>
          <cell r="F652">
            <v>0</v>
          </cell>
          <cell r="G652">
            <v>128822.76875</v>
          </cell>
          <cell r="H652">
            <v>11142.126516</v>
          </cell>
          <cell r="I652">
            <v>0</v>
          </cell>
          <cell r="J652">
            <v>0</v>
          </cell>
          <cell r="K652">
            <v>887.2125378193723</v>
          </cell>
          <cell r="L652">
            <v>246447.92717204787</v>
          </cell>
          <cell r="M652">
            <v>26319.497071180042</v>
          </cell>
          <cell r="N652">
            <v>49.240345089320257</v>
          </cell>
          <cell r="O652" t="e">
            <v>#DIV/0!</v>
          </cell>
          <cell r="P652">
            <v>0.29309729219833486</v>
          </cell>
          <cell r="Q652">
            <v>463.76389984153121</v>
          </cell>
          <cell r="R652">
            <v>423.44863797784114</v>
          </cell>
          <cell r="S652">
            <v>128822.76875</v>
          </cell>
          <cell r="T652">
            <v>115228.52979051719</v>
          </cell>
          <cell r="U652">
            <v>0</v>
          </cell>
          <cell r="V652">
            <v>0</v>
          </cell>
          <cell r="W652">
            <v>5152.91075</v>
          </cell>
          <cell r="X652">
            <v>21166.586321180042</v>
          </cell>
          <cell r="Y652">
            <v>0</v>
          </cell>
          <cell r="Z652">
            <v>0</v>
          </cell>
        </row>
        <row r="653">
          <cell r="A653" t="str">
            <v>Fire Station 212</v>
          </cell>
          <cell r="B653" t="str">
            <v>Fire Stations</v>
          </cell>
          <cell r="C653" t="str">
            <v>Fire Stations</v>
          </cell>
          <cell r="D653">
            <v>16501</v>
          </cell>
          <cell r="E653">
            <v>168</v>
          </cell>
          <cell r="F653">
            <v>0</v>
          </cell>
          <cell r="G653">
            <v>203978.32533300002</v>
          </cell>
          <cell r="H653">
            <v>50739.050884999997</v>
          </cell>
          <cell r="I653">
            <v>0</v>
          </cell>
          <cell r="J653">
            <v>0</v>
          </cell>
          <cell r="K653">
            <v>2662.6267745927803</v>
          </cell>
          <cell r="L653">
            <v>739618.54849799455</v>
          </cell>
          <cell r="M653">
            <v>104547.60058904564</v>
          </cell>
          <cell r="N653">
            <v>44.822650051390497</v>
          </cell>
          <cell r="O653" t="e">
            <v>#DIV/0!</v>
          </cell>
          <cell r="P653">
            <v>0.26680148840113393</v>
          </cell>
          <cell r="Q653">
            <v>734.32503087368002</v>
          </cell>
          <cell r="R653">
            <v>1928.3017437191002</v>
          </cell>
          <cell r="S653">
            <v>203978.32533300002</v>
          </cell>
          <cell r="T653">
            <v>524728.04253740446</v>
          </cell>
          <cell r="U653">
            <v>0</v>
          </cell>
          <cell r="V653">
            <v>0</v>
          </cell>
          <cell r="W653">
            <v>8159.1330133200008</v>
          </cell>
          <cell r="X653">
            <v>96388.467575725648</v>
          </cell>
          <cell r="Y653">
            <v>0</v>
          </cell>
          <cell r="Z653">
            <v>0</v>
          </cell>
        </row>
        <row r="654">
          <cell r="A654" t="str">
            <v>Fire Station 213</v>
          </cell>
          <cell r="B654" t="str">
            <v>Fire Stations</v>
          </cell>
          <cell r="C654" t="str">
            <v>Fire Stations</v>
          </cell>
          <cell r="D654">
            <v>5048</v>
          </cell>
          <cell r="E654">
            <v>168</v>
          </cell>
          <cell r="F654">
            <v>0</v>
          </cell>
          <cell r="G654">
            <v>53653.098493999998</v>
          </cell>
          <cell r="H654">
            <v>13721.752752</v>
          </cell>
          <cell r="I654">
            <v>0</v>
          </cell>
          <cell r="J654">
            <v>0</v>
          </cell>
          <cell r="K654">
            <v>714.63746801268769</v>
          </cell>
          <cell r="L654">
            <v>198510.40778130214</v>
          </cell>
          <cell r="M654">
            <v>28213.200425206884</v>
          </cell>
          <cell r="N654">
            <v>39.324565725297575</v>
          </cell>
          <cell r="O654" t="e">
            <v>#DIV/0!</v>
          </cell>
          <cell r="P654">
            <v>0.23407479598391415</v>
          </cell>
          <cell r="Q654">
            <v>193.15195937487738</v>
          </cell>
          <cell r="R654">
            <v>521.48550863781031</v>
          </cell>
          <cell r="S654">
            <v>53653.098493999998</v>
          </cell>
          <cell r="T654">
            <v>141906.25043535841</v>
          </cell>
          <cell r="U654">
            <v>0</v>
          </cell>
          <cell r="V654">
            <v>0</v>
          </cell>
          <cell r="W654">
            <v>2146.1239397599998</v>
          </cell>
          <cell r="X654">
            <v>26067.076485446883</v>
          </cell>
          <cell r="Y654">
            <v>0</v>
          </cell>
          <cell r="Z654">
            <v>0</v>
          </cell>
        </row>
        <row r="655">
          <cell r="A655" t="str">
            <v>Fire Station 214</v>
          </cell>
          <cell r="B655" t="str">
            <v>Fire Stations</v>
          </cell>
          <cell r="C655" t="str">
            <v>Fire Stations</v>
          </cell>
          <cell r="D655">
            <v>4887</v>
          </cell>
          <cell r="E655">
            <v>168</v>
          </cell>
          <cell r="F655">
            <v>0</v>
          </cell>
          <cell r="G655">
            <v>49169.427833000002</v>
          </cell>
          <cell r="H655">
            <v>17568.653548000002</v>
          </cell>
          <cell r="I655">
            <v>0</v>
          </cell>
          <cell r="J655">
            <v>0</v>
          </cell>
          <cell r="K655">
            <v>844.69493041157421</v>
          </cell>
          <cell r="L655">
            <v>234637.48066988174</v>
          </cell>
          <cell r="M655">
            <v>35341.772571920126</v>
          </cell>
          <cell r="N655">
            <v>48.012580452195976</v>
          </cell>
          <cell r="O655" t="e">
            <v>#DIV/0!</v>
          </cell>
          <cell r="P655">
            <v>0.28578916935830939</v>
          </cell>
          <cell r="Q655">
            <v>177.01067774021749</v>
          </cell>
          <cell r="R655">
            <v>667.68425267135672</v>
          </cell>
          <cell r="S655">
            <v>49169.427833000002</v>
          </cell>
          <cell r="T655">
            <v>181689.74439735161</v>
          </cell>
          <cell r="U655">
            <v>0</v>
          </cell>
          <cell r="V655">
            <v>0</v>
          </cell>
          <cell r="W655">
            <v>1966.7771133200001</v>
          </cell>
          <cell r="X655">
            <v>33374.995458600126</v>
          </cell>
          <cell r="Y655">
            <v>0</v>
          </cell>
          <cell r="Z655">
            <v>0</v>
          </cell>
        </row>
        <row r="656">
          <cell r="A656" t="str">
            <v>Fire Station 215</v>
          </cell>
          <cell r="B656" t="str">
            <v>Fire Stations</v>
          </cell>
          <cell r="C656" t="str">
            <v>Fire Stations</v>
          </cell>
          <cell r="D656">
            <v>5737</v>
          </cell>
          <cell r="E656">
            <v>168</v>
          </cell>
          <cell r="F656">
            <v>0</v>
          </cell>
          <cell r="G656">
            <v>55180.510686999995</v>
          </cell>
          <cell r="H656">
            <v>13134.325806000001</v>
          </cell>
          <cell r="I656">
            <v>0</v>
          </cell>
          <cell r="J656">
            <v>0</v>
          </cell>
          <cell r="K656">
            <v>697.81142919331921</v>
          </cell>
          <cell r="L656">
            <v>193836.50810925534</v>
          </cell>
          <cell r="M656">
            <v>27158.367817880142</v>
          </cell>
          <cell r="N656">
            <v>33.787085255230146</v>
          </cell>
          <cell r="O656" t="e">
            <v>#DIV/0!</v>
          </cell>
          <cell r="P656">
            <v>0.20111360270970324</v>
          </cell>
          <cell r="Q656">
            <v>198.65066618086027</v>
          </cell>
          <cell r="R656">
            <v>499.16076301245892</v>
          </cell>
          <cell r="S656">
            <v>55180.510686999995</v>
          </cell>
          <cell r="T656">
            <v>135831.2571879102</v>
          </cell>
          <cell r="U656">
            <v>0</v>
          </cell>
          <cell r="V656">
            <v>0</v>
          </cell>
          <cell r="W656">
            <v>2207.2204274799997</v>
          </cell>
          <cell r="X656">
            <v>24951.147390400143</v>
          </cell>
          <cell r="Y656">
            <v>0</v>
          </cell>
          <cell r="Z656">
            <v>0</v>
          </cell>
        </row>
        <row r="657">
          <cell r="A657" t="str">
            <v>Fire Station 221</v>
          </cell>
          <cell r="B657" t="str">
            <v>Fire Stations</v>
          </cell>
          <cell r="C657" t="str">
            <v>Fire Stations</v>
          </cell>
          <cell r="D657">
            <v>11916</v>
          </cell>
          <cell r="E657">
            <v>168</v>
          </cell>
          <cell r="F657">
            <v>0</v>
          </cell>
          <cell r="G657">
            <v>140598.76729399999</v>
          </cell>
          <cell r="H657">
            <v>24787.177908000001</v>
          </cell>
          <cell r="I657">
            <v>0</v>
          </cell>
          <cell r="J657">
            <v>0</v>
          </cell>
          <cell r="K657">
            <v>1448.1768369157548</v>
          </cell>
          <cell r="L657">
            <v>402271.34358770971</v>
          </cell>
          <cell r="M657">
            <v>52711.90469180853</v>
          </cell>
          <cell r="N657">
            <v>33.758924436699374</v>
          </cell>
          <cell r="O657" t="e">
            <v>#DIV/0!</v>
          </cell>
          <cell r="P657">
            <v>0.20094597878987722</v>
          </cell>
          <cell r="Q657">
            <v>506.15767123990935</v>
          </cell>
          <cell r="R657">
            <v>942.01916567584544</v>
          </cell>
          <cell r="S657">
            <v>140598.76729399999</v>
          </cell>
          <cell r="T657">
            <v>256341.55777116361</v>
          </cell>
          <cell r="U657">
            <v>0</v>
          </cell>
          <cell r="V657">
            <v>0</v>
          </cell>
          <cell r="W657">
            <v>5623.9506917600002</v>
          </cell>
          <cell r="X657">
            <v>47087.954000048529</v>
          </cell>
          <cell r="Y657">
            <v>0</v>
          </cell>
          <cell r="Z657">
            <v>0</v>
          </cell>
        </row>
        <row r="658">
          <cell r="A658" t="str">
            <v>Fire Station 222</v>
          </cell>
          <cell r="B658" t="str">
            <v>Fire Stations</v>
          </cell>
          <cell r="C658" t="str">
            <v>Fire Stations</v>
          </cell>
          <cell r="D658">
            <v>6910</v>
          </cell>
          <cell r="E658">
            <v>168</v>
          </cell>
          <cell r="F658">
            <v>0</v>
          </cell>
          <cell r="G658">
            <v>56182.071190999995</v>
          </cell>
          <cell r="H658">
            <v>15681.878111</v>
          </cell>
          <cell r="I658">
            <v>0</v>
          </cell>
          <cell r="J658">
            <v>0</v>
          </cell>
          <cell r="K658">
            <v>798.23498562771067</v>
          </cell>
          <cell r="L658">
            <v>221731.94045214186</v>
          </cell>
          <cell r="M658">
            <v>32037.989876325591</v>
          </cell>
          <cell r="N658">
            <v>32.088558676142092</v>
          </cell>
          <cell r="O658" t="e">
            <v>#DIV/0!</v>
          </cell>
          <cell r="P658">
            <v>0.19100332545322674</v>
          </cell>
          <cell r="Q658">
            <v>202.25629901866785</v>
          </cell>
          <cell r="R658">
            <v>595.97868660904282</v>
          </cell>
          <cell r="S658">
            <v>56182.071190999995</v>
          </cell>
          <cell r="T658">
            <v>162177.27886052869</v>
          </cell>
          <cell r="U658">
            <v>0</v>
          </cell>
          <cell r="V658">
            <v>0</v>
          </cell>
          <cell r="W658">
            <v>2247.28284764</v>
          </cell>
          <cell r="X658">
            <v>29790.707028685592</v>
          </cell>
          <cell r="Y658">
            <v>0</v>
          </cell>
          <cell r="Z658">
            <v>0</v>
          </cell>
        </row>
        <row r="659">
          <cell r="A659" t="str">
            <v>Fire Station 223</v>
          </cell>
          <cell r="B659" t="str">
            <v>Fire Stations</v>
          </cell>
          <cell r="C659" t="str">
            <v>Fire Stations</v>
          </cell>
          <cell r="D659">
            <v>7459</v>
          </cell>
          <cell r="E659">
            <v>168</v>
          </cell>
          <cell r="F659">
            <v>0</v>
          </cell>
          <cell r="G659">
            <v>45281.699946999994</v>
          </cell>
          <cell r="H659">
            <v>12462.290444</v>
          </cell>
          <cell r="I659">
            <v>0</v>
          </cell>
          <cell r="J659">
            <v>0</v>
          </cell>
          <cell r="K659">
            <v>636.6353334109815</v>
          </cell>
          <cell r="L659">
            <v>176843.14816971708</v>
          </cell>
          <cell r="M659">
            <v>25485.756531442363</v>
          </cell>
          <cell r="N659">
            <v>23.708693949553169</v>
          </cell>
          <cell r="O659" t="e">
            <v>#DIV/0!</v>
          </cell>
          <cell r="P659">
            <v>0.14112317827114981</v>
          </cell>
          <cell r="Q659">
            <v>163.01479903469917</v>
          </cell>
          <cell r="R659">
            <v>473.62053437628236</v>
          </cell>
          <cell r="S659">
            <v>45281.699946999994</v>
          </cell>
          <cell r="T659">
            <v>128881.26908471479</v>
          </cell>
          <cell r="U659">
            <v>0</v>
          </cell>
          <cell r="V659">
            <v>0</v>
          </cell>
          <cell r="W659">
            <v>1811.2679978799997</v>
          </cell>
          <cell r="X659">
            <v>23674.488533562362</v>
          </cell>
          <cell r="Y659">
            <v>0</v>
          </cell>
          <cell r="Z659">
            <v>0</v>
          </cell>
        </row>
        <row r="660">
          <cell r="A660" t="str">
            <v>Fire Station 224</v>
          </cell>
          <cell r="B660" t="str">
            <v>Fire Stations</v>
          </cell>
          <cell r="C660" t="str">
            <v>Fire Stations</v>
          </cell>
          <cell r="D660">
            <v>3767</v>
          </cell>
          <cell r="E660">
            <v>168</v>
          </cell>
          <cell r="F660">
            <v>0</v>
          </cell>
          <cell r="G660">
            <v>58792.835816999999</v>
          </cell>
          <cell r="H660">
            <v>11637.272580999999</v>
          </cell>
          <cell r="I660">
            <v>0</v>
          </cell>
          <cell r="J660">
            <v>0</v>
          </cell>
          <cell r="K660">
            <v>653.9214048201261</v>
          </cell>
          <cell r="L660">
            <v>181644.83467225725</v>
          </cell>
          <cell r="M660">
            <v>24458.923782079892</v>
          </cell>
          <cell r="N660">
            <v>48.220025132003514</v>
          </cell>
          <cell r="O660" t="e">
            <v>#DIV/0!</v>
          </cell>
          <cell r="P660">
            <v>0.28702395911906853</v>
          </cell>
          <cell r="Q660">
            <v>211.65509083373723</v>
          </cell>
          <cell r="R660">
            <v>442.26631398638892</v>
          </cell>
          <cell r="S660">
            <v>58792.835816999999</v>
          </cell>
          <cell r="T660">
            <v>120349.18185092769</v>
          </cell>
          <cell r="U660">
            <v>0</v>
          </cell>
          <cell r="V660">
            <v>0</v>
          </cell>
          <cell r="W660">
            <v>2351.7134326800001</v>
          </cell>
          <cell r="X660">
            <v>22107.210349399891</v>
          </cell>
          <cell r="Y660">
            <v>0</v>
          </cell>
          <cell r="Z660">
            <v>0</v>
          </cell>
        </row>
        <row r="661">
          <cell r="A661" t="str">
            <v>Fire Station 225</v>
          </cell>
          <cell r="B661" t="str">
            <v>Fire Stations</v>
          </cell>
          <cell r="C661" t="str">
            <v>Fire Stations</v>
          </cell>
          <cell r="D661">
            <v>9085</v>
          </cell>
          <cell r="E661">
            <v>168</v>
          </cell>
          <cell r="F661">
            <v>0</v>
          </cell>
          <cell r="G661">
            <v>91962.359647000005</v>
          </cell>
          <cell r="H661">
            <v>26191.235403999999</v>
          </cell>
          <cell r="I661">
            <v>0</v>
          </cell>
          <cell r="J661">
            <v>0</v>
          </cell>
          <cell r="K661">
            <v>1326.4452519570423</v>
          </cell>
          <cell r="L661">
            <v>368457.01443251176</v>
          </cell>
          <cell r="M661">
            <v>53433.722370504765</v>
          </cell>
          <cell r="N661">
            <v>40.556633399285829</v>
          </cell>
          <cell r="O661" t="e">
            <v>#DIV/0!</v>
          </cell>
          <cell r="P661">
            <v>0.24140853213860614</v>
          </cell>
          <cell r="Q661">
            <v>331.06587416459473</v>
          </cell>
          <cell r="R661">
            <v>995.37937779244749</v>
          </cell>
          <cell r="S661">
            <v>91962.359647000005</v>
          </cell>
          <cell r="T661">
            <v>270861.89917754679</v>
          </cell>
          <cell r="U661">
            <v>0</v>
          </cell>
          <cell r="V661">
            <v>0</v>
          </cell>
          <cell r="W661">
            <v>3678.4943858800002</v>
          </cell>
          <cell r="X661">
            <v>49755.227984624762</v>
          </cell>
          <cell r="Y661">
            <v>0</v>
          </cell>
          <cell r="Z661">
            <v>0</v>
          </cell>
        </row>
        <row r="662">
          <cell r="A662" t="str">
            <v>Fire Station 226</v>
          </cell>
          <cell r="B662" t="str">
            <v>Fire Stations</v>
          </cell>
          <cell r="C662" t="str">
            <v>Fire Stations</v>
          </cell>
          <cell r="D662">
            <v>11808</v>
          </cell>
          <cell r="E662">
            <v>168</v>
          </cell>
          <cell r="F662">
            <v>0</v>
          </cell>
          <cell r="G662">
            <v>51934.790813</v>
          </cell>
          <cell r="H662">
            <v>28079.30241</v>
          </cell>
          <cell r="I662">
            <v>0</v>
          </cell>
          <cell r="J662">
            <v>0</v>
          </cell>
          <cell r="K662">
            <v>1254.1000549698072</v>
          </cell>
          <cell r="L662">
            <v>348361.12638050201</v>
          </cell>
          <cell r="M662">
            <v>55419.361627772902</v>
          </cell>
          <cell r="N662">
            <v>29.502127911627881</v>
          </cell>
          <cell r="O662" t="e">
            <v>#DIV/0!</v>
          </cell>
          <cell r="P662">
            <v>0.17560790423588024</v>
          </cell>
          <cell r="Q662">
            <v>186.96602594866218</v>
          </cell>
          <cell r="R662">
            <v>1067.1340290211449</v>
          </cell>
          <cell r="S662">
            <v>51934.790813</v>
          </cell>
          <cell r="T662">
            <v>290387.72173349699</v>
          </cell>
          <cell r="U662">
            <v>0</v>
          </cell>
          <cell r="V662">
            <v>0</v>
          </cell>
          <cell r="W662">
            <v>2077.3916325199998</v>
          </cell>
          <cell r="X662">
            <v>53341.969995252904</v>
          </cell>
          <cell r="Y662">
            <v>0</v>
          </cell>
          <cell r="Z662">
            <v>0</v>
          </cell>
        </row>
        <row r="663">
          <cell r="A663" t="str">
            <v>Fire Station 227</v>
          </cell>
          <cell r="B663" t="str">
            <v>Fire Stations</v>
          </cell>
          <cell r="C663" t="str">
            <v>Fire Stations</v>
          </cell>
          <cell r="D663">
            <v>10484</v>
          </cell>
          <cell r="E663">
            <v>168</v>
          </cell>
          <cell r="F663">
            <v>0</v>
          </cell>
          <cell r="G663">
            <v>72581.926376000003</v>
          </cell>
          <cell r="H663">
            <v>19114.944705999998</v>
          </cell>
          <cell r="I663">
            <v>0</v>
          </cell>
          <cell r="J663">
            <v>0</v>
          </cell>
          <cell r="K663">
            <v>987.7459782000866</v>
          </cell>
          <cell r="L663">
            <v>274373.88283335738</v>
          </cell>
          <cell r="M663">
            <v>39215.746363581144</v>
          </cell>
          <cell r="N663">
            <v>26.17072518441028</v>
          </cell>
          <cell r="O663" t="e">
            <v>#DIV/0!</v>
          </cell>
          <cell r="P663">
            <v>0.15577812609768024</v>
          </cell>
          <cell r="Q663">
            <v>261.29602368249562</v>
          </cell>
          <cell r="R663">
            <v>726.44995451759098</v>
          </cell>
          <cell r="S663">
            <v>72581.926376000003</v>
          </cell>
          <cell r="T663">
            <v>197681.02366604019</v>
          </cell>
          <cell r="U663">
            <v>0</v>
          </cell>
          <cell r="V663">
            <v>0</v>
          </cell>
          <cell r="W663">
            <v>2903.2770550400001</v>
          </cell>
          <cell r="X663">
            <v>36312.469308541142</v>
          </cell>
          <cell r="Y663">
            <v>0</v>
          </cell>
          <cell r="Z663">
            <v>0</v>
          </cell>
        </row>
        <row r="664">
          <cell r="A664" t="str">
            <v>Fire Station 231</v>
          </cell>
          <cell r="B664" t="str">
            <v>Fire Stations</v>
          </cell>
          <cell r="C664" t="str">
            <v>Fire Stations</v>
          </cell>
          <cell r="D664">
            <v>14241</v>
          </cell>
          <cell r="E664">
            <v>168</v>
          </cell>
          <cell r="F664">
            <v>0</v>
          </cell>
          <cell r="G664">
            <v>150342.81057999999</v>
          </cell>
          <cell r="H664">
            <v>45419.637741999999</v>
          </cell>
          <cell r="I664">
            <v>0</v>
          </cell>
          <cell r="J664">
            <v>0</v>
          </cell>
          <cell r="K664">
            <v>2267.3775826015103</v>
          </cell>
          <cell r="L664">
            <v>629827.10627819737</v>
          </cell>
          <cell r="M664">
            <v>92296.944045299984</v>
          </cell>
          <cell r="N664">
            <v>44.226325839350984</v>
          </cell>
          <cell r="O664" t="e">
            <v>#DIV/0!</v>
          </cell>
          <cell r="P664">
            <v>0.26325193951994635</v>
          </cell>
          <cell r="Q664">
            <v>541.23637323015862</v>
          </cell>
          <cell r="R664">
            <v>1726.1412093713518</v>
          </cell>
          <cell r="S664">
            <v>150342.81057999999</v>
          </cell>
          <cell r="T664">
            <v>469716.26763644139</v>
          </cell>
          <cell r="U664">
            <v>0</v>
          </cell>
          <cell r="V664">
            <v>0</v>
          </cell>
          <cell r="W664">
            <v>6013.7124231999996</v>
          </cell>
          <cell r="X664">
            <v>86283.231622099978</v>
          </cell>
          <cell r="Y664">
            <v>0</v>
          </cell>
          <cell r="Z664">
            <v>0</v>
          </cell>
        </row>
        <row r="665">
          <cell r="A665" t="str">
            <v>Fire Station 232</v>
          </cell>
          <cell r="B665" t="str">
            <v>Fire Stations</v>
          </cell>
          <cell r="C665" t="str">
            <v>Fire Stations</v>
          </cell>
          <cell r="D665">
            <v>5350</v>
          </cell>
          <cell r="E665">
            <v>168</v>
          </cell>
          <cell r="F665">
            <v>0</v>
          </cell>
          <cell r="G665">
            <v>73787.695066999993</v>
          </cell>
          <cell r="H665">
            <v>13290.06199</v>
          </cell>
          <cell r="I665">
            <v>0</v>
          </cell>
          <cell r="J665">
            <v>0</v>
          </cell>
          <cell r="K665">
            <v>770.71621559767595</v>
          </cell>
          <cell r="L665">
            <v>214087.83766602111</v>
          </cell>
          <cell r="M665">
            <v>28198.5056644631</v>
          </cell>
          <cell r="N665">
            <v>40.016418255331047</v>
          </cell>
          <cell r="O665" t="e">
            <v>#DIV/0!</v>
          </cell>
          <cell r="P665">
            <v>0.23819296580554195</v>
          </cell>
          <cell r="Q665">
            <v>265.63680905662596</v>
          </cell>
          <cell r="R665">
            <v>505.07940654104999</v>
          </cell>
          <cell r="S665">
            <v>73787.695066999993</v>
          </cell>
          <cell r="T665">
            <v>137441.83408198299</v>
          </cell>
          <cell r="U665">
            <v>0</v>
          </cell>
          <cell r="V665">
            <v>0</v>
          </cell>
          <cell r="W665">
            <v>2951.5078026799997</v>
          </cell>
          <cell r="X665">
            <v>25246.9978617831</v>
          </cell>
          <cell r="Y665">
            <v>0</v>
          </cell>
          <cell r="Z665">
            <v>0</v>
          </cell>
        </row>
        <row r="666">
          <cell r="A666" t="str">
            <v>Fire Station 233</v>
          </cell>
          <cell r="B666" t="str">
            <v>Fire Stations</v>
          </cell>
          <cell r="C666" t="str">
            <v>Fire Stations</v>
          </cell>
          <cell r="D666">
            <v>11001</v>
          </cell>
          <cell r="E666">
            <v>168</v>
          </cell>
          <cell r="F666">
            <v>0</v>
          </cell>
          <cell r="G666">
            <v>75686.495681999993</v>
          </cell>
          <cell r="H666">
            <v>21473.063979999999</v>
          </cell>
          <cell r="I666">
            <v>0</v>
          </cell>
          <cell r="J666">
            <v>0</v>
          </cell>
          <cell r="K666">
            <v>1088.5411295000602</v>
          </cell>
          <cell r="L666">
            <v>302372.53597223893</v>
          </cell>
          <cell r="M666">
            <v>43819.624739446197</v>
          </cell>
          <cell r="N666">
            <v>27.485913641690658</v>
          </cell>
          <cell r="O666" t="e">
            <v>#DIV/0!</v>
          </cell>
          <cell r="P666">
            <v>0.16360662881958726</v>
          </cell>
          <cell r="Q666">
            <v>272.47251975263521</v>
          </cell>
          <cell r="R666">
            <v>816.06860974742494</v>
          </cell>
          <cell r="S666">
            <v>75686.495681999993</v>
          </cell>
          <cell r="T666">
            <v>222067.98576196597</v>
          </cell>
          <cell r="U666">
            <v>0</v>
          </cell>
          <cell r="V666">
            <v>0</v>
          </cell>
          <cell r="W666">
            <v>3027.4598272799999</v>
          </cell>
          <cell r="X666">
            <v>40792.164912166198</v>
          </cell>
          <cell r="Y666">
            <v>0</v>
          </cell>
          <cell r="Z666">
            <v>0</v>
          </cell>
        </row>
        <row r="667">
          <cell r="A667" t="str">
            <v>Fire Station 234</v>
          </cell>
          <cell r="B667" t="str">
            <v>Fire Stations</v>
          </cell>
          <cell r="C667" t="str">
            <v>Fire Stations</v>
          </cell>
          <cell r="D667">
            <v>5350</v>
          </cell>
          <cell r="E667">
            <v>168</v>
          </cell>
          <cell r="F667">
            <v>0</v>
          </cell>
          <cell r="G667">
            <v>50210.251127000003</v>
          </cell>
          <cell r="H667">
            <v>13272.398696999999</v>
          </cell>
          <cell r="I667">
            <v>0</v>
          </cell>
          <cell r="J667">
            <v>0</v>
          </cell>
          <cell r="K667">
            <v>685.16578279390592</v>
          </cell>
          <cell r="L667">
            <v>190323.82855386275</v>
          </cell>
          <cell r="M667">
            <v>27221.853125783928</v>
          </cell>
          <cell r="N667">
            <v>35.574547393245375</v>
          </cell>
          <cell r="O667" t="e">
            <v>#DIV/0!</v>
          </cell>
          <cell r="P667">
            <v>0.21175325829312724</v>
          </cell>
          <cell r="Q667">
            <v>180.7576572109669</v>
          </cell>
          <cell r="R667">
            <v>504.40812558293902</v>
          </cell>
          <cell r="S667">
            <v>50210.251127000003</v>
          </cell>
          <cell r="T667">
            <v>137259.16560476489</v>
          </cell>
          <cell r="U667">
            <v>0</v>
          </cell>
          <cell r="V667">
            <v>0</v>
          </cell>
          <cell r="W667">
            <v>2008.4100450800001</v>
          </cell>
          <cell r="X667">
            <v>25213.443080703928</v>
          </cell>
          <cell r="Y667">
            <v>0</v>
          </cell>
          <cell r="Z667">
            <v>0</v>
          </cell>
        </row>
        <row r="668">
          <cell r="A668" t="str">
            <v>Fire Station 235</v>
          </cell>
          <cell r="B668" t="str">
            <v>Fire Stations</v>
          </cell>
          <cell r="C668" t="str">
            <v>Fire Stations</v>
          </cell>
          <cell r="D668">
            <v>8902</v>
          </cell>
          <cell r="E668">
            <v>168</v>
          </cell>
          <cell r="F668">
            <v>0</v>
          </cell>
          <cell r="G668">
            <v>98802.42841800001</v>
          </cell>
          <cell r="H668">
            <v>20573.841439</v>
          </cell>
          <cell r="I668">
            <v>0</v>
          </cell>
          <cell r="J668">
            <v>0</v>
          </cell>
          <cell r="K668">
            <v>1137.5845173925848</v>
          </cell>
          <cell r="L668">
            <v>315995.69927571801</v>
          </cell>
          <cell r="M668">
            <v>43036.017979973913</v>
          </cell>
          <cell r="N668">
            <v>35.497157860673781</v>
          </cell>
          <cell r="O668" t="e">
            <v>#DIV/0!</v>
          </cell>
          <cell r="P668">
            <v>0.21129260631353441</v>
          </cell>
          <cell r="Q668">
            <v>355.69022434122627</v>
          </cell>
          <cell r="R668">
            <v>781.89429305135855</v>
          </cell>
          <cell r="S668">
            <v>98802.42841800001</v>
          </cell>
          <cell r="T668">
            <v>212768.49600970629</v>
          </cell>
          <cell r="U668">
            <v>0</v>
          </cell>
          <cell r="V668">
            <v>0</v>
          </cell>
          <cell r="W668">
            <v>3952.0971367200004</v>
          </cell>
          <cell r="X668">
            <v>39083.920843253909</v>
          </cell>
          <cell r="Y668">
            <v>0</v>
          </cell>
          <cell r="Z668">
            <v>0</v>
          </cell>
        </row>
        <row r="669">
          <cell r="A669" t="str">
            <v>Fire Station 241</v>
          </cell>
          <cell r="B669" t="str">
            <v>Fire Stations</v>
          </cell>
          <cell r="C669" t="str">
            <v>Fire Stations</v>
          </cell>
          <cell r="D669">
            <v>5500</v>
          </cell>
          <cell r="E669">
            <v>168</v>
          </cell>
          <cell r="F669">
            <v>0</v>
          </cell>
          <cell r="G669">
            <v>43569.512219000004</v>
          </cell>
          <cell r="H669">
            <v>11028.672928</v>
          </cell>
          <cell r="I669">
            <v>0</v>
          </cell>
          <cell r="J669">
            <v>0</v>
          </cell>
          <cell r="K669">
            <v>575.987812136971</v>
          </cell>
          <cell r="L669">
            <v>159996.61448249195</v>
          </cell>
          <cell r="M669">
            <v>22693.840163352321</v>
          </cell>
          <cell r="N669">
            <v>29.090293542271262</v>
          </cell>
          <cell r="O669" t="e">
            <v>#DIV/0!</v>
          </cell>
          <cell r="P669">
            <v>0.17315650918018607</v>
          </cell>
          <cell r="Q669">
            <v>156.85089753108329</v>
          </cell>
          <cell r="R669">
            <v>419.13691460588768</v>
          </cell>
          <cell r="S669">
            <v>43569.512219000004</v>
          </cell>
          <cell r="T669">
            <v>114055.22681949759</v>
          </cell>
          <cell r="U669">
            <v>0</v>
          </cell>
          <cell r="V669">
            <v>0</v>
          </cell>
          <cell r="W669">
            <v>1742.7804887600003</v>
          </cell>
          <cell r="X669">
            <v>20951.059674592321</v>
          </cell>
          <cell r="Y669">
            <v>0</v>
          </cell>
          <cell r="Z669">
            <v>0</v>
          </cell>
        </row>
        <row r="670">
          <cell r="A670" t="str">
            <v>Fire Station 242</v>
          </cell>
          <cell r="B670" t="str">
            <v>Fire Stations</v>
          </cell>
          <cell r="C670" t="str">
            <v>Fire Stations</v>
          </cell>
          <cell r="D670">
            <v>5500</v>
          </cell>
          <cell r="E670">
            <v>168</v>
          </cell>
          <cell r="F670">
            <v>0</v>
          </cell>
          <cell r="G670">
            <v>61287.565188</v>
          </cell>
          <cell r="H670">
            <v>16142.529354999999</v>
          </cell>
          <cell r="I670">
            <v>0</v>
          </cell>
          <cell r="J670">
            <v>0</v>
          </cell>
          <cell r="K670">
            <v>834.12156533220627</v>
          </cell>
          <cell r="L670">
            <v>231700.43481450176</v>
          </cell>
          <cell r="M670">
            <v>33117.304197919948</v>
          </cell>
          <cell r="N670">
            <v>42.127351784454866</v>
          </cell>
          <cell r="O670" t="e">
            <v>#DIV/0!</v>
          </cell>
          <cell r="P670">
            <v>0.25075804633604087</v>
          </cell>
          <cell r="Q670">
            <v>220.63615399027782</v>
          </cell>
          <cell r="R670">
            <v>613.4854113419284</v>
          </cell>
          <cell r="S670">
            <v>61287.565188</v>
          </cell>
          <cell r="T670">
            <v>166941.19583060348</v>
          </cell>
          <cell r="U670">
            <v>0</v>
          </cell>
          <cell r="V670">
            <v>0</v>
          </cell>
          <cell r="W670">
            <v>2451.5026075199999</v>
          </cell>
          <cell r="X670">
            <v>30665.801590399948</v>
          </cell>
          <cell r="Y670">
            <v>0</v>
          </cell>
          <cell r="Z670">
            <v>0</v>
          </cell>
        </row>
        <row r="671">
          <cell r="A671" t="str">
            <v>Fire Station 243</v>
          </cell>
          <cell r="B671" t="str">
            <v>Fire Stations</v>
          </cell>
          <cell r="C671" t="str">
            <v>Fire Stations</v>
          </cell>
          <cell r="D671">
            <v>5350</v>
          </cell>
          <cell r="E671">
            <v>168</v>
          </cell>
          <cell r="F671">
            <v>0</v>
          </cell>
          <cell r="G671">
            <v>45186.220939999999</v>
          </cell>
          <cell r="H671">
            <v>17321.654494000002</v>
          </cell>
          <cell r="I671">
            <v>0</v>
          </cell>
          <cell r="J671">
            <v>0</v>
          </cell>
          <cell r="K671">
            <v>820.96830149134348</v>
          </cell>
          <cell r="L671">
            <v>228046.75041426209</v>
          </cell>
          <cell r="M671">
            <v>34713.222663306864</v>
          </cell>
          <cell r="N671">
            <v>42.625560825095718</v>
          </cell>
          <cell r="O671" t="e">
            <v>#DIV/0!</v>
          </cell>
          <cell r="P671">
            <v>0.25372357633985548</v>
          </cell>
          <cell r="Q671">
            <v>162.6710731773141</v>
          </cell>
          <cell r="R671">
            <v>658.29722831402933</v>
          </cell>
          <cell r="S671">
            <v>45186.220939999999</v>
          </cell>
          <cell r="T671">
            <v>179135.3542805998</v>
          </cell>
          <cell r="U671">
            <v>0</v>
          </cell>
          <cell r="V671">
            <v>0</v>
          </cell>
          <cell r="W671">
            <v>1807.4488375999999</v>
          </cell>
          <cell r="X671">
            <v>32905.773825706863</v>
          </cell>
          <cell r="Y671">
            <v>0</v>
          </cell>
          <cell r="Z671">
            <v>0</v>
          </cell>
        </row>
        <row r="672">
          <cell r="A672" t="str">
            <v>Fire Station 244</v>
          </cell>
          <cell r="B672" t="str">
            <v>Fire Stations</v>
          </cell>
          <cell r="C672" t="str">
            <v>Fire Stations</v>
          </cell>
          <cell r="D672">
            <v>5350</v>
          </cell>
          <cell r="E672">
            <v>168</v>
          </cell>
          <cell r="F672">
            <v>0</v>
          </cell>
          <cell r="G672">
            <v>52777.30646</v>
          </cell>
          <cell r="H672">
            <v>13830.249091</v>
          </cell>
          <cell r="I672">
            <v>0</v>
          </cell>
          <cell r="J672">
            <v>0</v>
          </cell>
          <cell r="K672">
            <v>715.60793018312711</v>
          </cell>
          <cell r="L672">
            <v>198779.98060642421</v>
          </cell>
          <cell r="M672">
            <v>28384.278154081792</v>
          </cell>
          <cell r="N672">
            <v>37.155136561948453</v>
          </cell>
          <cell r="O672" t="e">
            <v>#DIV/0!</v>
          </cell>
          <cell r="P672">
            <v>0.22116152715445508</v>
          </cell>
          <cell r="Q672">
            <v>189.99909491559688</v>
          </cell>
          <cell r="R672">
            <v>525.60883526753025</v>
          </cell>
          <cell r="S672">
            <v>52777.30646</v>
          </cell>
          <cell r="T672">
            <v>143028.2870243947</v>
          </cell>
          <cell r="U672">
            <v>0</v>
          </cell>
          <cell r="V672">
            <v>0</v>
          </cell>
          <cell r="W672">
            <v>2111.0922584</v>
          </cell>
          <cell r="X672">
            <v>26273.185895681792</v>
          </cell>
          <cell r="Y672">
            <v>0</v>
          </cell>
          <cell r="Z672">
            <v>0</v>
          </cell>
        </row>
        <row r="673">
          <cell r="A673" t="str">
            <v>Fire Station 245</v>
          </cell>
          <cell r="B673" t="str">
            <v>Fire Stations</v>
          </cell>
          <cell r="C673" t="str">
            <v>Fire Stations</v>
          </cell>
          <cell r="D673">
            <v>5608</v>
          </cell>
          <cell r="E673">
            <v>168</v>
          </cell>
          <cell r="F673">
            <v>0</v>
          </cell>
          <cell r="G673">
            <v>52535.763200000001</v>
          </cell>
          <cell r="H673">
            <v>11758.466328</v>
          </cell>
          <cell r="I673">
            <v>0</v>
          </cell>
          <cell r="J673">
            <v>0</v>
          </cell>
          <cell r="K673">
            <v>636.00173218336226</v>
          </cell>
          <cell r="L673">
            <v>176667.14782871175</v>
          </cell>
          <cell r="M673">
            <v>24438.871426638321</v>
          </cell>
          <cell r="N673">
            <v>31.502701110683265</v>
          </cell>
          <cell r="O673" t="e">
            <v>#DIV/0!</v>
          </cell>
          <cell r="P673">
            <v>0.18751607803978135</v>
          </cell>
          <cell r="Q673">
            <v>189.12953555644799</v>
          </cell>
          <cell r="R673">
            <v>446.87219662691427</v>
          </cell>
          <cell r="S673">
            <v>52535.763200000001</v>
          </cell>
          <cell r="T673">
            <v>121602.5312242776</v>
          </cell>
          <cell r="U673">
            <v>0</v>
          </cell>
          <cell r="V673">
            <v>0</v>
          </cell>
          <cell r="W673">
            <v>2101.4305279999999</v>
          </cell>
          <cell r="X673">
            <v>22337.440898638321</v>
          </cell>
          <cell r="Y673">
            <v>0</v>
          </cell>
          <cell r="Z673">
            <v>0</v>
          </cell>
        </row>
        <row r="674">
          <cell r="A674" t="str">
            <v>Fire Station 311</v>
          </cell>
          <cell r="B674" t="str">
            <v>Fire Stations</v>
          </cell>
          <cell r="C674" t="str">
            <v>Fire Stations</v>
          </cell>
          <cell r="D674">
            <v>12755</v>
          </cell>
          <cell r="E674">
            <v>168</v>
          </cell>
          <cell r="F674">
            <v>0</v>
          </cell>
          <cell r="G674">
            <v>47248.648625999995</v>
          </cell>
          <cell r="H674">
            <v>14600.884146</v>
          </cell>
          <cell r="I674">
            <v>0</v>
          </cell>
          <cell r="J674">
            <v>0</v>
          </cell>
          <cell r="K674">
            <v>724.99211928492355</v>
          </cell>
          <cell r="L674">
            <v>201386.69980136765</v>
          </cell>
          <cell r="M674">
            <v>29627.099548354741</v>
          </cell>
          <cell r="N674">
            <v>15.788843575175825</v>
          </cell>
          <cell r="O674" t="e">
            <v>#DIV/0!</v>
          </cell>
          <cell r="P674">
            <v>9.3981211756998959E-2</v>
          </cell>
          <cell r="Q674">
            <v>170.09584378332937</v>
          </cell>
          <cell r="R674">
            <v>554.89627550159423</v>
          </cell>
          <cell r="S674">
            <v>47248.648625999995</v>
          </cell>
          <cell r="T674">
            <v>150997.9635726882</v>
          </cell>
          <cell r="U674">
            <v>0</v>
          </cell>
          <cell r="V674">
            <v>0</v>
          </cell>
          <cell r="W674">
            <v>1889.9459450399997</v>
          </cell>
          <cell r="X674">
            <v>27737.153603314742</v>
          </cell>
          <cell r="Y674">
            <v>0</v>
          </cell>
          <cell r="Z674">
            <v>0</v>
          </cell>
        </row>
        <row r="675">
          <cell r="A675" t="str">
            <v>Fire Station 312</v>
          </cell>
          <cell r="B675" t="str">
            <v>Fire Stations</v>
          </cell>
          <cell r="C675" t="str">
            <v>Fire Stations</v>
          </cell>
          <cell r="D675">
            <v>9806</v>
          </cell>
          <cell r="E675">
            <v>168</v>
          </cell>
          <cell r="F675">
            <v>0</v>
          </cell>
          <cell r="G675">
            <v>108098.219054</v>
          </cell>
          <cell r="H675">
            <v>25288.982206000001</v>
          </cell>
          <cell r="I675">
            <v>0</v>
          </cell>
          <cell r="J675">
            <v>0</v>
          </cell>
          <cell r="K675">
            <v>1350.2450931882124</v>
          </cell>
          <cell r="L675">
            <v>375068.08144117013</v>
          </cell>
          <cell r="M675">
            <v>52365.155369076143</v>
          </cell>
          <cell r="N675">
            <v>38.248835553861937</v>
          </cell>
          <cell r="O675" t="e">
            <v>#DIV/0!</v>
          </cell>
          <cell r="P675">
            <v>0.22767164020155914</v>
          </cell>
          <cell r="Q675">
            <v>389.1552100676858</v>
          </cell>
          <cell r="R675">
            <v>961.08988312052657</v>
          </cell>
          <cell r="S675">
            <v>108098.219054</v>
          </cell>
          <cell r="T675">
            <v>261531.06727979018</v>
          </cell>
          <cell r="U675">
            <v>0</v>
          </cell>
          <cell r="V675">
            <v>0</v>
          </cell>
          <cell r="W675">
            <v>4323.9287621599997</v>
          </cell>
          <cell r="X675">
            <v>48041.226606916141</v>
          </cell>
          <cell r="Y675">
            <v>0</v>
          </cell>
          <cell r="Z675">
            <v>0</v>
          </cell>
        </row>
        <row r="676">
          <cell r="A676" t="str">
            <v>Fire Station 313</v>
          </cell>
          <cell r="B676" t="str">
            <v>Fire Stations</v>
          </cell>
          <cell r="C676" t="str">
            <v>Fire Stations</v>
          </cell>
          <cell r="D676">
            <v>12099</v>
          </cell>
          <cell r="E676">
            <v>168</v>
          </cell>
          <cell r="F676">
            <v>0</v>
          </cell>
          <cell r="G676">
            <v>132247.56136700002</v>
          </cell>
          <cell r="H676">
            <v>33073.497781999999</v>
          </cell>
          <cell r="I676">
            <v>0</v>
          </cell>
          <cell r="J676">
            <v>0</v>
          </cell>
          <cell r="K676">
            <v>1733.0280966267451</v>
          </cell>
          <cell r="L676">
            <v>481396.69350742921</v>
          </cell>
          <cell r="M676">
            <v>68119.295456167587</v>
          </cell>
          <cell r="N676">
            <v>39.788138979042003</v>
          </cell>
          <cell r="O676" t="e">
            <v>#DIV/0!</v>
          </cell>
          <cell r="P676">
            <v>0.23683416058953574</v>
          </cell>
          <cell r="Q676">
            <v>476.09320463462052</v>
          </cell>
          <cell r="R676">
            <v>1256.9348919921247</v>
          </cell>
          <cell r="S676">
            <v>132247.56136700002</v>
          </cell>
          <cell r="T676">
            <v>342036.19201210939</v>
          </cell>
          <cell r="U676">
            <v>0</v>
          </cell>
          <cell r="V676">
            <v>0</v>
          </cell>
          <cell r="W676">
            <v>5289.902454680001</v>
          </cell>
          <cell r="X676">
            <v>62829.39300148758</v>
          </cell>
          <cell r="Y676">
            <v>0</v>
          </cell>
          <cell r="Z676">
            <v>0</v>
          </cell>
        </row>
        <row r="677">
          <cell r="A677" t="str">
            <v>Fire Station 314</v>
          </cell>
          <cell r="B677" t="str">
            <v>Fire Stations</v>
          </cell>
          <cell r="C677" t="str">
            <v>Fire Stations</v>
          </cell>
          <cell r="D677">
            <v>11937</v>
          </cell>
          <cell r="E677">
            <v>168</v>
          </cell>
          <cell r="F677">
            <v>0</v>
          </cell>
          <cell r="G677">
            <v>50866.472307999997</v>
          </cell>
          <cell r="H677">
            <v>24241.851516999999</v>
          </cell>
          <cell r="I677">
            <v>0</v>
          </cell>
          <cell r="J677">
            <v>0</v>
          </cell>
          <cell r="K677">
            <v>1104.4144851735596</v>
          </cell>
          <cell r="L677">
            <v>306781.80143709987</v>
          </cell>
          <cell r="M677">
            <v>48086.661800649737</v>
          </cell>
          <cell r="N677">
            <v>25.700075516218469</v>
          </cell>
          <cell r="O677" t="e">
            <v>#DIV/0!</v>
          </cell>
          <cell r="P677">
            <v>0.15297663997749089</v>
          </cell>
          <cell r="Q677">
            <v>183.1200633058846</v>
          </cell>
          <cell r="R677">
            <v>921.29442186767494</v>
          </cell>
          <cell r="S677">
            <v>50866.472307999997</v>
          </cell>
          <cell r="T677">
            <v>250701.95583335886</v>
          </cell>
          <cell r="U677">
            <v>0</v>
          </cell>
          <cell r="V677">
            <v>0</v>
          </cell>
          <cell r="W677">
            <v>2034.6588923199999</v>
          </cell>
          <cell r="X677">
            <v>46052.002908329734</v>
          </cell>
          <cell r="Y677">
            <v>0</v>
          </cell>
          <cell r="Z677">
            <v>0</v>
          </cell>
        </row>
        <row r="678">
          <cell r="A678" t="str">
            <v>Fire Station 315</v>
          </cell>
          <cell r="B678" t="str">
            <v>Fire Stations</v>
          </cell>
          <cell r="C678" t="str">
            <v>Fire Stations</v>
          </cell>
          <cell r="D678">
            <v>7244</v>
          </cell>
          <cell r="E678">
            <v>168</v>
          </cell>
          <cell r="F678">
            <v>0</v>
          </cell>
          <cell r="G678">
            <v>101059.021926</v>
          </cell>
          <cell r="H678">
            <v>28855.71875</v>
          </cell>
          <cell r="I678">
            <v>0</v>
          </cell>
          <cell r="J678">
            <v>0</v>
          </cell>
          <cell r="K678">
            <v>1460.4551777217521</v>
          </cell>
          <cell r="L678">
            <v>405681.99381159781</v>
          </cell>
          <cell r="M678">
            <v>58859.281229227505</v>
          </cell>
          <cell r="N678">
            <v>56.002483960739625</v>
          </cell>
          <cell r="O678" t="e">
            <v>#DIV/0!</v>
          </cell>
          <cell r="P678">
            <v>0.33334811881392634</v>
          </cell>
          <cell r="Q678">
            <v>363.81399481892885</v>
          </cell>
          <cell r="R678">
            <v>1096.6411829028232</v>
          </cell>
          <cell r="S678">
            <v>101059.021926</v>
          </cell>
          <cell r="T678">
            <v>298417.18659687496</v>
          </cell>
          <cell r="U678">
            <v>0</v>
          </cell>
          <cell r="V678">
            <v>0</v>
          </cell>
          <cell r="W678">
            <v>4042.3608770400001</v>
          </cell>
          <cell r="X678">
            <v>54816.920352187502</v>
          </cell>
          <cell r="Y678">
            <v>0</v>
          </cell>
          <cell r="Z678">
            <v>0</v>
          </cell>
        </row>
        <row r="679">
          <cell r="A679" t="str">
            <v>Fire Station 321</v>
          </cell>
          <cell r="B679" t="str">
            <v>Fire Stations</v>
          </cell>
          <cell r="C679" t="str">
            <v>Fire Stations</v>
          </cell>
          <cell r="D679">
            <v>7535</v>
          </cell>
          <cell r="E679">
            <v>168</v>
          </cell>
          <cell r="F679">
            <v>0</v>
          </cell>
          <cell r="G679">
            <v>105289.10924200001</v>
          </cell>
          <cell r="H679">
            <v>26143.853544999998</v>
          </cell>
          <cell r="I679">
            <v>0</v>
          </cell>
          <cell r="J679">
            <v>0</v>
          </cell>
          <cell r="K679">
            <v>1372.6210363597843</v>
          </cell>
          <cell r="L679">
            <v>381283.62121105118</v>
          </cell>
          <cell r="M679">
            <v>53876.781510581051</v>
          </cell>
          <cell r="N679">
            <v>50.601675011420198</v>
          </cell>
          <cell r="O679" t="e">
            <v>#DIV/0!</v>
          </cell>
          <cell r="P679">
            <v>0.30120044649654881</v>
          </cell>
          <cell r="Q679">
            <v>379.04237260783862</v>
          </cell>
          <cell r="R679">
            <v>993.57866375194578</v>
          </cell>
          <cell r="S679">
            <v>105289.10924200001</v>
          </cell>
          <cell r="T679">
            <v>270371.89020632644</v>
          </cell>
          <cell r="U679">
            <v>0</v>
          </cell>
          <cell r="V679">
            <v>0</v>
          </cell>
          <cell r="W679">
            <v>4211.5643696800007</v>
          </cell>
          <cell r="X679">
            <v>49665.217140901048</v>
          </cell>
          <cell r="Y679">
            <v>0</v>
          </cell>
          <cell r="Z679">
            <v>0</v>
          </cell>
        </row>
        <row r="680">
          <cell r="A680" t="str">
            <v>Fire Station 322</v>
          </cell>
          <cell r="B680" t="str">
            <v>Fire Stations</v>
          </cell>
          <cell r="C680" t="str">
            <v>Fire Stations</v>
          </cell>
          <cell r="D680">
            <v>7535</v>
          </cell>
          <cell r="E680">
            <v>168</v>
          </cell>
          <cell r="F680">
            <v>0</v>
          </cell>
          <cell r="G680">
            <v>47289.372000000003</v>
          </cell>
          <cell r="H680">
            <v>15249.634114999999</v>
          </cell>
          <cell r="I680">
            <v>0</v>
          </cell>
          <cell r="J680">
            <v>0</v>
          </cell>
          <cell r="K680">
            <v>749.79400778596687</v>
          </cell>
          <cell r="L680">
            <v>208276.11327387969</v>
          </cell>
          <cell r="M680">
            <v>30861.15231192435</v>
          </cell>
          <cell r="N680">
            <v>27.641156373441234</v>
          </cell>
          <cell r="O680" t="e">
            <v>#DIV/0!</v>
          </cell>
          <cell r="P680">
            <v>0.16453069269905496</v>
          </cell>
          <cell r="Q680">
            <v>170.24244854058</v>
          </cell>
          <cell r="R680">
            <v>579.5515592453869</v>
          </cell>
          <cell r="S680">
            <v>47289.372000000003</v>
          </cell>
          <cell r="T680">
            <v>157707.14112709547</v>
          </cell>
          <cell r="U680">
            <v>0</v>
          </cell>
          <cell r="V680">
            <v>0</v>
          </cell>
          <cell r="W680">
            <v>1891.5748800000001</v>
          </cell>
          <cell r="X680">
            <v>28969.57743192435</v>
          </cell>
          <cell r="Y680">
            <v>0</v>
          </cell>
          <cell r="Z680">
            <v>0</v>
          </cell>
        </row>
        <row r="681">
          <cell r="A681" t="str">
            <v>Fire Station 323</v>
          </cell>
          <cell r="B681" t="str">
            <v>Fire Stations</v>
          </cell>
          <cell r="C681" t="str">
            <v>Fire Stations</v>
          </cell>
          <cell r="D681">
            <v>10236</v>
          </cell>
          <cell r="E681">
            <v>168</v>
          </cell>
          <cell r="F681">
            <v>0</v>
          </cell>
          <cell r="G681">
            <v>108988.179059</v>
          </cell>
          <cell r="H681">
            <v>38942.397647000005</v>
          </cell>
          <cell r="I681">
            <v>0</v>
          </cell>
          <cell r="J681">
            <v>0</v>
          </cell>
          <cell r="K681">
            <v>1872.3373600203927</v>
          </cell>
          <cell r="L681">
            <v>520093.71111677575</v>
          </cell>
          <cell r="M681">
            <v>78338.010548389444</v>
          </cell>
          <cell r="N681">
            <v>50.810249229853042</v>
          </cell>
          <cell r="O681" t="e">
            <v>#DIV/0!</v>
          </cell>
          <cell r="P681">
            <v>0.30244195970150622</v>
          </cell>
          <cell r="Q681">
            <v>392.35907943508585</v>
          </cell>
          <cell r="R681">
            <v>1479.9782805853069</v>
          </cell>
          <cell r="S681">
            <v>108988.179059</v>
          </cell>
          <cell r="T681">
            <v>402730.59374597995</v>
          </cell>
          <cell r="U681">
            <v>0</v>
          </cell>
          <cell r="V681">
            <v>0</v>
          </cell>
          <cell r="W681">
            <v>4359.5271623600001</v>
          </cell>
          <cell r="X681">
            <v>73978.483386029446</v>
          </cell>
          <cell r="Y681">
            <v>0</v>
          </cell>
          <cell r="Z681">
            <v>0</v>
          </cell>
        </row>
        <row r="682">
          <cell r="A682" t="str">
            <v>Fire Station 324</v>
          </cell>
          <cell r="B682" t="str">
            <v>Fire Stations</v>
          </cell>
          <cell r="C682" t="str">
            <v>Fire Stations</v>
          </cell>
          <cell r="D682">
            <v>13153</v>
          </cell>
          <cell r="E682">
            <v>168</v>
          </cell>
          <cell r="F682">
            <v>0</v>
          </cell>
          <cell r="G682">
            <v>57169.67686</v>
          </cell>
          <cell r="H682">
            <v>20924.551353999999</v>
          </cell>
          <cell r="I682">
            <v>0</v>
          </cell>
          <cell r="J682">
            <v>0</v>
          </cell>
          <cell r="K682">
            <v>1001.0344695726955</v>
          </cell>
          <cell r="L682">
            <v>278065.13043685985</v>
          </cell>
          <cell r="M682">
            <v>42036.948036080263</v>
          </cell>
          <cell r="N682">
            <v>21.140814296119505</v>
          </cell>
          <cell r="O682" t="e">
            <v>#DIV/0!</v>
          </cell>
          <cell r="P682">
            <v>0.12583818033404467</v>
          </cell>
          <cell r="Q682">
            <v>205.81169424115288</v>
          </cell>
          <cell r="R682">
            <v>795.22277533154261</v>
          </cell>
          <cell r="S682">
            <v>57169.67686</v>
          </cell>
          <cell r="T682">
            <v>216395.43273766179</v>
          </cell>
          <cell r="U682">
            <v>0</v>
          </cell>
          <cell r="V682">
            <v>0</v>
          </cell>
          <cell r="W682">
            <v>2286.7870744000002</v>
          </cell>
          <cell r="X682">
            <v>39750.16096168026</v>
          </cell>
          <cell r="Y682">
            <v>0</v>
          </cell>
          <cell r="Z682">
            <v>0</v>
          </cell>
        </row>
        <row r="683">
          <cell r="A683" t="str">
            <v>Fire Station 325</v>
          </cell>
          <cell r="B683" t="str">
            <v>Fire Stations</v>
          </cell>
          <cell r="C683" t="str">
            <v>Fire Stations</v>
          </cell>
          <cell r="D683">
            <v>10129</v>
          </cell>
          <cell r="E683">
            <v>168</v>
          </cell>
          <cell r="F683">
            <v>0</v>
          </cell>
          <cell r="G683">
            <v>125354.58622500001</v>
          </cell>
          <cell r="H683">
            <v>26531.655226999999</v>
          </cell>
          <cell r="I683">
            <v>0</v>
          </cell>
          <cell r="J683">
            <v>0</v>
          </cell>
          <cell r="K683">
            <v>1459.5951831326267</v>
          </cell>
          <cell r="L683">
            <v>405443.10642572964</v>
          </cell>
          <cell r="M683">
            <v>55416.103567179627</v>
          </cell>
          <cell r="N683">
            <v>40.027950086457658</v>
          </cell>
          <cell r="O683" t="e">
            <v>#DIV/0!</v>
          </cell>
          <cell r="P683">
            <v>0.23826160765748605</v>
          </cell>
          <cell r="Q683">
            <v>451.2783907287934</v>
          </cell>
          <cell r="R683">
            <v>1008.3167924038333</v>
          </cell>
          <cell r="S683">
            <v>125354.58622500001</v>
          </cell>
          <cell r="T683">
            <v>274382.41886106587</v>
          </cell>
          <cell r="U683">
            <v>0</v>
          </cell>
          <cell r="V683">
            <v>0</v>
          </cell>
          <cell r="W683">
            <v>5014.1834490000001</v>
          </cell>
          <cell r="X683">
            <v>50401.920118179631</v>
          </cell>
          <cell r="Y683">
            <v>0</v>
          </cell>
          <cell r="Z683">
            <v>0</v>
          </cell>
        </row>
        <row r="684">
          <cell r="A684" t="str">
            <v>Fire Station 331</v>
          </cell>
          <cell r="B684" t="str">
            <v>Fire Stations</v>
          </cell>
          <cell r="C684" t="str">
            <v>Fire Stations</v>
          </cell>
          <cell r="D684">
            <v>10979</v>
          </cell>
          <cell r="E684">
            <v>168</v>
          </cell>
          <cell r="F684">
            <v>0</v>
          </cell>
          <cell r="G684">
            <v>81964.226846000005</v>
          </cell>
          <cell r="H684">
            <v>24086.418823</v>
          </cell>
          <cell r="I684">
            <v>0</v>
          </cell>
          <cell r="J684">
            <v>0</v>
          </cell>
          <cell r="K684">
            <v>1210.4597583708935</v>
          </cell>
          <cell r="L684">
            <v>336238.82176969264</v>
          </cell>
          <cell r="M684">
            <v>49035.29804770487</v>
          </cell>
          <cell r="N684">
            <v>30.625632732461302</v>
          </cell>
          <cell r="O684" t="e">
            <v>#DIV/0!</v>
          </cell>
          <cell r="P684">
            <v>0.18229543293131728</v>
          </cell>
          <cell r="Q684">
            <v>295.07244610900267</v>
          </cell>
          <cell r="R684">
            <v>915.38731226189077</v>
          </cell>
          <cell r="S684">
            <v>81964.226846000005</v>
          </cell>
          <cell r="T684">
            <v>249094.51754181908</v>
          </cell>
          <cell r="U684">
            <v>0</v>
          </cell>
          <cell r="V684">
            <v>0</v>
          </cell>
          <cell r="W684">
            <v>3278.5690738400003</v>
          </cell>
          <cell r="X684">
            <v>45756.728973864869</v>
          </cell>
          <cell r="Y684">
            <v>0</v>
          </cell>
          <cell r="Z684">
            <v>0</v>
          </cell>
        </row>
        <row r="685">
          <cell r="A685" t="str">
            <v>Fire Station 332</v>
          </cell>
          <cell r="B685" t="str">
            <v>Fire Stations</v>
          </cell>
          <cell r="C685" t="str">
            <v>Fire Stations</v>
          </cell>
          <cell r="D685">
            <v>24865</v>
          </cell>
          <cell r="E685">
            <v>168</v>
          </cell>
          <cell r="F685">
            <v>0</v>
          </cell>
          <cell r="G685">
            <v>281311.08566699998</v>
          </cell>
          <cell r="H685">
            <v>73381.615248999995</v>
          </cell>
          <cell r="I685">
            <v>0</v>
          </cell>
          <cell r="J685">
            <v>0</v>
          </cell>
          <cell r="K685">
            <v>3801.5405164994381</v>
          </cell>
          <cell r="L685">
            <v>1055983.4768053994</v>
          </cell>
          <cell r="M685">
            <v>150654.76409905282</v>
          </cell>
          <cell r="N685">
            <v>42.468669889619925</v>
          </cell>
          <cell r="O685" t="e">
            <v>#DIV/0!</v>
          </cell>
          <cell r="P685">
            <v>0.25278970172392812</v>
          </cell>
          <cell r="Q685">
            <v>1012.7241280674849</v>
          </cell>
          <cell r="R685">
            <v>2788.8163884319533</v>
          </cell>
          <cell r="S685">
            <v>281311.08566699998</v>
          </cell>
          <cell r="T685">
            <v>758890.6504205832</v>
          </cell>
          <cell r="U685">
            <v>0</v>
          </cell>
          <cell r="V685">
            <v>0</v>
          </cell>
          <cell r="W685">
            <v>11252.44342668</v>
          </cell>
          <cell r="X685">
            <v>139402.32067237282</v>
          </cell>
          <cell r="Y685">
            <v>0</v>
          </cell>
          <cell r="Z685">
            <v>0</v>
          </cell>
        </row>
        <row r="686">
          <cell r="A686" t="str">
            <v>Fire Station 333</v>
          </cell>
          <cell r="B686" t="str">
            <v>Fire Stations</v>
          </cell>
          <cell r="C686" t="str">
            <v>Fire Stations</v>
          </cell>
          <cell r="D686">
            <v>12723</v>
          </cell>
          <cell r="E686">
            <v>168</v>
          </cell>
          <cell r="F686">
            <v>0</v>
          </cell>
          <cell r="G686">
            <v>127109.48206000001</v>
          </cell>
          <cell r="H686">
            <v>32438.761211999998</v>
          </cell>
          <cell r="I686">
            <v>0</v>
          </cell>
          <cell r="J686">
            <v>0</v>
          </cell>
          <cell r="K686">
            <v>1690.4082196245893</v>
          </cell>
          <cell r="L686">
            <v>469557.83878460812</v>
          </cell>
          <cell r="M686">
            <v>66707.969569224282</v>
          </cell>
          <cell r="N686">
            <v>36.906220135550427</v>
          </cell>
          <cell r="O686" t="e">
            <v>#DIV/0!</v>
          </cell>
          <cell r="P686">
            <v>0.21967988175922873</v>
          </cell>
          <cell r="Q686">
            <v>457.59604205823092</v>
          </cell>
          <cell r="R686">
            <v>1232.8121775663583</v>
          </cell>
          <cell r="S686">
            <v>127109.48206000001</v>
          </cell>
          <cell r="T686">
            <v>335471.93682614033</v>
          </cell>
          <cell r="U686">
            <v>0</v>
          </cell>
          <cell r="V686">
            <v>0</v>
          </cell>
          <cell r="W686">
            <v>5084.3792824000002</v>
          </cell>
          <cell r="X686">
            <v>61623.590286824277</v>
          </cell>
          <cell r="Y686">
            <v>0</v>
          </cell>
          <cell r="Z686">
            <v>0</v>
          </cell>
        </row>
        <row r="687">
          <cell r="A687" t="str">
            <v>Fire Station 334</v>
          </cell>
          <cell r="B687" t="str">
            <v>Fire Stations</v>
          </cell>
          <cell r="C687" t="str">
            <v>Fire Stations</v>
          </cell>
          <cell r="D687">
            <v>13003</v>
          </cell>
          <cell r="E687">
            <v>168</v>
          </cell>
          <cell r="F687">
            <v>0</v>
          </cell>
          <cell r="G687">
            <v>346143.16525799996</v>
          </cell>
          <cell r="H687">
            <v>19776.690567999998</v>
          </cell>
          <cell r="I687">
            <v>0</v>
          </cell>
          <cell r="J687">
            <v>0</v>
          </cell>
          <cell r="K687">
            <v>1997.7197250597894</v>
          </cell>
          <cell r="L687">
            <v>554922.14584994153</v>
          </cell>
          <cell r="M687">
            <v>51415.307915443918</v>
          </cell>
          <cell r="N687">
            <v>42.676470495265825</v>
          </cell>
          <cell r="O687" t="e">
            <v>#DIV/0!</v>
          </cell>
          <cell r="P687">
            <v>0.25402661009086802</v>
          </cell>
          <cell r="Q687">
            <v>1246.1205870762788</v>
          </cell>
          <cell r="R687">
            <v>751.59913798351067</v>
          </cell>
          <cell r="S687">
            <v>346143.16525799996</v>
          </cell>
          <cell r="T687">
            <v>204524.60084708556</v>
          </cell>
          <cell r="U687">
            <v>0</v>
          </cell>
          <cell r="V687">
            <v>0</v>
          </cell>
          <cell r="W687">
            <v>13845.726610319998</v>
          </cell>
          <cell r="X687">
            <v>37569.581305123917</v>
          </cell>
          <cell r="Y687">
            <v>0</v>
          </cell>
          <cell r="Z687">
            <v>0</v>
          </cell>
        </row>
        <row r="688">
          <cell r="A688" t="str">
            <v>Fire Station 335</v>
          </cell>
          <cell r="B688" t="str">
            <v>Fire Stations</v>
          </cell>
          <cell r="C688" t="str">
            <v>Fire Stations</v>
          </cell>
          <cell r="D688">
            <v>4402</v>
          </cell>
          <cell r="E688">
            <v>168</v>
          </cell>
          <cell r="F688">
            <v>0</v>
          </cell>
          <cell r="G688">
            <v>86053.891793000003</v>
          </cell>
          <cell r="H688">
            <v>10310.150682</v>
          </cell>
          <cell r="I688">
            <v>0</v>
          </cell>
          <cell r="J688">
            <v>0</v>
          </cell>
          <cell r="K688">
            <v>701.62528608429068</v>
          </cell>
          <cell r="L688">
            <v>194895.91280119185</v>
          </cell>
          <cell r="M688">
            <v>23028.245820808581</v>
          </cell>
          <cell r="N688">
            <v>44.274400908948628</v>
          </cell>
          <cell r="O688" t="e">
            <v>#DIV/0!</v>
          </cell>
          <cell r="P688">
            <v>0.26353810064850375</v>
          </cell>
          <cell r="Q688">
            <v>309.7953012631769</v>
          </cell>
          <cell r="R688">
            <v>391.82998482111378</v>
          </cell>
          <cell r="S688">
            <v>86053.891793000003</v>
          </cell>
          <cell r="T688">
            <v>106624.4853080394</v>
          </cell>
          <cell r="U688">
            <v>0</v>
          </cell>
          <cell r="V688">
            <v>0</v>
          </cell>
          <cell r="W688">
            <v>3442.1556717200001</v>
          </cell>
          <cell r="X688">
            <v>19586.090149088581</v>
          </cell>
          <cell r="Y688">
            <v>0</v>
          </cell>
          <cell r="Z688">
            <v>0</v>
          </cell>
        </row>
        <row r="689">
          <cell r="A689" t="str">
            <v>Fire Station 341</v>
          </cell>
          <cell r="B689" t="str">
            <v>Fire Stations</v>
          </cell>
          <cell r="C689" t="str">
            <v>Fire Stations</v>
          </cell>
          <cell r="D689">
            <v>9268</v>
          </cell>
          <cell r="E689">
            <v>168</v>
          </cell>
          <cell r="F689">
            <v>0</v>
          </cell>
          <cell r="G689">
            <v>77088.575683999996</v>
          </cell>
          <cell r="H689">
            <v>26137.536452</v>
          </cell>
          <cell r="I689">
            <v>0</v>
          </cell>
          <cell r="J689">
            <v>0</v>
          </cell>
          <cell r="K689">
            <v>1270.8586158912765</v>
          </cell>
          <cell r="L689">
            <v>353016.28219202126</v>
          </cell>
          <cell r="M689">
            <v>52736.75964985988</v>
          </cell>
          <cell r="N689">
            <v>38.089801703929787</v>
          </cell>
          <cell r="O689" t="e">
            <v>#DIV/0!</v>
          </cell>
          <cell r="P689">
            <v>0.2267250101424392</v>
          </cell>
          <cell r="Q689">
            <v>277.52002879103526</v>
          </cell>
          <cell r="R689">
            <v>993.33858710024128</v>
          </cell>
          <cell r="S689">
            <v>77088.575683999996</v>
          </cell>
          <cell r="T689">
            <v>270306.56072564836</v>
          </cell>
          <cell r="U689">
            <v>0</v>
          </cell>
          <cell r="V689">
            <v>0</v>
          </cell>
          <cell r="W689">
            <v>3083.54302736</v>
          </cell>
          <cell r="X689">
            <v>49653.21662249988</v>
          </cell>
          <cell r="Y689">
            <v>0</v>
          </cell>
          <cell r="Z689">
            <v>0</v>
          </cell>
        </row>
        <row r="690">
          <cell r="A690" t="str">
            <v>Fire Station 342</v>
          </cell>
          <cell r="B690" t="str">
            <v>Fire Stations</v>
          </cell>
          <cell r="C690" t="str">
            <v>Fire Stations</v>
          </cell>
          <cell r="D690">
            <v>3057</v>
          </cell>
          <cell r="E690">
            <v>168</v>
          </cell>
          <cell r="F690">
            <v>0</v>
          </cell>
          <cell r="G690">
            <v>24192.215750000003</v>
          </cell>
          <cell r="H690">
            <v>12072.284828000002</v>
          </cell>
          <cell r="I690">
            <v>0</v>
          </cell>
          <cell r="J690">
            <v>0</v>
          </cell>
          <cell r="K690">
            <v>545.89098635469213</v>
          </cell>
          <cell r="L690">
            <v>151636.38509852558</v>
          </cell>
          <cell r="M690">
            <v>23901.287394903324</v>
          </cell>
          <cell r="N690">
            <v>49.603004611882753</v>
          </cell>
          <cell r="O690" t="e">
            <v>#DIV/0!</v>
          </cell>
          <cell r="P690">
            <v>0.29525597983263541</v>
          </cell>
          <cell r="Q690">
            <v>87.092339583236253</v>
          </cell>
          <cell r="R690">
            <v>458.79864677145594</v>
          </cell>
          <cell r="S690">
            <v>24192.215750000003</v>
          </cell>
          <cell r="T690">
            <v>124847.94800572761</v>
          </cell>
          <cell r="U690">
            <v>0</v>
          </cell>
          <cell r="V690">
            <v>0</v>
          </cell>
          <cell r="W690">
            <v>967.6886300000001</v>
          </cell>
          <cell r="X690">
            <v>22933.598764903323</v>
          </cell>
          <cell r="Y690">
            <v>0</v>
          </cell>
          <cell r="Z690">
            <v>0</v>
          </cell>
        </row>
        <row r="691">
          <cell r="A691" t="str">
            <v>Fire Station 343</v>
          </cell>
          <cell r="B691" t="str">
            <v>Fire Stations</v>
          </cell>
          <cell r="C691" t="str">
            <v>Fire Stations</v>
          </cell>
          <cell r="D691">
            <v>9827</v>
          </cell>
          <cell r="E691">
            <v>168</v>
          </cell>
          <cell r="F691">
            <v>0</v>
          </cell>
          <cell r="G691">
            <v>52679.783062000002</v>
          </cell>
          <cell r="H691">
            <v>22342.453635999998</v>
          </cell>
          <cell r="I691">
            <v>0</v>
          </cell>
          <cell r="J691">
            <v>0</v>
          </cell>
          <cell r="K691">
            <v>1038.7571579683035</v>
          </cell>
          <cell r="L691">
            <v>288543.65499119542</v>
          </cell>
          <cell r="M691">
            <v>44550.927070252837</v>
          </cell>
          <cell r="N691">
            <v>29.362333875159806</v>
          </cell>
          <cell r="O691" t="e">
            <v>#DIV/0!</v>
          </cell>
          <cell r="P691">
            <v>0.17477579687595121</v>
          </cell>
          <cell r="Q691">
            <v>189.64800921994592</v>
          </cell>
          <cell r="R691">
            <v>849.1091487483576</v>
          </cell>
          <cell r="S691">
            <v>52679.783062000002</v>
          </cell>
          <cell r="T691">
            <v>231058.95276742117</v>
          </cell>
          <cell r="U691">
            <v>0</v>
          </cell>
          <cell r="V691">
            <v>0</v>
          </cell>
          <cell r="W691">
            <v>2107.1913224800001</v>
          </cell>
          <cell r="X691">
            <v>42443.735747772836</v>
          </cell>
          <cell r="Y691">
            <v>0</v>
          </cell>
          <cell r="Z691">
            <v>0</v>
          </cell>
        </row>
        <row r="692">
          <cell r="A692" t="str">
            <v>Fire Station 344</v>
          </cell>
          <cell r="B692" t="str">
            <v>Fire Stations</v>
          </cell>
          <cell r="C692" t="str">
            <v>Fire Stations</v>
          </cell>
          <cell r="D692">
            <v>11238</v>
          </cell>
          <cell r="E692">
            <v>168</v>
          </cell>
          <cell r="F692">
            <v>0</v>
          </cell>
          <cell r="G692">
            <v>68891.717934999993</v>
          </cell>
          <cell r="H692">
            <v>21717.897499999999</v>
          </cell>
          <cell r="I692">
            <v>0</v>
          </cell>
          <cell r="J692">
            <v>0</v>
          </cell>
          <cell r="K692">
            <v>1073.384552458424</v>
          </cell>
          <cell r="L692">
            <v>298162.37568289554</v>
          </cell>
          <cell r="M692">
            <v>44012.941419174997</v>
          </cell>
          <cell r="N692">
            <v>26.53162268044986</v>
          </cell>
          <cell r="O692" t="e">
            <v>#DIV/0!</v>
          </cell>
          <cell r="P692">
            <v>0.15792632547886823</v>
          </cell>
          <cell r="Q692">
            <v>248.01121794176899</v>
          </cell>
          <cell r="R692">
            <v>825.37333451665506</v>
          </cell>
          <cell r="S692">
            <v>68891.717934999993</v>
          </cell>
          <cell r="T692">
            <v>224599.98057574997</v>
          </cell>
          <cell r="U692">
            <v>0</v>
          </cell>
          <cell r="V692">
            <v>0</v>
          </cell>
          <cell r="W692">
            <v>2755.6687173999999</v>
          </cell>
          <cell r="X692">
            <v>41257.272701775</v>
          </cell>
          <cell r="Y692">
            <v>0</v>
          </cell>
          <cell r="Z692">
            <v>0</v>
          </cell>
        </row>
        <row r="693">
          <cell r="A693" t="str">
            <v>Fire Station 345</v>
          </cell>
          <cell r="B693" t="str">
            <v>Fire Stations</v>
          </cell>
          <cell r="C693" t="str">
            <v>Fire Stations</v>
          </cell>
          <cell r="D693">
            <v>12809</v>
          </cell>
          <cell r="E693">
            <v>168</v>
          </cell>
          <cell r="F693">
            <v>0</v>
          </cell>
          <cell r="G693">
            <v>119253.66608</v>
          </cell>
          <cell r="H693">
            <v>39648.185634000001</v>
          </cell>
          <cell r="I693">
            <v>0</v>
          </cell>
          <cell r="J693">
            <v>0</v>
          </cell>
          <cell r="K693">
            <v>1936.1162405560744</v>
          </cell>
          <cell r="L693">
            <v>537810.06682113186</v>
          </cell>
          <cell r="M693">
            <v>80089.408410253469</v>
          </cell>
          <cell r="N693">
            <v>41.986889438764294</v>
          </cell>
          <cell r="O693" t="e">
            <v>#DIV/0!</v>
          </cell>
          <cell r="P693">
            <v>0.24992196094502556</v>
          </cell>
          <cell r="Q693">
            <v>429.31498669299117</v>
          </cell>
          <cell r="R693">
            <v>1506.8012538630833</v>
          </cell>
          <cell r="S693">
            <v>119253.66608</v>
          </cell>
          <cell r="T693">
            <v>410029.64137113781</v>
          </cell>
          <cell r="U693">
            <v>0</v>
          </cell>
          <cell r="V693">
            <v>0</v>
          </cell>
          <cell r="W693">
            <v>4770.1466431999997</v>
          </cell>
          <cell r="X693">
            <v>75319.261767053467</v>
          </cell>
          <cell r="Y693">
            <v>0</v>
          </cell>
          <cell r="Z693">
            <v>0</v>
          </cell>
        </row>
        <row r="694">
          <cell r="A694" t="str">
            <v>Fire Station 411</v>
          </cell>
          <cell r="B694" t="str">
            <v>Fire Stations</v>
          </cell>
          <cell r="C694" t="str">
            <v>Fire Stations</v>
          </cell>
          <cell r="D694">
            <v>8762</v>
          </cell>
          <cell r="E694">
            <v>168</v>
          </cell>
          <cell r="F694">
            <v>0</v>
          </cell>
          <cell r="G694">
            <v>79637.110851999998</v>
          </cell>
          <cell r="H694">
            <v>13385.604812</v>
          </cell>
          <cell r="I694">
            <v>0</v>
          </cell>
          <cell r="J694">
            <v>0</v>
          </cell>
          <cell r="K694">
            <v>795.40523754241531</v>
          </cell>
          <cell r="L694">
            <v>220945.89931733758</v>
          </cell>
          <cell r="M694">
            <v>28613.984039388281</v>
          </cell>
          <cell r="N694">
            <v>25.216377461462859</v>
          </cell>
          <cell r="O694" t="e">
            <v>#DIV/0!</v>
          </cell>
          <cell r="P694">
            <v>0.15009748488965988</v>
          </cell>
          <cell r="Q694">
            <v>286.69479362386278</v>
          </cell>
          <cell r="R694">
            <v>508.71044391855258</v>
          </cell>
          <cell r="S694">
            <v>79637.110851999998</v>
          </cell>
          <cell r="T694">
            <v>138429.90928426039</v>
          </cell>
          <cell r="U694">
            <v>0</v>
          </cell>
          <cell r="V694">
            <v>0</v>
          </cell>
          <cell r="W694">
            <v>3185.48443408</v>
          </cell>
          <cell r="X694">
            <v>25428.49960530828</v>
          </cell>
          <cell r="Y694">
            <v>0</v>
          </cell>
          <cell r="Z694">
            <v>0</v>
          </cell>
        </row>
        <row r="695">
          <cell r="A695" t="str">
            <v>Fire Station 412</v>
          </cell>
          <cell r="B695" t="str">
            <v>Fire Stations</v>
          </cell>
          <cell r="C695" t="str">
            <v>Fire Stations</v>
          </cell>
          <cell r="D695">
            <v>7029</v>
          </cell>
          <cell r="E695">
            <v>168</v>
          </cell>
          <cell r="F695">
            <v>0</v>
          </cell>
          <cell r="G695">
            <v>73903.308617000002</v>
          </cell>
          <cell r="H695">
            <v>20764.266373000002</v>
          </cell>
          <cell r="I695">
            <v>0</v>
          </cell>
          <cell r="J695">
            <v>0</v>
          </cell>
          <cell r="K695">
            <v>1055.18427756093</v>
          </cell>
          <cell r="L695">
            <v>293106.74376692501</v>
          </cell>
          <cell r="M695">
            <v>42401.801530804376</v>
          </cell>
          <cell r="N695">
            <v>41.699636330477311</v>
          </cell>
          <cell r="O695" t="e">
            <v>#DIV/0!</v>
          </cell>
          <cell r="P695">
            <v>0.24821212101474591</v>
          </cell>
          <cell r="Q695">
            <v>266.05301957082924</v>
          </cell>
          <cell r="R695">
            <v>789.13125799010072</v>
          </cell>
          <cell r="S695">
            <v>73903.308617000002</v>
          </cell>
          <cell r="T695">
            <v>214737.81354965412</v>
          </cell>
          <cell r="U695">
            <v>0</v>
          </cell>
          <cell r="V695">
            <v>0</v>
          </cell>
          <cell r="W695">
            <v>2956.1323446800002</v>
          </cell>
          <cell r="X695">
            <v>39445.669186124374</v>
          </cell>
          <cell r="Y695">
            <v>0</v>
          </cell>
          <cell r="Z695">
            <v>0</v>
          </cell>
        </row>
        <row r="696">
          <cell r="A696" t="str">
            <v>Fire Station 413</v>
          </cell>
          <cell r="B696" t="str">
            <v>Fire Stations</v>
          </cell>
          <cell r="C696" t="str">
            <v>Fire Stations</v>
          </cell>
          <cell r="D696">
            <v>3929</v>
          </cell>
          <cell r="E696">
            <v>168</v>
          </cell>
          <cell r="F696">
            <v>0</v>
          </cell>
          <cell r="G696">
            <v>30906.696650999998</v>
          </cell>
          <cell r="H696">
            <v>6894.7819120000004</v>
          </cell>
          <cell r="I696">
            <v>0</v>
          </cell>
          <cell r="J696">
            <v>0</v>
          </cell>
          <cell r="K696">
            <v>373.29588177896358</v>
          </cell>
          <cell r="L696">
            <v>103693.30049415655</v>
          </cell>
          <cell r="M696">
            <v>14334.216116447282</v>
          </cell>
          <cell r="N696">
            <v>26.391779204417549</v>
          </cell>
          <cell r="O696" t="e">
            <v>#DIV/0!</v>
          </cell>
          <cell r="P696">
            <v>0.15709392383581874</v>
          </cell>
          <cell r="Q696">
            <v>111.26457154404976</v>
          </cell>
          <cell r="R696">
            <v>262.0313102349138</v>
          </cell>
          <cell r="S696">
            <v>30906.696650999998</v>
          </cell>
          <cell r="T696">
            <v>71303.766099330402</v>
          </cell>
          <cell r="U696">
            <v>0</v>
          </cell>
          <cell r="V696">
            <v>0</v>
          </cell>
          <cell r="W696">
            <v>1236.2678660399999</v>
          </cell>
          <cell r="X696">
            <v>13097.948250407282</v>
          </cell>
          <cell r="Y696">
            <v>0</v>
          </cell>
          <cell r="Z696">
            <v>0</v>
          </cell>
        </row>
        <row r="697">
          <cell r="A697" t="str">
            <v>Fire Station 415</v>
          </cell>
          <cell r="B697" t="str">
            <v>Fire Stations</v>
          </cell>
          <cell r="C697" t="str">
            <v>Fire Stations</v>
          </cell>
          <cell r="D697">
            <v>7804</v>
          </cell>
          <cell r="E697">
            <v>168</v>
          </cell>
          <cell r="F697">
            <v>0</v>
          </cell>
          <cell r="G697">
            <v>67311.056408999997</v>
          </cell>
          <cell r="H697">
            <v>10315.868627</v>
          </cell>
          <cell r="I697">
            <v>0</v>
          </cell>
          <cell r="J697">
            <v>0</v>
          </cell>
          <cell r="K697">
            <v>634.36810401507159</v>
          </cell>
          <cell r="L697">
            <v>176213.36222640879</v>
          </cell>
          <cell r="M697">
            <v>22289.394728385632</v>
          </cell>
          <cell r="N697">
            <v>22.579877271451664</v>
          </cell>
          <cell r="O697" t="e">
            <v>#DIV/0!</v>
          </cell>
          <cell r="P697">
            <v>0.13440403137768847</v>
          </cell>
          <cell r="Q697">
            <v>242.3208127382461</v>
          </cell>
          <cell r="R697">
            <v>392.04729127682543</v>
          </cell>
          <cell r="S697">
            <v>67311.056408999997</v>
          </cell>
          <cell r="T697">
            <v>106683.61857984589</v>
          </cell>
          <cell r="U697">
            <v>0</v>
          </cell>
          <cell r="V697">
            <v>0</v>
          </cell>
          <cell r="W697">
            <v>2692.4422563600001</v>
          </cell>
          <cell r="X697">
            <v>19596.95247202563</v>
          </cell>
          <cell r="Y697">
            <v>0</v>
          </cell>
          <cell r="Z697">
            <v>0</v>
          </cell>
        </row>
        <row r="698">
          <cell r="A698" t="str">
            <v>Fire Station 421</v>
          </cell>
          <cell r="B698" t="str">
            <v>Fire Stations</v>
          </cell>
          <cell r="C698" t="str">
            <v>Fire Stations</v>
          </cell>
          <cell r="D698">
            <v>9461</v>
          </cell>
          <cell r="E698">
            <v>168</v>
          </cell>
          <cell r="F698">
            <v>0</v>
          </cell>
          <cell r="G698">
            <v>104843.72783199999</v>
          </cell>
          <cell r="H698">
            <v>24957.421849000002</v>
          </cell>
          <cell r="I698">
            <v>0</v>
          </cell>
          <cell r="J698">
            <v>0</v>
          </cell>
          <cell r="K698">
            <v>1325.9281590997359</v>
          </cell>
          <cell r="L698">
            <v>368313.3775277044</v>
          </cell>
          <cell r="M698">
            <v>51605.113825606815</v>
          </cell>
          <cell r="N698">
            <v>38.929645653493751</v>
          </cell>
          <cell r="O698" t="e">
            <v>#DIV/0!</v>
          </cell>
          <cell r="P698">
            <v>0.23172408127079613</v>
          </cell>
          <cell r="Q698">
            <v>377.4389928511174</v>
          </cell>
          <cell r="R698">
            <v>948.48916624861852</v>
          </cell>
          <cell r="S698">
            <v>104843.72783199999</v>
          </cell>
          <cell r="T698">
            <v>258102.16953580332</v>
          </cell>
          <cell r="U698">
            <v>0</v>
          </cell>
          <cell r="V698">
            <v>0</v>
          </cell>
          <cell r="W698">
            <v>4193.7491132799996</v>
          </cell>
          <cell r="X698">
            <v>47411.364712326817</v>
          </cell>
          <cell r="Y698">
            <v>0</v>
          </cell>
          <cell r="Z698">
            <v>0</v>
          </cell>
        </row>
        <row r="699">
          <cell r="A699" t="str">
            <v>Fire Station 422</v>
          </cell>
          <cell r="B699" t="str">
            <v>Fire Stations</v>
          </cell>
          <cell r="C699" t="str">
            <v>Fire Stations</v>
          </cell>
          <cell r="D699">
            <v>7944</v>
          </cell>
          <cell r="E699">
            <v>168</v>
          </cell>
          <cell r="F699">
            <v>0</v>
          </cell>
          <cell r="G699">
            <v>62149.107411999998</v>
          </cell>
          <cell r="H699">
            <v>16548.806129000001</v>
          </cell>
          <cell r="I699">
            <v>0</v>
          </cell>
          <cell r="J699">
            <v>0</v>
          </cell>
          <cell r="K699">
            <v>852.66339171858874</v>
          </cell>
          <cell r="L699">
            <v>236850.94214405245</v>
          </cell>
          <cell r="M699">
            <v>33923.565811680011</v>
          </cell>
          <cell r="N699">
            <v>29.815073280973369</v>
          </cell>
          <cell r="O699" t="e">
            <v>#DIV/0!</v>
          </cell>
          <cell r="P699">
            <v>0.17747067429150815</v>
          </cell>
          <cell r="Q699">
            <v>223.73771891981116</v>
          </cell>
          <cell r="R699">
            <v>628.92567279877755</v>
          </cell>
          <cell r="S699">
            <v>62149.107411999998</v>
          </cell>
          <cell r="T699">
            <v>171142.78834427931</v>
          </cell>
          <cell r="U699">
            <v>0</v>
          </cell>
          <cell r="V699">
            <v>0</v>
          </cell>
          <cell r="W699">
            <v>2485.96429648</v>
          </cell>
          <cell r="X699">
            <v>31437.601515200011</v>
          </cell>
          <cell r="Y699">
            <v>0</v>
          </cell>
          <cell r="Z699">
            <v>0</v>
          </cell>
        </row>
        <row r="700">
          <cell r="A700" t="str">
            <v>Fire Station 423</v>
          </cell>
          <cell r="B700" t="str">
            <v>Fire Stations</v>
          </cell>
          <cell r="C700" t="str">
            <v>Fire Stations</v>
          </cell>
          <cell r="D700">
            <v>12335</v>
          </cell>
          <cell r="E700">
            <v>168</v>
          </cell>
          <cell r="F700">
            <v>0</v>
          </cell>
          <cell r="G700">
            <v>104212.37009099999</v>
          </cell>
          <cell r="H700">
            <v>31114.590625000001</v>
          </cell>
          <cell r="I700">
            <v>0</v>
          </cell>
          <cell r="J700">
            <v>0</v>
          </cell>
          <cell r="K700">
            <v>1557.654106439481</v>
          </cell>
          <cell r="L700">
            <v>432681.6962331892</v>
          </cell>
          <cell r="M700">
            <v>63276.571468046255</v>
          </cell>
          <cell r="N700">
            <v>35.077559483841846</v>
          </cell>
          <cell r="O700" t="e">
            <v>#DIV/0!</v>
          </cell>
          <cell r="P700">
            <v>0.20879499692763004</v>
          </cell>
          <cell r="Q700">
            <v>375.16609551315133</v>
          </cell>
          <cell r="R700">
            <v>1182.4880109263297</v>
          </cell>
          <cell r="S700">
            <v>104212.37009099999</v>
          </cell>
          <cell r="T700">
            <v>321777.76186656248</v>
          </cell>
          <cell r="U700">
            <v>0</v>
          </cell>
          <cell r="V700">
            <v>0</v>
          </cell>
          <cell r="W700">
            <v>4168.4948036400001</v>
          </cell>
          <cell r="X700">
            <v>59108.076664406253</v>
          </cell>
          <cell r="Y700">
            <v>0</v>
          </cell>
          <cell r="Z700">
            <v>0</v>
          </cell>
        </row>
        <row r="701">
          <cell r="A701" t="str">
            <v>Fire Station 424</v>
          </cell>
          <cell r="B701" t="str">
            <v>Fire Stations</v>
          </cell>
          <cell r="C701" t="str">
            <v>Fire Stations</v>
          </cell>
          <cell r="D701">
            <v>5866</v>
          </cell>
          <cell r="E701">
            <v>168</v>
          </cell>
          <cell r="F701">
            <v>0</v>
          </cell>
          <cell r="G701">
            <v>38844.395424000002</v>
          </cell>
          <cell r="H701">
            <v>8792.8622319999995</v>
          </cell>
          <cell r="I701">
            <v>0</v>
          </cell>
          <cell r="J701">
            <v>0</v>
          </cell>
          <cell r="K701">
            <v>474.00691657260177</v>
          </cell>
          <cell r="L701">
            <v>131668.58793683382</v>
          </cell>
          <cell r="M701">
            <v>18257.488270468079</v>
          </cell>
          <cell r="N701">
            <v>22.446059996050771</v>
          </cell>
          <cell r="O701" t="e">
            <v>#DIV/0!</v>
          </cell>
          <cell r="P701">
            <v>0.13360749997649268</v>
          </cell>
          <cell r="Q701">
            <v>139.84040619233136</v>
          </cell>
          <cell r="R701">
            <v>334.16651038027038</v>
          </cell>
          <cell r="S701">
            <v>38844.395424000002</v>
          </cell>
          <cell r="T701">
            <v>90933.14334467439</v>
          </cell>
          <cell r="U701">
            <v>0</v>
          </cell>
          <cell r="V701">
            <v>0</v>
          </cell>
          <cell r="W701">
            <v>1553.7758169600002</v>
          </cell>
          <cell r="X701">
            <v>16703.71245350808</v>
          </cell>
          <cell r="Y701">
            <v>0</v>
          </cell>
          <cell r="Z701">
            <v>0</v>
          </cell>
        </row>
        <row r="702">
          <cell r="A702" t="str">
            <v>Fire Station 425</v>
          </cell>
          <cell r="B702" t="str">
            <v>Fire Stations</v>
          </cell>
          <cell r="C702" t="str">
            <v>Fire Stations</v>
          </cell>
          <cell r="D702">
            <v>7955</v>
          </cell>
          <cell r="E702">
            <v>168</v>
          </cell>
          <cell r="F702">
            <v>0</v>
          </cell>
          <cell r="G702">
            <v>43547.229615000004</v>
          </cell>
          <cell r="H702">
            <v>8860.4119050000008</v>
          </cell>
          <cell r="I702">
            <v>0</v>
          </cell>
          <cell r="J702">
            <v>0</v>
          </cell>
          <cell r="K702">
            <v>493.50436775061132</v>
          </cell>
          <cell r="L702">
            <v>137084.54659739204</v>
          </cell>
          <cell r="M702">
            <v>18573.925076409454</v>
          </cell>
          <cell r="N702">
            <v>17.232501143606793</v>
          </cell>
          <cell r="O702" t="e">
            <v>#DIV/0!</v>
          </cell>
          <cell r="P702">
            <v>0.10257441156908806</v>
          </cell>
          <cell r="Q702">
            <v>156.77067982244424</v>
          </cell>
          <cell r="R702">
            <v>336.73368792816706</v>
          </cell>
          <cell r="S702">
            <v>43547.229615000004</v>
          </cell>
          <cell r="T702">
            <v>91631.721797938502</v>
          </cell>
          <cell r="U702">
            <v>0</v>
          </cell>
          <cell r="V702">
            <v>0</v>
          </cell>
          <cell r="W702">
            <v>1741.8891846000001</v>
          </cell>
          <cell r="X702">
            <v>16832.035891809453</v>
          </cell>
          <cell r="Y702">
            <v>0</v>
          </cell>
          <cell r="Z702">
            <v>0</v>
          </cell>
        </row>
        <row r="703">
          <cell r="A703" t="str">
            <v>Fire Station 426</v>
          </cell>
          <cell r="B703" t="str">
            <v>Fire Stations</v>
          </cell>
          <cell r="C703" t="str">
            <v>Fire Stations</v>
          </cell>
          <cell r="D703">
            <v>12486</v>
          </cell>
          <cell r="E703">
            <v>168</v>
          </cell>
          <cell r="F703">
            <v>0</v>
          </cell>
          <cell r="G703">
            <v>159998.180521</v>
          </cell>
          <cell r="H703">
            <v>31617.773977999997</v>
          </cell>
          <cell r="I703">
            <v>0</v>
          </cell>
          <cell r="J703">
            <v>0</v>
          </cell>
          <cell r="K703">
            <v>1777.6069882292577</v>
          </cell>
          <cell r="L703">
            <v>493779.71895257162</v>
          </cell>
          <cell r="M703">
            <v>66463.896269106815</v>
          </cell>
          <cell r="N703">
            <v>39.546669786366458</v>
          </cell>
          <cell r="O703" t="e">
            <v>#DIV/0!</v>
          </cell>
          <cell r="P703">
            <v>0.23539684396646701</v>
          </cell>
          <cell r="Q703">
            <v>575.99584984830778</v>
          </cell>
          <cell r="R703">
            <v>1201.6111383809498</v>
          </cell>
          <cell r="S703">
            <v>159998.180521</v>
          </cell>
          <cell r="T703">
            <v>326981.53314828256</v>
          </cell>
          <cell r="U703">
            <v>0</v>
          </cell>
          <cell r="V703">
            <v>0</v>
          </cell>
          <cell r="W703">
            <v>6399.9272208399998</v>
          </cell>
          <cell r="X703">
            <v>60063.969048266816</v>
          </cell>
          <cell r="Y703">
            <v>0</v>
          </cell>
          <cell r="Z703">
            <v>0</v>
          </cell>
        </row>
        <row r="704">
          <cell r="A704" t="str">
            <v>Fire Station 431</v>
          </cell>
          <cell r="B704" t="str">
            <v>Fire Stations</v>
          </cell>
          <cell r="C704" t="str">
            <v>Fire Stations</v>
          </cell>
          <cell r="D704">
            <v>3907</v>
          </cell>
          <cell r="E704">
            <v>168</v>
          </cell>
          <cell r="F704">
            <v>0</v>
          </cell>
          <cell r="G704">
            <v>35928.118642000001</v>
          </cell>
          <cell r="H704">
            <v>9789.1458070000008</v>
          </cell>
          <cell r="I704">
            <v>0</v>
          </cell>
          <cell r="J704">
            <v>0</v>
          </cell>
          <cell r="K704">
            <v>501.37132906012459</v>
          </cell>
          <cell r="L704">
            <v>139269.8136278124</v>
          </cell>
          <cell r="M704">
            <v>20033.467143779835</v>
          </cell>
          <cell r="N704">
            <v>35.646228212903097</v>
          </cell>
          <cell r="O704" t="e">
            <v>#DIV/0!</v>
          </cell>
          <cell r="P704">
            <v>0.2121799298387089</v>
          </cell>
          <cell r="Q704">
            <v>129.34176603297962</v>
          </cell>
          <cell r="R704">
            <v>372.02956302714495</v>
          </cell>
          <cell r="S704">
            <v>35928.118642000001</v>
          </cell>
          <cell r="T704">
            <v>101236.4091922519</v>
          </cell>
          <cell r="U704">
            <v>0</v>
          </cell>
          <cell r="V704">
            <v>0</v>
          </cell>
          <cell r="W704">
            <v>1437.1247456800002</v>
          </cell>
          <cell r="X704">
            <v>18596.342398099834</v>
          </cell>
          <cell r="Y704">
            <v>0</v>
          </cell>
          <cell r="Z704">
            <v>0</v>
          </cell>
        </row>
        <row r="705">
          <cell r="A705" t="str">
            <v>Fire Station 432</v>
          </cell>
          <cell r="B705" t="str">
            <v>Fire Stations</v>
          </cell>
          <cell r="C705" t="str">
            <v>Fire Stations</v>
          </cell>
          <cell r="D705">
            <v>11765</v>
          </cell>
          <cell r="E705">
            <v>168</v>
          </cell>
          <cell r="F705">
            <v>0</v>
          </cell>
          <cell r="G705">
            <v>103391.306952</v>
          </cell>
          <cell r="H705">
            <v>27275.424898000001</v>
          </cell>
          <cell r="I705">
            <v>0</v>
          </cell>
          <cell r="J705">
            <v>0</v>
          </cell>
          <cell r="K705">
            <v>1408.7934886163093</v>
          </cell>
          <cell r="L705">
            <v>391331.52461564151</v>
          </cell>
          <cell r="M705">
            <v>55950.504202561628</v>
          </cell>
          <cell r="N705">
            <v>33.26234803362869</v>
          </cell>
          <cell r="O705" t="e">
            <v>#DIV/0!</v>
          </cell>
          <cell r="P705">
            <v>0.19799016686683743</v>
          </cell>
          <cell r="Q705">
            <v>372.21025589680426</v>
          </cell>
          <cell r="R705">
            <v>1036.5832327195051</v>
          </cell>
          <cell r="S705">
            <v>103391.306952</v>
          </cell>
          <cell r="T705">
            <v>282074.26166764658</v>
          </cell>
          <cell r="U705">
            <v>0</v>
          </cell>
          <cell r="V705">
            <v>0</v>
          </cell>
          <cell r="W705">
            <v>4135.6522780799996</v>
          </cell>
          <cell r="X705">
            <v>51814.851924481627</v>
          </cell>
          <cell r="Y705">
            <v>0</v>
          </cell>
          <cell r="Z705">
            <v>0</v>
          </cell>
        </row>
        <row r="706">
          <cell r="A706" t="str">
            <v>Fire Station 433</v>
          </cell>
          <cell r="B706" t="str">
            <v>Fire Stations</v>
          </cell>
          <cell r="C706" t="str">
            <v>Fire Stations</v>
          </cell>
          <cell r="D706">
            <v>5038</v>
          </cell>
          <cell r="E706">
            <v>168</v>
          </cell>
          <cell r="F706">
            <v>0</v>
          </cell>
          <cell r="G706">
            <v>111407.992335</v>
          </cell>
          <cell r="H706">
            <v>10515.796990000001</v>
          </cell>
          <cell r="I706">
            <v>0</v>
          </cell>
          <cell r="J706">
            <v>0</v>
          </cell>
          <cell r="K706">
            <v>800.71587083930262</v>
          </cell>
          <cell r="L706">
            <v>222421.07523313962</v>
          </cell>
          <cell r="M706">
            <v>24433.074077333102</v>
          </cell>
          <cell r="N706">
            <v>44.148685040321482</v>
          </cell>
          <cell r="O706" t="e">
            <v>#DIV/0!</v>
          </cell>
          <cell r="P706">
            <v>0.26278979190667551</v>
          </cell>
          <cell r="Q706">
            <v>401.07044352588503</v>
          </cell>
          <cell r="R706">
            <v>399.64542731341766</v>
          </cell>
          <cell r="S706">
            <v>111407.992335</v>
          </cell>
          <cell r="T706">
            <v>108751.217731483</v>
          </cell>
          <cell r="U706">
            <v>0</v>
          </cell>
          <cell r="V706">
            <v>0</v>
          </cell>
          <cell r="W706">
            <v>4456.3196933999998</v>
          </cell>
          <cell r="X706">
            <v>19976.754383933101</v>
          </cell>
          <cell r="Y706">
            <v>0</v>
          </cell>
          <cell r="Z706">
            <v>0</v>
          </cell>
        </row>
        <row r="707">
          <cell r="A707" t="str">
            <v>Fire Station 434</v>
          </cell>
          <cell r="B707" t="str">
            <v>Fire Stations</v>
          </cell>
          <cell r="C707" t="str">
            <v>Fire Stations</v>
          </cell>
          <cell r="D707">
            <v>5188</v>
          </cell>
          <cell r="E707">
            <v>168</v>
          </cell>
          <cell r="F707">
            <v>0</v>
          </cell>
          <cell r="G707">
            <v>27263.478018999998</v>
          </cell>
          <cell r="H707">
            <v>10658.706816</v>
          </cell>
          <cell r="I707">
            <v>0</v>
          </cell>
          <cell r="J707">
            <v>0</v>
          </cell>
          <cell r="K707">
            <v>503.22554399822354</v>
          </cell>
          <cell r="L707">
            <v>139784.87333283987</v>
          </cell>
          <cell r="M707">
            <v>21338.777872047041</v>
          </cell>
          <cell r="N707">
            <v>26.943884605404754</v>
          </cell>
          <cell r="O707" t="e">
            <v>#DIV/0!</v>
          </cell>
          <cell r="P707">
            <v>0.16038026550836162</v>
          </cell>
          <cell r="Q707">
            <v>98.148929820570274</v>
          </cell>
          <cell r="R707">
            <v>405.07661417765325</v>
          </cell>
          <cell r="S707">
            <v>27263.478018999998</v>
          </cell>
          <cell r="T707">
            <v>110229.1482790272</v>
          </cell>
          <cell r="U707">
            <v>0</v>
          </cell>
          <cell r="V707">
            <v>0</v>
          </cell>
          <cell r="W707">
            <v>1090.5391207600001</v>
          </cell>
          <cell r="X707">
            <v>20248.238751287041</v>
          </cell>
          <cell r="Y707">
            <v>0</v>
          </cell>
          <cell r="Z707">
            <v>0</v>
          </cell>
        </row>
        <row r="708">
          <cell r="A708" t="str">
            <v>Fire Station 435</v>
          </cell>
          <cell r="B708" t="str">
            <v>Fire Stations</v>
          </cell>
          <cell r="C708" t="str">
            <v>Fire Stations</v>
          </cell>
          <cell r="D708">
            <v>6889</v>
          </cell>
          <cell r="E708">
            <v>168</v>
          </cell>
          <cell r="F708">
            <v>0</v>
          </cell>
          <cell r="G708">
            <v>75670.548234999995</v>
          </cell>
          <cell r="H708">
            <v>12755.480389</v>
          </cell>
          <cell r="I708">
            <v>0</v>
          </cell>
          <cell r="J708">
            <v>0</v>
          </cell>
          <cell r="K708">
            <v>757.17811958180641</v>
          </cell>
          <cell r="L708">
            <v>210327.25543939069</v>
          </cell>
          <cell r="M708">
            <v>27258.280469579411</v>
          </cell>
          <cell r="N708">
            <v>30.530883355986454</v>
          </cell>
          <cell r="O708" t="e">
            <v>#DIV/0!</v>
          </cell>
          <cell r="P708">
            <v>0.18173144854753842</v>
          </cell>
          <cell r="Q708">
            <v>272.41510870422348</v>
          </cell>
          <cell r="R708">
            <v>484.76301087758293</v>
          </cell>
          <cell r="S708">
            <v>75670.548234999995</v>
          </cell>
          <cell r="T708">
            <v>131913.3515389213</v>
          </cell>
          <cell r="U708">
            <v>0</v>
          </cell>
          <cell r="V708">
            <v>0</v>
          </cell>
          <cell r="W708">
            <v>3026.8219294</v>
          </cell>
          <cell r="X708">
            <v>24231.45854017941</v>
          </cell>
          <cell r="Y708">
            <v>0</v>
          </cell>
          <cell r="Z708">
            <v>0</v>
          </cell>
        </row>
        <row r="709">
          <cell r="A709" t="str">
            <v>Fire Station 441</v>
          </cell>
          <cell r="B709" t="str">
            <v>Fire Stations</v>
          </cell>
          <cell r="C709" t="str">
            <v>Fire Stations</v>
          </cell>
          <cell r="D709">
            <v>19472</v>
          </cell>
          <cell r="E709">
            <v>168</v>
          </cell>
          <cell r="F709">
            <v>0</v>
          </cell>
          <cell r="G709">
            <v>121927.45567900001</v>
          </cell>
          <cell r="H709">
            <v>17102.180118</v>
          </cell>
          <cell r="I709">
            <v>0</v>
          </cell>
          <cell r="J709">
            <v>0</v>
          </cell>
          <cell r="K709">
            <v>1088.8969292335139</v>
          </cell>
          <cell r="L709">
            <v>302471.36923153163</v>
          </cell>
          <cell r="M709">
            <v>37365.93877552342</v>
          </cell>
          <cell r="N709">
            <v>15.533657006549488</v>
          </cell>
          <cell r="O709" t="e">
            <v>#DIV/0!</v>
          </cell>
          <cell r="P709">
            <v>9.2462244086604098E-2</v>
          </cell>
          <cell r="Q709">
            <v>438.94066935623516</v>
          </cell>
          <cell r="R709">
            <v>649.95625987727874</v>
          </cell>
          <cell r="S709">
            <v>121927.45567900001</v>
          </cell>
          <cell r="T709">
            <v>176865.61612632059</v>
          </cell>
          <cell r="U709">
            <v>0</v>
          </cell>
          <cell r="V709">
            <v>0</v>
          </cell>
          <cell r="W709">
            <v>4877.0982271600005</v>
          </cell>
          <cell r="X709">
            <v>32488.840548363423</v>
          </cell>
          <cell r="Y709">
            <v>0</v>
          </cell>
          <cell r="Z709">
            <v>0</v>
          </cell>
        </row>
        <row r="710">
          <cell r="A710" t="str">
            <v>Fire Station 442</v>
          </cell>
          <cell r="B710" t="str">
            <v>Fire Stations</v>
          </cell>
          <cell r="C710" t="str">
            <v>Fire Stations</v>
          </cell>
          <cell r="D710">
            <v>15479</v>
          </cell>
          <cell r="E710">
            <v>168</v>
          </cell>
          <cell r="F710">
            <v>0</v>
          </cell>
          <cell r="G710">
            <v>201878.46398100001</v>
          </cell>
          <cell r="H710">
            <v>19030.186967000001</v>
          </cell>
          <cell r="I710">
            <v>0</v>
          </cell>
          <cell r="J710">
            <v>0</v>
          </cell>
          <cell r="K710">
            <v>1449.9942951003193</v>
          </cell>
          <cell r="L710">
            <v>402776.19308342203</v>
          </cell>
          <cell r="M710">
            <v>44226.594438580229</v>
          </cell>
          <cell r="N710">
            <v>26.020814851309648</v>
          </cell>
          <cell r="O710" t="e">
            <v>#DIV/0!</v>
          </cell>
          <cell r="P710">
            <v>0.15488580268636695</v>
          </cell>
          <cell r="Q710">
            <v>726.76549850855974</v>
          </cell>
          <cell r="R710">
            <v>723.22879659175953</v>
          </cell>
          <cell r="S710">
            <v>201878.46398100001</v>
          </cell>
          <cell r="T710">
            <v>196804.48455662391</v>
          </cell>
          <cell r="U710">
            <v>0</v>
          </cell>
          <cell r="V710">
            <v>0</v>
          </cell>
          <cell r="W710">
            <v>8075.1385592400002</v>
          </cell>
          <cell r="X710">
            <v>36151.455879340232</v>
          </cell>
          <cell r="Y710">
            <v>0</v>
          </cell>
          <cell r="Z710">
            <v>0</v>
          </cell>
        </row>
        <row r="711">
          <cell r="A711" t="str">
            <v>Fire Station 443</v>
          </cell>
          <cell r="B711" t="str">
            <v>Fire Stations</v>
          </cell>
          <cell r="C711" t="str">
            <v>Fire Stations</v>
          </cell>
          <cell r="D711">
            <v>3929</v>
          </cell>
          <cell r="E711">
            <v>168</v>
          </cell>
          <cell r="F711">
            <v>0</v>
          </cell>
          <cell r="G711">
            <v>38236.187485000002</v>
          </cell>
          <cell r="H711">
            <v>9175.1479589999999</v>
          </cell>
          <cell r="I711">
            <v>0</v>
          </cell>
          <cell r="J711">
            <v>0</v>
          </cell>
          <cell r="K711">
            <v>486.34585755235128</v>
          </cell>
          <cell r="L711">
            <v>135096.07154231981</v>
          </cell>
          <cell r="M711">
            <v>18959.384325632713</v>
          </cell>
          <cell r="N711">
            <v>34.384339919144772</v>
          </cell>
          <cell r="O711" t="e">
            <v>#DIV/0!</v>
          </cell>
          <cell r="P711">
            <v>0.20466868999490936</v>
          </cell>
          <cell r="Q711">
            <v>137.65084848881227</v>
          </cell>
          <cell r="R711">
            <v>348.69500906353903</v>
          </cell>
          <cell r="S711">
            <v>38236.187485000002</v>
          </cell>
          <cell r="T711">
            <v>94886.6276475903</v>
          </cell>
          <cell r="U711">
            <v>0</v>
          </cell>
          <cell r="V711">
            <v>0</v>
          </cell>
          <cell r="W711">
            <v>1529.4474994000002</v>
          </cell>
          <cell r="X711">
            <v>17429.936826232712</v>
          </cell>
          <cell r="Y711">
            <v>0</v>
          </cell>
          <cell r="Z711">
            <v>0</v>
          </cell>
        </row>
        <row r="712">
          <cell r="A712" t="str">
            <v>Fire Station 444</v>
          </cell>
          <cell r="B712" t="str">
            <v>Fire Stations</v>
          </cell>
          <cell r="C712" t="str">
            <v>Fire Stations</v>
          </cell>
          <cell r="D712">
            <v>3929</v>
          </cell>
          <cell r="E712">
            <v>168</v>
          </cell>
          <cell r="F712">
            <v>0</v>
          </cell>
          <cell r="G712">
            <v>33160.992337000003</v>
          </cell>
          <cell r="H712">
            <v>7265.8604460000006</v>
          </cell>
          <cell r="I712">
            <v>0</v>
          </cell>
          <cell r="J712">
            <v>0</v>
          </cell>
          <cell r="K712">
            <v>395.51395730258355</v>
          </cell>
          <cell r="L712">
            <v>109864.98813960655</v>
          </cell>
          <cell r="M712">
            <v>15129.322124141743</v>
          </cell>
          <cell r="N712">
            <v>27.962582881040099</v>
          </cell>
          <cell r="O712" t="e">
            <v>#DIV/0!</v>
          </cell>
          <cell r="P712">
            <v>0.16644394572047677</v>
          </cell>
          <cell r="Q712">
            <v>119.38006982808506</v>
          </cell>
          <cell r="R712">
            <v>276.13388747449847</v>
          </cell>
          <cell r="S712">
            <v>33160.992337000003</v>
          </cell>
          <cell r="T712">
            <v>75141.348974398206</v>
          </cell>
          <cell r="U712">
            <v>0</v>
          </cell>
          <cell r="V712">
            <v>0</v>
          </cell>
          <cell r="W712">
            <v>1326.4396934800002</v>
          </cell>
          <cell r="X712">
            <v>13802.882430661743</v>
          </cell>
          <cell r="Y712">
            <v>0</v>
          </cell>
          <cell r="Z712">
            <v>0</v>
          </cell>
        </row>
        <row r="713">
          <cell r="A713" t="str">
            <v>Fire Station 445</v>
          </cell>
          <cell r="B713" t="str">
            <v>Fire Stations</v>
          </cell>
          <cell r="C713" t="str">
            <v>Fire Stations</v>
          </cell>
          <cell r="D713">
            <v>11765</v>
          </cell>
          <cell r="E713">
            <v>168</v>
          </cell>
          <cell r="F713">
            <v>0</v>
          </cell>
          <cell r="G713">
            <v>119162.55703600001</v>
          </cell>
          <cell r="H713">
            <v>18144.180666</v>
          </cell>
          <cell r="I713">
            <v>0</v>
          </cell>
          <cell r="J713">
            <v>0</v>
          </cell>
          <cell r="K713">
            <v>1118.5437465176701</v>
          </cell>
          <cell r="L713">
            <v>310706.59625490836</v>
          </cell>
          <cell r="M713">
            <v>39234.820850833545</v>
          </cell>
          <cell r="N713">
            <v>26.409400446656043</v>
          </cell>
          <cell r="O713" t="e">
            <v>#DIV/0!</v>
          </cell>
          <cell r="P713">
            <v>0.15719881218247644</v>
          </cell>
          <cell r="Q713">
            <v>428.98699276795554</v>
          </cell>
          <cell r="R713">
            <v>689.55675374971463</v>
          </cell>
          <cell r="S713">
            <v>119162.55703600001</v>
          </cell>
          <cell r="T713">
            <v>187641.67319357221</v>
          </cell>
          <cell r="U713">
            <v>0</v>
          </cell>
          <cell r="V713">
            <v>0</v>
          </cell>
          <cell r="W713">
            <v>4766.5022814400008</v>
          </cell>
          <cell r="X713">
            <v>34468.318569393545</v>
          </cell>
          <cell r="Y713">
            <v>0</v>
          </cell>
          <cell r="Z713">
            <v>0</v>
          </cell>
        </row>
        <row r="714">
          <cell r="A714" t="str">
            <v>Fire Training Centre</v>
          </cell>
          <cell r="B714" t="str">
            <v>Fire Stations</v>
          </cell>
          <cell r="C714" t="str">
            <v>Fire Stations</v>
          </cell>
          <cell r="D714">
            <v>7998</v>
          </cell>
          <cell r="E714">
            <v>168</v>
          </cell>
          <cell r="F714">
            <v>0</v>
          </cell>
          <cell r="G714">
            <v>73605.490330999994</v>
          </cell>
          <cell r="H714">
            <v>14066.451613000001</v>
          </cell>
          <cell r="I714">
            <v>0</v>
          </cell>
          <cell r="J714">
            <v>0</v>
          </cell>
          <cell r="K714">
            <v>799.56641433599384</v>
          </cell>
          <cell r="L714">
            <v>222101.7817599983</v>
          </cell>
          <cell r="M714">
            <v>29666.117077939973</v>
          </cell>
          <cell r="N714">
            <v>27.769665136283859</v>
          </cell>
          <cell r="O714" t="e">
            <v>#DIV/0!</v>
          </cell>
          <cell r="P714">
            <v>0.16529562581121343</v>
          </cell>
          <cell r="Q714">
            <v>264.98086927395491</v>
          </cell>
          <cell r="R714">
            <v>534.58554506203893</v>
          </cell>
          <cell r="S714">
            <v>73605.490330999994</v>
          </cell>
          <cell r="T714">
            <v>145471.02264616211</v>
          </cell>
          <cell r="U714">
            <v>0</v>
          </cell>
          <cell r="V714">
            <v>0</v>
          </cell>
          <cell r="W714">
            <v>2944.2196132399999</v>
          </cell>
          <cell r="X714">
            <v>26721.897464699974</v>
          </cell>
          <cell r="Y714">
            <v>0</v>
          </cell>
          <cell r="Z714">
            <v>0</v>
          </cell>
        </row>
        <row r="715">
          <cell r="A715" t="str">
            <v>Firgrove Park</v>
          </cell>
          <cell r="B715" t="str">
            <v>Outdoor Recreational Facilities</v>
          </cell>
          <cell r="C715" t="str">
            <v>Outdoor Recreational Facilities</v>
          </cell>
          <cell r="D715">
            <v>441008</v>
          </cell>
          <cell r="E715">
            <v>100</v>
          </cell>
          <cell r="F715">
            <v>0</v>
          </cell>
          <cell r="G715">
            <v>25313.192899000001</v>
          </cell>
          <cell r="H715">
            <v>0</v>
          </cell>
          <cell r="I715">
            <v>0</v>
          </cell>
          <cell r="J715">
            <v>0</v>
          </cell>
          <cell r="K715">
            <v>91.127874134293492</v>
          </cell>
          <cell r="L715">
            <v>25313.298370637083</v>
          </cell>
          <cell r="M715">
            <v>1012.5277159600001</v>
          </cell>
          <cell r="N715">
            <v>5.739872830115799E-2</v>
          </cell>
          <cell r="O715" t="e">
            <v>#DIV/0!</v>
          </cell>
          <cell r="P715">
            <v>5.7398728301157986E-4</v>
          </cell>
          <cell r="Q715">
            <v>91.127874134293492</v>
          </cell>
          <cell r="R715">
            <v>0</v>
          </cell>
          <cell r="S715">
            <v>25313.192899000001</v>
          </cell>
          <cell r="T715">
            <v>0</v>
          </cell>
          <cell r="U715">
            <v>0</v>
          </cell>
          <cell r="V715">
            <v>0</v>
          </cell>
          <cell r="W715">
            <v>1012.5277159600001</v>
          </cell>
          <cell r="X715">
            <v>0</v>
          </cell>
          <cell r="Y715">
            <v>0</v>
          </cell>
          <cell r="Z715">
            <v>0</v>
          </cell>
        </row>
        <row r="716">
          <cell r="A716" t="str">
            <v>Flagstaff Pool (outdoor htd)</v>
          </cell>
          <cell r="B716" t="str">
            <v>Outdoor Recreational Facilities</v>
          </cell>
          <cell r="C716" t="str">
            <v>Outdoor Recreational Facilities</v>
          </cell>
          <cell r="D716">
            <v>1098</v>
          </cell>
          <cell r="E716">
            <v>100</v>
          </cell>
          <cell r="F716">
            <v>0</v>
          </cell>
          <cell r="G716">
            <v>33899.406314</v>
          </cell>
          <cell r="H716">
            <v>9655</v>
          </cell>
          <cell r="I716">
            <v>0</v>
          </cell>
          <cell r="J716">
            <v>0</v>
          </cell>
          <cell r="K716">
            <v>488.96981772815144</v>
          </cell>
          <cell r="L716">
            <v>135824.94936893095</v>
          </cell>
          <cell r="M716">
            <v>19697.483202560004</v>
          </cell>
          <cell r="N716">
            <v>123.70213968026498</v>
          </cell>
          <cell r="O716" t="e">
            <v>#DIV/0!</v>
          </cell>
          <cell r="P716">
            <v>1.2370213968026498</v>
          </cell>
          <cell r="Q716">
            <v>122.0383712214947</v>
          </cell>
          <cell r="R716">
            <v>366.93144650665675</v>
          </cell>
          <cell r="S716">
            <v>33899.406314</v>
          </cell>
          <cell r="T716">
            <v>99849.113499999992</v>
          </cell>
          <cell r="U716">
            <v>0</v>
          </cell>
          <cell r="V716">
            <v>0</v>
          </cell>
          <cell r="W716">
            <v>1355.9762525599999</v>
          </cell>
          <cell r="X716">
            <v>18341.506950000003</v>
          </cell>
          <cell r="Y716">
            <v>0</v>
          </cell>
          <cell r="Z716">
            <v>0</v>
          </cell>
        </row>
        <row r="717">
          <cell r="A717" t="str">
            <v>Flemingdon Arena</v>
          </cell>
          <cell r="B717" t="str">
            <v>Indoor Sports Arena</v>
          </cell>
          <cell r="C717" t="str">
            <v>Indoor Sports Arena</v>
          </cell>
          <cell r="D717">
            <v>25640</v>
          </cell>
          <cell r="E717">
            <v>100</v>
          </cell>
          <cell r="F717">
            <v>0</v>
          </cell>
          <cell r="G717">
            <v>440580.47077799996</v>
          </cell>
          <cell r="H717">
            <v>25467.363635999998</v>
          </cell>
          <cell r="I717">
            <v>0</v>
          </cell>
          <cell r="J717">
            <v>0</v>
          </cell>
          <cell r="K717">
            <v>2553.9654467153714</v>
          </cell>
          <cell r="L717">
            <v>709434.84630982543</v>
          </cell>
          <cell r="M717">
            <v>66003.314856792829</v>
          </cell>
          <cell r="N717">
            <v>27.669065768713939</v>
          </cell>
          <cell r="O717" t="e">
            <v>#DIV/0!</v>
          </cell>
          <cell r="P717">
            <v>0.27669065768713941</v>
          </cell>
          <cell r="Q717">
            <v>1586.0963035078614</v>
          </cell>
          <cell r="R717">
            <v>967.86914320751009</v>
          </cell>
          <cell r="S717">
            <v>440580.47077799996</v>
          </cell>
          <cell r="T717">
            <v>263375.83451442118</v>
          </cell>
          <cell r="U717">
            <v>0</v>
          </cell>
          <cell r="V717">
            <v>0</v>
          </cell>
          <cell r="W717">
            <v>17623.218831119997</v>
          </cell>
          <cell r="X717">
            <v>48380.096025672836</v>
          </cell>
          <cell r="Y717">
            <v>0</v>
          </cell>
          <cell r="Z717">
            <v>0</v>
          </cell>
        </row>
        <row r="718">
          <cell r="A718" t="str">
            <v>Flemingdon C.C</v>
          </cell>
          <cell r="B718" t="str">
            <v>Community Centres</v>
          </cell>
          <cell r="C718" t="str">
            <v>Community Centres</v>
          </cell>
          <cell r="D718">
            <v>10000</v>
          </cell>
          <cell r="E718">
            <v>100</v>
          </cell>
          <cell r="F718">
            <v>0</v>
          </cell>
          <cell r="G718">
            <v>89213.013109000007</v>
          </cell>
          <cell r="H718">
            <v>18803.365582999999</v>
          </cell>
          <cell r="I718">
            <v>0</v>
          </cell>
          <cell r="J718">
            <v>0</v>
          </cell>
          <cell r="K718">
            <v>1035.7767956997327</v>
          </cell>
          <cell r="L718">
            <v>287715.77658325911</v>
          </cell>
          <cell r="M718">
            <v>39289.086088729266</v>
          </cell>
          <cell r="N718">
            <v>28.77157765832591</v>
          </cell>
          <cell r="O718" t="e">
            <v>#DIV/0!</v>
          </cell>
          <cell r="P718">
            <v>0.28771577658325909</v>
          </cell>
          <cell r="Q718">
            <v>321.16818538759662</v>
          </cell>
          <cell r="R718">
            <v>714.60861031213619</v>
          </cell>
          <cell r="S718">
            <v>89213.013109000007</v>
          </cell>
          <cell r="T718">
            <v>194458.76584971108</v>
          </cell>
          <cell r="U718">
            <v>0</v>
          </cell>
          <cell r="V718">
            <v>0</v>
          </cell>
          <cell r="W718">
            <v>3568.5205243600003</v>
          </cell>
          <cell r="X718">
            <v>35720.565564369266</v>
          </cell>
          <cell r="Y718">
            <v>0</v>
          </cell>
          <cell r="Z718">
            <v>0</v>
          </cell>
        </row>
        <row r="719">
          <cell r="A719" t="str">
            <v>Flemingdon RC &amp; Pool</v>
          </cell>
          <cell r="B719" t="str">
            <v>Indoor Recreational Facilities</v>
          </cell>
          <cell r="C719" t="str">
            <v>Indoor Recreational Facilities</v>
          </cell>
          <cell r="D719">
            <v>34348</v>
          </cell>
          <cell r="E719">
            <v>100</v>
          </cell>
          <cell r="F719">
            <v>0</v>
          </cell>
          <cell r="G719">
            <v>728492.06891799998</v>
          </cell>
          <cell r="H719">
            <v>76262.604017000005</v>
          </cell>
          <cell r="I719">
            <v>0</v>
          </cell>
          <cell r="J719">
            <v>0</v>
          </cell>
          <cell r="K719">
            <v>5520.8887044679341</v>
          </cell>
          <cell r="L719">
            <v>1533580.1956855373</v>
          </cell>
          <cell r="M719">
            <v>174014.98898177475</v>
          </cell>
          <cell r="N719">
            <v>44.648311275344625</v>
          </cell>
          <cell r="O719" t="e">
            <v>#DIV/0!</v>
          </cell>
          <cell r="P719">
            <v>0.44648311275344627</v>
          </cell>
          <cell r="Q719">
            <v>2622.5823754858334</v>
          </cell>
          <cell r="R719">
            <v>2898.3063289821011</v>
          </cell>
          <cell r="S719">
            <v>728492.06891799998</v>
          </cell>
          <cell r="T719">
            <v>788684.97196260886</v>
          </cell>
          <cell r="U719">
            <v>0</v>
          </cell>
          <cell r="V719">
            <v>0</v>
          </cell>
          <cell r="W719">
            <v>29139.682756719998</v>
          </cell>
          <cell r="X719">
            <v>144875.30622505475</v>
          </cell>
          <cell r="Y719">
            <v>0</v>
          </cell>
          <cell r="Z719">
            <v>0</v>
          </cell>
        </row>
        <row r="720">
          <cell r="A720" t="str">
            <v>Forensic Service, Store &amp; Garage</v>
          </cell>
          <cell r="B720" t="str">
            <v>Police Stations</v>
          </cell>
          <cell r="C720" t="str">
            <v>Police Stations</v>
          </cell>
          <cell r="D720">
            <v>62484</v>
          </cell>
          <cell r="E720">
            <v>168</v>
          </cell>
          <cell r="F720">
            <v>0</v>
          </cell>
          <cell r="G720">
            <v>1522000.5082350001</v>
          </cell>
          <cell r="H720">
            <v>174358.284881</v>
          </cell>
          <cell r="I720">
            <v>0</v>
          </cell>
          <cell r="J720">
            <v>0</v>
          </cell>
          <cell r="K720">
            <v>12105.587961756686</v>
          </cell>
          <cell r="L720">
            <v>3362663.3227101909</v>
          </cell>
          <cell r="M720">
            <v>392106.71053498692</v>
          </cell>
          <cell r="N720">
            <v>53.816390159243824</v>
          </cell>
          <cell r="O720" t="e">
            <v>#DIV/0!</v>
          </cell>
          <cell r="P720">
            <v>0.32033565570978467</v>
          </cell>
          <cell r="Q720">
            <v>5479.2246596536233</v>
          </cell>
          <cell r="R720">
            <v>6626.3633021030628</v>
          </cell>
          <cell r="S720">
            <v>1522000.5082350001</v>
          </cell>
          <cell r="T720">
            <v>1803161.0747538377</v>
          </cell>
          <cell r="U720">
            <v>0</v>
          </cell>
          <cell r="V720">
            <v>0</v>
          </cell>
          <cell r="W720">
            <v>60880.020329400002</v>
          </cell>
          <cell r="X720">
            <v>331226.6902055869</v>
          </cell>
          <cell r="Y720">
            <v>0</v>
          </cell>
          <cell r="Z720">
            <v>0</v>
          </cell>
        </row>
        <row r="721">
          <cell r="A721" t="str">
            <v>Forest Hill C.C</v>
          </cell>
          <cell r="B721" t="str">
            <v>Community Centres</v>
          </cell>
          <cell r="C721" t="str">
            <v>Community Centres</v>
          </cell>
          <cell r="D721">
            <v>32841</v>
          </cell>
          <cell r="E721">
            <v>100</v>
          </cell>
          <cell r="F721">
            <v>0</v>
          </cell>
          <cell r="G721">
            <v>543141.90490299999</v>
          </cell>
          <cell r="H721">
            <v>36486.854827999996</v>
          </cell>
          <cell r="I721">
            <v>0</v>
          </cell>
          <cell r="J721">
            <v>0</v>
          </cell>
          <cell r="K721">
            <v>3341.9761172098688</v>
          </cell>
          <cell r="L721">
            <v>928326.69922496355</v>
          </cell>
          <cell r="M721">
            <v>91039.389444323315</v>
          </cell>
          <cell r="N721">
            <v>28.267309132637969</v>
          </cell>
          <cell r="O721" t="e">
            <v>#DIV/0!</v>
          </cell>
          <cell r="P721">
            <v>0.28267309132637969</v>
          </cell>
          <cell r="Q721">
            <v>1955.3190047793735</v>
          </cell>
          <cell r="R721">
            <v>1386.6571124304953</v>
          </cell>
          <cell r="S721">
            <v>543141.90490299999</v>
          </cell>
          <cell r="T721">
            <v>377336.10657472751</v>
          </cell>
          <cell r="U721">
            <v>0</v>
          </cell>
          <cell r="V721">
            <v>0</v>
          </cell>
          <cell r="W721">
            <v>21725.676196119999</v>
          </cell>
          <cell r="X721">
            <v>69313.713248203319</v>
          </cell>
          <cell r="Y721">
            <v>0</v>
          </cell>
          <cell r="Z721">
            <v>0</v>
          </cell>
        </row>
        <row r="722">
          <cell r="A722" t="str">
            <v>Forest Hill Memorial Arena</v>
          </cell>
          <cell r="B722" t="str">
            <v>Indoor Sports Arena</v>
          </cell>
          <cell r="C722" t="str">
            <v>Indoor Sports Arena</v>
          </cell>
          <cell r="D722">
            <v>40666</v>
          </cell>
          <cell r="E722">
            <v>100</v>
          </cell>
          <cell r="F722">
            <v>0</v>
          </cell>
          <cell r="G722">
            <v>1168520.2256</v>
          </cell>
          <cell r="H722">
            <v>0</v>
          </cell>
          <cell r="I722">
            <v>0</v>
          </cell>
          <cell r="J722">
            <v>0</v>
          </cell>
          <cell r="K722">
            <v>4206.6903399633838</v>
          </cell>
          <cell r="L722">
            <v>1168525.0944342734</v>
          </cell>
          <cell r="M722">
            <v>46740.809024000002</v>
          </cell>
          <cell r="N722">
            <v>28.734694694198431</v>
          </cell>
          <cell r="O722" t="e">
            <v>#DIV/0!</v>
          </cell>
          <cell r="P722">
            <v>0.28734694694198432</v>
          </cell>
          <cell r="Q722">
            <v>4206.6903399633838</v>
          </cell>
          <cell r="R722">
            <v>0</v>
          </cell>
          <cell r="S722">
            <v>1168520.2256</v>
          </cell>
          <cell r="T722">
            <v>0</v>
          </cell>
          <cell r="U722">
            <v>0</v>
          </cell>
          <cell r="V722">
            <v>0</v>
          </cell>
          <cell r="W722">
            <v>46740.809024000002</v>
          </cell>
          <cell r="X722">
            <v>0</v>
          </cell>
          <cell r="Y722">
            <v>0</v>
          </cell>
          <cell r="Z722">
            <v>0</v>
          </cell>
        </row>
        <row r="723">
          <cell r="A723" t="str">
            <v>Forest Manor Park</v>
          </cell>
          <cell r="B723" t="str">
            <v>Outdoor Recreational Facilities</v>
          </cell>
          <cell r="C723" t="str">
            <v>Outdoor Recreational Facilities</v>
          </cell>
          <cell r="D723">
            <v>560649</v>
          </cell>
          <cell r="E723">
            <v>100</v>
          </cell>
          <cell r="F723">
            <v>0</v>
          </cell>
          <cell r="G723">
            <v>1041332.3434080001</v>
          </cell>
          <cell r="H723">
            <v>88923.832666000002</v>
          </cell>
          <cell r="I723">
            <v>0</v>
          </cell>
          <cell r="J723">
            <v>0</v>
          </cell>
          <cell r="K723">
            <v>7128.2994253944253</v>
          </cell>
          <cell r="L723">
            <v>1980083.1737206737</v>
          </cell>
          <cell r="M723">
            <v>210581.00941359357</v>
          </cell>
          <cell r="N723">
            <v>3.5317697413545259</v>
          </cell>
          <cell r="O723" t="e">
            <v>#DIV/0!</v>
          </cell>
          <cell r="P723">
            <v>3.5317697413545263E-2</v>
          </cell>
          <cell r="Q723">
            <v>3748.8120562539511</v>
          </cell>
          <cell r="R723">
            <v>3379.4873691404741</v>
          </cell>
          <cell r="S723">
            <v>1041332.3434080001</v>
          </cell>
          <cell r="T723">
            <v>919623.60028197221</v>
          </cell>
          <cell r="U723">
            <v>0</v>
          </cell>
          <cell r="V723">
            <v>0</v>
          </cell>
          <cell r="W723">
            <v>41653.293736320004</v>
          </cell>
          <cell r="X723">
            <v>168927.71567727355</v>
          </cell>
          <cell r="Y723">
            <v>0</v>
          </cell>
          <cell r="Z723">
            <v>0</v>
          </cell>
        </row>
        <row r="724">
          <cell r="A724" t="str">
            <v>Forestry W District Office</v>
          </cell>
          <cell r="B724" t="str">
            <v>Administrative Offices</v>
          </cell>
          <cell r="C724" t="str">
            <v>Administrative Offices</v>
          </cell>
          <cell r="D724">
            <v>8999</v>
          </cell>
          <cell r="E724">
            <v>70</v>
          </cell>
          <cell r="F724">
            <v>0</v>
          </cell>
          <cell r="G724">
            <v>86176.777138000005</v>
          </cell>
          <cell r="H724">
            <v>22131.600340999998</v>
          </cell>
          <cell r="I724">
            <v>0</v>
          </cell>
          <cell r="J724">
            <v>0</v>
          </cell>
          <cell r="K724">
            <v>1151.3335087462144</v>
          </cell>
          <cell r="L724">
            <v>319814.86354061513</v>
          </cell>
          <cell r="M724">
            <v>45490.250937314289</v>
          </cell>
          <cell r="N724">
            <v>35.538933608247042</v>
          </cell>
          <cell r="O724" t="e">
            <v>#DIV/0!</v>
          </cell>
          <cell r="P724">
            <v>0.50769905154638628</v>
          </cell>
          <cell r="Q724">
            <v>310.23769034845708</v>
          </cell>
          <cell r="R724">
            <v>841.0958183977574</v>
          </cell>
          <cell r="S724">
            <v>86176.777138000005</v>
          </cell>
          <cell r="T724">
            <v>228878.37124651967</v>
          </cell>
          <cell r="U724">
            <v>0</v>
          </cell>
          <cell r="V724">
            <v>0</v>
          </cell>
          <cell r="W724">
            <v>3447.0710855200005</v>
          </cell>
          <cell r="X724">
            <v>42043.179851794288</v>
          </cell>
          <cell r="Y724">
            <v>0</v>
          </cell>
          <cell r="Z724">
            <v>0</v>
          </cell>
        </row>
        <row r="725">
          <cell r="A725" t="str">
            <v>Former Hydro Building</v>
          </cell>
          <cell r="B725" t="str">
            <v>Administrative Offices</v>
          </cell>
          <cell r="C725" t="str">
            <v>Administrative Offices</v>
          </cell>
          <cell r="D725">
            <v>22497</v>
          </cell>
          <cell r="E725">
            <v>70</v>
          </cell>
          <cell r="F725">
            <v>0</v>
          </cell>
          <cell r="G725">
            <v>433208.67296599998</v>
          </cell>
          <cell r="H725">
            <v>5095.9704869999996</v>
          </cell>
          <cell r="I725">
            <v>0</v>
          </cell>
          <cell r="J725">
            <v>0</v>
          </cell>
          <cell r="K725">
            <v>1753.226475043856</v>
          </cell>
          <cell r="L725">
            <v>487007.35417884891</v>
          </cell>
          <cell r="M725">
            <v>27009.111093089028</v>
          </cell>
          <cell r="N725">
            <v>21.647657651191221</v>
          </cell>
          <cell r="O725" t="e">
            <v>#DIV/0!</v>
          </cell>
          <cell r="P725">
            <v>0.30925225215987456</v>
          </cell>
          <cell r="Q725">
            <v>1559.5577208076943</v>
          </cell>
          <cell r="R725">
            <v>193.66875423616179</v>
          </cell>
          <cell r="S725">
            <v>433208.67296599998</v>
          </cell>
          <cell r="T725">
            <v>52700.997985407892</v>
          </cell>
          <cell r="U725">
            <v>0</v>
          </cell>
          <cell r="V725">
            <v>0</v>
          </cell>
          <cell r="W725">
            <v>17328.34691864</v>
          </cell>
          <cell r="X725">
            <v>9680.7641744490302</v>
          </cell>
          <cell r="Y725">
            <v>0</v>
          </cell>
          <cell r="Z725">
            <v>0</v>
          </cell>
        </row>
        <row r="726">
          <cell r="A726" t="str">
            <v>Fort York</v>
          </cell>
          <cell r="B726" t="str">
            <v>Public Libraries</v>
          </cell>
          <cell r="C726" t="str">
            <v>Public Libraries</v>
          </cell>
          <cell r="D726">
            <v>13000</v>
          </cell>
          <cell r="E726">
            <v>70</v>
          </cell>
          <cell r="F726">
            <v>0</v>
          </cell>
          <cell r="G726">
            <v>283946.08116100001</v>
          </cell>
          <cell r="H726">
            <v>0</v>
          </cell>
          <cell r="I726">
            <v>0</v>
          </cell>
          <cell r="J726">
            <v>0</v>
          </cell>
          <cell r="K726">
            <v>1022.2101513708174</v>
          </cell>
          <cell r="L726">
            <v>283947.26426967152</v>
          </cell>
          <cell r="M726">
            <v>11357.843246440001</v>
          </cell>
          <cell r="N726">
            <v>21.842097251513195</v>
          </cell>
          <cell r="O726" t="e">
            <v>#DIV/0!</v>
          </cell>
          <cell r="P726">
            <v>0.31202996073590278</v>
          </cell>
          <cell r="Q726">
            <v>1022.2101513708174</v>
          </cell>
          <cell r="R726">
            <v>0</v>
          </cell>
          <cell r="S726">
            <v>283946.08116100001</v>
          </cell>
          <cell r="T726">
            <v>0</v>
          </cell>
          <cell r="U726">
            <v>0</v>
          </cell>
          <cell r="V726">
            <v>0</v>
          </cell>
          <cell r="W726">
            <v>11357.843246440001</v>
          </cell>
          <cell r="X726">
            <v>0</v>
          </cell>
          <cell r="Y726">
            <v>0</v>
          </cell>
          <cell r="Z726">
            <v>0</v>
          </cell>
        </row>
        <row r="727">
          <cell r="A727" t="str">
            <v>Fort York Residence</v>
          </cell>
          <cell r="B727" t="str">
            <v>Shelters &amp; Housing</v>
          </cell>
          <cell r="C727" t="str">
            <v>Shelters &amp; Housing</v>
          </cell>
          <cell r="D727">
            <v>25995</v>
          </cell>
          <cell r="E727">
            <v>168</v>
          </cell>
          <cell r="F727">
            <v>0</v>
          </cell>
          <cell r="G727">
            <v>378915.21657599998</v>
          </cell>
          <cell r="H727">
            <v>78857.208965999991</v>
          </cell>
          <cell r="I727">
            <v>0</v>
          </cell>
          <cell r="J727">
            <v>0</v>
          </cell>
          <cell r="K727">
            <v>4361.0129184377965</v>
          </cell>
          <cell r="L727">
            <v>1211392.4773438324</v>
          </cell>
          <cell r="M727">
            <v>164960.85996366054</v>
          </cell>
          <cell r="N727">
            <v>46.600980086317847</v>
          </cell>
          <cell r="O727" t="e">
            <v>#DIV/0!</v>
          </cell>
          <cell r="P727">
            <v>0.27738678622808244</v>
          </cell>
          <cell r="Q727">
            <v>1364.1004634018484</v>
          </cell>
          <cell r="R727">
            <v>2996.9124550359484</v>
          </cell>
          <cell r="S727">
            <v>378915.21657599998</v>
          </cell>
          <cell r="T727">
            <v>815517.59796368203</v>
          </cell>
          <cell r="U727">
            <v>0</v>
          </cell>
          <cell r="V727">
            <v>0</v>
          </cell>
          <cell r="W727">
            <v>15156.608663039999</v>
          </cell>
          <cell r="X727">
            <v>149804.25130062053</v>
          </cell>
          <cell r="Y727">
            <v>0</v>
          </cell>
          <cell r="Z727">
            <v>0</v>
          </cell>
        </row>
        <row r="728">
          <cell r="A728" t="str">
            <v>Fountainhead A.I.R</v>
          </cell>
          <cell r="B728" t="str">
            <v>Outdoor Recreational Facilities</v>
          </cell>
          <cell r="C728" t="str">
            <v>Outdoor Recreational Facilities</v>
          </cell>
          <cell r="D728">
            <v>1927</v>
          </cell>
          <cell r="E728">
            <v>100</v>
          </cell>
          <cell r="F728">
            <v>0</v>
          </cell>
          <cell r="G728">
            <v>47336.723030000001</v>
          </cell>
          <cell r="H728">
            <v>6653.6659470000004</v>
          </cell>
          <cell r="I728">
            <v>0</v>
          </cell>
          <cell r="J728">
            <v>0</v>
          </cell>
          <cell r="K728">
            <v>423.28078147306553</v>
          </cell>
          <cell r="L728">
            <v>117577.99485362932</v>
          </cell>
          <cell r="M728">
            <v>14533.371584056431</v>
          </cell>
          <cell r="N728">
            <v>61.016084511483818</v>
          </cell>
          <cell r="O728" t="e">
            <v>#DIV/0!</v>
          </cell>
          <cell r="P728">
            <v>0.61016084511483815</v>
          </cell>
          <cell r="Q728">
            <v>170.41291295884545</v>
          </cell>
          <cell r="R728">
            <v>252.86786851422005</v>
          </cell>
          <cell r="S728">
            <v>47336.723030000001</v>
          </cell>
          <cell r="T728">
            <v>68810.217124089904</v>
          </cell>
          <cell r="U728">
            <v>0</v>
          </cell>
          <cell r="V728">
            <v>0</v>
          </cell>
          <cell r="W728">
            <v>1893.4689212000001</v>
          </cell>
          <cell r="X728">
            <v>12639.902662856432</v>
          </cell>
          <cell r="Y728">
            <v>0</v>
          </cell>
          <cell r="Z728">
            <v>0</v>
          </cell>
        </row>
        <row r="729">
          <cell r="A729" t="str">
            <v>Frank Stollery Parkette</v>
          </cell>
          <cell r="B729" t="str">
            <v>Outdoor Recreational Facilities</v>
          </cell>
          <cell r="C729" t="str">
            <v>Outdoor Recreational Facilities</v>
          </cell>
          <cell r="D729">
            <v>4919</v>
          </cell>
          <cell r="E729">
            <v>100</v>
          </cell>
          <cell r="F729">
            <v>0</v>
          </cell>
          <cell r="G729">
            <v>3144.4421149999998</v>
          </cell>
          <cell r="H729">
            <v>0</v>
          </cell>
          <cell r="I729">
            <v>0</v>
          </cell>
          <cell r="J729">
            <v>0</v>
          </cell>
          <cell r="K729">
            <v>11.320038780631723</v>
          </cell>
          <cell r="L729">
            <v>3144.4552168421455</v>
          </cell>
          <cell r="M729">
            <v>125.7776846</v>
          </cell>
          <cell r="N729">
            <v>0.6392468422122678</v>
          </cell>
          <cell r="O729" t="e">
            <v>#DIV/0!</v>
          </cell>
          <cell r="P729">
            <v>6.3924684221226781E-3</v>
          </cell>
          <cell r="Q729">
            <v>11.320038780631723</v>
          </cell>
          <cell r="R729">
            <v>0</v>
          </cell>
          <cell r="S729">
            <v>3144.4421149999998</v>
          </cell>
          <cell r="T729">
            <v>0</v>
          </cell>
          <cell r="U729">
            <v>0</v>
          </cell>
          <cell r="V729">
            <v>0</v>
          </cell>
          <cell r="W729">
            <v>125.7776846</v>
          </cell>
          <cell r="X729">
            <v>0</v>
          </cell>
          <cell r="Y729">
            <v>0</v>
          </cell>
          <cell r="Z729">
            <v>0</v>
          </cell>
        </row>
        <row r="730">
          <cell r="A730" t="str">
            <v>Frankland C.C</v>
          </cell>
          <cell r="B730" t="str">
            <v>Community Centres</v>
          </cell>
          <cell r="C730" t="str">
            <v>Community Centres</v>
          </cell>
          <cell r="D730">
            <v>3681</v>
          </cell>
          <cell r="E730">
            <v>100</v>
          </cell>
          <cell r="F730">
            <v>0</v>
          </cell>
          <cell r="G730">
            <v>26445.860979000001</v>
          </cell>
          <cell r="H730">
            <v>0</v>
          </cell>
          <cell r="I730">
            <v>0</v>
          </cell>
          <cell r="J730">
            <v>0</v>
          </cell>
          <cell r="K730">
            <v>95.205496212314685</v>
          </cell>
          <cell r="L730">
            <v>26445.971170087414</v>
          </cell>
          <cell r="M730">
            <v>1057.8344391600001</v>
          </cell>
          <cell r="N730">
            <v>7.1844529122758525</v>
          </cell>
          <cell r="O730" t="e">
            <v>#DIV/0!</v>
          </cell>
          <cell r="P730">
            <v>7.184452912275853E-2</v>
          </cell>
          <cell r="Q730">
            <v>95.205496212314685</v>
          </cell>
          <cell r="R730">
            <v>0</v>
          </cell>
          <cell r="S730">
            <v>26445.860979000001</v>
          </cell>
          <cell r="T730">
            <v>0</v>
          </cell>
          <cell r="U730">
            <v>0</v>
          </cell>
          <cell r="V730">
            <v>0</v>
          </cell>
          <cell r="W730">
            <v>1057.8344391600001</v>
          </cell>
          <cell r="X730">
            <v>0</v>
          </cell>
          <cell r="Y730">
            <v>0</v>
          </cell>
          <cell r="Z730">
            <v>0</v>
          </cell>
        </row>
        <row r="731">
          <cell r="A731" t="str">
            <v>Franklin Horner</v>
          </cell>
          <cell r="B731" t="str">
            <v>Community Centres</v>
          </cell>
          <cell r="C731" t="str">
            <v>Community Centres</v>
          </cell>
          <cell r="D731">
            <v>39500</v>
          </cell>
          <cell r="E731">
            <v>100</v>
          </cell>
          <cell r="F731">
            <v>0</v>
          </cell>
          <cell r="G731">
            <v>345960.68580700003</v>
          </cell>
          <cell r="H731">
            <v>60730.389046999997</v>
          </cell>
          <cell r="I731">
            <v>0</v>
          </cell>
          <cell r="J731">
            <v>0</v>
          </cell>
          <cell r="K731">
            <v>3553.4791425130779</v>
          </cell>
          <cell r="L731">
            <v>987077.53958696616</v>
          </cell>
          <cell r="M731">
            <v>129207.34020097544</v>
          </cell>
          <cell r="N731">
            <v>24.98930479967003</v>
          </cell>
          <cell r="O731" t="e">
            <v>#DIV/0!</v>
          </cell>
          <cell r="P731">
            <v>0.24989304799670031</v>
          </cell>
          <cell r="Q731">
            <v>1245.4636583154872</v>
          </cell>
          <cell r="R731">
            <v>2308.0154841975905</v>
          </cell>
          <cell r="S731">
            <v>345960.68580700003</v>
          </cell>
          <cell r="T731">
            <v>628055.46440735983</v>
          </cell>
          <cell r="U731">
            <v>0</v>
          </cell>
          <cell r="V731">
            <v>0</v>
          </cell>
          <cell r="W731">
            <v>13838.427432280001</v>
          </cell>
          <cell r="X731">
            <v>115368.91276869543</v>
          </cell>
          <cell r="Y731">
            <v>0</v>
          </cell>
          <cell r="Z731">
            <v>0</v>
          </cell>
        </row>
        <row r="732">
          <cell r="A732" t="str">
            <v>Fred Hamilton Playground</v>
          </cell>
          <cell r="B732" t="str">
            <v>Outdoor Recreational Facilities</v>
          </cell>
          <cell r="C732" t="str">
            <v>Outdoor Recreational Facilities</v>
          </cell>
          <cell r="D732">
            <v>177195</v>
          </cell>
          <cell r="E732">
            <v>100</v>
          </cell>
          <cell r="F732">
            <v>0</v>
          </cell>
          <cell r="G732">
            <v>16766.360456000002</v>
          </cell>
          <cell r="H732">
            <v>0</v>
          </cell>
          <cell r="I732">
            <v>0</v>
          </cell>
          <cell r="J732">
            <v>0</v>
          </cell>
          <cell r="K732">
            <v>60.359149137006845</v>
          </cell>
          <cell r="L732">
            <v>16766.430315835234</v>
          </cell>
          <cell r="M732">
            <v>670.65441824000015</v>
          </cell>
          <cell r="N732">
            <v>9.4621351143289789E-2</v>
          </cell>
          <cell r="O732" t="e">
            <v>#DIV/0!</v>
          </cell>
          <cell r="P732">
            <v>9.4621351143289788E-4</v>
          </cell>
          <cell r="Q732">
            <v>60.359149137006845</v>
          </cell>
          <cell r="R732">
            <v>0</v>
          </cell>
          <cell r="S732">
            <v>16766.360456000002</v>
          </cell>
          <cell r="T732">
            <v>0</v>
          </cell>
          <cell r="U732">
            <v>0</v>
          </cell>
          <cell r="V732">
            <v>0</v>
          </cell>
          <cell r="W732">
            <v>670.65441824000015</v>
          </cell>
          <cell r="X732">
            <v>0</v>
          </cell>
          <cell r="Y732">
            <v>0</v>
          </cell>
          <cell r="Z732">
            <v>0</v>
          </cell>
        </row>
        <row r="733">
          <cell r="A733" t="str">
            <v>Fudger House</v>
          </cell>
          <cell r="B733" t="str">
            <v>Long Term Care Homes</v>
          </cell>
          <cell r="C733" t="str">
            <v>Long Term Care Homes</v>
          </cell>
          <cell r="D733">
            <v>118995</v>
          </cell>
          <cell r="E733">
            <v>168</v>
          </cell>
          <cell r="F733">
            <v>0</v>
          </cell>
          <cell r="G733">
            <v>1898266.7824200001</v>
          </cell>
          <cell r="H733">
            <v>343118.15637100005</v>
          </cell>
          <cell r="I733">
            <v>0</v>
          </cell>
          <cell r="J733">
            <v>0</v>
          </cell>
          <cell r="K733">
            <v>19873.751753469645</v>
          </cell>
          <cell r="L733">
            <v>5520486.5981860124</v>
          </cell>
          <cell r="M733">
            <v>727748.80177322519</v>
          </cell>
          <cell r="N733">
            <v>46.392592950846776</v>
          </cell>
          <cell r="O733" t="e">
            <v>#DIV/0!</v>
          </cell>
          <cell r="P733">
            <v>0.27614638661218321</v>
          </cell>
          <cell r="Q733">
            <v>6833.7888907137358</v>
          </cell>
          <cell r="R733">
            <v>13039.962862755909</v>
          </cell>
          <cell r="S733">
            <v>1898266.7824200001</v>
          </cell>
          <cell r="T733">
            <v>3548425.0377419712</v>
          </cell>
          <cell r="U733">
            <v>0</v>
          </cell>
          <cell r="V733">
            <v>0</v>
          </cell>
          <cell r="W733">
            <v>75930.671296800007</v>
          </cell>
          <cell r="X733">
            <v>651818.13047642517</v>
          </cell>
          <cell r="Y733">
            <v>0</v>
          </cell>
          <cell r="Z733">
            <v>0</v>
          </cell>
        </row>
        <row r="734">
          <cell r="A734" t="str">
            <v>G. Ross Lord Park</v>
          </cell>
          <cell r="B734" t="str">
            <v>Outdoor Recreational Facilities</v>
          </cell>
          <cell r="C734" t="str">
            <v>Outdoor Recreational Facilities</v>
          </cell>
          <cell r="D734">
            <v>6405</v>
          </cell>
          <cell r="E734">
            <v>100</v>
          </cell>
          <cell r="F734">
            <v>0</v>
          </cell>
          <cell r="G734">
            <v>6312.7757119999997</v>
          </cell>
          <cell r="H734">
            <v>0</v>
          </cell>
          <cell r="I734">
            <v>0</v>
          </cell>
          <cell r="J734">
            <v>0</v>
          </cell>
          <cell r="K734">
            <v>22.726087254835676</v>
          </cell>
          <cell r="L734">
            <v>6312.8020152321324</v>
          </cell>
          <cell r="M734">
            <v>252.51102847999999</v>
          </cell>
          <cell r="N734">
            <v>0.9856053107310121</v>
          </cell>
          <cell r="O734" t="e">
            <v>#DIV/0!</v>
          </cell>
          <cell r="P734">
            <v>9.8560531073101209E-3</v>
          </cell>
          <cell r="Q734">
            <v>22.726087254835676</v>
          </cell>
          <cell r="R734">
            <v>0</v>
          </cell>
          <cell r="S734">
            <v>6312.7757119999997</v>
          </cell>
          <cell r="T734">
            <v>0</v>
          </cell>
          <cell r="U734">
            <v>0</v>
          </cell>
          <cell r="V734">
            <v>0</v>
          </cell>
          <cell r="W734">
            <v>252.51102847999999</v>
          </cell>
          <cell r="X734">
            <v>0</v>
          </cell>
          <cell r="Y734">
            <v>0</v>
          </cell>
          <cell r="Z734">
            <v>0</v>
          </cell>
        </row>
        <row r="735">
          <cell r="A735" t="str">
            <v>Galloway Park</v>
          </cell>
          <cell r="B735" t="str">
            <v>Outdoor Recreational Facilities</v>
          </cell>
          <cell r="C735" t="str">
            <v>Outdoor Recreational Facilities</v>
          </cell>
          <cell r="D735">
            <v>1</v>
          </cell>
          <cell r="E735">
            <v>100</v>
          </cell>
          <cell r="F735">
            <v>0</v>
          </cell>
          <cell r="G735">
            <v>699.75276700000006</v>
          </cell>
          <cell r="H735">
            <v>0</v>
          </cell>
          <cell r="I735">
            <v>0</v>
          </cell>
          <cell r="J735">
            <v>0</v>
          </cell>
          <cell r="K735">
            <v>2.5191204574915051</v>
          </cell>
          <cell r="L735">
            <v>699.75568263652917</v>
          </cell>
          <cell r="M735">
            <v>27.990110680000004</v>
          </cell>
          <cell r="N735">
            <v>699.75568263652917</v>
          </cell>
          <cell r="O735" t="e">
            <v>#DIV/0!</v>
          </cell>
          <cell r="P735">
            <v>6.9975568263652921</v>
          </cell>
          <cell r="Q735">
            <v>2.5191204574915051</v>
          </cell>
          <cell r="R735">
            <v>0</v>
          </cell>
          <cell r="S735">
            <v>699.75276700000006</v>
          </cell>
          <cell r="T735">
            <v>0</v>
          </cell>
          <cell r="U735">
            <v>0</v>
          </cell>
          <cell r="V735">
            <v>0</v>
          </cell>
          <cell r="W735">
            <v>27.990110680000004</v>
          </cell>
          <cell r="X735">
            <v>0</v>
          </cell>
          <cell r="Y735">
            <v>0</v>
          </cell>
          <cell r="Z735">
            <v>0</v>
          </cell>
        </row>
        <row r="736">
          <cell r="A736" t="str">
            <v>Gamble Park</v>
          </cell>
          <cell r="B736" t="str">
            <v>Outdoor Recreational Facilities</v>
          </cell>
          <cell r="C736" t="str">
            <v>Outdoor Recreational Facilities</v>
          </cell>
          <cell r="D736">
            <v>31645</v>
          </cell>
          <cell r="E736">
            <v>100</v>
          </cell>
          <cell r="F736">
            <v>0</v>
          </cell>
          <cell r="G736">
            <v>5200.9823649999998</v>
          </cell>
          <cell r="H736">
            <v>0</v>
          </cell>
          <cell r="I736">
            <v>0</v>
          </cell>
          <cell r="J736">
            <v>0</v>
          </cell>
          <cell r="K736">
            <v>18.723614528735474</v>
          </cell>
          <cell r="L736">
            <v>5201.0040357598546</v>
          </cell>
          <cell r="M736">
            <v>208.03929460000001</v>
          </cell>
          <cell r="N736">
            <v>0.16435468591435787</v>
          </cell>
          <cell r="O736" t="e">
            <v>#DIV/0!</v>
          </cell>
          <cell r="P736">
            <v>1.6435468591435786E-3</v>
          </cell>
          <cell r="Q736">
            <v>18.723614528735474</v>
          </cell>
          <cell r="R736">
            <v>0</v>
          </cell>
          <cell r="S736">
            <v>5200.9823649999998</v>
          </cell>
          <cell r="T736">
            <v>0</v>
          </cell>
          <cell r="U736">
            <v>0</v>
          </cell>
          <cell r="V736">
            <v>0</v>
          </cell>
          <cell r="W736">
            <v>208.03929460000001</v>
          </cell>
          <cell r="X736">
            <v>0</v>
          </cell>
          <cell r="Y736">
            <v>0</v>
          </cell>
          <cell r="Z736">
            <v>0</v>
          </cell>
        </row>
        <row r="737">
          <cell r="A737" t="str">
            <v>Gardiner Expressway</v>
          </cell>
          <cell r="B737" t="str">
            <v>Streetlighting</v>
          </cell>
          <cell r="C737" t="str">
            <v>Streetlighting</v>
          </cell>
          <cell r="D737">
            <v>583</v>
          </cell>
          <cell r="E737">
            <v>70</v>
          </cell>
          <cell r="F737">
            <v>0</v>
          </cell>
          <cell r="G737">
            <v>1620148.0675880001</v>
          </cell>
          <cell r="H737">
            <v>0</v>
          </cell>
          <cell r="I737">
            <v>0</v>
          </cell>
          <cell r="J737">
            <v>0</v>
          </cell>
          <cell r="K737">
            <v>5832.5573455378135</v>
          </cell>
          <cell r="L737">
            <v>1620154.8182049482</v>
          </cell>
          <cell r="M737">
            <v>64805.922703520002</v>
          </cell>
          <cell r="N737">
            <v>2778.9962576414205</v>
          </cell>
          <cell r="O737" t="e">
            <v>#DIV/0!</v>
          </cell>
          <cell r="P737">
            <v>39.699946537734576</v>
          </cell>
          <cell r="Q737">
            <v>5832.5573455378135</v>
          </cell>
          <cell r="R737">
            <v>0</v>
          </cell>
          <cell r="S737">
            <v>1620148.0675880001</v>
          </cell>
          <cell r="T737">
            <v>0</v>
          </cell>
          <cell r="U737">
            <v>0</v>
          </cell>
          <cell r="V737">
            <v>0</v>
          </cell>
          <cell r="W737">
            <v>64805.922703520002</v>
          </cell>
          <cell r="X737">
            <v>0</v>
          </cell>
          <cell r="Y737">
            <v>0</v>
          </cell>
          <cell r="Z737">
            <v>0</v>
          </cell>
        </row>
        <row r="738">
          <cell r="A738" t="str">
            <v>Gateway Park</v>
          </cell>
          <cell r="B738" t="str">
            <v>Outdoor Recreational Facilities</v>
          </cell>
          <cell r="C738" t="str">
            <v>Outdoor Recreational Facilities</v>
          </cell>
          <cell r="D738">
            <v>19428</v>
          </cell>
          <cell r="E738">
            <v>168</v>
          </cell>
          <cell r="F738">
            <v>0</v>
          </cell>
          <cell r="G738">
            <v>4842.2423849999996</v>
          </cell>
          <cell r="H738">
            <v>0</v>
          </cell>
          <cell r="I738">
            <v>0</v>
          </cell>
          <cell r="J738">
            <v>0</v>
          </cell>
          <cell r="K738">
            <v>17.432145219635771</v>
          </cell>
          <cell r="L738">
            <v>4842.2625610099367</v>
          </cell>
          <cell r="M738">
            <v>193.68969539999998</v>
          </cell>
          <cell r="N738">
            <v>0.2492414330353066</v>
          </cell>
          <cell r="O738" t="e">
            <v>#DIV/0!</v>
          </cell>
          <cell r="P738">
            <v>1.4835799585434916E-3</v>
          </cell>
          <cell r="Q738">
            <v>17.432145219635771</v>
          </cell>
          <cell r="R738">
            <v>0</v>
          </cell>
          <cell r="S738">
            <v>4842.2423849999996</v>
          </cell>
          <cell r="T738">
            <v>0</v>
          </cell>
          <cell r="U738">
            <v>0</v>
          </cell>
          <cell r="V738">
            <v>0</v>
          </cell>
          <cell r="W738">
            <v>193.68969539999998</v>
          </cell>
          <cell r="X738">
            <v>0</v>
          </cell>
          <cell r="Y738">
            <v>0</v>
          </cell>
          <cell r="Z738">
            <v>0</v>
          </cell>
        </row>
        <row r="739">
          <cell r="A739" t="str">
            <v>Geary Ave Parkette</v>
          </cell>
          <cell r="B739" t="str">
            <v>Outdoor Recreational Facilities</v>
          </cell>
          <cell r="C739" t="str">
            <v>Outdoor Recreational Facilities</v>
          </cell>
          <cell r="D739">
            <v>114495</v>
          </cell>
          <cell r="E739">
            <v>100</v>
          </cell>
          <cell r="F739">
            <v>0</v>
          </cell>
          <cell r="G739">
            <v>2726.8074750000001</v>
          </cell>
          <cell r="H739">
            <v>0</v>
          </cell>
          <cell r="I739">
            <v>0</v>
          </cell>
          <cell r="J739">
            <v>0</v>
          </cell>
          <cell r="K739">
            <v>9.816547812112125</v>
          </cell>
          <cell r="L739">
            <v>2726.8188366978125</v>
          </cell>
          <cell r="M739">
            <v>109.072299</v>
          </cell>
          <cell r="N739">
            <v>2.3816051676473316E-2</v>
          </cell>
          <cell r="O739" t="e">
            <v>#DIV/0!</v>
          </cell>
          <cell r="P739">
            <v>2.3816051676473317E-4</v>
          </cell>
          <cell r="Q739">
            <v>9.816547812112125</v>
          </cell>
          <cell r="R739">
            <v>0</v>
          </cell>
          <cell r="S739">
            <v>2726.8074750000001</v>
          </cell>
          <cell r="T739">
            <v>0</v>
          </cell>
          <cell r="U739">
            <v>0</v>
          </cell>
          <cell r="V739">
            <v>0</v>
          </cell>
          <cell r="W739">
            <v>109.072299</v>
          </cell>
          <cell r="X739">
            <v>0</v>
          </cell>
          <cell r="Y739">
            <v>0</v>
          </cell>
          <cell r="Z739">
            <v>0</v>
          </cell>
        </row>
        <row r="740">
          <cell r="A740" t="str">
            <v>Geary Ave Parkette W.Pool</v>
          </cell>
          <cell r="B740" t="str">
            <v>Outdoor Recreational Facilities</v>
          </cell>
          <cell r="C740" t="str">
            <v>Outdoor Recreational Facilities</v>
          </cell>
          <cell r="D740">
            <v>710</v>
          </cell>
          <cell r="E740">
            <v>100</v>
          </cell>
          <cell r="F740">
            <v>0</v>
          </cell>
          <cell r="G740">
            <v>3635.7409370000005</v>
          </cell>
          <cell r="H740">
            <v>0</v>
          </cell>
          <cell r="I740">
            <v>0</v>
          </cell>
          <cell r="J740">
            <v>0</v>
          </cell>
          <cell r="K740">
            <v>13.088721909314057</v>
          </cell>
          <cell r="L740">
            <v>3635.7560859205714</v>
          </cell>
          <cell r="M740">
            <v>145.42963748000003</v>
          </cell>
          <cell r="N740">
            <v>5.1207832196064382</v>
          </cell>
          <cell r="O740" t="e">
            <v>#DIV/0!</v>
          </cell>
          <cell r="P740">
            <v>5.1207832196064382E-2</v>
          </cell>
          <cell r="Q740">
            <v>13.088721909314057</v>
          </cell>
          <cell r="R740">
            <v>0</v>
          </cell>
          <cell r="S740">
            <v>3635.7409370000005</v>
          </cell>
          <cell r="T740">
            <v>0</v>
          </cell>
          <cell r="U740">
            <v>0</v>
          </cell>
          <cell r="V740">
            <v>0</v>
          </cell>
          <cell r="W740">
            <v>145.42963748000003</v>
          </cell>
          <cell r="X740">
            <v>0</v>
          </cell>
          <cell r="Y740">
            <v>0</v>
          </cell>
          <cell r="Z740">
            <v>0</v>
          </cell>
        </row>
        <row r="741">
          <cell r="A741" t="str">
            <v>George Bell Arena</v>
          </cell>
          <cell r="B741" t="str">
            <v>Indoor Sports Arena</v>
          </cell>
          <cell r="C741" t="str">
            <v>Indoor Sports Arena</v>
          </cell>
          <cell r="D741">
            <v>41786</v>
          </cell>
          <cell r="E741">
            <v>100</v>
          </cell>
          <cell r="F741">
            <v>0</v>
          </cell>
          <cell r="G741">
            <v>698892.7733329999</v>
          </cell>
          <cell r="H741">
            <v>0</v>
          </cell>
          <cell r="I741">
            <v>0</v>
          </cell>
          <cell r="J741">
            <v>0</v>
          </cell>
          <cell r="K741">
            <v>2516.0244673903994</v>
          </cell>
          <cell r="L741">
            <v>698895.68538622209</v>
          </cell>
          <cell r="M741">
            <v>27955.710933319995</v>
          </cell>
          <cell r="N741">
            <v>16.725594347059353</v>
          </cell>
          <cell r="O741" t="e">
            <v>#DIV/0!</v>
          </cell>
          <cell r="P741">
            <v>0.16725594347059353</v>
          </cell>
          <cell r="Q741">
            <v>2516.0244673903994</v>
          </cell>
          <cell r="R741">
            <v>0</v>
          </cell>
          <cell r="S741">
            <v>698892.7733329999</v>
          </cell>
          <cell r="T741">
            <v>0</v>
          </cell>
          <cell r="U741">
            <v>0</v>
          </cell>
          <cell r="V741">
            <v>0</v>
          </cell>
          <cell r="W741">
            <v>27955.710933319995</v>
          </cell>
          <cell r="X741">
            <v>0</v>
          </cell>
          <cell r="Y741">
            <v>0</v>
          </cell>
          <cell r="Z741">
            <v>0</v>
          </cell>
        </row>
        <row r="742">
          <cell r="A742" t="str">
            <v>George Webster Clubhouse</v>
          </cell>
          <cell r="B742" t="str">
            <v>Indoor Recreational Facilities</v>
          </cell>
          <cell r="C742" t="str">
            <v>Indoor Recreational Facilities</v>
          </cell>
          <cell r="D742">
            <v>1302</v>
          </cell>
          <cell r="E742">
            <v>100</v>
          </cell>
          <cell r="F742">
            <v>0</v>
          </cell>
          <cell r="G742">
            <v>6705.0489080000007</v>
          </cell>
          <cell r="H742">
            <v>0</v>
          </cell>
          <cell r="I742">
            <v>0</v>
          </cell>
          <cell r="J742">
            <v>0</v>
          </cell>
          <cell r="K742">
            <v>24.138276644533622</v>
          </cell>
          <cell r="L742">
            <v>6705.0768457037839</v>
          </cell>
          <cell r="M742">
            <v>268.20195632000002</v>
          </cell>
          <cell r="N742">
            <v>5.1498286065313241</v>
          </cell>
          <cell r="O742" t="e">
            <v>#DIV/0!</v>
          </cell>
          <cell r="P742">
            <v>5.1498286065313238E-2</v>
          </cell>
          <cell r="Q742">
            <v>24.138276644533622</v>
          </cell>
          <cell r="R742">
            <v>0</v>
          </cell>
          <cell r="S742">
            <v>6705.0489080000007</v>
          </cell>
          <cell r="T742">
            <v>0</v>
          </cell>
          <cell r="U742">
            <v>0</v>
          </cell>
          <cell r="V742">
            <v>0</v>
          </cell>
          <cell r="W742">
            <v>268.20195632000002</v>
          </cell>
          <cell r="X742">
            <v>0</v>
          </cell>
          <cell r="Y742">
            <v>0</v>
          </cell>
          <cell r="Z742">
            <v>0</v>
          </cell>
        </row>
        <row r="743">
          <cell r="A743" t="str">
            <v>Gerrard Ashdale</v>
          </cell>
          <cell r="B743" t="str">
            <v>Public Libraries</v>
          </cell>
          <cell r="C743" t="str">
            <v>Public Libraries</v>
          </cell>
          <cell r="D743">
            <v>6501</v>
          </cell>
          <cell r="E743">
            <v>70</v>
          </cell>
          <cell r="F743">
            <v>0</v>
          </cell>
          <cell r="G743">
            <v>59796.012643000002</v>
          </cell>
          <cell r="H743">
            <v>6422.2583340000001</v>
          </cell>
          <cell r="I743">
            <v>0</v>
          </cell>
          <cell r="J743">
            <v>0</v>
          </cell>
          <cell r="K743">
            <v>459.33992830004934</v>
          </cell>
          <cell r="L743">
            <v>127594.42452779149</v>
          </cell>
          <cell r="M743">
            <v>14592.140440236461</v>
          </cell>
          <cell r="N743">
            <v>19.626891943976542</v>
          </cell>
          <cell r="O743" t="e">
            <v>#DIV/0!</v>
          </cell>
          <cell r="P743">
            <v>0.28038417062823634</v>
          </cell>
          <cell r="Q743">
            <v>215.26654245498963</v>
          </cell>
          <cell r="R743">
            <v>244.07338584505973</v>
          </cell>
          <cell r="S743">
            <v>59796.012643000002</v>
          </cell>
          <cell r="T743">
            <v>66417.069012727792</v>
          </cell>
          <cell r="U743">
            <v>0</v>
          </cell>
          <cell r="V743">
            <v>0</v>
          </cell>
          <cell r="W743">
            <v>2391.8405057200002</v>
          </cell>
          <cell r="X743">
            <v>12200.299934516461</v>
          </cell>
          <cell r="Y743">
            <v>0</v>
          </cell>
          <cell r="Z743">
            <v>0</v>
          </cell>
        </row>
        <row r="744">
          <cell r="A744" t="str">
            <v>Gibson House Museum</v>
          </cell>
          <cell r="B744" t="str">
            <v>Cultural Facilities</v>
          </cell>
          <cell r="C744" t="str">
            <v>Cultural Facilities</v>
          </cell>
          <cell r="D744">
            <v>8364</v>
          </cell>
          <cell r="E744">
            <v>100</v>
          </cell>
          <cell r="F744">
            <v>0</v>
          </cell>
          <cell r="G744">
            <v>68357.937548000002</v>
          </cell>
          <cell r="H744">
            <v>0</v>
          </cell>
          <cell r="I744">
            <v>0</v>
          </cell>
          <cell r="J744">
            <v>0</v>
          </cell>
          <cell r="K744">
            <v>246.08960054186321</v>
          </cell>
          <cell r="L744">
            <v>68358.22237273978</v>
          </cell>
          <cell r="M744">
            <v>2734.3175019200003</v>
          </cell>
          <cell r="N744">
            <v>8.1729103745504279</v>
          </cell>
          <cell r="O744" t="e">
            <v>#DIV/0!</v>
          </cell>
          <cell r="P744">
            <v>8.1729103745504281E-2</v>
          </cell>
          <cell r="Q744">
            <v>246.08960054186321</v>
          </cell>
          <cell r="R744">
            <v>0</v>
          </cell>
          <cell r="S744">
            <v>68357.937548000002</v>
          </cell>
          <cell r="T744">
            <v>0</v>
          </cell>
          <cell r="U744">
            <v>0</v>
          </cell>
          <cell r="V744">
            <v>0</v>
          </cell>
          <cell r="W744">
            <v>2734.3175019200003</v>
          </cell>
          <cell r="X744">
            <v>0</v>
          </cell>
          <cell r="Y744">
            <v>0</v>
          </cell>
          <cell r="Z744">
            <v>0</v>
          </cell>
        </row>
        <row r="745">
          <cell r="A745" t="str">
            <v>Gihon Spring Pool</v>
          </cell>
          <cell r="B745" t="str">
            <v>Outdoor Recreational Facilities</v>
          </cell>
          <cell r="C745" t="str">
            <v>Outdoor Recreational Facilities</v>
          </cell>
          <cell r="D745">
            <v>1873</v>
          </cell>
          <cell r="E745">
            <v>100</v>
          </cell>
          <cell r="F745">
            <v>0</v>
          </cell>
          <cell r="G745">
            <v>62614.236290999994</v>
          </cell>
          <cell r="H745">
            <v>2437.5757570000001</v>
          </cell>
          <cell r="I745">
            <v>0</v>
          </cell>
          <cell r="J745">
            <v>0</v>
          </cell>
          <cell r="K745">
            <v>318.05053253184025</v>
          </cell>
          <cell r="L745">
            <v>88347.370147733411</v>
          </cell>
          <cell r="M745">
            <v>7135.2077414553305</v>
          </cell>
          <cell r="N745">
            <v>47.168910917102728</v>
          </cell>
          <cell r="O745" t="e">
            <v>#DIV/0!</v>
          </cell>
          <cell r="P745">
            <v>0.4716891091710273</v>
          </cell>
          <cell r="Q745">
            <v>225.41218986114433</v>
          </cell>
          <cell r="R745">
            <v>92.638342670695906</v>
          </cell>
          <cell r="S745">
            <v>62614.236290999994</v>
          </cell>
          <cell r="T745">
            <v>25208.6772061669</v>
          </cell>
          <cell r="U745">
            <v>0</v>
          </cell>
          <cell r="V745">
            <v>0</v>
          </cell>
          <cell r="W745">
            <v>2504.5694516399999</v>
          </cell>
          <cell r="X745">
            <v>4630.6382898153306</v>
          </cell>
          <cell r="Y745">
            <v>0</v>
          </cell>
          <cell r="Z745">
            <v>0</v>
          </cell>
        </row>
        <row r="746">
          <cell r="A746" t="str">
            <v>Giltspur Park</v>
          </cell>
          <cell r="B746" t="str">
            <v>Outdoor Recreational Facilities</v>
          </cell>
          <cell r="C746" t="str">
            <v>Outdoor Recreational Facilities</v>
          </cell>
          <cell r="D746">
            <v>140113</v>
          </cell>
          <cell r="E746">
            <v>100</v>
          </cell>
          <cell r="F746">
            <v>0</v>
          </cell>
          <cell r="G746">
            <v>2873.1758720000003</v>
          </cell>
          <cell r="H746">
            <v>0</v>
          </cell>
          <cell r="I746">
            <v>0</v>
          </cell>
          <cell r="J746">
            <v>0</v>
          </cell>
          <cell r="K746">
            <v>10.343476236838081</v>
          </cell>
          <cell r="L746">
            <v>2873.1878435661338</v>
          </cell>
          <cell r="M746">
            <v>114.92703488000001</v>
          </cell>
          <cell r="N746">
            <v>2.0506218863104306E-2</v>
          </cell>
          <cell r="O746" t="e">
            <v>#DIV/0!</v>
          </cell>
          <cell r="P746">
            <v>2.0506218863104307E-4</v>
          </cell>
          <cell r="Q746">
            <v>10.343476236838081</v>
          </cell>
          <cell r="R746">
            <v>0</v>
          </cell>
          <cell r="S746">
            <v>2873.1758720000003</v>
          </cell>
          <cell r="T746">
            <v>0</v>
          </cell>
          <cell r="U746">
            <v>0</v>
          </cell>
          <cell r="V746">
            <v>0</v>
          </cell>
          <cell r="W746">
            <v>114.92703488000001</v>
          </cell>
          <cell r="X746">
            <v>0</v>
          </cell>
          <cell r="Y746">
            <v>0</v>
          </cell>
          <cell r="Z746">
            <v>0</v>
          </cell>
        </row>
        <row r="747">
          <cell r="A747" t="str">
            <v>Giovanni Caboto Pool/Rink</v>
          </cell>
          <cell r="B747" t="str">
            <v>Outdoor Recreational Facilities</v>
          </cell>
          <cell r="C747" t="str">
            <v>Outdoor Recreational Facilities</v>
          </cell>
          <cell r="D747">
            <v>55400</v>
          </cell>
          <cell r="E747">
            <v>100</v>
          </cell>
          <cell r="F747">
            <v>0</v>
          </cell>
          <cell r="G747">
            <v>756763.26767800003</v>
          </cell>
          <cell r="H747">
            <v>27346.651026</v>
          </cell>
          <cell r="I747">
            <v>0</v>
          </cell>
          <cell r="J747">
            <v>0</v>
          </cell>
          <cell r="K747">
            <v>3763.649246429321</v>
          </cell>
          <cell r="L747">
            <v>1045458.1240081447</v>
          </cell>
          <cell r="M747">
            <v>82220.690194701951</v>
          </cell>
          <cell r="N747">
            <v>18.871085270905141</v>
          </cell>
          <cell r="O747" t="e">
            <v>#DIV/0!</v>
          </cell>
          <cell r="P747">
            <v>0.18871085270905141</v>
          </cell>
          <cell r="Q747">
            <v>2724.3591150898151</v>
          </cell>
          <cell r="R747">
            <v>1039.2901313395059</v>
          </cell>
          <cell r="S747">
            <v>756763.26767800003</v>
          </cell>
          <cell r="T747">
            <v>282810.8609155842</v>
          </cell>
          <cell r="U747">
            <v>0</v>
          </cell>
          <cell r="V747">
            <v>0</v>
          </cell>
          <cell r="W747">
            <v>30270.53070712</v>
          </cell>
          <cell r="X747">
            <v>51950.159487581943</v>
          </cell>
          <cell r="Y747">
            <v>0</v>
          </cell>
          <cell r="Z747">
            <v>0</v>
          </cell>
        </row>
        <row r="748">
          <cell r="A748" t="str">
            <v>Glamorgan Park</v>
          </cell>
          <cell r="B748" t="str">
            <v>Outdoor Recreational Facilities</v>
          </cell>
          <cell r="C748" t="str">
            <v>Outdoor Recreational Facilities</v>
          </cell>
          <cell r="D748">
            <v>559195</v>
          </cell>
          <cell r="E748">
            <v>100</v>
          </cell>
          <cell r="F748">
            <v>0</v>
          </cell>
          <cell r="G748">
            <v>18728.908087</v>
          </cell>
          <cell r="H748">
            <v>0</v>
          </cell>
          <cell r="I748">
            <v>0</v>
          </cell>
          <cell r="J748">
            <v>0</v>
          </cell>
          <cell r="K748">
            <v>67.424350046821303</v>
          </cell>
          <cell r="L748">
            <v>18728.986124117029</v>
          </cell>
          <cell r="M748">
            <v>749.15632347999997</v>
          </cell>
          <cell r="N748">
            <v>3.3492763926925365E-2</v>
          </cell>
          <cell r="O748" t="e">
            <v>#DIV/0!</v>
          </cell>
          <cell r="P748">
            <v>3.3492763926925364E-4</v>
          </cell>
          <cell r="Q748">
            <v>67.424350046821303</v>
          </cell>
          <cell r="R748">
            <v>0</v>
          </cell>
          <cell r="S748">
            <v>18728.908087</v>
          </cell>
          <cell r="T748">
            <v>0</v>
          </cell>
          <cell r="U748">
            <v>0</v>
          </cell>
          <cell r="V748">
            <v>0</v>
          </cell>
          <cell r="W748">
            <v>749.15632347999997</v>
          </cell>
          <cell r="X748">
            <v>0</v>
          </cell>
          <cell r="Y748">
            <v>0</v>
          </cell>
          <cell r="Z748">
            <v>0</v>
          </cell>
        </row>
        <row r="749">
          <cell r="A749" t="str">
            <v>Glen Rouge Park</v>
          </cell>
          <cell r="B749" t="str">
            <v>Outdoor Recreational Facilities</v>
          </cell>
          <cell r="C749" t="str">
            <v>Outdoor Recreational Facilities</v>
          </cell>
          <cell r="D749">
            <v>2013</v>
          </cell>
          <cell r="E749">
            <v>100</v>
          </cell>
          <cell r="F749">
            <v>0</v>
          </cell>
          <cell r="G749">
            <v>220000.11605000001</v>
          </cell>
          <cell r="H749">
            <v>0</v>
          </cell>
          <cell r="I749">
            <v>0</v>
          </cell>
          <cell r="J749">
            <v>0</v>
          </cell>
          <cell r="K749">
            <v>792.00371778174076</v>
          </cell>
          <cell r="L749">
            <v>220001.03271715023</v>
          </cell>
          <cell r="M749">
            <v>8800.0046419999999</v>
          </cell>
          <cell r="N749">
            <v>109.29013051025844</v>
          </cell>
          <cell r="O749" t="e">
            <v>#DIV/0!</v>
          </cell>
          <cell r="P749">
            <v>1.0929013051025844</v>
          </cell>
          <cell r="Q749">
            <v>792.00371778174076</v>
          </cell>
          <cell r="R749">
            <v>0</v>
          </cell>
          <cell r="S749">
            <v>220000.11605000001</v>
          </cell>
          <cell r="T749">
            <v>0</v>
          </cell>
          <cell r="U749">
            <v>0</v>
          </cell>
          <cell r="V749">
            <v>0</v>
          </cell>
          <cell r="W749">
            <v>8800.0046419999999</v>
          </cell>
          <cell r="X749">
            <v>0</v>
          </cell>
          <cell r="Y749">
            <v>0</v>
          </cell>
          <cell r="Z749">
            <v>0</v>
          </cell>
        </row>
        <row r="750">
          <cell r="A750" t="str">
            <v>Glen Stewart Av Park</v>
          </cell>
          <cell r="B750" t="str">
            <v>Outdoor Recreational Facilities</v>
          </cell>
          <cell r="C750" t="str">
            <v>Outdoor Recreational Facilities</v>
          </cell>
          <cell r="D750">
            <v>847453</v>
          </cell>
          <cell r="E750">
            <v>100</v>
          </cell>
          <cell r="F750">
            <v>0</v>
          </cell>
          <cell r="G750">
            <v>3770.8241779999998</v>
          </cell>
          <cell r="H750">
            <v>0</v>
          </cell>
          <cell r="I750">
            <v>0</v>
          </cell>
          <cell r="J750">
            <v>0</v>
          </cell>
          <cell r="K750">
            <v>13.575023603162668</v>
          </cell>
          <cell r="L750">
            <v>3770.8398897674078</v>
          </cell>
          <cell r="M750">
            <v>150.83296712000001</v>
          </cell>
          <cell r="N750">
            <v>4.4496153648254334E-3</v>
          </cell>
          <cell r="O750" t="e">
            <v>#DIV/0!</v>
          </cell>
          <cell r="P750">
            <v>4.4496153648254332E-5</v>
          </cell>
          <cell r="Q750">
            <v>13.575023603162668</v>
          </cell>
          <cell r="R750">
            <v>0</v>
          </cell>
          <cell r="S750">
            <v>3770.8241779999998</v>
          </cell>
          <cell r="T750">
            <v>0</v>
          </cell>
          <cell r="U750">
            <v>0</v>
          </cell>
          <cell r="V750">
            <v>0</v>
          </cell>
          <cell r="W750">
            <v>150.83296712000001</v>
          </cell>
          <cell r="X750">
            <v>0</v>
          </cell>
          <cell r="Y750">
            <v>0</v>
          </cell>
          <cell r="Z750">
            <v>0</v>
          </cell>
        </row>
        <row r="751">
          <cell r="A751" t="str">
            <v>Glenayr Substation</v>
          </cell>
          <cell r="B751" t="str">
            <v>TTC</v>
          </cell>
          <cell r="C751" t="str">
            <v>TTC</v>
          </cell>
          <cell r="D751">
            <v>0</v>
          </cell>
          <cell r="E751">
            <v>168</v>
          </cell>
          <cell r="F751">
            <v>0</v>
          </cell>
          <cell r="G751">
            <v>4188906.6936129997</v>
          </cell>
          <cell r="H751">
            <v>0</v>
          </cell>
          <cell r="I751">
            <v>0</v>
          </cell>
          <cell r="J751">
            <v>0</v>
          </cell>
          <cell r="K751">
            <v>15080.126930607203</v>
          </cell>
          <cell r="L751">
            <v>4188924.1473908899</v>
          </cell>
          <cell r="M751">
            <v>167556.26774451998</v>
          </cell>
          <cell r="N751" t="e">
            <v>#DIV/0!</v>
          </cell>
          <cell r="O751" t="e">
            <v>#DIV/0!</v>
          </cell>
          <cell r="P751" t="e">
            <v>#DIV/0!</v>
          </cell>
          <cell r="Q751">
            <v>15080.126930607203</v>
          </cell>
          <cell r="R751">
            <v>0</v>
          </cell>
          <cell r="S751">
            <v>4188906.6936129997</v>
          </cell>
          <cell r="T751">
            <v>0</v>
          </cell>
          <cell r="U751">
            <v>0</v>
          </cell>
          <cell r="V751">
            <v>0</v>
          </cell>
          <cell r="W751">
            <v>167556.26774451998</v>
          </cell>
          <cell r="X751">
            <v>0</v>
          </cell>
          <cell r="Y751">
            <v>0</v>
          </cell>
          <cell r="Z751">
            <v>0</v>
          </cell>
        </row>
        <row r="752">
          <cell r="A752" t="str">
            <v>Glencairn Subway Stn</v>
          </cell>
          <cell r="B752" t="str">
            <v>TTC</v>
          </cell>
          <cell r="C752" t="str">
            <v>TTC</v>
          </cell>
          <cell r="D752">
            <v>0</v>
          </cell>
          <cell r="E752">
            <v>168</v>
          </cell>
          <cell r="F752">
            <v>0</v>
          </cell>
          <cell r="G752">
            <v>501877.43463200005</v>
          </cell>
          <cell r="H752">
            <v>0</v>
          </cell>
          <cell r="I752">
            <v>0</v>
          </cell>
          <cell r="J752">
            <v>0</v>
          </cell>
          <cell r="K752">
            <v>1806.7662928367195</v>
          </cell>
          <cell r="L752">
            <v>501879.52578797762</v>
          </cell>
          <cell r="M752">
            <v>20075.097385280002</v>
          </cell>
          <cell r="N752" t="e">
            <v>#DIV/0!</v>
          </cell>
          <cell r="O752" t="e">
            <v>#DIV/0!</v>
          </cell>
          <cell r="P752" t="e">
            <v>#DIV/0!</v>
          </cell>
          <cell r="Q752">
            <v>1806.7662928367195</v>
          </cell>
          <cell r="R752">
            <v>0</v>
          </cell>
          <cell r="S752">
            <v>501877.43463200005</v>
          </cell>
          <cell r="T752">
            <v>0</v>
          </cell>
          <cell r="U752">
            <v>0</v>
          </cell>
          <cell r="V752">
            <v>0</v>
          </cell>
          <cell r="W752">
            <v>20075.097385280002</v>
          </cell>
          <cell r="X752">
            <v>0</v>
          </cell>
          <cell r="Y752">
            <v>0</v>
          </cell>
          <cell r="Z752">
            <v>0</v>
          </cell>
        </row>
        <row r="753">
          <cell r="A753" t="str">
            <v>Glendora Park</v>
          </cell>
          <cell r="B753" t="str">
            <v>Outdoor Recreational Facilities</v>
          </cell>
          <cell r="C753" t="str">
            <v>Outdoor Recreational Facilities</v>
          </cell>
          <cell r="D753">
            <v>386941</v>
          </cell>
          <cell r="E753">
            <v>100</v>
          </cell>
          <cell r="F753">
            <v>0</v>
          </cell>
          <cell r="G753">
            <v>2269.2912719999999</v>
          </cell>
          <cell r="H753">
            <v>0</v>
          </cell>
          <cell r="I753">
            <v>0</v>
          </cell>
          <cell r="J753">
            <v>0</v>
          </cell>
          <cell r="K753">
            <v>8.169482618569079</v>
          </cell>
          <cell r="L753">
            <v>2269.3007273802996</v>
          </cell>
          <cell r="M753">
            <v>90.771650879999996</v>
          </cell>
          <cell r="N753">
            <v>5.8647202735825346E-3</v>
          </cell>
          <cell r="O753" t="e">
            <v>#DIV/0!</v>
          </cell>
          <cell r="P753">
            <v>5.8647202735825343E-5</v>
          </cell>
          <cell r="Q753">
            <v>8.169482618569079</v>
          </cell>
          <cell r="R753">
            <v>0</v>
          </cell>
          <cell r="S753">
            <v>2269.2912719999999</v>
          </cell>
          <cell r="T753">
            <v>0</v>
          </cell>
          <cell r="U753">
            <v>0</v>
          </cell>
          <cell r="V753">
            <v>0</v>
          </cell>
          <cell r="W753">
            <v>90.771650879999996</v>
          </cell>
          <cell r="X753">
            <v>0</v>
          </cell>
          <cell r="Y753">
            <v>0</v>
          </cell>
          <cell r="Z753">
            <v>0</v>
          </cell>
        </row>
        <row r="754">
          <cell r="A754" t="str">
            <v>Glenlong C.C &amp; A.I.R</v>
          </cell>
          <cell r="B754" t="str">
            <v>Community Centres</v>
          </cell>
          <cell r="C754" t="str">
            <v>Community Centres</v>
          </cell>
          <cell r="D754">
            <v>10236</v>
          </cell>
          <cell r="E754">
            <v>100</v>
          </cell>
          <cell r="F754">
            <v>0</v>
          </cell>
          <cell r="G754">
            <v>379096.20177300001</v>
          </cell>
          <cell r="H754">
            <v>40695.749488000001</v>
          </cell>
          <cell r="I754">
            <v>0</v>
          </cell>
          <cell r="J754">
            <v>0</v>
          </cell>
          <cell r="K754">
            <v>2911.3651900712307</v>
          </cell>
          <cell r="L754">
            <v>808712.55279756407</v>
          </cell>
          <cell r="M754">
            <v>92473.156415778736</v>
          </cell>
          <cell r="N754">
            <v>79.006697225240728</v>
          </cell>
          <cell r="O754" t="e">
            <v>#DIV/0!</v>
          </cell>
          <cell r="P754">
            <v>0.7900669722524073</v>
          </cell>
          <cell r="Q754">
            <v>1364.7520128258266</v>
          </cell>
          <cell r="R754">
            <v>1546.6131772454041</v>
          </cell>
          <cell r="S754">
            <v>379096.20177300001</v>
          </cell>
          <cell r="T754">
            <v>420863.2324800496</v>
          </cell>
          <cell r="U754">
            <v>0</v>
          </cell>
          <cell r="V754">
            <v>0</v>
          </cell>
          <cell r="W754">
            <v>15163.848070920001</v>
          </cell>
          <cell r="X754">
            <v>77309.308344858728</v>
          </cell>
          <cell r="Y754">
            <v>0</v>
          </cell>
          <cell r="Z754">
            <v>0</v>
          </cell>
        </row>
        <row r="755">
          <cell r="A755" t="str">
            <v>Golden Mile Employment &amp; Social Services</v>
          </cell>
          <cell r="B755" t="str">
            <v>Administrative Offices</v>
          </cell>
          <cell r="C755" t="str">
            <v>Administrative Offices</v>
          </cell>
          <cell r="D755">
            <v>45000</v>
          </cell>
          <cell r="E755">
            <v>70</v>
          </cell>
          <cell r="F755">
            <v>0</v>
          </cell>
          <cell r="G755">
            <v>499083.80422600004</v>
          </cell>
          <cell r="H755">
            <v>57983.004939999999</v>
          </cell>
          <cell r="I755">
            <v>0</v>
          </cell>
          <cell r="J755">
            <v>0</v>
          </cell>
          <cell r="K755">
            <v>4000.3122757675901</v>
          </cell>
          <cell r="L755">
            <v>1111197.8543798861</v>
          </cell>
          <cell r="M755">
            <v>130113.08682350861</v>
          </cell>
          <cell r="N755">
            <v>24.693285652886356</v>
          </cell>
          <cell r="O755" t="e">
            <v>#DIV/0!</v>
          </cell>
          <cell r="P755">
            <v>0.35276122361266221</v>
          </cell>
          <cell r="Q755">
            <v>1796.7091814706635</v>
          </cell>
          <cell r="R755">
            <v>2203.6030942969264</v>
          </cell>
          <cell r="S755">
            <v>499083.80422600004</v>
          </cell>
          <cell r="T755">
            <v>599642.842187998</v>
          </cell>
          <cell r="U755">
            <v>0</v>
          </cell>
          <cell r="V755">
            <v>0</v>
          </cell>
          <cell r="W755">
            <v>19963.352169040001</v>
          </cell>
          <cell r="X755">
            <v>110149.7346544686</v>
          </cell>
          <cell r="Y755">
            <v>0</v>
          </cell>
          <cell r="Z755">
            <v>0</v>
          </cell>
        </row>
        <row r="756">
          <cell r="A756" t="str">
            <v>Goldhawk Park</v>
          </cell>
          <cell r="B756" t="str">
            <v>Public Libraries</v>
          </cell>
          <cell r="C756" t="str">
            <v>Public Libraries</v>
          </cell>
          <cell r="D756">
            <v>7998</v>
          </cell>
          <cell r="E756">
            <v>70</v>
          </cell>
          <cell r="F756">
            <v>0</v>
          </cell>
          <cell r="G756">
            <v>306848.83593199996</v>
          </cell>
          <cell r="H756">
            <v>32651.386332999999</v>
          </cell>
          <cell r="I756">
            <v>0</v>
          </cell>
          <cell r="J756">
            <v>0</v>
          </cell>
          <cell r="K756">
            <v>2345.5532569987045</v>
          </cell>
          <cell r="L756">
            <v>651542.57138852903</v>
          </cell>
          <cell r="M756">
            <v>74301.46554021677</v>
          </cell>
          <cell r="N756">
            <v>81.463187220371225</v>
          </cell>
          <cell r="O756" t="e">
            <v>#DIV/0!</v>
          </cell>
          <cell r="P756">
            <v>1.1637598174338746</v>
          </cell>
          <cell r="Q756">
            <v>1104.6604120877387</v>
          </cell>
          <cell r="R756">
            <v>1240.8928449109656</v>
          </cell>
          <cell r="S756">
            <v>306848.83593199996</v>
          </cell>
          <cell r="T756">
            <v>337670.84203998605</v>
          </cell>
          <cell r="U756">
            <v>0</v>
          </cell>
          <cell r="V756">
            <v>0</v>
          </cell>
          <cell r="W756">
            <v>12273.953437279999</v>
          </cell>
          <cell r="X756">
            <v>62027.512102936773</v>
          </cell>
          <cell r="Y756">
            <v>0</v>
          </cell>
          <cell r="Z756">
            <v>0</v>
          </cell>
        </row>
        <row r="757">
          <cell r="A757" t="str">
            <v>Gord &amp; Irene Risk Arena &amp; R.C</v>
          </cell>
          <cell r="B757" t="str">
            <v>Indoor Recreational Facilities</v>
          </cell>
          <cell r="C757" t="str">
            <v>Indoor Recreational Facilities</v>
          </cell>
          <cell r="D757">
            <v>44304</v>
          </cell>
          <cell r="E757">
            <v>100</v>
          </cell>
          <cell r="F757">
            <v>0</v>
          </cell>
          <cell r="G757">
            <v>737833.58071799995</v>
          </cell>
          <cell r="H757">
            <v>80523.172687999991</v>
          </cell>
          <cell r="I757">
            <v>0</v>
          </cell>
          <cell r="J757">
            <v>0</v>
          </cell>
          <cell r="K757">
            <v>5716.4381861271595</v>
          </cell>
          <cell r="L757">
            <v>1587899.4961464333</v>
          </cell>
          <cell r="M757">
            <v>182482.40915238671</v>
          </cell>
          <cell r="N757">
            <v>35.840996211322526</v>
          </cell>
          <cell r="O757" t="e">
            <v>#DIV/0!</v>
          </cell>
          <cell r="P757">
            <v>0.35840996211322529</v>
          </cell>
          <cell r="Q757">
            <v>2656.2119580885105</v>
          </cell>
          <cell r="R757">
            <v>3060.226228038649</v>
          </cell>
          <cell r="S757">
            <v>737833.58071799995</v>
          </cell>
          <cell r="T757">
            <v>832746.49498748942</v>
          </cell>
          <cell r="U757">
            <v>0</v>
          </cell>
          <cell r="V757">
            <v>0</v>
          </cell>
          <cell r="W757">
            <v>29513.343228719998</v>
          </cell>
          <cell r="X757">
            <v>152969.0659236667</v>
          </cell>
          <cell r="Y757">
            <v>0</v>
          </cell>
          <cell r="Z757">
            <v>0</v>
          </cell>
        </row>
        <row r="758">
          <cell r="A758" t="str">
            <v>Goulding Arena &amp; R.C</v>
          </cell>
          <cell r="B758" t="str">
            <v>Indoor Recreational Facilities</v>
          </cell>
          <cell r="C758" t="str">
            <v>Indoor Recreational Facilities</v>
          </cell>
          <cell r="D758">
            <v>43540</v>
          </cell>
          <cell r="E758">
            <v>100</v>
          </cell>
          <cell r="F758">
            <v>0</v>
          </cell>
          <cell r="G758">
            <v>707248.46561299998</v>
          </cell>
          <cell r="H758">
            <v>85886.07342700001</v>
          </cell>
          <cell r="I758">
            <v>0</v>
          </cell>
          <cell r="J758">
            <v>0</v>
          </cell>
          <cell r="K758">
            <v>5810.1445626495843</v>
          </cell>
          <cell r="L758">
            <v>1613929.0451804402</v>
          </cell>
          <cell r="M758">
            <v>191446.85345305767</v>
          </cell>
          <cell r="N758">
            <v>37.067731859909053</v>
          </cell>
          <cell r="O758" t="e">
            <v>#DIV/0!</v>
          </cell>
          <cell r="P758">
            <v>0.37067731859909053</v>
          </cell>
          <cell r="Q758">
            <v>2546.1050849337839</v>
          </cell>
          <cell r="R758">
            <v>3264.0394777158003</v>
          </cell>
          <cell r="S758">
            <v>707248.46561299998</v>
          </cell>
          <cell r="T758">
            <v>888208.00556000602</v>
          </cell>
          <cell r="U758">
            <v>0</v>
          </cell>
          <cell r="V758">
            <v>0</v>
          </cell>
          <cell r="W758">
            <v>28289.93862452</v>
          </cell>
          <cell r="X758">
            <v>163156.91482853767</v>
          </cell>
          <cell r="Y758">
            <v>0</v>
          </cell>
          <cell r="Z758">
            <v>0</v>
          </cell>
        </row>
        <row r="759">
          <cell r="A759" t="str">
            <v>Gracedale Park</v>
          </cell>
          <cell r="B759" t="str">
            <v>Outdoor Recreational Facilities</v>
          </cell>
          <cell r="C759" t="str">
            <v>Outdoor Recreational Facilities</v>
          </cell>
          <cell r="D759">
            <v>345941</v>
          </cell>
          <cell r="E759">
            <v>100</v>
          </cell>
          <cell r="F759">
            <v>0</v>
          </cell>
          <cell r="G759">
            <v>23889.353193000003</v>
          </cell>
          <cell r="H759">
            <v>0</v>
          </cell>
          <cell r="I759">
            <v>0</v>
          </cell>
          <cell r="J759">
            <v>0</v>
          </cell>
          <cell r="K759">
            <v>86.0020298350979</v>
          </cell>
          <cell r="L759">
            <v>23889.45273197164</v>
          </cell>
          <cell r="M759">
            <v>955.57412772000009</v>
          </cell>
          <cell r="N759">
            <v>6.9056436594597453E-2</v>
          </cell>
          <cell r="O759" t="e">
            <v>#DIV/0!</v>
          </cell>
          <cell r="P759">
            <v>6.9056436594597454E-4</v>
          </cell>
          <cell r="Q759">
            <v>86.0020298350979</v>
          </cell>
          <cell r="R759">
            <v>0</v>
          </cell>
          <cell r="S759">
            <v>23889.353193000003</v>
          </cell>
          <cell r="T759">
            <v>0</v>
          </cell>
          <cell r="U759">
            <v>0</v>
          </cell>
          <cell r="V759">
            <v>0</v>
          </cell>
          <cell r="W759">
            <v>955.57412772000009</v>
          </cell>
          <cell r="X759">
            <v>0</v>
          </cell>
          <cell r="Y759">
            <v>0</v>
          </cell>
          <cell r="Z759">
            <v>0</v>
          </cell>
        </row>
        <row r="760">
          <cell r="A760" t="str">
            <v>Grafton Parkette</v>
          </cell>
          <cell r="B760" t="str">
            <v>Outdoor Recreational Facilities</v>
          </cell>
          <cell r="C760" t="str">
            <v>Outdoor Recreational Facilities</v>
          </cell>
          <cell r="D760">
            <v>1</v>
          </cell>
          <cell r="E760">
            <v>100</v>
          </cell>
          <cell r="F760">
            <v>0</v>
          </cell>
          <cell r="G760">
            <v>908.93156899999997</v>
          </cell>
          <cell r="H760">
            <v>0</v>
          </cell>
          <cell r="I760">
            <v>0</v>
          </cell>
          <cell r="J760">
            <v>0</v>
          </cell>
          <cell r="K760">
            <v>3.2721672823735348</v>
          </cell>
          <cell r="L760">
            <v>908.93535621487081</v>
          </cell>
          <cell r="M760">
            <v>36.357262759999998</v>
          </cell>
          <cell r="N760">
            <v>908.93535621487081</v>
          </cell>
          <cell r="O760" t="e">
            <v>#DIV/0!</v>
          </cell>
          <cell r="P760">
            <v>9.0893535621487089</v>
          </cell>
          <cell r="Q760">
            <v>3.2721672823735348</v>
          </cell>
          <cell r="R760">
            <v>0</v>
          </cell>
          <cell r="S760">
            <v>908.93156899999997</v>
          </cell>
          <cell r="T760">
            <v>0</v>
          </cell>
          <cell r="U760">
            <v>0</v>
          </cell>
          <cell r="V760">
            <v>0</v>
          </cell>
          <cell r="W760">
            <v>36.357262759999998</v>
          </cell>
          <cell r="X760">
            <v>0</v>
          </cell>
          <cell r="Y760">
            <v>0</v>
          </cell>
          <cell r="Z760">
            <v>0</v>
          </cell>
        </row>
        <row r="761">
          <cell r="A761" t="str">
            <v>Granby Substation</v>
          </cell>
          <cell r="B761" t="str">
            <v>TTC</v>
          </cell>
          <cell r="C761" t="str">
            <v>TTC</v>
          </cell>
          <cell r="D761">
            <v>0</v>
          </cell>
          <cell r="E761">
            <v>168</v>
          </cell>
          <cell r="F761">
            <v>0</v>
          </cell>
          <cell r="G761">
            <v>8313990.6527089998</v>
          </cell>
          <cell r="H761">
            <v>0</v>
          </cell>
          <cell r="I761">
            <v>0</v>
          </cell>
          <cell r="J761">
            <v>0</v>
          </cell>
          <cell r="K761">
            <v>29930.491059612188</v>
          </cell>
          <cell r="L761">
            <v>8314025.2943367194</v>
          </cell>
          <cell r="M761">
            <v>332559.62610836001</v>
          </cell>
          <cell r="N761" t="e">
            <v>#DIV/0!</v>
          </cell>
          <cell r="O761" t="e">
            <v>#DIV/0!</v>
          </cell>
          <cell r="P761" t="e">
            <v>#DIV/0!</v>
          </cell>
          <cell r="Q761">
            <v>29930.491059612188</v>
          </cell>
          <cell r="R761">
            <v>0</v>
          </cell>
          <cell r="S761">
            <v>8313990.6527089998</v>
          </cell>
          <cell r="T761">
            <v>0</v>
          </cell>
          <cell r="U761">
            <v>0</v>
          </cell>
          <cell r="V761">
            <v>0</v>
          </cell>
          <cell r="W761">
            <v>332559.62610836001</v>
          </cell>
          <cell r="X761">
            <v>0</v>
          </cell>
          <cell r="Y761">
            <v>0</v>
          </cell>
          <cell r="Z761">
            <v>0</v>
          </cell>
        </row>
        <row r="762">
          <cell r="A762" t="str">
            <v>Grand River Sewage Pumping Station</v>
          </cell>
          <cell r="B762" t="str">
            <v>Sewage Pumping Facilities</v>
          </cell>
          <cell r="C762" t="str">
            <v>Sewage Pumping Facilities</v>
          </cell>
          <cell r="D762">
            <v>1</v>
          </cell>
          <cell r="E762">
            <v>168</v>
          </cell>
          <cell r="F762">
            <v>28.58</v>
          </cell>
          <cell r="G762">
            <v>5001.0803639999995</v>
          </cell>
          <cell r="H762">
            <v>0</v>
          </cell>
          <cell r="I762">
            <v>0</v>
          </cell>
          <cell r="J762">
            <v>0</v>
          </cell>
          <cell r="K762">
            <v>18.003964326605455</v>
          </cell>
          <cell r="L762">
            <v>5001.1012018348492</v>
          </cell>
          <cell r="M762">
            <v>200.04321456</v>
          </cell>
          <cell r="N762">
            <v>5001.1012018348492</v>
          </cell>
          <cell r="O762">
            <v>174.98604625034463</v>
          </cell>
          <cell r="P762">
            <v>29.768459534731246</v>
          </cell>
          <cell r="Q762">
            <v>18.003964326605455</v>
          </cell>
          <cell r="R762">
            <v>0</v>
          </cell>
          <cell r="S762">
            <v>5001.0803639999995</v>
          </cell>
          <cell r="T762">
            <v>0</v>
          </cell>
          <cell r="U762">
            <v>0</v>
          </cell>
          <cell r="V762">
            <v>0</v>
          </cell>
          <cell r="W762">
            <v>200.04321456</v>
          </cell>
          <cell r="X762">
            <v>0</v>
          </cell>
          <cell r="Y762">
            <v>0</v>
          </cell>
          <cell r="Z762">
            <v>0</v>
          </cell>
        </row>
        <row r="763">
          <cell r="A763" t="str">
            <v>Grandravine Arena &amp; R.C</v>
          </cell>
          <cell r="B763" t="str">
            <v>Indoor Recreational Facilities</v>
          </cell>
          <cell r="C763" t="str">
            <v>Indoor Recreational Facilities</v>
          </cell>
          <cell r="D763">
            <v>33637</v>
          </cell>
          <cell r="E763">
            <v>100</v>
          </cell>
          <cell r="F763">
            <v>0</v>
          </cell>
          <cell r="G763">
            <v>634993.12379300001</v>
          </cell>
          <cell r="H763">
            <v>82534.074502999996</v>
          </cell>
          <cell r="I763">
            <v>0</v>
          </cell>
          <cell r="J763">
            <v>0</v>
          </cell>
          <cell r="K763">
            <v>5422.6338998601987</v>
          </cell>
          <cell r="L763">
            <v>1506287.1944056107</v>
          </cell>
          <cell r="M763">
            <v>182188.88094432408</v>
          </cell>
          <cell r="N763">
            <v>44.780663983280633</v>
          </cell>
          <cell r="O763" t="e">
            <v>#DIV/0!</v>
          </cell>
          <cell r="P763">
            <v>0.44780663983280633</v>
          </cell>
          <cell r="Q763">
            <v>2285.9847705516568</v>
          </cell>
          <cell r="R763">
            <v>3136.6491293085414</v>
          </cell>
          <cell r="S763">
            <v>634993.12379300001</v>
          </cell>
          <cell r="T763">
            <v>853542.63828767498</v>
          </cell>
          <cell r="U763">
            <v>0</v>
          </cell>
          <cell r="V763">
            <v>0</v>
          </cell>
          <cell r="W763">
            <v>25399.72495172</v>
          </cell>
          <cell r="X763">
            <v>156789.15599260406</v>
          </cell>
          <cell r="Y763">
            <v>0</v>
          </cell>
          <cell r="Z763">
            <v>0</v>
          </cell>
        </row>
        <row r="764">
          <cell r="A764" t="str">
            <v>Grange Park FH / WR</v>
          </cell>
          <cell r="B764" t="str">
            <v>Outdoor Recreational Facilities</v>
          </cell>
          <cell r="C764" t="str">
            <v>Outdoor Recreational Facilities</v>
          </cell>
          <cell r="D764">
            <v>1679</v>
          </cell>
          <cell r="E764">
            <v>100</v>
          </cell>
          <cell r="F764">
            <v>0</v>
          </cell>
          <cell r="G764">
            <v>62881.852243000001</v>
          </cell>
          <cell r="H764">
            <v>0</v>
          </cell>
          <cell r="I764">
            <v>0</v>
          </cell>
          <cell r="J764">
            <v>0</v>
          </cell>
          <cell r="K764">
            <v>226.37561130258365</v>
          </cell>
          <cell r="L764">
            <v>62882.114250717685</v>
          </cell>
          <cell r="M764">
            <v>2515.2740897200001</v>
          </cell>
          <cell r="N764">
            <v>37.452122841404218</v>
          </cell>
          <cell r="O764" t="e">
            <v>#DIV/0!</v>
          </cell>
          <cell r="P764">
            <v>0.37452122841404217</v>
          </cell>
          <cell r="Q764">
            <v>226.37561130258365</v>
          </cell>
          <cell r="R764">
            <v>0</v>
          </cell>
          <cell r="S764">
            <v>62881.852243000001</v>
          </cell>
          <cell r="T764">
            <v>0</v>
          </cell>
          <cell r="U764">
            <v>0</v>
          </cell>
          <cell r="V764">
            <v>0</v>
          </cell>
          <cell r="W764">
            <v>2515.2740897200001</v>
          </cell>
          <cell r="X764">
            <v>0</v>
          </cell>
          <cell r="Y764">
            <v>0</v>
          </cell>
          <cell r="Z764">
            <v>0</v>
          </cell>
        </row>
        <row r="765">
          <cell r="A765" t="str">
            <v>Grattan Park</v>
          </cell>
          <cell r="B765" t="str">
            <v>Outdoor Recreational Facilities</v>
          </cell>
          <cell r="C765" t="str">
            <v>Outdoor Recreational Facilities</v>
          </cell>
          <cell r="D765">
            <v>7545</v>
          </cell>
          <cell r="E765">
            <v>100</v>
          </cell>
          <cell r="F765">
            <v>0</v>
          </cell>
          <cell r="G765">
            <v>1333.901625</v>
          </cell>
          <cell r="H765">
            <v>0</v>
          </cell>
          <cell r="I765">
            <v>0</v>
          </cell>
          <cell r="J765">
            <v>0</v>
          </cell>
          <cell r="K765">
            <v>4.802065858524375</v>
          </cell>
          <cell r="L765">
            <v>1333.9071829234376</v>
          </cell>
          <cell r="M765">
            <v>53.356065000000001</v>
          </cell>
          <cell r="N765">
            <v>0.17679352987719518</v>
          </cell>
          <cell r="O765" t="e">
            <v>#DIV/0!</v>
          </cell>
          <cell r="P765">
            <v>1.7679352987719518E-3</v>
          </cell>
          <cell r="Q765">
            <v>4.802065858524375</v>
          </cell>
          <cell r="R765">
            <v>0</v>
          </cell>
          <cell r="S765">
            <v>1333.901625</v>
          </cell>
          <cell r="T765">
            <v>0</v>
          </cell>
          <cell r="U765">
            <v>0</v>
          </cell>
          <cell r="V765">
            <v>0</v>
          </cell>
          <cell r="W765">
            <v>53.356065000000001</v>
          </cell>
          <cell r="X765">
            <v>0</v>
          </cell>
          <cell r="Y765">
            <v>0</v>
          </cell>
          <cell r="Z765">
            <v>0</v>
          </cell>
        </row>
        <row r="766">
          <cell r="A766" t="str">
            <v>Graydon Hall Tennis</v>
          </cell>
          <cell r="B766" t="str">
            <v>Outdoor Recreational Facilities</v>
          </cell>
          <cell r="C766" t="str">
            <v>Outdoor Recreational Facilities</v>
          </cell>
          <cell r="D766">
            <v>571262</v>
          </cell>
          <cell r="E766">
            <v>100</v>
          </cell>
          <cell r="F766">
            <v>0</v>
          </cell>
          <cell r="G766">
            <v>5908.6268070000006</v>
          </cell>
          <cell r="H766">
            <v>0</v>
          </cell>
          <cell r="I766">
            <v>0</v>
          </cell>
          <cell r="J766">
            <v>0</v>
          </cell>
          <cell r="K766">
            <v>21.271145134602104</v>
          </cell>
          <cell r="L766">
            <v>5908.6514262783621</v>
          </cell>
          <cell r="M766">
            <v>236.34507228000004</v>
          </cell>
          <cell r="N766">
            <v>1.0343155025677118E-2</v>
          </cell>
          <cell r="O766" t="e">
            <v>#DIV/0!</v>
          </cell>
          <cell r="P766">
            <v>1.0343155025677118E-4</v>
          </cell>
          <cell r="Q766">
            <v>21.271145134602104</v>
          </cell>
          <cell r="R766">
            <v>0</v>
          </cell>
          <cell r="S766">
            <v>5908.6268070000006</v>
          </cell>
          <cell r="T766">
            <v>0</v>
          </cell>
          <cell r="U766">
            <v>0</v>
          </cell>
          <cell r="V766">
            <v>0</v>
          </cell>
          <cell r="W766">
            <v>236.34507228000004</v>
          </cell>
          <cell r="X766">
            <v>0</v>
          </cell>
          <cell r="Y766">
            <v>0</v>
          </cell>
          <cell r="Z766">
            <v>0</v>
          </cell>
        </row>
        <row r="767">
          <cell r="A767" t="str">
            <v>Greenfield - Longmore Lands</v>
          </cell>
          <cell r="B767" t="str">
            <v>Outdoor Recreational Facilities</v>
          </cell>
          <cell r="C767" t="str">
            <v>Outdoor Recreational Facilities</v>
          </cell>
          <cell r="D767">
            <v>43669</v>
          </cell>
          <cell r="E767">
            <v>168</v>
          </cell>
          <cell r="F767">
            <v>0</v>
          </cell>
          <cell r="G767">
            <v>2762.4787510000001</v>
          </cell>
          <cell r="H767">
            <v>0</v>
          </cell>
          <cell r="I767">
            <v>0</v>
          </cell>
          <cell r="J767">
            <v>0</v>
          </cell>
          <cell r="K767">
            <v>9.944964940781265</v>
          </cell>
          <cell r="L767">
            <v>2762.4902613281292</v>
          </cell>
          <cell r="M767">
            <v>110.49915004</v>
          </cell>
          <cell r="N767">
            <v>6.3259755463329348E-2</v>
          </cell>
          <cell r="O767" t="e">
            <v>#DIV/0!</v>
          </cell>
          <cell r="P767">
            <v>3.7654616347219852E-4</v>
          </cell>
          <cell r="Q767">
            <v>9.944964940781265</v>
          </cell>
          <cell r="R767">
            <v>0</v>
          </cell>
          <cell r="S767">
            <v>2762.4787510000001</v>
          </cell>
          <cell r="T767">
            <v>0</v>
          </cell>
          <cell r="U767">
            <v>0</v>
          </cell>
          <cell r="V767">
            <v>0</v>
          </cell>
          <cell r="W767">
            <v>110.49915004</v>
          </cell>
          <cell r="X767">
            <v>0</v>
          </cell>
          <cell r="Y767">
            <v>0</v>
          </cell>
          <cell r="Z767">
            <v>0</v>
          </cell>
        </row>
        <row r="768">
          <cell r="A768" t="str">
            <v>Greenfield Family Centre</v>
          </cell>
          <cell r="B768" t="str">
            <v>Shelters &amp; Housing</v>
          </cell>
          <cell r="C768" t="str">
            <v>Shelters &amp; Housing</v>
          </cell>
          <cell r="D768">
            <v>7384</v>
          </cell>
          <cell r="E768">
            <v>168</v>
          </cell>
          <cell r="F768">
            <v>0</v>
          </cell>
          <cell r="G768">
            <v>66023.596625999999</v>
          </cell>
          <cell r="H768">
            <v>5925.2514069999997</v>
          </cell>
          <cell r="I768">
            <v>0</v>
          </cell>
          <cell r="J768">
            <v>0</v>
          </cell>
          <cell r="K768">
            <v>462.87092729984488</v>
          </cell>
          <cell r="L768">
            <v>128575.25758329025</v>
          </cell>
          <cell r="M768">
            <v>13897.084710403831</v>
          </cell>
          <cell r="N768">
            <v>17.412683854725117</v>
          </cell>
          <cell r="O768" t="e">
            <v>#DIV/0!</v>
          </cell>
          <cell r="P768">
            <v>0.10364692770669712</v>
          </cell>
          <cell r="Q768">
            <v>237.68593820754938</v>
          </cell>
          <cell r="R768">
            <v>225.18498909229552</v>
          </cell>
          <cell r="S768">
            <v>66023.596625999999</v>
          </cell>
          <cell r="T768">
            <v>61277.172475771891</v>
          </cell>
          <cell r="U768">
            <v>0</v>
          </cell>
          <cell r="V768">
            <v>0</v>
          </cell>
          <cell r="W768">
            <v>2640.9438650400002</v>
          </cell>
          <cell r="X768">
            <v>11256.140845363831</v>
          </cell>
          <cell r="Y768">
            <v>0</v>
          </cell>
          <cell r="Z768">
            <v>0</v>
          </cell>
        </row>
        <row r="769">
          <cell r="A769" t="str">
            <v>Greenfield Park</v>
          </cell>
          <cell r="B769" t="str">
            <v>Outdoor Recreational Facilities</v>
          </cell>
          <cell r="C769" t="str">
            <v>Outdoor Recreational Facilities</v>
          </cell>
          <cell r="D769">
            <v>104614</v>
          </cell>
          <cell r="E769">
            <v>168</v>
          </cell>
          <cell r="F769">
            <v>0</v>
          </cell>
          <cell r="G769">
            <v>2157.5092500000001</v>
          </cell>
          <cell r="H769">
            <v>0</v>
          </cell>
          <cell r="I769">
            <v>0</v>
          </cell>
          <cell r="J769">
            <v>0</v>
          </cell>
          <cell r="K769">
            <v>7.7670656626387498</v>
          </cell>
          <cell r="L769">
            <v>2157.5182396218752</v>
          </cell>
          <cell r="M769">
            <v>86.300370000000001</v>
          </cell>
          <cell r="N769">
            <v>2.0623609073564485E-2</v>
          </cell>
          <cell r="O769" t="e">
            <v>#DIV/0!</v>
          </cell>
          <cell r="P769">
            <v>1.2275957781883622E-4</v>
          </cell>
          <cell r="Q769">
            <v>7.7670656626387498</v>
          </cell>
          <cell r="R769">
            <v>0</v>
          </cell>
          <cell r="S769">
            <v>2157.5092500000001</v>
          </cell>
          <cell r="T769">
            <v>0</v>
          </cell>
          <cell r="U769">
            <v>0</v>
          </cell>
          <cell r="V769">
            <v>0</v>
          </cell>
          <cell r="W769">
            <v>86.300370000000001</v>
          </cell>
          <cell r="X769">
            <v>0</v>
          </cell>
          <cell r="Y769">
            <v>0</v>
          </cell>
          <cell r="Z769">
            <v>0</v>
          </cell>
        </row>
        <row r="770">
          <cell r="A770" t="str">
            <v>Greenwood Park</v>
          </cell>
          <cell r="B770" t="str">
            <v>Outdoor Recreational Facilities</v>
          </cell>
          <cell r="C770" t="str">
            <v>Outdoor Recreational Facilities</v>
          </cell>
          <cell r="D770">
            <v>21130</v>
          </cell>
          <cell r="E770">
            <v>100</v>
          </cell>
          <cell r="F770">
            <v>0</v>
          </cell>
          <cell r="G770">
            <v>534366.90701199998</v>
          </cell>
          <cell r="H770">
            <v>47991.415152000001</v>
          </cell>
          <cell r="I770">
            <v>0</v>
          </cell>
          <cell r="J770">
            <v>0</v>
          </cell>
          <cell r="K770">
            <v>3747.608671697074</v>
          </cell>
          <cell r="L770">
            <v>1041002.4088047429</v>
          </cell>
          <cell r="M770">
            <v>112543.48773058288</v>
          </cell>
          <cell r="N770">
            <v>49.266559810920157</v>
          </cell>
          <cell r="O770" t="e">
            <v>#DIV/0!</v>
          </cell>
          <cell r="P770">
            <v>0.49266559810920157</v>
          </cell>
          <cell r="Q770">
            <v>1923.7288807468051</v>
          </cell>
          <cell r="R770">
            <v>1823.8797909502689</v>
          </cell>
          <cell r="S770">
            <v>534366.90701199998</v>
          </cell>
          <cell r="T770">
            <v>496312.81807743839</v>
          </cell>
          <cell r="U770">
            <v>0</v>
          </cell>
          <cell r="V770">
            <v>0</v>
          </cell>
          <cell r="W770">
            <v>21374.676280479998</v>
          </cell>
          <cell r="X770">
            <v>91168.81145010289</v>
          </cell>
          <cell r="Y770">
            <v>0</v>
          </cell>
          <cell r="Z770">
            <v>0</v>
          </cell>
        </row>
        <row r="771">
          <cell r="A771" t="str">
            <v>Greenwood Substation</v>
          </cell>
          <cell r="B771" t="str">
            <v>TTC</v>
          </cell>
          <cell r="C771" t="str">
            <v>TTC</v>
          </cell>
          <cell r="D771">
            <v>0</v>
          </cell>
          <cell r="E771">
            <v>168</v>
          </cell>
          <cell r="F771">
            <v>0</v>
          </cell>
          <cell r="G771">
            <v>9723495.4623870011</v>
          </cell>
          <cell r="H771">
            <v>0</v>
          </cell>
          <cell r="I771">
            <v>0</v>
          </cell>
          <cell r="J771">
            <v>0</v>
          </cell>
          <cell r="K771">
            <v>35004.729517025138</v>
          </cell>
          <cell r="L771">
            <v>9723535.9769514278</v>
          </cell>
          <cell r="M771">
            <v>388939.81849548005</v>
          </cell>
          <cell r="N771" t="e">
            <v>#DIV/0!</v>
          </cell>
          <cell r="O771" t="e">
            <v>#DIV/0!</v>
          </cell>
          <cell r="P771" t="e">
            <v>#DIV/0!</v>
          </cell>
          <cell r="Q771">
            <v>35004.729517025138</v>
          </cell>
          <cell r="R771">
            <v>0</v>
          </cell>
          <cell r="S771">
            <v>9723495.4623870011</v>
          </cell>
          <cell r="T771">
            <v>0</v>
          </cell>
          <cell r="U771">
            <v>0</v>
          </cell>
          <cell r="V771">
            <v>0</v>
          </cell>
          <cell r="W771">
            <v>388939.81849548005</v>
          </cell>
          <cell r="X771">
            <v>0</v>
          </cell>
          <cell r="Y771">
            <v>0</v>
          </cell>
          <cell r="Z771">
            <v>0</v>
          </cell>
        </row>
        <row r="772">
          <cell r="A772" t="str">
            <v>Greenwood Subway Stn</v>
          </cell>
          <cell r="B772" t="str">
            <v>TTC</v>
          </cell>
          <cell r="C772" t="str">
            <v>TTC</v>
          </cell>
          <cell r="D772">
            <v>0</v>
          </cell>
          <cell r="E772">
            <v>168</v>
          </cell>
          <cell r="F772">
            <v>0</v>
          </cell>
          <cell r="G772">
            <v>381823.37880599999</v>
          </cell>
          <cell r="H772">
            <v>0</v>
          </cell>
          <cell r="I772">
            <v>0</v>
          </cell>
          <cell r="J772">
            <v>0</v>
          </cell>
          <cell r="K772">
            <v>1374.5698910522819</v>
          </cell>
          <cell r="L772">
            <v>381824.969736745</v>
          </cell>
          <cell r="M772">
            <v>15272.935152239999</v>
          </cell>
          <cell r="N772" t="e">
            <v>#DIV/0!</v>
          </cell>
          <cell r="O772" t="e">
            <v>#DIV/0!</v>
          </cell>
          <cell r="P772" t="e">
            <v>#DIV/0!</v>
          </cell>
          <cell r="Q772">
            <v>1374.5698910522819</v>
          </cell>
          <cell r="R772">
            <v>0</v>
          </cell>
          <cell r="S772">
            <v>381823.37880599999</v>
          </cell>
          <cell r="T772">
            <v>0</v>
          </cell>
          <cell r="U772">
            <v>0</v>
          </cell>
          <cell r="V772">
            <v>0</v>
          </cell>
          <cell r="W772">
            <v>15272.935152239999</v>
          </cell>
          <cell r="X772">
            <v>0</v>
          </cell>
          <cell r="Y772">
            <v>0</v>
          </cell>
          <cell r="Z772">
            <v>0</v>
          </cell>
        </row>
        <row r="773">
          <cell r="A773" t="str">
            <v>Greyabbey Trail Sewage Pumping Station</v>
          </cell>
          <cell r="B773" t="str">
            <v>Sewage Pumping Facilities</v>
          </cell>
          <cell r="C773" t="str">
            <v>Sewage Pumping Facilities</v>
          </cell>
          <cell r="D773">
            <v>1001</v>
          </cell>
          <cell r="E773">
            <v>168</v>
          </cell>
          <cell r="F773">
            <v>41.53</v>
          </cell>
          <cell r="G773">
            <v>44206.044497999996</v>
          </cell>
          <cell r="H773">
            <v>0</v>
          </cell>
          <cell r="I773">
            <v>0</v>
          </cell>
          <cell r="J773">
            <v>0</v>
          </cell>
          <cell r="K773">
            <v>159.14242328346745</v>
          </cell>
          <cell r="L773">
            <v>44206.228689852069</v>
          </cell>
          <cell r="M773">
            <v>1768.2417799199998</v>
          </cell>
          <cell r="N773">
            <v>44.162066623228839</v>
          </cell>
          <cell r="O773">
            <v>1064.4408545594044</v>
          </cell>
          <cell r="P773">
            <v>0.26286944418588593</v>
          </cell>
          <cell r="Q773">
            <v>159.14242328346745</v>
          </cell>
          <cell r="R773">
            <v>0</v>
          </cell>
          <cell r="S773">
            <v>44206.044497999996</v>
          </cell>
          <cell r="T773">
            <v>0</v>
          </cell>
          <cell r="U773">
            <v>0</v>
          </cell>
          <cell r="V773">
            <v>0</v>
          </cell>
          <cell r="W773">
            <v>1768.2417799199998</v>
          </cell>
          <cell r="X773">
            <v>0</v>
          </cell>
          <cell r="Y773">
            <v>0</v>
          </cell>
          <cell r="Z773">
            <v>0</v>
          </cell>
        </row>
        <row r="774">
          <cell r="A774" t="str">
            <v>Greystone Park</v>
          </cell>
          <cell r="B774" t="str">
            <v>Outdoor Recreational Facilities</v>
          </cell>
          <cell r="C774" t="str">
            <v>Outdoor Recreational Facilities</v>
          </cell>
          <cell r="D774">
            <v>117628</v>
          </cell>
          <cell r="E774">
            <v>100</v>
          </cell>
          <cell r="F774">
            <v>0</v>
          </cell>
          <cell r="G774">
            <v>4005.7690029999999</v>
          </cell>
          <cell r="H774">
            <v>0</v>
          </cell>
          <cell r="I774">
            <v>0</v>
          </cell>
          <cell r="J774">
            <v>0</v>
          </cell>
          <cell r="K774">
            <v>14.420828497335044</v>
          </cell>
          <cell r="L774">
            <v>4005.7856937041793</v>
          </cell>
          <cell r="M774">
            <v>160.23076011999999</v>
          </cell>
          <cell r="N774">
            <v>3.4054695257117178E-2</v>
          </cell>
          <cell r="O774" t="e">
            <v>#DIV/0!</v>
          </cell>
          <cell r="P774">
            <v>3.4054695257117179E-4</v>
          </cell>
          <cell r="Q774">
            <v>14.420828497335044</v>
          </cell>
          <cell r="R774">
            <v>0</v>
          </cell>
          <cell r="S774">
            <v>4005.7690029999999</v>
          </cell>
          <cell r="T774">
            <v>0</v>
          </cell>
          <cell r="U774">
            <v>0</v>
          </cell>
          <cell r="V774">
            <v>0</v>
          </cell>
          <cell r="W774">
            <v>160.23076011999999</v>
          </cell>
          <cell r="X774">
            <v>0</v>
          </cell>
          <cell r="Y774">
            <v>0</v>
          </cell>
          <cell r="Z774">
            <v>0</v>
          </cell>
        </row>
        <row r="775">
          <cell r="A775" t="str">
            <v>Guildwood</v>
          </cell>
          <cell r="B775" t="str">
            <v>Public Libraries</v>
          </cell>
          <cell r="C775" t="str">
            <v>Public Libraries</v>
          </cell>
          <cell r="D775">
            <v>3014</v>
          </cell>
          <cell r="E775">
            <v>70</v>
          </cell>
          <cell r="F775">
            <v>0</v>
          </cell>
          <cell r="G775">
            <v>32214.041427000004</v>
          </cell>
          <cell r="H775">
            <v>2151.75</v>
          </cell>
          <cell r="I775">
            <v>0</v>
          </cell>
          <cell r="J775">
            <v>0</v>
          </cell>
          <cell r="K775">
            <v>197.74676927383888</v>
          </cell>
          <cell r="L775">
            <v>54929.658131621909</v>
          </cell>
          <cell r="M775">
            <v>5376.2196145800008</v>
          </cell>
          <cell r="N775">
            <v>18.224836805448543</v>
          </cell>
          <cell r="O775" t="e">
            <v>#DIV/0!</v>
          </cell>
          <cell r="P775">
            <v>0.26035481150640777</v>
          </cell>
          <cell r="Q775">
            <v>115.97103234782141</v>
          </cell>
          <cell r="R775">
            <v>81.775736926017473</v>
          </cell>
          <cell r="S775">
            <v>32214.041427000004</v>
          </cell>
          <cell r="T775">
            <v>22252.752974999999</v>
          </cell>
          <cell r="U775">
            <v>0</v>
          </cell>
          <cell r="V775">
            <v>0</v>
          </cell>
          <cell r="W775">
            <v>1288.5616570800003</v>
          </cell>
          <cell r="X775">
            <v>4087.6579575000001</v>
          </cell>
          <cell r="Y775">
            <v>0</v>
          </cell>
          <cell r="Z775">
            <v>0</v>
          </cell>
        </row>
        <row r="776">
          <cell r="A776" t="str">
            <v>Gus Ryder Pool and Health Club</v>
          </cell>
          <cell r="B776" t="str">
            <v>Indoor Swimming Pool</v>
          </cell>
          <cell r="C776" t="str">
            <v>Indoor Swimming Pool</v>
          </cell>
          <cell r="D776">
            <v>21097</v>
          </cell>
          <cell r="E776">
            <v>100</v>
          </cell>
          <cell r="F776">
            <v>0</v>
          </cell>
          <cell r="G776">
            <v>776641.43833299994</v>
          </cell>
          <cell r="H776">
            <v>130144.144483</v>
          </cell>
          <cell r="I776">
            <v>0</v>
          </cell>
          <cell r="J776">
            <v>0</v>
          </cell>
          <cell r="K776">
            <v>7741.9569943234837</v>
          </cell>
          <cell r="L776">
            <v>2150543.6095343013</v>
          </cell>
          <cell r="M776">
            <v>278299.1873662303</v>
          </cell>
          <cell r="N776">
            <v>101.93599135110685</v>
          </cell>
          <cell r="O776" t="e">
            <v>#DIV/0!</v>
          </cell>
          <cell r="P776">
            <v>1.0193599135110685</v>
          </cell>
          <cell r="Q776">
            <v>2795.9208276203744</v>
          </cell>
          <cell r="R776">
            <v>4946.0361667031093</v>
          </cell>
          <cell r="S776">
            <v>776641.43833299994</v>
          </cell>
          <cell r="T776">
            <v>1345911.698999841</v>
          </cell>
          <cell r="U776">
            <v>0</v>
          </cell>
          <cell r="V776">
            <v>0</v>
          </cell>
          <cell r="W776">
            <v>31065.657533319998</v>
          </cell>
          <cell r="X776">
            <v>247233.52983291028</v>
          </cell>
          <cell r="Y776">
            <v>0</v>
          </cell>
          <cell r="Z776">
            <v>0</v>
          </cell>
        </row>
        <row r="777">
          <cell r="A777" t="str">
            <v>Gwendolen Park Tennis</v>
          </cell>
          <cell r="B777" t="str">
            <v>Outdoor Recreational Facilities</v>
          </cell>
          <cell r="C777" t="str">
            <v>Outdoor Recreational Facilities</v>
          </cell>
          <cell r="D777">
            <v>1916</v>
          </cell>
          <cell r="E777">
            <v>100</v>
          </cell>
          <cell r="F777">
            <v>0</v>
          </cell>
          <cell r="G777">
            <v>43409.625711000001</v>
          </cell>
          <cell r="H777">
            <v>0</v>
          </cell>
          <cell r="I777">
            <v>0</v>
          </cell>
          <cell r="J777">
            <v>0</v>
          </cell>
          <cell r="K777">
            <v>156.27530370398566</v>
          </cell>
          <cell r="L777">
            <v>43409.806584440463</v>
          </cell>
          <cell r="M777">
            <v>1736.38502844</v>
          </cell>
          <cell r="N777">
            <v>22.656475252839488</v>
          </cell>
          <cell r="O777" t="e">
            <v>#DIV/0!</v>
          </cell>
          <cell r="P777">
            <v>0.22656475252839489</v>
          </cell>
          <cell r="Q777">
            <v>156.27530370398566</v>
          </cell>
          <cell r="R777">
            <v>0</v>
          </cell>
          <cell r="S777">
            <v>43409.625711000001</v>
          </cell>
          <cell r="T777">
            <v>0</v>
          </cell>
          <cell r="U777">
            <v>0</v>
          </cell>
          <cell r="V777">
            <v>0</v>
          </cell>
          <cell r="W777">
            <v>1736.38502844</v>
          </cell>
          <cell r="X777">
            <v>0</v>
          </cell>
          <cell r="Y777">
            <v>0</v>
          </cell>
          <cell r="Z777">
            <v>0</v>
          </cell>
        </row>
        <row r="778">
          <cell r="A778" t="str">
            <v>Gzowski Monument</v>
          </cell>
          <cell r="B778" t="str">
            <v>Cultural Facilities</v>
          </cell>
          <cell r="C778" t="str">
            <v>Cultural Facilities</v>
          </cell>
          <cell r="D778">
            <v>0</v>
          </cell>
          <cell r="E778">
            <v>100</v>
          </cell>
          <cell r="F778">
            <v>0</v>
          </cell>
          <cell r="G778">
            <v>2726.8073729999996</v>
          </cell>
          <cell r="H778">
            <v>0</v>
          </cell>
          <cell r="I778">
            <v>0</v>
          </cell>
          <cell r="J778">
            <v>0</v>
          </cell>
          <cell r="K778">
            <v>9.8165474449105936</v>
          </cell>
          <cell r="L778">
            <v>2726.8187346973873</v>
          </cell>
          <cell r="M778">
            <v>109.07229491999999</v>
          </cell>
          <cell r="N778" t="e">
            <v>#DIV/0!</v>
          </cell>
          <cell r="O778" t="e">
            <v>#DIV/0!</v>
          </cell>
          <cell r="P778" t="e">
            <v>#DIV/0!</v>
          </cell>
          <cell r="Q778">
            <v>9.8165474449105936</v>
          </cell>
          <cell r="R778">
            <v>0</v>
          </cell>
          <cell r="S778">
            <v>2726.8073729999996</v>
          </cell>
          <cell r="T778">
            <v>0</v>
          </cell>
          <cell r="U778">
            <v>0</v>
          </cell>
          <cell r="V778">
            <v>0</v>
          </cell>
          <cell r="W778">
            <v>109.07229491999999</v>
          </cell>
          <cell r="X778">
            <v>0</v>
          </cell>
          <cell r="Y778">
            <v>0</v>
          </cell>
          <cell r="Z778">
            <v>0</v>
          </cell>
        </row>
        <row r="779">
          <cell r="A779" t="str">
            <v>Habitant Arena</v>
          </cell>
          <cell r="B779" t="str">
            <v>Indoor Sports Arena</v>
          </cell>
          <cell r="C779" t="str">
            <v>Indoor Sports Arena</v>
          </cell>
          <cell r="D779">
            <v>26307</v>
          </cell>
          <cell r="E779">
            <v>100</v>
          </cell>
          <cell r="F779">
            <v>0</v>
          </cell>
          <cell r="G779">
            <v>355181.48484800005</v>
          </cell>
          <cell r="H779">
            <v>60105.997107999996</v>
          </cell>
          <cell r="I779">
            <v>0</v>
          </cell>
          <cell r="J779">
            <v>0</v>
          </cell>
          <cell r="K779">
            <v>3562.9445833318177</v>
          </cell>
          <cell r="L779">
            <v>989706.82870328275</v>
          </cell>
          <cell r="M779">
            <v>128390.02104001652</v>
          </cell>
          <cell r="N779">
            <v>37.621425046690341</v>
          </cell>
          <cell r="O779" t="e">
            <v>#DIV/0!</v>
          </cell>
          <cell r="P779">
            <v>0.37621425046690343</v>
          </cell>
          <cell r="Q779">
            <v>1278.6586731750729</v>
          </cell>
          <cell r="R779">
            <v>2284.2859101567446</v>
          </cell>
          <cell r="S779">
            <v>355181.48484800005</v>
          </cell>
          <cell r="T779">
            <v>621598.19029180356</v>
          </cell>
          <cell r="U779">
            <v>0</v>
          </cell>
          <cell r="V779">
            <v>0</v>
          </cell>
          <cell r="W779">
            <v>14207.259393920001</v>
          </cell>
          <cell r="X779">
            <v>114182.76164609652</v>
          </cell>
          <cell r="Y779">
            <v>0</v>
          </cell>
          <cell r="Z779">
            <v>0</v>
          </cell>
        </row>
        <row r="780">
          <cell r="A780" t="str">
            <v>Halbert Park</v>
          </cell>
          <cell r="B780" t="str">
            <v>Outdoor Recreational Facilities</v>
          </cell>
          <cell r="C780" t="str">
            <v>Outdoor Recreational Facilities</v>
          </cell>
          <cell r="D780">
            <v>3150</v>
          </cell>
          <cell r="E780">
            <v>100</v>
          </cell>
          <cell r="F780">
            <v>0</v>
          </cell>
          <cell r="G780">
            <v>10207.564335999999</v>
          </cell>
          <cell r="H780">
            <v>0</v>
          </cell>
          <cell r="I780">
            <v>0</v>
          </cell>
          <cell r="J780">
            <v>0</v>
          </cell>
          <cell r="K780">
            <v>36.747384723065039</v>
          </cell>
          <cell r="L780">
            <v>10207.606867518067</v>
          </cell>
          <cell r="M780">
            <v>408.30257344</v>
          </cell>
          <cell r="N780">
            <v>3.240510116672402</v>
          </cell>
          <cell r="O780" t="e">
            <v>#DIV/0!</v>
          </cell>
          <cell r="P780">
            <v>3.2405101166724022E-2</v>
          </cell>
          <cell r="Q780">
            <v>36.747384723065039</v>
          </cell>
          <cell r="R780">
            <v>0</v>
          </cell>
          <cell r="S780">
            <v>10207.564335999999</v>
          </cell>
          <cell r="T780">
            <v>0</v>
          </cell>
          <cell r="U780">
            <v>0</v>
          </cell>
          <cell r="V780">
            <v>0</v>
          </cell>
          <cell r="W780">
            <v>408.30257344</v>
          </cell>
          <cell r="X780">
            <v>0</v>
          </cell>
          <cell r="Y780">
            <v>0</v>
          </cell>
          <cell r="Z780">
            <v>0</v>
          </cell>
        </row>
        <row r="781">
          <cell r="A781" t="str">
            <v>Hamilton Street Yard</v>
          </cell>
          <cell r="B781" t="str">
            <v>Storage Facilities</v>
          </cell>
          <cell r="C781" t="str">
            <v>Storage Facilities</v>
          </cell>
          <cell r="D781">
            <v>2756</v>
          </cell>
          <cell r="E781">
            <v>70</v>
          </cell>
          <cell r="F781">
            <v>0</v>
          </cell>
          <cell r="G781">
            <v>62536.727485999996</v>
          </cell>
          <cell r="H781">
            <v>0</v>
          </cell>
          <cell r="I781">
            <v>0</v>
          </cell>
          <cell r="J781">
            <v>0</v>
          </cell>
          <cell r="K781">
            <v>225.13315700051226</v>
          </cell>
          <cell r="L781">
            <v>62536.988055697853</v>
          </cell>
          <cell r="M781">
            <v>2501.4690994399998</v>
          </cell>
          <cell r="N781">
            <v>22.691214824273533</v>
          </cell>
          <cell r="O781" t="e">
            <v>#DIV/0!</v>
          </cell>
          <cell r="P781">
            <v>0.32416021177533622</v>
          </cell>
          <cell r="Q781">
            <v>225.13315700051226</v>
          </cell>
          <cell r="R781">
            <v>0</v>
          </cell>
          <cell r="S781">
            <v>62536.727485999996</v>
          </cell>
          <cell r="T781">
            <v>0</v>
          </cell>
          <cell r="U781">
            <v>0</v>
          </cell>
          <cell r="V781">
            <v>0</v>
          </cell>
          <cell r="W781">
            <v>2501.4690994399998</v>
          </cell>
          <cell r="X781">
            <v>0</v>
          </cell>
          <cell r="Y781">
            <v>0</v>
          </cell>
          <cell r="Z781">
            <v>0</v>
          </cell>
        </row>
        <row r="782">
          <cell r="A782" t="str">
            <v>Hanlan's Point Buildings</v>
          </cell>
          <cell r="B782" t="str">
            <v>Outdoor Recreational Facilities</v>
          </cell>
          <cell r="C782" t="str">
            <v>Outdoor Recreational Facilities</v>
          </cell>
          <cell r="D782">
            <v>7524</v>
          </cell>
          <cell r="E782">
            <v>100</v>
          </cell>
          <cell r="F782">
            <v>0</v>
          </cell>
          <cell r="G782">
            <v>305650.03938600002</v>
          </cell>
          <cell r="H782">
            <v>0</v>
          </cell>
          <cell r="I782">
            <v>0</v>
          </cell>
          <cell r="J782">
            <v>0</v>
          </cell>
          <cell r="K782">
            <v>1100.3447265401908</v>
          </cell>
          <cell r="L782">
            <v>305651.31292783079</v>
          </cell>
          <cell r="M782">
            <v>12226.001575440001</v>
          </cell>
          <cell r="N782">
            <v>40.62351314830287</v>
          </cell>
          <cell r="O782" t="e">
            <v>#DIV/0!</v>
          </cell>
          <cell r="P782">
            <v>0.4062351314830287</v>
          </cell>
          <cell r="Q782">
            <v>1100.3447265401908</v>
          </cell>
          <cell r="R782">
            <v>0</v>
          </cell>
          <cell r="S782">
            <v>305650.03938600002</v>
          </cell>
          <cell r="T782">
            <v>0</v>
          </cell>
          <cell r="U782">
            <v>0</v>
          </cell>
          <cell r="V782">
            <v>0</v>
          </cell>
          <cell r="W782">
            <v>12226.001575440001</v>
          </cell>
          <cell r="X782">
            <v>0</v>
          </cell>
          <cell r="Y782">
            <v>0</v>
          </cell>
          <cell r="Z782">
            <v>0</v>
          </cell>
        </row>
        <row r="783">
          <cell r="A783" t="str">
            <v>Harbour Square WR</v>
          </cell>
          <cell r="B783" t="str">
            <v>Outdoor Recreational Facilities</v>
          </cell>
          <cell r="C783" t="str">
            <v>Outdoor Recreational Facilities</v>
          </cell>
          <cell r="D783">
            <v>829</v>
          </cell>
          <cell r="E783">
            <v>100</v>
          </cell>
          <cell r="F783">
            <v>0</v>
          </cell>
          <cell r="G783">
            <v>57664.863858000004</v>
          </cell>
          <cell r="H783">
            <v>0</v>
          </cell>
          <cell r="I783">
            <v>0</v>
          </cell>
          <cell r="J783">
            <v>0</v>
          </cell>
          <cell r="K783">
            <v>207.59437486175787</v>
          </cell>
          <cell r="L783">
            <v>57665.104128266074</v>
          </cell>
          <cell r="M783">
            <v>2306.59455432</v>
          </cell>
          <cell r="N783">
            <v>69.559836101647861</v>
          </cell>
          <cell r="O783" t="e">
            <v>#DIV/0!</v>
          </cell>
          <cell r="P783">
            <v>0.69559836101647865</v>
          </cell>
          <cell r="Q783">
            <v>207.59437486175787</v>
          </cell>
          <cell r="R783">
            <v>0</v>
          </cell>
          <cell r="S783">
            <v>57664.863858000004</v>
          </cell>
          <cell r="T783">
            <v>0</v>
          </cell>
          <cell r="U783">
            <v>0</v>
          </cell>
          <cell r="V783">
            <v>0</v>
          </cell>
          <cell r="W783">
            <v>2306.59455432</v>
          </cell>
          <cell r="X783">
            <v>0</v>
          </cell>
          <cell r="Y783">
            <v>0</v>
          </cell>
          <cell r="Z783">
            <v>0</v>
          </cell>
        </row>
        <row r="784">
          <cell r="A784" t="str">
            <v>Harbourfront Substation</v>
          </cell>
          <cell r="B784" t="str">
            <v>TTC</v>
          </cell>
          <cell r="C784" t="str">
            <v>TTC</v>
          </cell>
          <cell r="D784">
            <v>0</v>
          </cell>
          <cell r="E784">
            <v>168</v>
          </cell>
          <cell r="F784">
            <v>0</v>
          </cell>
          <cell r="G784">
            <v>1813301.7885159999</v>
          </cell>
          <cell r="H784">
            <v>0</v>
          </cell>
          <cell r="I784">
            <v>0</v>
          </cell>
          <cell r="J784">
            <v>0</v>
          </cell>
          <cell r="K784">
            <v>6527.9136381844273</v>
          </cell>
          <cell r="L784">
            <v>1813309.3439401188</v>
          </cell>
          <cell r="M784">
            <v>72532.071540639998</v>
          </cell>
          <cell r="N784" t="e">
            <v>#DIV/0!</v>
          </cell>
          <cell r="O784" t="e">
            <v>#DIV/0!</v>
          </cell>
          <cell r="P784" t="e">
            <v>#DIV/0!</v>
          </cell>
          <cell r="Q784">
            <v>6527.9136381844273</v>
          </cell>
          <cell r="R784">
            <v>0</v>
          </cell>
          <cell r="S784">
            <v>1813301.7885159999</v>
          </cell>
          <cell r="T784">
            <v>0</v>
          </cell>
          <cell r="U784">
            <v>0</v>
          </cell>
          <cell r="V784">
            <v>0</v>
          </cell>
          <cell r="W784">
            <v>72532.071540639998</v>
          </cell>
          <cell r="X784">
            <v>0</v>
          </cell>
          <cell r="Y784">
            <v>0</v>
          </cell>
          <cell r="Z784">
            <v>0</v>
          </cell>
        </row>
        <row r="785">
          <cell r="A785" t="str">
            <v>Harrison Pool</v>
          </cell>
          <cell r="B785" t="str">
            <v>Indoor Swimming Pool</v>
          </cell>
          <cell r="C785" t="str">
            <v>Indoor Swimming Pool</v>
          </cell>
          <cell r="D785">
            <v>15263</v>
          </cell>
          <cell r="E785">
            <v>100</v>
          </cell>
          <cell r="F785">
            <v>0</v>
          </cell>
          <cell r="G785">
            <v>238237.29905499998</v>
          </cell>
          <cell r="H785">
            <v>97616.189656000002</v>
          </cell>
          <cell r="I785">
            <v>0</v>
          </cell>
          <cell r="J785">
            <v>0</v>
          </cell>
          <cell r="K785">
            <v>4567.4920990382961</v>
          </cell>
          <cell r="L785">
            <v>1268747.8052884156</v>
          </cell>
          <cell r="M785">
            <v>194969.99128980667</v>
          </cell>
          <cell r="N785">
            <v>83.125716129752718</v>
          </cell>
          <cell r="O785" t="e">
            <v>#DIV/0!</v>
          </cell>
          <cell r="P785">
            <v>0.83125716129752714</v>
          </cell>
          <cell r="Q785">
            <v>857.65785015748577</v>
          </cell>
          <cell r="R785">
            <v>3709.8342488808107</v>
          </cell>
          <cell r="S785">
            <v>238237.29905499998</v>
          </cell>
          <cell r="T785">
            <v>1009517.3485654552</v>
          </cell>
          <cell r="U785">
            <v>0</v>
          </cell>
          <cell r="V785">
            <v>0</v>
          </cell>
          <cell r="W785">
            <v>9529.4919621999998</v>
          </cell>
          <cell r="X785">
            <v>185440.49932760667</v>
          </cell>
          <cell r="Y785">
            <v>0</v>
          </cell>
          <cell r="Z785">
            <v>0</v>
          </cell>
        </row>
        <row r="786">
          <cell r="A786" t="str">
            <v>Harryetta Gardens</v>
          </cell>
          <cell r="B786" t="str">
            <v>Outdoor Recreational Facilities</v>
          </cell>
          <cell r="C786" t="str">
            <v>Outdoor Recreational Facilities</v>
          </cell>
          <cell r="D786">
            <v>212318</v>
          </cell>
          <cell r="E786">
            <v>100</v>
          </cell>
          <cell r="F786">
            <v>0</v>
          </cell>
          <cell r="G786">
            <v>670.45176900000001</v>
          </cell>
          <cell r="H786">
            <v>0</v>
          </cell>
          <cell r="I786">
            <v>0</v>
          </cell>
          <cell r="J786">
            <v>0</v>
          </cell>
          <cell r="K786">
            <v>2.4136364251765348</v>
          </cell>
          <cell r="L786">
            <v>670.45456254903741</v>
          </cell>
          <cell r="M786">
            <v>26.818070760000001</v>
          </cell>
          <cell r="N786">
            <v>3.1577848441914367E-3</v>
          </cell>
          <cell r="O786" t="e">
            <v>#DIV/0!</v>
          </cell>
          <cell r="P786">
            <v>3.1577848441914367E-5</v>
          </cell>
          <cell r="Q786">
            <v>2.4136364251765348</v>
          </cell>
          <cell r="R786">
            <v>0</v>
          </cell>
          <cell r="S786">
            <v>670.45176900000001</v>
          </cell>
          <cell r="T786">
            <v>0</v>
          </cell>
          <cell r="U786">
            <v>0</v>
          </cell>
          <cell r="V786">
            <v>0</v>
          </cell>
          <cell r="W786">
            <v>26.818070760000001</v>
          </cell>
          <cell r="X786">
            <v>0</v>
          </cell>
          <cell r="Y786">
            <v>0</v>
          </cell>
          <cell r="Z786">
            <v>0</v>
          </cell>
        </row>
        <row r="787">
          <cell r="A787" t="str">
            <v>Harwood Hall Community Ctr</v>
          </cell>
          <cell r="B787" t="str">
            <v>Community Centres</v>
          </cell>
          <cell r="C787" t="str">
            <v>Community Centres</v>
          </cell>
          <cell r="D787">
            <v>4306</v>
          </cell>
          <cell r="E787">
            <v>100</v>
          </cell>
          <cell r="F787">
            <v>0</v>
          </cell>
          <cell r="G787">
            <v>26376.960350000001</v>
          </cell>
          <cell r="H787">
            <v>11699.776263</v>
          </cell>
          <cell r="I787">
            <v>0</v>
          </cell>
          <cell r="J787">
            <v>0</v>
          </cell>
          <cell r="K787">
            <v>539.59917512951006</v>
          </cell>
          <cell r="L787">
            <v>149888.65975819723</v>
          </cell>
          <cell r="M787">
            <v>23281.02638305847</v>
          </cell>
          <cell r="N787">
            <v>34.809256794750866</v>
          </cell>
          <cell r="O787" t="e">
            <v>#DIV/0!</v>
          </cell>
          <cell r="P787">
            <v>0.34809256794750865</v>
          </cell>
          <cell r="Q787">
            <v>94.957452914405252</v>
          </cell>
          <cell r="R787">
            <v>444.64172221510483</v>
          </cell>
          <cell r="S787">
            <v>26376.960350000001</v>
          </cell>
          <cell r="T787">
            <v>120995.57617906709</v>
          </cell>
          <cell r="U787">
            <v>0</v>
          </cell>
          <cell r="V787">
            <v>0</v>
          </cell>
          <cell r="W787">
            <v>1055.0784140000001</v>
          </cell>
          <cell r="X787">
            <v>22225.94796905847</v>
          </cell>
          <cell r="Y787">
            <v>0</v>
          </cell>
          <cell r="Z787">
            <v>0</v>
          </cell>
        </row>
        <row r="788">
          <cell r="A788" t="str">
            <v>Havenbrook Park Tennis</v>
          </cell>
          <cell r="B788" t="str">
            <v>Outdoor Recreational Facilities</v>
          </cell>
          <cell r="C788" t="str">
            <v>Outdoor Recreational Facilities</v>
          </cell>
          <cell r="D788">
            <v>1916</v>
          </cell>
          <cell r="E788">
            <v>100</v>
          </cell>
          <cell r="F788">
            <v>0</v>
          </cell>
          <cell r="G788">
            <v>36801.928455000001</v>
          </cell>
          <cell r="H788">
            <v>0</v>
          </cell>
          <cell r="I788">
            <v>0</v>
          </cell>
          <cell r="J788">
            <v>0</v>
          </cell>
          <cell r="K788">
            <v>132.48749446692682</v>
          </cell>
          <cell r="L788">
            <v>36802.081796368562</v>
          </cell>
          <cell r="M788">
            <v>1472.0771382</v>
          </cell>
          <cell r="N788">
            <v>19.207767117102591</v>
          </cell>
          <cell r="O788" t="e">
            <v>#DIV/0!</v>
          </cell>
          <cell r="P788">
            <v>0.19207767117102592</v>
          </cell>
          <cell r="Q788">
            <v>132.48749446692682</v>
          </cell>
          <cell r="R788">
            <v>0</v>
          </cell>
          <cell r="S788">
            <v>36801.928455000001</v>
          </cell>
          <cell r="T788">
            <v>0</v>
          </cell>
          <cell r="U788">
            <v>0</v>
          </cell>
          <cell r="V788">
            <v>0</v>
          </cell>
          <cell r="W788">
            <v>1472.0771382</v>
          </cell>
          <cell r="X788">
            <v>0</v>
          </cell>
          <cell r="Y788">
            <v>0</v>
          </cell>
          <cell r="Z788">
            <v>0</v>
          </cell>
        </row>
        <row r="789">
          <cell r="A789" t="str">
            <v>Hazeldean Park</v>
          </cell>
          <cell r="B789" t="str">
            <v>Outdoor Recreational Facilities</v>
          </cell>
          <cell r="C789" t="str">
            <v>Outdoor Recreational Facilities</v>
          </cell>
          <cell r="D789">
            <v>1</v>
          </cell>
          <cell r="E789">
            <v>100</v>
          </cell>
          <cell r="F789">
            <v>0</v>
          </cell>
          <cell r="G789">
            <v>6362.5583079999997</v>
          </cell>
          <cell r="H789">
            <v>0</v>
          </cell>
          <cell r="I789">
            <v>0</v>
          </cell>
          <cell r="J789">
            <v>0</v>
          </cell>
          <cell r="K789">
            <v>22.905305347174618</v>
          </cell>
          <cell r="L789">
            <v>6362.5848186596168</v>
          </cell>
          <cell r="M789">
            <v>254.50233231999999</v>
          </cell>
          <cell r="N789">
            <v>6362.5848186596168</v>
          </cell>
          <cell r="O789" t="e">
            <v>#DIV/0!</v>
          </cell>
          <cell r="P789">
            <v>63.625848186596166</v>
          </cell>
          <cell r="Q789">
            <v>22.905305347174618</v>
          </cell>
          <cell r="R789">
            <v>0</v>
          </cell>
          <cell r="S789">
            <v>6362.5583079999997</v>
          </cell>
          <cell r="T789">
            <v>0</v>
          </cell>
          <cell r="U789">
            <v>0</v>
          </cell>
          <cell r="V789">
            <v>0</v>
          </cell>
          <cell r="W789">
            <v>254.50233231999999</v>
          </cell>
          <cell r="X789">
            <v>0</v>
          </cell>
          <cell r="Y789">
            <v>0</v>
          </cell>
          <cell r="Z789">
            <v>0</v>
          </cell>
        </row>
        <row r="790">
          <cell r="A790" t="str">
            <v>Health Materials Warehouse</v>
          </cell>
          <cell r="B790" t="str">
            <v>Storage Facilities</v>
          </cell>
          <cell r="C790" t="str">
            <v>Storage Facilities</v>
          </cell>
          <cell r="D790">
            <v>22604</v>
          </cell>
          <cell r="E790">
            <v>70</v>
          </cell>
          <cell r="F790">
            <v>0</v>
          </cell>
          <cell r="G790">
            <v>30464.734153999998</v>
          </cell>
          <cell r="H790">
            <v>18288.705000000002</v>
          </cell>
          <cell r="I790">
            <v>0</v>
          </cell>
          <cell r="J790">
            <v>0</v>
          </cell>
          <cell r="K790">
            <v>804.72279877404276</v>
          </cell>
          <cell r="L790">
            <v>223534.11077056744</v>
          </cell>
          <cell r="M790">
            <v>35961.459367610005</v>
          </cell>
          <cell r="N790">
            <v>9.8891395669159188</v>
          </cell>
          <cell r="O790" t="e">
            <v>#DIV/0!</v>
          </cell>
          <cell r="P790">
            <v>0.14127342238451313</v>
          </cell>
          <cell r="Q790">
            <v>109.6734999254123</v>
          </cell>
          <cell r="R790">
            <v>695.04929884863043</v>
          </cell>
          <cell r="S790">
            <v>30464.734153999998</v>
          </cell>
          <cell r="T790">
            <v>189136.3004985</v>
          </cell>
          <cell r="U790">
            <v>0</v>
          </cell>
          <cell r="V790">
            <v>0</v>
          </cell>
          <cell r="W790">
            <v>1218.5893661600001</v>
          </cell>
          <cell r="X790">
            <v>34742.870001450006</v>
          </cell>
          <cell r="Y790">
            <v>0</v>
          </cell>
          <cell r="Z790">
            <v>0</v>
          </cell>
        </row>
        <row r="791">
          <cell r="A791" t="str">
            <v>Health Office</v>
          </cell>
          <cell r="B791" t="str">
            <v>Administrative Offices</v>
          </cell>
          <cell r="C791" t="str">
            <v>Administrative Offices</v>
          </cell>
          <cell r="D791">
            <v>2540</v>
          </cell>
          <cell r="E791">
            <v>70</v>
          </cell>
          <cell r="F791">
            <v>0</v>
          </cell>
          <cell r="G791">
            <v>12945.063125000001</v>
          </cell>
          <cell r="H791">
            <v>1065.239296</v>
          </cell>
          <cell r="I791">
            <v>0</v>
          </cell>
          <cell r="J791">
            <v>0</v>
          </cell>
          <cell r="K791">
            <v>87.086087480531305</v>
          </cell>
          <cell r="L791">
            <v>24190.579855703141</v>
          </cell>
          <cell r="M791">
            <v>2541.4269632182404</v>
          </cell>
          <cell r="N791">
            <v>9.5238503368909999</v>
          </cell>
          <cell r="O791" t="e">
            <v>#DIV/0!</v>
          </cell>
          <cell r="P791">
            <v>0.13605500481272856</v>
          </cell>
          <cell r="Q791">
            <v>46.602421425946872</v>
          </cell>
          <cell r="R791">
            <v>40.483666054584432</v>
          </cell>
          <cell r="S791">
            <v>12945.063125000001</v>
          </cell>
          <cell r="T791">
            <v>11016.385227443199</v>
          </cell>
          <cell r="U791">
            <v>0</v>
          </cell>
          <cell r="V791">
            <v>0</v>
          </cell>
          <cell r="W791">
            <v>517.80252500000006</v>
          </cell>
          <cell r="X791">
            <v>2023.6244382182401</v>
          </cell>
          <cell r="Y791">
            <v>0</v>
          </cell>
          <cell r="Z791">
            <v>0</v>
          </cell>
        </row>
        <row r="792">
          <cell r="A792" t="str">
            <v>Hendon Park</v>
          </cell>
          <cell r="B792" t="str">
            <v>Outdoor Recreational Facilities</v>
          </cell>
          <cell r="C792" t="str">
            <v>Outdoor Recreational Facilities</v>
          </cell>
          <cell r="D792">
            <v>2056</v>
          </cell>
          <cell r="E792">
            <v>100</v>
          </cell>
          <cell r="F792">
            <v>0</v>
          </cell>
          <cell r="G792">
            <v>61919.085176000001</v>
          </cell>
          <cell r="H792">
            <v>99</v>
          </cell>
          <cell r="I792">
            <v>0</v>
          </cell>
          <cell r="J792">
            <v>0</v>
          </cell>
          <cell r="K792">
            <v>226.67206040218306</v>
          </cell>
          <cell r="L792">
            <v>62964.461222828628</v>
          </cell>
          <cell r="M792">
            <v>2664.8327170399998</v>
          </cell>
          <cell r="N792">
            <v>30.624737948846608</v>
          </cell>
          <cell r="O792" t="e">
            <v>#DIV/0!</v>
          </cell>
          <cell r="P792">
            <v>0.30624737948846609</v>
          </cell>
          <cell r="Q792">
            <v>222.90963541987762</v>
          </cell>
          <cell r="R792">
            <v>3.7624249823054399</v>
          </cell>
          <cell r="S792">
            <v>61919.085176000001</v>
          </cell>
          <cell r="T792">
            <v>1023.8282999999999</v>
          </cell>
          <cell r="U792">
            <v>0</v>
          </cell>
          <cell r="V792">
            <v>0</v>
          </cell>
          <cell r="W792">
            <v>2476.7634070399999</v>
          </cell>
          <cell r="X792">
            <v>188.06931</v>
          </cell>
          <cell r="Y792">
            <v>0</v>
          </cell>
          <cell r="Z792">
            <v>0</v>
          </cell>
        </row>
        <row r="793">
          <cell r="A793" t="str">
            <v>Herbert Carnegie Centennial Arena</v>
          </cell>
          <cell r="B793" t="str">
            <v>Indoor Sports Arena</v>
          </cell>
          <cell r="C793" t="str">
            <v>Indoor Sports Arena</v>
          </cell>
          <cell r="D793">
            <v>42270</v>
          </cell>
          <cell r="E793">
            <v>100</v>
          </cell>
          <cell r="F793">
            <v>0</v>
          </cell>
          <cell r="G793">
            <v>852791.9952580001</v>
          </cell>
          <cell r="H793">
            <v>137210.7775</v>
          </cell>
          <cell r="I793">
            <v>0</v>
          </cell>
          <cell r="J793">
            <v>0</v>
          </cell>
          <cell r="K793">
            <v>8284.66253145068</v>
          </cell>
          <cell r="L793">
            <v>2301295.1476251888</v>
          </cell>
          <cell r="M793">
            <v>294769.62171929504</v>
          </cell>
          <cell r="N793">
            <v>54.442752486992873</v>
          </cell>
          <cell r="O793" t="e">
            <v>#DIV/0!</v>
          </cell>
          <cell r="P793">
            <v>0.54442752486992874</v>
          </cell>
          <cell r="Q793">
            <v>3070.0639748087292</v>
          </cell>
          <cell r="R793">
            <v>5214.5985566419504</v>
          </cell>
          <cell r="S793">
            <v>852791.9952580001</v>
          </cell>
          <cell r="T793">
            <v>1418992.6976717499</v>
          </cell>
          <cell r="U793">
            <v>0</v>
          </cell>
          <cell r="V793">
            <v>0</v>
          </cell>
          <cell r="W793">
            <v>34111.679810320005</v>
          </cell>
          <cell r="X793">
            <v>260657.94190897502</v>
          </cell>
          <cell r="Y793">
            <v>0</v>
          </cell>
          <cell r="Z793">
            <v>0</v>
          </cell>
        </row>
        <row r="794">
          <cell r="A794" t="str">
            <v>Heron Park C.C</v>
          </cell>
          <cell r="B794" t="str">
            <v>Community Centres</v>
          </cell>
          <cell r="C794" t="str">
            <v>Community Centres</v>
          </cell>
          <cell r="D794">
            <v>52377</v>
          </cell>
          <cell r="E794">
            <v>100</v>
          </cell>
          <cell r="F794">
            <v>0</v>
          </cell>
          <cell r="G794">
            <v>1090733.855</v>
          </cell>
          <cell r="H794">
            <v>118672.48428600001</v>
          </cell>
          <cell r="I794">
            <v>0</v>
          </cell>
          <cell r="J794">
            <v>0</v>
          </cell>
          <cell r="K794">
            <v>8436.7220732491987</v>
          </cell>
          <cell r="L794">
            <v>2343533.9092358886</v>
          </cell>
          <cell r="M794">
            <v>269070.28587327141</v>
          </cell>
          <cell r="N794">
            <v>44.743568918339896</v>
          </cell>
          <cell r="O794" t="e">
            <v>#DIV/0!</v>
          </cell>
          <cell r="P794">
            <v>0.44743568918339899</v>
          </cell>
          <cell r="Q794">
            <v>3926.6582390078247</v>
          </cell>
          <cell r="R794">
            <v>4510.0638342413749</v>
          </cell>
          <cell r="S794">
            <v>1090733.855</v>
          </cell>
          <cell r="T794">
            <v>1227275.2307405262</v>
          </cell>
          <cell r="U794">
            <v>0</v>
          </cell>
          <cell r="V794">
            <v>0</v>
          </cell>
          <cell r="W794">
            <v>43629.354200000002</v>
          </cell>
          <cell r="X794">
            <v>225440.93167327138</v>
          </cell>
          <cell r="Y794">
            <v>0</v>
          </cell>
          <cell r="Z794">
            <v>0</v>
          </cell>
        </row>
        <row r="795">
          <cell r="A795" t="str">
            <v>Hickory Tree</v>
          </cell>
          <cell r="B795" t="str">
            <v>Outdoor Recreational Facilities</v>
          </cell>
          <cell r="C795" t="str">
            <v>Outdoor Recreational Facilities</v>
          </cell>
          <cell r="D795">
            <v>1</v>
          </cell>
          <cell r="E795">
            <v>100</v>
          </cell>
          <cell r="F795">
            <v>0</v>
          </cell>
          <cell r="G795">
            <v>16876.093785999998</v>
          </cell>
          <cell r="H795">
            <v>0</v>
          </cell>
          <cell r="I795">
            <v>0</v>
          </cell>
          <cell r="J795">
            <v>0</v>
          </cell>
          <cell r="K795">
            <v>60.754190771006776</v>
          </cell>
          <cell r="L795">
            <v>16876.164103057439</v>
          </cell>
          <cell r="M795">
            <v>675.04375143999994</v>
          </cell>
          <cell r="N795">
            <v>16876.164103057439</v>
          </cell>
          <cell r="O795" t="e">
            <v>#DIV/0!</v>
          </cell>
          <cell r="P795">
            <v>168.7616410305744</v>
          </cell>
          <cell r="Q795">
            <v>60.754190771006776</v>
          </cell>
          <cell r="R795">
            <v>0</v>
          </cell>
          <cell r="S795">
            <v>16876.093785999998</v>
          </cell>
          <cell r="T795">
            <v>0</v>
          </cell>
          <cell r="U795">
            <v>0</v>
          </cell>
          <cell r="V795">
            <v>0</v>
          </cell>
          <cell r="W795">
            <v>675.04375143999994</v>
          </cell>
          <cell r="X795">
            <v>0</v>
          </cell>
          <cell r="Y795">
            <v>0</v>
          </cell>
          <cell r="Z795">
            <v>0</v>
          </cell>
        </row>
        <row r="796">
          <cell r="A796" t="str">
            <v>Hickory Tree Lawn Fountain</v>
          </cell>
          <cell r="B796" t="str">
            <v>Outdoor Recreational Facilities</v>
          </cell>
          <cell r="C796" t="str">
            <v>Outdoor Recreational Facilities</v>
          </cell>
          <cell r="D796">
            <v>1</v>
          </cell>
          <cell r="E796">
            <v>100</v>
          </cell>
          <cell r="F796">
            <v>0</v>
          </cell>
          <cell r="G796">
            <v>65006.907536000006</v>
          </cell>
          <cell r="H796">
            <v>0</v>
          </cell>
          <cell r="I796">
            <v>0</v>
          </cell>
          <cell r="J796">
            <v>0</v>
          </cell>
          <cell r="K796">
            <v>234.02584223321304</v>
          </cell>
          <cell r="L796">
            <v>65007.178398114738</v>
          </cell>
          <cell r="M796">
            <v>2600.2763014400002</v>
          </cell>
          <cell r="N796">
            <v>65007.178398114738</v>
          </cell>
          <cell r="O796" t="e">
            <v>#DIV/0!</v>
          </cell>
          <cell r="P796">
            <v>650.07178398114741</v>
          </cell>
          <cell r="Q796">
            <v>234.02584223321304</v>
          </cell>
          <cell r="R796">
            <v>0</v>
          </cell>
          <cell r="S796">
            <v>65006.907536000006</v>
          </cell>
          <cell r="T796">
            <v>0</v>
          </cell>
          <cell r="U796">
            <v>0</v>
          </cell>
          <cell r="V796">
            <v>0</v>
          </cell>
          <cell r="W796">
            <v>2600.2763014400002</v>
          </cell>
          <cell r="X796">
            <v>0</v>
          </cell>
          <cell r="Y796">
            <v>0</v>
          </cell>
          <cell r="Z796">
            <v>0</v>
          </cell>
        </row>
        <row r="797">
          <cell r="A797" t="str">
            <v>Hideaway Park</v>
          </cell>
          <cell r="B797" t="str">
            <v>Outdoor Recreational Facilities</v>
          </cell>
          <cell r="C797" t="str">
            <v>Outdoor Recreational Facilities</v>
          </cell>
          <cell r="D797">
            <v>194</v>
          </cell>
          <cell r="E797">
            <v>100</v>
          </cell>
          <cell r="F797">
            <v>0</v>
          </cell>
          <cell r="G797">
            <v>2533.0208950000001</v>
          </cell>
          <cell r="H797">
            <v>0</v>
          </cell>
          <cell r="I797">
            <v>0</v>
          </cell>
          <cell r="J797">
            <v>0</v>
          </cell>
          <cell r="K797">
            <v>9.1189132173134251</v>
          </cell>
          <cell r="L797">
            <v>2533.0314492537291</v>
          </cell>
          <cell r="M797">
            <v>101.32083580000001</v>
          </cell>
          <cell r="N797">
            <v>13.05686314048314</v>
          </cell>
          <cell r="O797" t="e">
            <v>#DIV/0!</v>
          </cell>
          <cell r="P797">
            <v>0.13056863140483141</v>
          </cell>
          <cell r="Q797">
            <v>9.1189132173134251</v>
          </cell>
          <cell r="R797">
            <v>0</v>
          </cell>
          <cell r="S797">
            <v>2533.0208950000001</v>
          </cell>
          <cell r="T797">
            <v>0</v>
          </cell>
          <cell r="U797">
            <v>0</v>
          </cell>
          <cell r="V797">
            <v>0</v>
          </cell>
          <cell r="W797">
            <v>101.32083580000001</v>
          </cell>
          <cell r="X797">
            <v>0</v>
          </cell>
          <cell r="Y797">
            <v>0</v>
          </cell>
          <cell r="Z797">
            <v>0</v>
          </cell>
        </row>
        <row r="798">
          <cell r="A798" t="str">
            <v>High Level Pumping Station</v>
          </cell>
          <cell r="B798" t="str">
            <v>Water Pumping Facilities</v>
          </cell>
          <cell r="C798" t="str">
            <v>Water Pumping Facilities</v>
          </cell>
          <cell r="D798">
            <v>46403</v>
          </cell>
          <cell r="E798">
            <v>168</v>
          </cell>
          <cell r="F798">
            <v>33577.33</v>
          </cell>
          <cell r="G798">
            <v>10271604.860839</v>
          </cell>
          <cell r="H798">
            <v>0</v>
          </cell>
          <cell r="I798">
            <v>0</v>
          </cell>
          <cell r="J798">
            <v>0</v>
          </cell>
          <cell r="K798">
            <v>36977.931573093309</v>
          </cell>
          <cell r="L798">
            <v>10271647.659192586</v>
          </cell>
          <cell r="M798">
            <v>410864.19443356001</v>
          </cell>
          <cell r="N798">
            <v>221.35740489176533</v>
          </cell>
          <cell r="O798">
            <v>305.91019771949067</v>
          </cell>
          <cell r="P798">
            <v>1.3176036005462222</v>
          </cell>
          <cell r="Q798">
            <v>36977.931573093309</v>
          </cell>
          <cell r="R798">
            <v>0</v>
          </cell>
          <cell r="S798">
            <v>10271604.860839</v>
          </cell>
          <cell r="T798">
            <v>0</v>
          </cell>
          <cell r="U798">
            <v>0</v>
          </cell>
          <cell r="V798">
            <v>0</v>
          </cell>
          <cell r="W798">
            <v>410864.19443356001</v>
          </cell>
          <cell r="X798">
            <v>0</v>
          </cell>
          <cell r="Y798">
            <v>0</v>
          </cell>
          <cell r="Z798">
            <v>0</v>
          </cell>
        </row>
        <row r="799">
          <cell r="A799" t="str">
            <v>High Park</v>
          </cell>
          <cell r="B799" t="str">
            <v>Outdoor Recreational Facilities</v>
          </cell>
          <cell r="C799" t="str">
            <v>Outdoor Recreational Facilities</v>
          </cell>
          <cell r="D799">
            <v>13</v>
          </cell>
          <cell r="E799">
            <v>100</v>
          </cell>
          <cell r="F799">
            <v>0</v>
          </cell>
          <cell r="G799">
            <v>456861.81372199999</v>
          </cell>
          <cell r="H799">
            <v>25899.082513999998</v>
          </cell>
          <cell r="I799">
            <v>0</v>
          </cell>
          <cell r="J799">
            <v>0</v>
          </cell>
          <cell r="K799">
            <v>2628.9856961593709</v>
          </cell>
          <cell r="L799">
            <v>730273.8044887142</v>
          </cell>
          <cell r="M799">
            <v>67474.700609900654</v>
          </cell>
          <cell r="N799">
            <v>56174.908037593399</v>
          </cell>
          <cell r="O799" t="e">
            <v>#DIV/0!</v>
          </cell>
          <cell r="P799">
            <v>561.749080375934</v>
          </cell>
          <cell r="Q799">
            <v>1644.7093823264056</v>
          </cell>
          <cell r="R799">
            <v>984.27631383296534</v>
          </cell>
          <cell r="S799">
            <v>456861.81372199999</v>
          </cell>
          <cell r="T799">
            <v>267840.54163503379</v>
          </cell>
          <cell r="U799">
            <v>0</v>
          </cell>
          <cell r="V799">
            <v>0</v>
          </cell>
          <cell r="W799">
            <v>18274.47254888</v>
          </cell>
          <cell r="X799">
            <v>49200.228061020658</v>
          </cell>
          <cell r="Y799">
            <v>0</v>
          </cell>
          <cell r="Z799">
            <v>0</v>
          </cell>
        </row>
        <row r="800">
          <cell r="A800" t="str">
            <v>High Park - Lot Cytor</v>
          </cell>
          <cell r="B800" t="str">
            <v>Water Misc Service</v>
          </cell>
          <cell r="C800" t="str">
            <v>Water Misc Service</v>
          </cell>
          <cell r="D800">
            <v>1</v>
          </cell>
          <cell r="E800">
            <v>168</v>
          </cell>
          <cell r="F800">
            <v>0</v>
          </cell>
          <cell r="G800">
            <v>29946.266886999998</v>
          </cell>
          <cell r="H800">
            <v>0</v>
          </cell>
          <cell r="I800">
            <v>0</v>
          </cell>
          <cell r="J800">
            <v>0</v>
          </cell>
          <cell r="K800">
            <v>107.80700998720329</v>
          </cell>
          <cell r="L800">
            <v>29946.391663112026</v>
          </cell>
          <cell r="M800">
            <v>1197.8506754799998</v>
          </cell>
          <cell r="N800">
            <v>29946.391663112026</v>
          </cell>
          <cell r="O800" t="e">
            <v>#DIV/0!</v>
          </cell>
          <cell r="P800">
            <v>178.25233132804777</v>
          </cell>
          <cell r="Q800">
            <v>107.80700998720329</v>
          </cell>
          <cell r="R800">
            <v>0</v>
          </cell>
          <cell r="S800">
            <v>29946.266886999998</v>
          </cell>
          <cell r="T800">
            <v>0</v>
          </cell>
          <cell r="U800">
            <v>0</v>
          </cell>
          <cell r="V800">
            <v>0</v>
          </cell>
          <cell r="W800">
            <v>1197.8506754799998</v>
          </cell>
          <cell r="X800">
            <v>0</v>
          </cell>
          <cell r="Y800">
            <v>0</v>
          </cell>
          <cell r="Z800">
            <v>0</v>
          </cell>
        </row>
        <row r="801">
          <cell r="A801" t="str">
            <v>High Park Greenhouses</v>
          </cell>
          <cell r="B801" t="str">
            <v>Greenhouses</v>
          </cell>
          <cell r="C801" t="str">
            <v>Greenhouses</v>
          </cell>
          <cell r="D801">
            <v>60386</v>
          </cell>
          <cell r="E801">
            <v>168</v>
          </cell>
          <cell r="F801">
            <v>0</v>
          </cell>
          <cell r="G801">
            <v>578809.49958199996</v>
          </cell>
          <cell r="H801">
            <v>506097.60096900002</v>
          </cell>
          <cell r="I801">
            <v>0</v>
          </cell>
          <cell r="J801">
            <v>0</v>
          </cell>
          <cell r="K801">
            <v>21317.604268219664</v>
          </cell>
          <cell r="L801">
            <v>5921556.7411721293</v>
          </cell>
          <cell r="M801">
            <v>984580.93156807963</v>
          </cell>
          <cell r="N801">
            <v>98.061748437918212</v>
          </cell>
          <cell r="O801" t="e">
            <v>#DIV/0!</v>
          </cell>
          <cell r="P801">
            <v>0.58370088355903693</v>
          </cell>
          <cell r="Q801">
            <v>2083.7228806376934</v>
          </cell>
          <cell r="R801">
            <v>19233.881387581972</v>
          </cell>
          <cell r="S801">
            <v>578809.49958199996</v>
          </cell>
          <cell r="T801">
            <v>5233909.5599411074</v>
          </cell>
          <cell r="U801">
            <v>0</v>
          </cell>
          <cell r="V801">
            <v>0</v>
          </cell>
          <cell r="W801">
            <v>23152.37998328</v>
          </cell>
          <cell r="X801">
            <v>961428.55158479966</v>
          </cell>
          <cell r="Y801">
            <v>0</v>
          </cell>
          <cell r="Z801">
            <v>0</v>
          </cell>
        </row>
        <row r="802">
          <cell r="A802" t="str">
            <v>High Park Ice Rink</v>
          </cell>
          <cell r="B802" t="str">
            <v>Outdoor Recreational Facilities</v>
          </cell>
          <cell r="C802" t="str">
            <v>Outdoor Recreational Facilities</v>
          </cell>
          <cell r="D802">
            <v>1</v>
          </cell>
          <cell r="E802">
            <v>100</v>
          </cell>
          <cell r="F802">
            <v>0</v>
          </cell>
          <cell r="G802">
            <v>362417.17006999999</v>
          </cell>
          <cell r="H802">
            <v>0</v>
          </cell>
          <cell r="I802">
            <v>0</v>
          </cell>
          <cell r="J802">
            <v>0</v>
          </cell>
          <cell r="K802">
            <v>1304.7072485095509</v>
          </cell>
          <cell r="L802">
            <v>362418.68014154193</v>
          </cell>
          <cell r="M802">
            <v>14496.686802800001</v>
          </cell>
          <cell r="N802">
            <v>362418.68014154193</v>
          </cell>
          <cell r="O802" t="e">
            <v>#DIV/0!</v>
          </cell>
          <cell r="P802">
            <v>3624.1868014154193</v>
          </cell>
          <cell r="Q802">
            <v>1304.7072485095509</v>
          </cell>
          <cell r="R802">
            <v>0</v>
          </cell>
          <cell r="S802">
            <v>362417.17006999999</v>
          </cell>
          <cell r="T802">
            <v>0</v>
          </cell>
          <cell r="U802">
            <v>0</v>
          </cell>
          <cell r="V802">
            <v>0</v>
          </cell>
          <cell r="W802">
            <v>14496.686802800001</v>
          </cell>
          <cell r="X802">
            <v>0</v>
          </cell>
          <cell r="Y802">
            <v>0</v>
          </cell>
          <cell r="Z802">
            <v>0</v>
          </cell>
        </row>
        <row r="803">
          <cell r="A803" t="str">
            <v>High Park Library</v>
          </cell>
          <cell r="B803" t="str">
            <v>Public Libraries</v>
          </cell>
          <cell r="C803" t="str">
            <v>Public Libraries</v>
          </cell>
          <cell r="D803">
            <v>9494</v>
          </cell>
          <cell r="E803">
            <v>70</v>
          </cell>
          <cell r="F803">
            <v>0</v>
          </cell>
          <cell r="G803">
            <v>161982.201126</v>
          </cell>
          <cell r="H803">
            <v>17193.642043</v>
          </cell>
          <cell r="I803">
            <v>0</v>
          </cell>
          <cell r="J803">
            <v>0</v>
          </cell>
          <cell r="K803">
            <v>1236.5705594371254</v>
          </cell>
          <cell r="L803">
            <v>343491.82206586818</v>
          </cell>
          <cell r="M803">
            <v>39141.877897706669</v>
          </cell>
          <cell r="N803">
            <v>36.179884354947141</v>
          </cell>
          <cell r="O803" t="e">
            <v>#DIV/0!</v>
          </cell>
          <cell r="P803">
            <v>0.51685549078495918</v>
          </cell>
          <cell r="Q803">
            <v>583.1383537866169</v>
          </cell>
          <cell r="R803">
            <v>653.43220565050854</v>
          </cell>
          <cell r="S803">
            <v>161982.201126</v>
          </cell>
          <cell r="T803">
            <v>177811.48791609309</v>
          </cell>
          <cell r="U803">
            <v>0</v>
          </cell>
          <cell r="V803">
            <v>0</v>
          </cell>
          <cell r="W803">
            <v>6479.2880450399998</v>
          </cell>
          <cell r="X803">
            <v>32662.589852666672</v>
          </cell>
          <cell r="Y803">
            <v>0</v>
          </cell>
          <cell r="Z803">
            <v>0</v>
          </cell>
        </row>
        <row r="804">
          <cell r="A804" t="str">
            <v>High Park Subway Stn</v>
          </cell>
          <cell r="B804" t="str">
            <v>TTC</v>
          </cell>
          <cell r="C804" t="str">
            <v>TTC</v>
          </cell>
          <cell r="D804">
            <v>0</v>
          </cell>
          <cell r="E804">
            <v>168</v>
          </cell>
          <cell r="F804">
            <v>0</v>
          </cell>
          <cell r="G804">
            <v>499373.648957</v>
          </cell>
          <cell r="H804">
            <v>0</v>
          </cell>
          <cell r="I804">
            <v>0</v>
          </cell>
          <cell r="J804">
            <v>0</v>
          </cell>
          <cell r="K804">
            <v>1797.7526268499344</v>
          </cell>
          <cell r="L804">
            <v>499375.72968053736</v>
          </cell>
          <cell r="M804">
            <v>19974.945958280001</v>
          </cell>
          <cell r="N804" t="e">
            <v>#DIV/0!</v>
          </cell>
          <cell r="O804" t="e">
            <v>#DIV/0!</v>
          </cell>
          <cell r="P804" t="e">
            <v>#DIV/0!</v>
          </cell>
          <cell r="Q804">
            <v>1797.7526268499344</v>
          </cell>
          <cell r="R804">
            <v>0</v>
          </cell>
          <cell r="S804">
            <v>499373.648957</v>
          </cell>
          <cell r="T804">
            <v>0</v>
          </cell>
          <cell r="U804">
            <v>0</v>
          </cell>
          <cell r="V804">
            <v>0</v>
          </cell>
          <cell r="W804">
            <v>19974.945958280001</v>
          </cell>
          <cell r="X804">
            <v>0</v>
          </cell>
          <cell r="Y804">
            <v>0</v>
          </cell>
          <cell r="Z804">
            <v>0</v>
          </cell>
        </row>
        <row r="805">
          <cell r="A805" t="str">
            <v>High Park Tennis Club</v>
          </cell>
          <cell r="B805" t="str">
            <v>Outdoor Recreational Facilities</v>
          </cell>
          <cell r="C805" t="str">
            <v>Outdoor Recreational Facilities</v>
          </cell>
          <cell r="D805">
            <v>1</v>
          </cell>
          <cell r="E805">
            <v>100</v>
          </cell>
          <cell r="F805">
            <v>0</v>
          </cell>
          <cell r="G805">
            <v>60064.806539000005</v>
          </cell>
          <cell r="H805">
            <v>7274.2843549999998</v>
          </cell>
          <cell r="I805">
            <v>0</v>
          </cell>
          <cell r="J805">
            <v>0</v>
          </cell>
          <cell r="K805">
            <v>492.68823669073657</v>
          </cell>
          <cell r="L805">
            <v>136857.8435252046</v>
          </cell>
          <cell r="M805">
            <v>16221.477507909949</v>
          </cell>
          <cell r="N805">
            <v>136857.8435252046</v>
          </cell>
          <cell r="O805" t="e">
            <v>#DIV/0!</v>
          </cell>
          <cell r="P805">
            <v>1368.5784352520461</v>
          </cell>
          <cell r="Q805">
            <v>216.23420451249808</v>
          </cell>
          <cell r="R805">
            <v>276.45403217823849</v>
          </cell>
          <cell r="S805">
            <v>60064.806539000005</v>
          </cell>
          <cell r="T805">
            <v>75228.466514103493</v>
          </cell>
          <cell r="U805">
            <v>0</v>
          </cell>
          <cell r="V805">
            <v>0</v>
          </cell>
          <cell r="W805">
            <v>2402.5922615600002</v>
          </cell>
          <cell r="X805">
            <v>13818.88524634995</v>
          </cell>
          <cell r="Y805">
            <v>0</v>
          </cell>
          <cell r="Z805">
            <v>0</v>
          </cell>
        </row>
        <row r="806">
          <cell r="A806" t="str">
            <v>Highfield Sewage Pumping Station</v>
          </cell>
          <cell r="B806" t="str">
            <v>Sewage Pumping Facilities</v>
          </cell>
          <cell r="C806" t="str">
            <v>Sewage Pumping Facilities</v>
          </cell>
          <cell r="D806">
            <v>1</v>
          </cell>
          <cell r="E806">
            <v>168</v>
          </cell>
          <cell r="F806">
            <v>0</v>
          </cell>
          <cell r="G806">
            <v>1042.7599580000001</v>
          </cell>
          <cell r="H806">
            <v>0</v>
          </cell>
          <cell r="I806">
            <v>0</v>
          </cell>
          <cell r="J806">
            <v>0</v>
          </cell>
          <cell r="K806">
            <v>3.7539514901993702</v>
          </cell>
          <cell r="L806">
            <v>1042.7643028331584</v>
          </cell>
          <cell r="M806">
            <v>41.710398320000003</v>
          </cell>
          <cell r="N806">
            <v>1042.7643028331584</v>
          </cell>
          <cell r="O806" t="e">
            <v>#DIV/0!</v>
          </cell>
          <cell r="P806">
            <v>6.2069303740068946</v>
          </cell>
          <cell r="Q806">
            <v>3.7539514901993702</v>
          </cell>
          <cell r="R806">
            <v>0</v>
          </cell>
          <cell r="S806">
            <v>1042.7599580000001</v>
          </cell>
          <cell r="T806">
            <v>0</v>
          </cell>
          <cell r="U806">
            <v>0</v>
          </cell>
          <cell r="V806">
            <v>0</v>
          </cell>
          <cell r="W806">
            <v>41.710398320000003</v>
          </cell>
          <cell r="X806">
            <v>0</v>
          </cell>
          <cell r="Y806">
            <v>0</v>
          </cell>
          <cell r="Z806">
            <v>0</v>
          </cell>
        </row>
        <row r="807">
          <cell r="A807" t="str">
            <v>Highland Creek</v>
          </cell>
          <cell r="B807" t="str">
            <v>Public Libraries</v>
          </cell>
          <cell r="C807" t="str">
            <v>Public Libraries</v>
          </cell>
          <cell r="D807">
            <v>6997</v>
          </cell>
          <cell r="E807">
            <v>70</v>
          </cell>
          <cell r="F807">
            <v>0</v>
          </cell>
          <cell r="G807">
            <v>108307.28455499999</v>
          </cell>
          <cell r="H807">
            <v>9977.3764589999992</v>
          </cell>
          <cell r="I807">
            <v>0</v>
          </cell>
          <cell r="J807">
            <v>0</v>
          </cell>
          <cell r="K807">
            <v>769.09098483765001</v>
          </cell>
          <cell r="L807">
            <v>213636.384677125</v>
          </cell>
          <cell r="M807">
            <v>23286.213667597709</v>
          </cell>
          <cell r="N807">
            <v>30.532568911980135</v>
          </cell>
          <cell r="O807" t="e">
            <v>#DIV/0!</v>
          </cell>
          <cell r="P807">
            <v>0.4361795558854305</v>
          </cell>
          <cell r="Q807">
            <v>389.90784900726828</v>
          </cell>
          <cell r="R807">
            <v>379.18313583038167</v>
          </cell>
          <cell r="S807">
            <v>108307.28455499999</v>
          </cell>
          <cell r="T807">
            <v>103183.03412604029</v>
          </cell>
          <cell r="U807">
            <v>0</v>
          </cell>
          <cell r="V807">
            <v>0</v>
          </cell>
          <cell r="W807">
            <v>4332.2913822</v>
          </cell>
          <cell r="X807">
            <v>18953.922285397708</v>
          </cell>
          <cell r="Y807">
            <v>0</v>
          </cell>
          <cell r="Z807">
            <v>0</v>
          </cell>
        </row>
        <row r="808">
          <cell r="A808" t="str">
            <v>Highland Creek Bwlng</v>
          </cell>
          <cell r="B808" t="str">
            <v>Outdoor Recreational Facilities</v>
          </cell>
          <cell r="C808" t="str">
            <v>Outdoor Recreational Facilities</v>
          </cell>
          <cell r="D808">
            <v>3077089</v>
          </cell>
          <cell r="E808">
            <v>100</v>
          </cell>
          <cell r="F808">
            <v>0</v>
          </cell>
          <cell r="G808">
            <v>2417.5674239999998</v>
          </cell>
          <cell r="H808">
            <v>0</v>
          </cell>
          <cell r="I808">
            <v>0</v>
          </cell>
          <cell r="J808">
            <v>0</v>
          </cell>
          <cell r="K808">
            <v>8.7032789899113592</v>
          </cell>
          <cell r="L808">
            <v>2417.5774971975998</v>
          </cell>
          <cell r="M808">
            <v>96.702696959999997</v>
          </cell>
          <cell r="N808">
            <v>7.8567031931725073E-4</v>
          </cell>
          <cell r="O808" t="e">
            <v>#DIV/0!</v>
          </cell>
          <cell r="P808">
            <v>7.8567031931725081E-6</v>
          </cell>
          <cell r="Q808">
            <v>8.7032789899113592</v>
          </cell>
          <cell r="R808">
            <v>0</v>
          </cell>
          <cell r="S808">
            <v>2417.5674239999998</v>
          </cell>
          <cell r="T808">
            <v>0</v>
          </cell>
          <cell r="U808">
            <v>0</v>
          </cell>
          <cell r="V808">
            <v>0</v>
          </cell>
          <cell r="W808">
            <v>96.702696959999997</v>
          </cell>
          <cell r="X808">
            <v>0</v>
          </cell>
          <cell r="Y808">
            <v>0</v>
          </cell>
          <cell r="Z808">
            <v>0</v>
          </cell>
        </row>
        <row r="809">
          <cell r="A809" t="str">
            <v>Highland Creek Treatment Plant</v>
          </cell>
          <cell r="B809" t="str">
            <v>Sewage Treatment Facilities</v>
          </cell>
          <cell r="C809" t="str">
            <v>Sewage Treatment Facilities</v>
          </cell>
          <cell r="D809">
            <v>255395</v>
          </cell>
          <cell r="E809">
            <v>168</v>
          </cell>
          <cell r="F809">
            <v>62388</v>
          </cell>
          <cell r="G809">
            <v>33914086.207773998</v>
          </cell>
          <cell r="H809">
            <v>6940806.2747599995</v>
          </cell>
          <cell r="I809">
            <v>0</v>
          </cell>
          <cell r="J809">
            <v>0</v>
          </cell>
          <cell r="K809">
            <v>385871.65265018225</v>
          </cell>
          <cell r="L809">
            <v>107186570.18060619</v>
          </cell>
          <cell r="M809">
            <v>14541943.720409784</v>
          </cell>
          <cell r="N809">
            <v>419.68938381959782</v>
          </cell>
          <cell r="O809">
            <v>1718.0638933866478</v>
          </cell>
          <cell r="P809">
            <v>2.4981510941642728</v>
          </cell>
          <cell r="Q809">
            <v>122091.21905927951</v>
          </cell>
          <cell r="R809">
            <v>263780.43359090277</v>
          </cell>
          <cell r="S809">
            <v>33914086.207773998</v>
          </cell>
          <cell r="T809">
            <v>71779736.251685485</v>
          </cell>
          <cell r="U809">
            <v>0</v>
          </cell>
          <cell r="V809">
            <v>0</v>
          </cell>
          <cell r="W809">
            <v>1356563.4483109599</v>
          </cell>
          <cell r="X809">
            <v>13185380.272098824</v>
          </cell>
          <cell r="Y809">
            <v>0</v>
          </cell>
          <cell r="Z809">
            <v>0</v>
          </cell>
        </row>
        <row r="810">
          <cell r="A810" t="str">
            <v>Highview Park</v>
          </cell>
          <cell r="B810" t="str">
            <v>Outdoor Recreational Facilities</v>
          </cell>
          <cell r="C810" t="str">
            <v>Outdoor Recreational Facilities</v>
          </cell>
          <cell r="D810">
            <v>551144</v>
          </cell>
          <cell r="E810">
            <v>100</v>
          </cell>
          <cell r="F810">
            <v>0</v>
          </cell>
          <cell r="G810">
            <v>51934.099818000002</v>
          </cell>
          <cell r="H810">
            <v>0</v>
          </cell>
          <cell r="I810">
            <v>0</v>
          </cell>
          <cell r="J810">
            <v>0</v>
          </cell>
          <cell r="K810">
            <v>186.96353835629728</v>
          </cell>
          <cell r="L810">
            <v>51934.316210082579</v>
          </cell>
          <cell r="M810">
            <v>2077.3639927200002</v>
          </cell>
          <cell r="N810">
            <v>9.4230031008379983E-2</v>
          </cell>
          <cell r="O810" t="e">
            <v>#DIV/0!</v>
          </cell>
          <cell r="P810">
            <v>9.4230031008379986E-4</v>
          </cell>
          <cell r="Q810">
            <v>186.96353835629728</v>
          </cell>
          <cell r="R810">
            <v>0</v>
          </cell>
          <cell r="S810">
            <v>51934.099818000002</v>
          </cell>
          <cell r="T810">
            <v>0</v>
          </cell>
          <cell r="U810">
            <v>0</v>
          </cell>
          <cell r="V810">
            <v>0</v>
          </cell>
          <cell r="W810">
            <v>2077.3639927200002</v>
          </cell>
          <cell r="X810">
            <v>0</v>
          </cell>
          <cell r="Y810">
            <v>0</v>
          </cell>
          <cell r="Z810">
            <v>0</v>
          </cell>
        </row>
        <row r="811">
          <cell r="A811" t="str">
            <v>Hillcrest</v>
          </cell>
          <cell r="B811" t="str">
            <v>Public Libraries</v>
          </cell>
          <cell r="C811" t="str">
            <v>Public Libraries</v>
          </cell>
          <cell r="D811">
            <v>7470</v>
          </cell>
          <cell r="E811">
            <v>70</v>
          </cell>
          <cell r="F811">
            <v>0</v>
          </cell>
          <cell r="G811">
            <v>128535.080864</v>
          </cell>
          <cell r="H811">
            <v>19272.599258999999</v>
          </cell>
          <cell r="I811">
            <v>0</v>
          </cell>
          <cell r="J811">
            <v>0</v>
          </cell>
          <cell r="K811">
            <v>1195.1697234398746</v>
          </cell>
          <cell r="L811">
            <v>331991.58984440961</v>
          </cell>
          <cell r="M811">
            <v>41753.367320889709</v>
          </cell>
          <cell r="N811">
            <v>44.443318586935689</v>
          </cell>
          <cell r="O811" t="e">
            <v>#DIV/0!</v>
          </cell>
          <cell r="P811">
            <v>0.63490455124193845</v>
          </cell>
          <cell r="Q811">
            <v>462.72821913661295</v>
          </cell>
          <cell r="R811">
            <v>732.44150430326169</v>
          </cell>
          <cell r="S811">
            <v>128535.080864</v>
          </cell>
          <cell r="T811">
            <v>199311.43975680028</v>
          </cell>
          <cell r="U811">
            <v>0</v>
          </cell>
          <cell r="V811">
            <v>0</v>
          </cell>
          <cell r="W811">
            <v>5141.4032345599999</v>
          </cell>
          <cell r="X811">
            <v>36611.96408632971</v>
          </cell>
          <cell r="Y811">
            <v>0</v>
          </cell>
          <cell r="Z811">
            <v>0</v>
          </cell>
        </row>
        <row r="812">
          <cell r="A812" t="str">
            <v>Hillcrest Park</v>
          </cell>
          <cell r="B812" t="str">
            <v>Outdoor Recreational Facilities</v>
          </cell>
          <cell r="C812" t="str">
            <v>Outdoor Recreational Facilities</v>
          </cell>
          <cell r="D812">
            <v>1604</v>
          </cell>
          <cell r="E812">
            <v>100</v>
          </cell>
          <cell r="F812">
            <v>0</v>
          </cell>
          <cell r="G812">
            <v>48911.828565999996</v>
          </cell>
          <cell r="H812">
            <v>295.53333299999997</v>
          </cell>
          <cell r="I812">
            <v>0</v>
          </cell>
          <cell r="J812">
            <v>0</v>
          </cell>
          <cell r="K812">
            <v>187.31485181990919</v>
          </cell>
          <cell r="L812">
            <v>52031.903283308107</v>
          </cell>
          <cell r="M812">
            <v>2517.8948600067697</v>
          </cell>
          <cell r="N812">
            <v>32.438842445952687</v>
          </cell>
          <cell r="O812" t="e">
            <v>#DIV/0!</v>
          </cell>
          <cell r="P812">
            <v>0.32438842445952687</v>
          </cell>
          <cell r="Q812">
            <v>176.08331651502846</v>
          </cell>
          <cell r="R812">
            <v>11.231535304880733</v>
          </cell>
          <cell r="S812">
            <v>48911.828565999996</v>
          </cell>
          <cell r="T812">
            <v>3056.3170698860995</v>
          </cell>
          <cell r="U812">
            <v>0</v>
          </cell>
          <cell r="V812">
            <v>0</v>
          </cell>
          <cell r="W812">
            <v>1956.4731426399999</v>
          </cell>
          <cell r="X812">
            <v>561.42171736676994</v>
          </cell>
          <cell r="Y812">
            <v>0</v>
          </cell>
          <cell r="Z812">
            <v>0</v>
          </cell>
        </row>
        <row r="813">
          <cell r="A813" t="str">
            <v>Hillcrest Substation</v>
          </cell>
          <cell r="B813" t="str">
            <v>TTC</v>
          </cell>
          <cell r="C813" t="str">
            <v>TTC</v>
          </cell>
          <cell r="D813">
            <v>0</v>
          </cell>
          <cell r="E813">
            <v>168</v>
          </cell>
          <cell r="F813">
            <v>0</v>
          </cell>
          <cell r="G813">
            <v>21474110.026032001</v>
          </cell>
          <cell r="H813">
            <v>0</v>
          </cell>
          <cell r="I813">
            <v>0</v>
          </cell>
          <cell r="J813">
            <v>0</v>
          </cell>
          <cell r="K813">
            <v>77307.118205365594</v>
          </cell>
          <cell r="L813">
            <v>21474199.501490444</v>
          </cell>
          <cell r="M813">
            <v>858964.40104128001</v>
          </cell>
          <cell r="N813" t="e">
            <v>#DIV/0!</v>
          </cell>
          <cell r="O813" t="e">
            <v>#DIV/0!</v>
          </cell>
          <cell r="P813" t="e">
            <v>#DIV/0!</v>
          </cell>
          <cell r="Q813">
            <v>77307.118205365594</v>
          </cell>
          <cell r="R813">
            <v>0</v>
          </cell>
          <cell r="S813">
            <v>21474110.026032001</v>
          </cell>
          <cell r="T813">
            <v>0</v>
          </cell>
          <cell r="U813">
            <v>0</v>
          </cell>
          <cell r="V813">
            <v>0</v>
          </cell>
          <cell r="W813">
            <v>858964.40104128001</v>
          </cell>
          <cell r="X813">
            <v>0</v>
          </cell>
          <cell r="Y813">
            <v>0</v>
          </cell>
          <cell r="Z813">
            <v>0</v>
          </cell>
        </row>
        <row r="814">
          <cell r="A814" t="str">
            <v>Hillcrest, Gunn, Bathurst Garage</v>
          </cell>
          <cell r="B814" t="str">
            <v>TTC</v>
          </cell>
          <cell r="C814" t="str">
            <v>TTC</v>
          </cell>
          <cell r="D814">
            <v>0</v>
          </cell>
          <cell r="E814">
            <v>70</v>
          </cell>
          <cell r="F814">
            <v>0</v>
          </cell>
          <cell r="G814">
            <v>2418760.7165160002</v>
          </cell>
          <cell r="H814">
            <v>911137.84935499995</v>
          </cell>
          <cell r="I814">
            <v>0</v>
          </cell>
          <cell r="J814">
            <v>0</v>
          </cell>
          <cell r="K814">
            <v>43334.724423871405</v>
          </cell>
          <cell r="L814">
            <v>12037423.45107539</v>
          </cell>
          <cell r="M814">
            <v>1827629.88970184</v>
          </cell>
          <cell r="N814" t="e">
            <v>#DIV/0!</v>
          </cell>
          <cell r="O814" t="e">
            <v>#DIV/0!</v>
          </cell>
          <cell r="P814" t="e">
            <v>#DIV/0!</v>
          </cell>
          <cell r="Q814">
            <v>8707.574860868348</v>
          </cell>
          <cell r="R814">
            <v>34627.149563003055</v>
          </cell>
          <cell r="S814">
            <v>2418760.7165160002</v>
          </cell>
          <cell r="T814">
            <v>9422714.2966746017</v>
          </cell>
          <cell r="U814">
            <v>0</v>
          </cell>
          <cell r="V814">
            <v>0</v>
          </cell>
          <cell r="W814">
            <v>96750.428660640013</v>
          </cell>
          <cell r="X814">
            <v>1730879.4610412</v>
          </cell>
          <cell r="Y814">
            <v>0</v>
          </cell>
          <cell r="Z814">
            <v>0</v>
          </cell>
        </row>
        <row r="815">
          <cell r="A815" t="str">
            <v>Hillsdale Ave Parkette</v>
          </cell>
          <cell r="B815" t="str">
            <v>Outdoor Recreational Facilities</v>
          </cell>
          <cell r="C815" t="str">
            <v>Outdoor Recreational Facilities</v>
          </cell>
          <cell r="D815">
            <v>7997</v>
          </cell>
          <cell r="E815">
            <v>100</v>
          </cell>
          <cell r="F815">
            <v>0</v>
          </cell>
          <cell r="G815">
            <v>20.160336999999998</v>
          </cell>
          <cell r="H815">
            <v>0</v>
          </cell>
          <cell r="I815">
            <v>0</v>
          </cell>
          <cell r="J815">
            <v>0</v>
          </cell>
          <cell r="K815">
            <v>7.2577515605054987E-2</v>
          </cell>
          <cell r="L815">
            <v>20.160421001404163</v>
          </cell>
          <cell r="M815">
            <v>0.8064134799999999</v>
          </cell>
          <cell r="N815">
            <v>2.5209979994253047E-3</v>
          </cell>
          <cell r="O815" t="e">
            <v>#DIV/0!</v>
          </cell>
          <cell r="P815">
            <v>2.5209979994253047E-5</v>
          </cell>
          <cell r="Q815">
            <v>7.2577515605054987E-2</v>
          </cell>
          <cell r="R815">
            <v>0</v>
          </cell>
          <cell r="S815">
            <v>20.160336999999998</v>
          </cell>
          <cell r="T815">
            <v>0</v>
          </cell>
          <cell r="U815">
            <v>0</v>
          </cell>
          <cell r="V815">
            <v>0</v>
          </cell>
          <cell r="W815">
            <v>0.8064134799999999</v>
          </cell>
          <cell r="X815">
            <v>0</v>
          </cell>
          <cell r="Y815">
            <v>0</v>
          </cell>
          <cell r="Z815">
            <v>0</v>
          </cell>
        </row>
        <row r="816">
          <cell r="A816" t="str">
            <v>Hinder Property</v>
          </cell>
          <cell r="B816" t="str">
            <v>Outdoor Recreational Facilities</v>
          </cell>
          <cell r="C816" t="str">
            <v>Outdoor Recreational Facilities</v>
          </cell>
          <cell r="D816">
            <v>1012</v>
          </cell>
          <cell r="E816">
            <v>100</v>
          </cell>
          <cell r="F816">
            <v>0</v>
          </cell>
          <cell r="G816">
            <v>43799.452323999998</v>
          </cell>
          <cell r="H816">
            <v>0</v>
          </cell>
          <cell r="I816">
            <v>0</v>
          </cell>
          <cell r="J816">
            <v>0</v>
          </cell>
          <cell r="K816">
            <v>157.67868535818485</v>
          </cell>
          <cell r="L816">
            <v>43799.634821718013</v>
          </cell>
          <cell r="M816">
            <v>1751.9780929599999</v>
          </cell>
          <cell r="N816">
            <v>43.280271562962461</v>
          </cell>
          <cell r="O816" t="e">
            <v>#DIV/0!</v>
          </cell>
          <cell r="P816">
            <v>0.43280271562962463</v>
          </cell>
          <cell r="Q816">
            <v>157.67868535818485</v>
          </cell>
          <cell r="R816">
            <v>0</v>
          </cell>
          <cell r="S816">
            <v>43799.452323999998</v>
          </cell>
          <cell r="T816">
            <v>0</v>
          </cell>
          <cell r="U816">
            <v>0</v>
          </cell>
          <cell r="V816">
            <v>0</v>
          </cell>
          <cell r="W816">
            <v>1751.9780929599999</v>
          </cell>
          <cell r="X816">
            <v>0</v>
          </cell>
          <cell r="Y816">
            <v>0</v>
          </cell>
          <cell r="Z816">
            <v>0</v>
          </cell>
        </row>
        <row r="817">
          <cell r="A817" t="str">
            <v>Historic Fort York</v>
          </cell>
          <cell r="B817" t="str">
            <v>Cultural Facilities</v>
          </cell>
          <cell r="C817" t="str">
            <v>Cultural Facilities</v>
          </cell>
          <cell r="D817">
            <v>22819</v>
          </cell>
          <cell r="E817">
            <v>100</v>
          </cell>
          <cell r="F817">
            <v>0</v>
          </cell>
          <cell r="G817">
            <v>732628.35288899997</v>
          </cell>
          <cell r="H817">
            <v>37561.318182000003</v>
          </cell>
          <cell r="I817">
            <v>0</v>
          </cell>
          <cell r="J817">
            <v>0</v>
          </cell>
          <cell r="K817">
            <v>4064.9643921113529</v>
          </cell>
          <cell r="L817">
            <v>1129156.775586487</v>
          </cell>
          <cell r="M817">
            <v>100659.99465272359</v>
          </cell>
          <cell r="N817">
            <v>49.483183995200797</v>
          </cell>
          <cell r="O817" t="e">
            <v>#DIV/0!</v>
          </cell>
          <cell r="P817">
            <v>0.49483183995200797</v>
          </cell>
          <cell r="Q817">
            <v>2637.4730598256929</v>
          </cell>
          <cell r="R817">
            <v>1427.4913322856601</v>
          </cell>
          <cell r="S817">
            <v>732628.35288899997</v>
          </cell>
          <cell r="T817">
            <v>388447.88424278941</v>
          </cell>
          <cell r="U817">
            <v>0</v>
          </cell>
          <cell r="V817">
            <v>0</v>
          </cell>
          <cell r="W817">
            <v>29305.134115559998</v>
          </cell>
          <cell r="X817">
            <v>71354.860537163593</v>
          </cell>
          <cell r="Y817">
            <v>0</v>
          </cell>
          <cell r="Z817">
            <v>0</v>
          </cell>
        </row>
        <row r="818">
          <cell r="A818" t="str">
            <v>Hodgson School</v>
          </cell>
          <cell r="B818" t="str">
            <v>Outdoor Recreational Facilities</v>
          </cell>
          <cell r="C818" t="str">
            <v>Outdoor Recreational Facilities</v>
          </cell>
          <cell r="D818">
            <v>2874</v>
          </cell>
          <cell r="E818">
            <v>100</v>
          </cell>
          <cell r="F818">
            <v>0</v>
          </cell>
          <cell r="G818">
            <v>310017.90471799998</v>
          </cell>
          <cell r="H818">
            <v>2891.3030310000004</v>
          </cell>
          <cell r="I818">
            <v>0</v>
          </cell>
          <cell r="J818">
            <v>0</v>
          </cell>
          <cell r="K818">
            <v>1225.9510340740762</v>
          </cell>
          <cell r="L818">
            <v>340541.95390946564</v>
          </cell>
          <cell r="M818">
            <v>17893.295643680391</v>
          </cell>
          <cell r="N818">
            <v>118.49058939090662</v>
          </cell>
          <cell r="O818" t="e">
            <v>#DIV/0!</v>
          </cell>
          <cell r="P818">
            <v>1.1849058939090662</v>
          </cell>
          <cell r="Q818">
            <v>1116.0691072533707</v>
          </cell>
          <cell r="R818">
            <v>109.88192682070546</v>
          </cell>
          <cell r="S818">
            <v>310017.90471799998</v>
          </cell>
          <cell r="T818">
            <v>29900.988555692704</v>
          </cell>
          <cell r="U818">
            <v>0</v>
          </cell>
          <cell r="V818">
            <v>0</v>
          </cell>
          <cell r="W818">
            <v>12400.71618872</v>
          </cell>
          <cell r="X818">
            <v>5492.5794549603906</v>
          </cell>
          <cell r="Y818">
            <v>0</v>
          </cell>
          <cell r="Z818">
            <v>0</v>
          </cell>
        </row>
        <row r="819">
          <cell r="A819" t="str">
            <v>Hollywood Park Tennis</v>
          </cell>
          <cell r="B819" t="str">
            <v>Outdoor Recreational Facilities</v>
          </cell>
          <cell r="C819" t="str">
            <v>Outdoor Recreational Facilities</v>
          </cell>
          <cell r="D819">
            <v>1668</v>
          </cell>
          <cell r="E819">
            <v>100</v>
          </cell>
          <cell r="F819">
            <v>0</v>
          </cell>
          <cell r="G819">
            <v>23804.845073</v>
          </cell>
          <cell r="H819">
            <v>3846.5065879999997</v>
          </cell>
          <cell r="I819">
            <v>0</v>
          </cell>
          <cell r="J819">
            <v>0</v>
          </cell>
          <cell r="K819">
            <v>231.88156177278574</v>
          </cell>
          <cell r="L819">
            <v>64411.544936884929</v>
          </cell>
          <cell r="M819">
            <v>8259.3639030777194</v>
          </cell>
          <cell r="N819">
            <v>38.616034134823096</v>
          </cell>
          <cell r="O819" t="e">
            <v>#DIV/0!</v>
          </cell>
          <cell r="P819">
            <v>0.38616034134823096</v>
          </cell>
          <cell r="Q819">
            <v>85.697799335476091</v>
          </cell>
          <cell r="R819">
            <v>146.18376243730967</v>
          </cell>
          <cell r="S819">
            <v>23804.845073</v>
          </cell>
          <cell r="T819">
            <v>39779.417181119592</v>
          </cell>
          <cell r="U819">
            <v>0</v>
          </cell>
          <cell r="V819">
            <v>0</v>
          </cell>
          <cell r="W819">
            <v>952.19380292000005</v>
          </cell>
          <cell r="X819">
            <v>7307.1701001577203</v>
          </cell>
          <cell r="Y819">
            <v>0</v>
          </cell>
          <cell r="Z819">
            <v>0</v>
          </cell>
        </row>
        <row r="820">
          <cell r="A820" t="str">
            <v>Home Smith Park Wr</v>
          </cell>
          <cell r="B820" t="str">
            <v>Outdoor Recreational Facilities</v>
          </cell>
          <cell r="C820" t="str">
            <v>Outdoor Recreational Facilities</v>
          </cell>
          <cell r="D820">
            <v>431</v>
          </cell>
          <cell r="E820">
            <v>100</v>
          </cell>
          <cell r="F820">
            <v>0</v>
          </cell>
          <cell r="G820">
            <v>12932.66699</v>
          </cell>
          <cell r="H820">
            <v>0</v>
          </cell>
          <cell r="I820">
            <v>0</v>
          </cell>
          <cell r="J820">
            <v>0</v>
          </cell>
          <cell r="K820">
            <v>46.557795154004843</v>
          </cell>
          <cell r="L820">
            <v>12932.720876112457</v>
          </cell>
          <cell r="M820">
            <v>517.30667960000005</v>
          </cell>
          <cell r="N820">
            <v>30.00631293761591</v>
          </cell>
          <cell r="O820" t="e">
            <v>#DIV/0!</v>
          </cell>
          <cell r="P820">
            <v>0.30006312937615909</v>
          </cell>
          <cell r="Q820">
            <v>46.557795154004843</v>
          </cell>
          <cell r="R820">
            <v>0</v>
          </cell>
          <cell r="S820">
            <v>12932.66699</v>
          </cell>
          <cell r="T820">
            <v>0</v>
          </cell>
          <cell r="U820">
            <v>0</v>
          </cell>
          <cell r="V820">
            <v>0</v>
          </cell>
          <cell r="W820">
            <v>517.30667960000005</v>
          </cell>
          <cell r="X820">
            <v>0</v>
          </cell>
          <cell r="Y820">
            <v>0</v>
          </cell>
          <cell r="Z820">
            <v>0</v>
          </cell>
        </row>
        <row r="821">
          <cell r="A821" t="str">
            <v>Horner Avenue Senior Centre</v>
          </cell>
          <cell r="B821" t="str">
            <v>Indoor Recreational Facilities</v>
          </cell>
          <cell r="C821" t="str">
            <v>Indoor Recreational Facilities</v>
          </cell>
          <cell r="D821">
            <v>4252</v>
          </cell>
          <cell r="E821">
            <v>100</v>
          </cell>
          <cell r="F821">
            <v>0</v>
          </cell>
          <cell r="G821">
            <v>25342.579166</v>
          </cell>
          <cell r="H821">
            <v>4835.0926230000005</v>
          </cell>
          <cell r="I821">
            <v>0</v>
          </cell>
          <cell r="J821">
            <v>0</v>
          </cell>
          <cell r="K821">
            <v>274.98794065685252</v>
          </cell>
          <cell r="L821">
            <v>76385.539071347928</v>
          </cell>
          <cell r="M821">
            <v>10198.880271626871</v>
          </cell>
          <cell r="N821">
            <v>17.964614080749747</v>
          </cell>
          <cell r="O821" t="e">
            <v>#DIV/0!</v>
          </cell>
          <cell r="P821">
            <v>0.17964614080749747</v>
          </cell>
          <cell r="Q821">
            <v>91.233665136287485</v>
          </cell>
          <cell r="R821">
            <v>183.75427552056505</v>
          </cell>
          <cell r="S821">
            <v>25342.579166</v>
          </cell>
          <cell r="T821">
            <v>50003.077379279101</v>
          </cell>
          <cell r="U821">
            <v>0</v>
          </cell>
          <cell r="V821">
            <v>0</v>
          </cell>
          <cell r="W821">
            <v>1013.7031666399999</v>
          </cell>
          <cell r="X821">
            <v>9185.1771049868712</v>
          </cell>
          <cell r="Y821">
            <v>0</v>
          </cell>
          <cell r="Z821">
            <v>0</v>
          </cell>
        </row>
        <row r="822">
          <cell r="A822" t="str">
            <v>Howard Talbot Park</v>
          </cell>
          <cell r="B822" t="str">
            <v>Outdoor Recreational Facilities</v>
          </cell>
          <cell r="C822" t="str">
            <v>Outdoor Recreational Facilities</v>
          </cell>
          <cell r="D822">
            <v>529745</v>
          </cell>
          <cell r="E822">
            <v>100</v>
          </cell>
          <cell r="F822">
            <v>0</v>
          </cell>
          <cell r="G822">
            <v>30061.876726999999</v>
          </cell>
          <cell r="H822">
            <v>0</v>
          </cell>
          <cell r="I822">
            <v>0</v>
          </cell>
          <cell r="J822">
            <v>0</v>
          </cell>
          <cell r="K822">
            <v>108.2232071453509</v>
          </cell>
          <cell r="L822">
            <v>30062.001984819693</v>
          </cell>
          <cell r="M822">
            <v>1202.4750690799999</v>
          </cell>
          <cell r="N822">
            <v>5.6748061774664592E-2</v>
          </cell>
          <cell r="O822" t="e">
            <v>#DIV/0!</v>
          </cell>
          <cell r="P822">
            <v>5.6748061774664592E-4</v>
          </cell>
          <cell r="Q822">
            <v>108.2232071453509</v>
          </cell>
          <cell r="R822">
            <v>0</v>
          </cell>
          <cell r="S822">
            <v>30061.876726999999</v>
          </cell>
          <cell r="T822">
            <v>0</v>
          </cell>
          <cell r="U822">
            <v>0</v>
          </cell>
          <cell r="V822">
            <v>0</v>
          </cell>
          <cell r="W822">
            <v>1202.4750690799999</v>
          </cell>
          <cell r="X822">
            <v>0</v>
          </cell>
          <cell r="Y822">
            <v>0</v>
          </cell>
          <cell r="Z822">
            <v>0</v>
          </cell>
        </row>
        <row r="823">
          <cell r="A823" t="str">
            <v>HTO Park</v>
          </cell>
          <cell r="B823" t="str">
            <v>Outdoor Recreational Facilities</v>
          </cell>
          <cell r="C823" t="str">
            <v>Outdoor Recreational Facilities</v>
          </cell>
          <cell r="D823">
            <v>142298</v>
          </cell>
          <cell r="E823">
            <v>100</v>
          </cell>
          <cell r="F823">
            <v>0</v>
          </cell>
          <cell r="G823">
            <v>31093.320824000002</v>
          </cell>
          <cell r="H823">
            <v>0</v>
          </cell>
          <cell r="I823">
            <v>0</v>
          </cell>
          <cell r="J823">
            <v>0</v>
          </cell>
          <cell r="K823">
            <v>111.93642136621236</v>
          </cell>
          <cell r="L823">
            <v>31093.450379503432</v>
          </cell>
          <cell r="M823">
            <v>1243.7328329600002</v>
          </cell>
          <cell r="N823">
            <v>0.21850939844202613</v>
          </cell>
          <cell r="O823" t="e">
            <v>#DIV/0!</v>
          </cell>
          <cell r="P823">
            <v>2.1850939844202614E-3</v>
          </cell>
          <cell r="Q823">
            <v>111.93642136621236</v>
          </cell>
          <cell r="R823">
            <v>0</v>
          </cell>
          <cell r="S823">
            <v>31093.320824000002</v>
          </cell>
          <cell r="T823">
            <v>0</v>
          </cell>
          <cell r="U823">
            <v>0</v>
          </cell>
          <cell r="V823">
            <v>0</v>
          </cell>
          <cell r="W823">
            <v>1243.7328329600002</v>
          </cell>
          <cell r="X823">
            <v>0</v>
          </cell>
          <cell r="Y823">
            <v>0</v>
          </cell>
          <cell r="Z823">
            <v>0</v>
          </cell>
        </row>
        <row r="824">
          <cell r="A824" t="str">
            <v>Humber Bay</v>
          </cell>
          <cell r="B824" t="str">
            <v>Public Libraries</v>
          </cell>
          <cell r="C824" t="str">
            <v>Public Libraries</v>
          </cell>
          <cell r="D824">
            <v>2400</v>
          </cell>
          <cell r="E824">
            <v>70</v>
          </cell>
          <cell r="F824">
            <v>0</v>
          </cell>
          <cell r="G824">
            <v>44271.915570999998</v>
          </cell>
          <cell r="H824">
            <v>3092.5563830000001</v>
          </cell>
          <cell r="I824">
            <v>0</v>
          </cell>
          <cell r="J824">
            <v>0</v>
          </cell>
          <cell r="K824">
            <v>276.9099782614785</v>
          </cell>
          <cell r="L824">
            <v>76919.438405966255</v>
          </cell>
          <cell r="M824">
            <v>7645.7750580612701</v>
          </cell>
          <cell r="N824">
            <v>32.049766002485939</v>
          </cell>
          <cell r="O824" t="e">
            <v>#DIV/0!</v>
          </cell>
          <cell r="P824">
            <v>0.4578538000355134</v>
          </cell>
          <cell r="Q824">
            <v>159.37956013433356</v>
          </cell>
          <cell r="R824">
            <v>117.53041812714496</v>
          </cell>
          <cell r="S824">
            <v>44271.915570999998</v>
          </cell>
          <cell r="T824">
            <v>31982.290346071099</v>
          </cell>
          <cell r="U824">
            <v>0</v>
          </cell>
          <cell r="V824">
            <v>0</v>
          </cell>
          <cell r="W824">
            <v>1770.87662284</v>
          </cell>
          <cell r="X824">
            <v>5874.8984352212701</v>
          </cell>
          <cell r="Y824">
            <v>0</v>
          </cell>
          <cell r="Z824">
            <v>0</v>
          </cell>
        </row>
        <row r="825">
          <cell r="A825" t="str">
            <v>Humber Bay Life Stn</v>
          </cell>
          <cell r="B825" t="str">
            <v>Police Stations</v>
          </cell>
          <cell r="C825" t="str">
            <v>Police Stations</v>
          </cell>
          <cell r="D825">
            <v>1830</v>
          </cell>
          <cell r="E825">
            <v>168</v>
          </cell>
          <cell r="F825">
            <v>0</v>
          </cell>
          <cell r="G825">
            <v>46364.180744000005</v>
          </cell>
          <cell r="H825">
            <v>0</v>
          </cell>
          <cell r="I825">
            <v>0</v>
          </cell>
          <cell r="J825">
            <v>0</v>
          </cell>
          <cell r="K825">
            <v>166.91174614111117</v>
          </cell>
          <cell r="L825">
            <v>46364.373928086439</v>
          </cell>
          <cell r="M825">
            <v>1854.5672297600001</v>
          </cell>
          <cell r="N825">
            <v>25.335723457970733</v>
          </cell>
          <cell r="O825" t="e">
            <v>#DIV/0!</v>
          </cell>
          <cell r="P825">
            <v>0.15080787772601628</v>
          </cell>
          <cell r="Q825">
            <v>166.91174614111117</v>
          </cell>
          <cell r="R825">
            <v>0</v>
          </cell>
          <cell r="S825">
            <v>46364.180744000005</v>
          </cell>
          <cell r="T825">
            <v>0</v>
          </cell>
          <cell r="U825">
            <v>0</v>
          </cell>
          <cell r="V825">
            <v>0</v>
          </cell>
          <cell r="W825">
            <v>1854.5672297600001</v>
          </cell>
          <cell r="X825">
            <v>0</v>
          </cell>
          <cell r="Y825">
            <v>0</v>
          </cell>
          <cell r="Z825">
            <v>0</v>
          </cell>
        </row>
        <row r="826">
          <cell r="A826" t="str">
            <v>Humber Bay Park East</v>
          </cell>
          <cell r="B826" t="str">
            <v>Outdoor Recreational Facilities</v>
          </cell>
          <cell r="C826" t="str">
            <v>Outdoor Recreational Facilities</v>
          </cell>
          <cell r="D826">
            <v>2551</v>
          </cell>
          <cell r="E826">
            <v>100</v>
          </cell>
          <cell r="F826">
            <v>0</v>
          </cell>
          <cell r="G826">
            <v>110780.62375</v>
          </cell>
          <cell r="H826">
            <v>0</v>
          </cell>
          <cell r="I826">
            <v>0</v>
          </cell>
          <cell r="J826">
            <v>0</v>
          </cell>
          <cell r="K826">
            <v>398.81190720935621</v>
          </cell>
          <cell r="L826">
            <v>110781.08533593228</v>
          </cell>
          <cell r="M826">
            <v>4431.2249499999998</v>
          </cell>
          <cell r="N826">
            <v>43.426532863948367</v>
          </cell>
          <cell r="O826" t="e">
            <v>#DIV/0!</v>
          </cell>
          <cell r="P826">
            <v>0.43426532863948369</v>
          </cell>
          <cell r="Q826">
            <v>398.81190720935621</v>
          </cell>
          <cell r="R826">
            <v>0</v>
          </cell>
          <cell r="S826">
            <v>110780.62375</v>
          </cell>
          <cell r="T826">
            <v>0</v>
          </cell>
          <cell r="U826">
            <v>0</v>
          </cell>
          <cell r="V826">
            <v>0</v>
          </cell>
          <cell r="W826">
            <v>4431.2249499999998</v>
          </cell>
          <cell r="X826">
            <v>0</v>
          </cell>
          <cell r="Y826">
            <v>0</v>
          </cell>
          <cell r="Z826">
            <v>0</v>
          </cell>
        </row>
        <row r="827">
          <cell r="A827" t="str">
            <v>Humber Bay Park West</v>
          </cell>
          <cell r="B827" t="str">
            <v>Outdoor Recreational Facilities</v>
          </cell>
          <cell r="C827" t="str">
            <v>Outdoor Recreational Facilities</v>
          </cell>
          <cell r="D827">
            <v>3875</v>
          </cell>
          <cell r="E827">
            <v>100</v>
          </cell>
          <cell r="F827">
            <v>0</v>
          </cell>
          <cell r="G827">
            <v>65278.110626000002</v>
          </cell>
          <cell r="H827">
            <v>3265.9473119999998</v>
          </cell>
          <cell r="I827">
            <v>0</v>
          </cell>
          <cell r="J827">
            <v>0</v>
          </cell>
          <cell r="K827">
            <v>359.12219517841191</v>
          </cell>
          <cell r="L827">
            <v>99756.165327336639</v>
          </cell>
          <cell r="M827">
            <v>8815.41187417328</v>
          </cell>
          <cell r="N827">
            <v>25.743526536086875</v>
          </cell>
          <cell r="O827" t="e">
            <v>#DIV/0!</v>
          </cell>
          <cell r="P827">
            <v>0.25743526536086875</v>
          </cell>
          <cell r="Q827">
            <v>235.00217742525939</v>
          </cell>
          <cell r="R827">
            <v>124.12001775315251</v>
          </cell>
          <cell r="S827">
            <v>65278.110626000002</v>
          </cell>
          <cell r="T827">
            <v>33775.447316510399</v>
          </cell>
          <cell r="U827">
            <v>0</v>
          </cell>
          <cell r="V827">
            <v>0</v>
          </cell>
          <cell r="W827">
            <v>2611.12442504</v>
          </cell>
          <cell r="X827">
            <v>6204.2874491332796</v>
          </cell>
          <cell r="Y827">
            <v>0</v>
          </cell>
          <cell r="Z827">
            <v>0</v>
          </cell>
        </row>
        <row r="828">
          <cell r="A828" t="str">
            <v>Humber Bay Park West Trail</v>
          </cell>
          <cell r="B828" t="str">
            <v>Outdoor Recreational Facilities</v>
          </cell>
          <cell r="C828" t="str">
            <v>Outdoor Recreational Facilities</v>
          </cell>
          <cell r="D828">
            <v>2779467</v>
          </cell>
          <cell r="E828">
            <v>100</v>
          </cell>
          <cell r="F828">
            <v>0</v>
          </cell>
          <cell r="G828">
            <v>23834.994438000002</v>
          </cell>
          <cell r="H828">
            <v>0</v>
          </cell>
          <cell r="I828">
            <v>0</v>
          </cell>
          <cell r="J828">
            <v>0</v>
          </cell>
          <cell r="K828">
            <v>85.80633750171657</v>
          </cell>
          <cell r="L828">
            <v>23835.093750476826</v>
          </cell>
          <cell r="M828">
            <v>953.39977752000004</v>
          </cell>
          <cell r="N828">
            <v>8.5754188664505914E-3</v>
          </cell>
          <cell r="O828" t="e">
            <v>#DIV/0!</v>
          </cell>
          <cell r="P828">
            <v>8.5754188664505912E-5</v>
          </cell>
          <cell r="Q828">
            <v>85.80633750171657</v>
          </cell>
          <cell r="R828">
            <v>0</v>
          </cell>
          <cell r="S828">
            <v>23834.994438000002</v>
          </cell>
          <cell r="T828">
            <v>0</v>
          </cell>
          <cell r="U828">
            <v>0</v>
          </cell>
          <cell r="V828">
            <v>0</v>
          </cell>
          <cell r="W828">
            <v>953.39977752000004</v>
          </cell>
          <cell r="X828">
            <v>0</v>
          </cell>
          <cell r="Y828">
            <v>0</v>
          </cell>
          <cell r="Z828">
            <v>0</v>
          </cell>
        </row>
        <row r="829">
          <cell r="A829" t="str">
            <v>Humber Sewage Pumping Station</v>
          </cell>
          <cell r="B829" t="str">
            <v>Sewage Pumping Facilities</v>
          </cell>
          <cell r="C829" t="str">
            <v>Sewage Pumping Facilities</v>
          </cell>
          <cell r="D829">
            <v>1</v>
          </cell>
          <cell r="E829">
            <v>168</v>
          </cell>
          <cell r="F829">
            <v>9.2200000000000006</v>
          </cell>
          <cell r="G829">
            <v>12893.485908999999</v>
          </cell>
          <cell r="H829">
            <v>0</v>
          </cell>
          <cell r="I829">
            <v>0</v>
          </cell>
          <cell r="J829">
            <v>0</v>
          </cell>
          <cell r="K829">
            <v>46.416742674688628</v>
          </cell>
          <cell r="L829">
            <v>12893.539631857953</v>
          </cell>
          <cell r="M829">
            <v>515.73943636000001</v>
          </cell>
          <cell r="N829">
            <v>12893.539631857953</v>
          </cell>
          <cell r="O829">
            <v>1398.4316303533571</v>
          </cell>
          <cell r="P829">
            <v>76.747259713440201</v>
          </cell>
          <cell r="Q829">
            <v>46.416742674688628</v>
          </cell>
          <cell r="R829">
            <v>0</v>
          </cell>
          <cell r="S829">
            <v>12893.485908999999</v>
          </cell>
          <cell r="T829">
            <v>0</v>
          </cell>
          <cell r="U829">
            <v>0</v>
          </cell>
          <cell r="V829">
            <v>0</v>
          </cell>
          <cell r="W829">
            <v>515.73943636000001</v>
          </cell>
          <cell r="X829">
            <v>0</v>
          </cell>
          <cell r="Y829">
            <v>0</v>
          </cell>
          <cell r="Z829">
            <v>0</v>
          </cell>
        </row>
        <row r="830">
          <cell r="A830" t="str">
            <v>Humber Summit</v>
          </cell>
          <cell r="B830" t="str">
            <v>Public Libraries</v>
          </cell>
          <cell r="C830" t="str">
            <v>Public Libraries</v>
          </cell>
          <cell r="D830">
            <v>9042</v>
          </cell>
          <cell r="E830">
            <v>70</v>
          </cell>
          <cell r="F830">
            <v>0</v>
          </cell>
          <cell r="G830">
            <v>113674.60975</v>
          </cell>
          <cell r="H830">
            <v>7251.17335</v>
          </cell>
          <cell r="I830">
            <v>0</v>
          </cell>
          <cell r="J830">
            <v>0</v>
          </cell>
          <cell r="K830">
            <v>684.80601499760508</v>
          </cell>
          <cell r="L830">
            <v>190223.8930548903</v>
          </cell>
          <cell r="M830">
            <v>18321.965891261501</v>
          </cell>
          <cell r="N830">
            <v>21.03781166278371</v>
          </cell>
          <cell r="O830" t="e">
            <v>#DIV/0!</v>
          </cell>
          <cell r="P830">
            <v>0.30054016661119587</v>
          </cell>
          <cell r="Q830">
            <v>409.23030021914622</v>
          </cell>
          <cell r="R830">
            <v>275.57571477845886</v>
          </cell>
          <cell r="S830">
            <v>113674.60975</v>
          </cell>
          <cell r="T830">
            <v>74989.459433694996</v>
          </cell>
          <cell r="U830">
            <v>0</v>
          </cell>
          <cell r="V830">
            <v>0</v>
          </cell>
          <cell r="W830">
            <v>4546.9843900000005</v>
          </cell>
          <cell r="X830">
            <v>13774.9815012615</v>
          </cell>
          <cell r="Y830">
            <v>0</v>
          </cell>
          <cell r="Z830">
            <v>0</v>
          </cell>
        </row>
        <row r="831">
          <cell r="A831" t="str">
            <v>Humber Treatment Plant</v>
          </cell>
          <cell r="B831" t="str">
            <v>Sewage Treatment Facilities</v>
          </cell>
          <cell r="C831" t="str">
            <v>Sewage Treatment Facilities</v>
          </cell>
          <cell r="D831">
            <v>224869</v>
          </cell>
          <cell r="E831">
            <v>168</v>
          </cell>
          <cell r="F831">
            <v>121062</v>
          </cell>
          <cell r="G831">
            <v>49923547.538805999</v>
          </cell>
          <cell r="H831">
            <v>2201367.07143</v>
          </cell>
          <cell r="I831">
            <v>0</v>
          </cell>
          <cell r="J831">
            <v>0</v>
          </cell>
          <cell r="K831">
            <v>263386.9186269833</v>
          </cell>
          <cell r="L831">
            <v>73163032.951939806</v>
          </cell>
          <cell r="M831">
            <v>6178856.9134770967</v>
          </cell>
          <cell r="N831">
            <v>325.35846627120594</v>
          </cell>
          <cell r="O831">
            <v>604.34350127983851</v>
          </cell>
          <cell r="P831">
            <v>1.9366575373286068</v>
          </cell>
          <cell r="Q831">
            <v>179725.51999291466</v>
          </cell>
          <cell r="R831">
            <v>83661.398634068639</v>
          </cell>
          <cell r="S831">
            <v>49923547.538805999</v>
          </cell>
          <cell r="T831">
            <v>22765877.842607629</v>
          </cell>
          <cell r="U831">
            <v>0</v>
          </cell>
          <cell r="V831">
            <v>0</v>
          </cell>
          <cell r="W831">
            <v>1996941.9015522399</v>
          </cell>
          <cell r="X831">
            <v>4181915.0119248568</v>
          </cell>
          <cell r="Y831">
            <v>0</v>
          </cell>
          <cell r="Z831">
            <v>0</v>
          </cell>
        </row>
        <row r="832">
          <cell r="A832" t="str">
            <v>Humber Valley Gc Serv.bldg</v>
          </cell>
          <cell r="B832" t="str">
            <v>Outdoor Recreational Facilities</v>
          </cell>
          <cell r="C832" t="str">
            <v>Outdoor Recreational Facilities</v>
          </cell>
          <cell r="D832">
            <v>4080</v>
          </cell>
          <cell r="E832">
            <v>100</v>
          </cell>
          <cell r="F832">
            <v>0</v>
          </cell>
          <cell r="G832">
            <v>45377.611485000001</v>
          </cell>
          <cell r="H832">
            <v>0</v>
          </cell>
          <cell r="I832">
            <v>0</v>
          </cell>
          <cell r="J832">
            <v>0</v>
          </cell>
          <cell r="K832">
            <v>163.36008201017228</v>
          </cell>
          <cell r="L832">
            <v>45377.80055838119</v>
          </cell>
          <cell r="M832">
            <v>1815.1044594</v>
          </cell>
          <cell r="N832">
            <v>11.122009940779703</v>
          </cell>
          <cell r="O832" t="e">
            <v>#DIV/0!</v>
          </cell>
          <cell r="P832">
            <v>0.11122009940779704</v>
          </cell>
          <cell r="Q832">
            <v>163.36008201017228</v>
          </cell>
          <cell r="R832">
            <v>0</v>
          </cell>
          <cell r="S832">
            <v>45377.611485000001</v>
          </cell>
          <cell r="T832">
            <v>0</v>
          </cell>
          <cell r="U832">
            <v>0</v>
          </cell>
          <cell r="V832">
            <v>0</v>
          </cell>
          <cell r="W832">
            <v>1815.1044594</v>
          </cell>
          <cell r="X832">
            <v>0</v>
          </cell>
          <cell r="Y832">
            <v>0</v>
          </cell>
          <cell r="Z832">
            <v>0</v>
          </cell>
        </row>
        <row r="833">
          <cell r="A833" t="str">
            <v>Humber Valley Golf Course</v>
          </cell>
          <cell r="B833" t="str">
            <v>Outdoor Recreational Facilities</v>
          </cell>
          <cell r="C833" t="str">
            <v>Outdoor Recreational Facilities</v>
          </cell>
          <cell r="D833">
            <v>4327</v>
          </cell>
          <cell r="E833">
            <v>100</v>
          </cell>
          <cell r="F833">
            <v>0</v>
          </cell>
          <cell r="G833">
            <v>69307.246981000004</v>
          </cell>
          <cell r="H833">
            <v>42364.694008999999</v>
          </cell>
          <cell r="I833">
            <v>0</v>
          </cell>
          <cell r="J833">
            <v>0</v>
          </cell>
          <cell r="K833">
            <v>1859.5473621462361</v>
          </cell>
          <cell r="L833">
            <v>516540.93392951007</v>
          </cell>
          <cell r="M833">
            <v>83252.075441197201</v>
          </cell>
          <cell r="N833">
            <v>119.37622693078578</v>
          </cell>
          <cell r="O833" t="e">
            <v>#DIV/0!</v>
          </cell>
          <cell r="P833">
            <v>1.1937622693078578</v>
          </cell>
          <cell r="Q833">
            <v>249.50712874030472</v>
          </cell>
          <cell r="R833">
            <v>1610.0402334059313</v>
          </cell>
          <cell r="S833">
            <v>69307.246981000004</v>
          </cell>
          <cell r="T833">
            <v>438122.95603287529</v>
          </cell>
          <cell r="U833">
            <v>0</v>
          </cell>
          <cell r="V833">
            <v>0</v>
          </cell>
          <cell r="W833">
            <v>2772.2898792400001</v>
          </cell>
          <cell r="X833">
            <v>80479.785561957207</v>
          </cell>
          <cell r="Y833">
            <v>0</v>
          </cell>
          <cell r="Z833">
            <v>0</v>
          </cell>
        </row>
        <row r="834">
          <cell r="A834" t="str">
            <v>Humber Valley Rink</v>
          </cell>
          <cell r="B834" t="str">
            <v>Outdoor Recreational Facilities</v>
          </cell>
          <cell r="C834" t="str">
            <v>Outdoor Recreational Facilities</v>
          </cell>
          <cell r="D834">
            <v>2357</v>
          </cell>
          <cell r="E834">
            <v>100</v>
          </cell>
          <cell r="F834">
            <v>0</v>
          </cell>
          <cell r="G834">
            <v>179272.95776399999</v>
          </cell>
          <cell r="H834">
            <v>9681.0290910000003</v>
          </cell>
          <cell r="I834">
            <v>0</v>
          </cell>
          <cell r="J834">
            <v>0</v>
          </cell>
          <cell r="K834">
            <v>1013.3060007458182</v>
          </cell>
          <cell r="L834">
            <v>281473.88909606059</v>
          </cell>
          <cell r="M834">
            <v>25561.872464441789</v>
          </cell>
          <cell r="N834">
            <v>119.4204026712179</v>
          </cell>
          <cell r="O834" t="e">
            <v>#DIV/0!</v>
          </cell>
          <cell r="P834">
            <v>1.194204026712179</v>
          </cell>
          <cell r="Q834">
            <v>645.3853370447664</v>
          </cell>
          <cell r="R834">
            <v>367.92066370105175</v>
          </cell>
          <cell r="S834">
            <v>179272.95776399999</v>
          </cell>
          <cell r="T834">
            <v>100118.2985503947</v>
          </cell>
          <cell r="U834">
            <v>0</v>
          </cell>
          <cell r="V834">
            <v>0</v>
          </cell>
          <cell r="W834">
            <v>7170.9183105599996</v>
          </cell>
          <cell r="X834">
            <v>18390.95415388179</v>
          </cell>
          <cell r="Y834">
            <v>0</v>
          </cell>
          <cell r="Z834">
            <v>0</v>
          </cell>
        </row>
        <row r="835">
          <cell r="A835" t="str">
            <v>Huron St Plaground</v>
          </cell>
          <cell r="B835" t="str">
            <v>Outdoor Recreational Facilities</v>
          </cell>
          <cell r="C835" t="str">
            <v>Outdoor Recreational Facilities</v>
          </cell>
          <cell r="D835">
            <v>22442</v>
          </cell>
          <cell r="E835">
            <v>100</v>
          </cell>
          <cell r="F835">
            <v>0</v>
          </cell>
          <cell r="G835">
            <v>2272.3413649999998</v>
          </cell>
          <cell r="H835">
            <v>0</v>
          </cell>
          <cell r="I835">
            <v>0</v>
          </cell>
          <cell r="J835">
            <v>0</v>
          </cell>
          <cell r="K835">
            <v>8.1804629991204738</v>
          </cell>
          <cell r="L835">
            <v>2272.3508330890204</v>
          </cell>
          <cell r="M835">
            <v>90.893654599999991</v>
          </cell>
          <cell r="N835">
            <v>0.10125438165444348</v>
          </cell>
          <cell r="O835" t="e">
            <v>#DIV/0!</v>
          </cell>
          <cell r="P835">
            <v>1.0125438165444348E-3</v>
          </cell>
          <cell r="Q835">
            <v>8.1804629991204738</v>
          </cell>
          <cell r="R835">
            <v>0</v>
          </cell>
          <cell r="S835">
            <v>2272.3413649999998</v>
          </cell>
          <cell r="T835">
            <v>0</v>
          </cell>
          <cell r="U835">
            <v>0</v>
          </cell>
          <cell r="V835">
            <v>0</v>
          </cell>
          <cell r="W835">
            <v>90.893654599999991</v>
          </cell>
          <cell r="X835">
            <v>0</v>
          </cell>
          <cell r="Y835">
            <v>0</v>
          </cell>
          <cell r="Z835">
            <v>0</v>
          </cell>
        </row>
        <row r="836">
          <cell r="A836" t="str">
            <v>HUSAR</v>
          </cell>
          <cell r="B836" t="str">
            <v>Fire Stations</v>
          </cell>
          <cell r="C836" t="str">
            <v>Fire Stations</v>
          </cell>
          <cell r="D836">
            <v>11485</v>
          </cell>
          <cell r="E836">
            <v>168</v>
          </cell>
          <cell r="F836">
            <v>0</v>
          </cell>
          <cell r="G836">
            <v>233657.18825899999</v>
          </cell>
          <cell r="H836">
            <v>25043.136242</v>
          </cell>
          <cell r="I836">
            <v>0</v>
          </cell>
          <cell r="J836">
            <v>0</v>
          </cell>
          <cell r="K836">
            <v>1792.9160637233508</v>
          </cell>
          <cell r="L836">
            <v>498032.23992315301</v>
          </cell>
          <cell r="M836">
            <v>56920.483017924984</v>
          </cell>
          <cell r="N836">
            <v>43.363712662007231</v>
          </cell>
          <cell r="O836" t="e">
            <v>#DIV/0!</v>
          </cell>
          <cell r="P836">
            <v>0.25811733727385255</v>
          </cell>
          <cell r="Q836">
            <v>841.16938259022379</v>
          </cell>
          <cell r="R836">
            <v>951.74668113312703</v>
          </cell>
          <cell r="S836">
            <v>233657.18825899999</v>
          </cell>
          <cell r="T836">
            <v>258988.60207389138</v>
          </cell>
          <cell r="U836">
            <v>0</v>
          </cell>
          <cell r="V836">
            <v>0</v>
          </cell>
          <cell r="W836">
            <v>9346.2875303599994</v>
          </cell>
          <cell r="X836">
            <v>47574.195487564983</v>
          </cell>
          <cell r="Y836">
            <v>0</v>
          </cell>
          <cell r="Z836">
            <v>0</v>
          </cell>
        </row>
        <row r="837">
          <cell r="A837" t="str">
            <v>Indian Grove Substation</v>
          </cell>
          <cell r="B837" t="str">
            <v>TTC</v>
          </cell>
          <cell r="C837" t="str">
            <v>TTC</v>
          </cell>
          <cell r="D837">
            <v>0</v>
          </cell>
          <cell r="E837">
            <v>168</v>
          </cell>
          <cell r="F837">
            <v>0</v>
          </cell>
          <cell r="G837">
            <v>8059180.4424200002</v>
          </cell>
          <cell r="H837">
            <v>0</v>
          </cell>
          <cell r="I837">
            <v>0</v>
          </cell>
          <cell r="J837">
            <v>0</v>
          </cell>
          <cell r="K837">
            <v>29013.170480418634</v>
          </cell>
          <cell r="L837">
            <v>8059214.0223385096</v>
          </cell>
          <cell r="M837">
            <v>322367.21769680001</v>
          </cell>
          <cell r="N837" t="e">
            <v>#DIV/0!</v>
          </cell>
          <cell r="O837" t="e">
            <v>#DIV/0!</v>
          </cell>
          <cell r="P837" t="e">
            <v>#DIV/0!</v>
          </cell>
          <cell r="Q837">
            <v>29013.170480418634</v>
          </cell>
          <cell r="R837">
            <v>0</v>
          </cell>
          <cell r="S837">
            <v>8059180.4424200002</v>
          </cell>
          <cell r="T837">
            <v>0</v>
          </cell>
          <cell r="U837">
            <v>0</v>
          </cell>
          <cell r="V837">
            <v>0</v>
          </cell>
          <cell r="W837">
            <v>322367.21769680001</v>
          </cell>
          <cell r="X837">
            <v>0</v>
          </cell>
          <cell r="Y837">
            <v>0</v>
          </cell>
          <cell r="Z837">
            <v>0</v>
          </cell>
        </row>
        <row r="838">
          <cell r="A838" t="str">
            <v>Ingram Drive Transfer Station</v>
          </cell>
          <cell r="B838" t="str">
            <v>Transfer Stations</v>
          </cell>
          <cell r="C838" t="str">
            <v>Transfer Stations</v>
          </cell>
          <cell r="D838">
            <v>112268</v>
          </cell>
          <cell r="E838">
            <v>70</v>
          </cell>
          <cell r="F838">
            <v>0</v>
          </cell>
          <cell r="G838">
            <v>1532550.930892</v>
          </cell>
          <cell r="H838">
            <v>56376.214052999996</v>
          </cell>
          <cell r="I838">
            <v>0</v>
          </cell>
          <cell r="J838">
            <v>0</v>
          </cell>
          <cell r="K838">
            <v>7659.7444825136099</v>
          </cell>
          <cell r="L838">
            <v>2127706.8006982249</v>
          </cell>
          <cell r="M838">
            <v>168399.36731002358</v>
          </cell>
          <cell r="N838">
            <v>18.95203264241124</v>
          </cell>
          <cell r="O838" t="e">
            <v>#DIV/0!</v>
          </cell>
          <cell r="P838">
            <v>0.27074332346301772</v>
          </cell>
          <cell r="Q838">
            <v>5517.2063394751631</v>
          </cell>
          <cell r="R838">
            <v>2142.5381430384464</v>
          </cell>
          <cell r="S838">
            <v>1532550.930892</v>
          </cell>
          <cell r="T838">
            <v>583025.89287191001</v>
          </cell>
          <cell r="U838">
            <v>0</v>
          </cell>
          <cell r="V838">
            <v>0</v>
          </cell>
          <cell r="W838">
            <v>61302.03723568</v>
          </cell>
          <cell r="X838">
            <v>107097.33007434357</v>
          </cell>
          <cell r="Y838">
            <v>0</v>
          </cell>
          <cell r="Z838">
            <v>0</v>
          </cell>
        </row>
        <row r="839">
          <cell r="A839" t="str">
            <v>Ingram Works Yard</v>
          </cell>
          <cell r="B839" t="str">
            <v>Storage Facilities</v>
          </cell>
          <cell r="C839" t="str">
            <v>Storage Facilities</v>
          </cell>
          <cell r="D839">
            <v>23907</v>
          </cell>
          <cell r="E839">
            <v>70</v>
          </cell>
          <cell r="F839">
            <v>0</v>
          </cell>
          <cell r="G839">
            <v>360921.87264700001</v>
          </cell>
          <cell r="H839">
            <v>51622.698110999998</v>
          </cell>
          <cell r="I839">
            <v>0</v>
          </cell>
          <cell r="J839">
            <v>0</v>
          </cell>
          <cell r="K839">
            <v>3261.2082869415144</v>
          </cell>
          <cell r="L839">
            <v>905891.19081708731</v>
          </cell>
          <cell r="M839">
            <v>112503.99828036559</v>
          </cell>
          <cell r="N839">
            <v>37.89229894244729</v>
          </cell>
          <cell r="O839" t="e">
            <v>#DIV/0!</v>
          </cell>
          <cell r="P839">
            <v>0.5413185563206756</v>
          </cell>
          <cell r="Q839">
            <v>1299.3241553572898</v>
          </cell>
          <cell r="R839">
            <v>1961.8841315842246</v>
          </cell>
          <cell r="S839">
            <v>360921.87264700001</v>
          </cell>
          <cell r="T839">
            <v>533866.45705452864</v>
          </cell>
          <cell r="U839">
            <v>0</v>
          </cell>
          <cell r="V839">
            <v>0</v>
          </cell>
          <cell r="W839">
            <v>14436.87490588</v>
          </cell>
          <cell r="X839">
            <v>98067.123374485585</v>
          </cell>
          <cell r="Y839">
            <v>0</v>
          </cell>
          <cell r="Z839">
            <v>0</v>
          </cell>
        </row>
        <row r="840">
          <cell r="A840" t="str">
            <v>Intelligence Bureau</v>
          </cell>
          <cell r="B840" t="str">
            <v>Police Stations</v>
          </cell>
          <cell r="C840" t="str">
            <v>Police Stations</v>
          </cell>
          <cell r="D840">
            <v>70547</v>
          </cell>
          <cell r="E840">
            <v>168</v>
          </cell>
          <cell r="F840">
            <v>0</v>
          </cell>
          <cell r="G840">
            <v>1465744.9159670002</v>
          </cell>
          <cell r="H840">
            <v>81630.051475</v>
          </cell>
          <cell r="I840">
            <v>0</v>
          </cell>
          <cell r="J840">
            <v>0</v>
          </cell>
          <cell r="K840">
            <v>8378.9960571541214</v>
          </cell>
          <cell r="L840">
            <v>2327498.9047650336</v>
          </cell>
          <cell r="M840">
            <v>213701.58912522276</v>
          </cell>
          <cell r="N840">
            <v>32.992174079195905</v>
          </cell>
          <cell r="O840" t="e">
            <v>#DIV/0!</v>
          </cell>
          <cell r="P840">
            <v>0.1963819885666423</v>
          </cell>
          <cell r="Q840">
            <v>5276.7036836549396</v>
          </cell>
          <cell r="R840">
            <v>3102.2923734991818</v>
          </cell>
          <cell r="S840">
            <v>1465744.9159670002</v>
          </cell>
          <cell r="T840">
            <v>844193.5033390075</v>
          </cell>
          <cell r="U840">
            <v>0</v>
          </cell>
          <cell r="V840">
            <v>0</v>
          </cell>
          <cell r="W840">
            <v>58629.796638680011</v>
          </cell>
          <cell r="X840">
            <v>155071.79248654275</v>
          </cell>
          <cell r="Y840">
            <v>0</v>
          </cell>
          <cell r="Z840">
            <v>0</v>
          </cell>
        </row>
        <row r="841">
          <cell r="A841" t="str">
            <v>Iroquois Fieldhouse</v>
          </cell>
          <cell r="B841" t="str">
            <v>Outdoor Recreational Facilities</v>
          </cell>
          <cell r="C841" t="str">
            <v>Outdoor Recreational Facilities</v>
          </cell>
          <cell r="D841">
            <v>435809</v>
          </cell>
          <cell r="E841">
            <v>100</v>
          </cell>
          <cell r="F841">
            <v>0</v>
          </cell>
          <cell r="G841">
            <v>5340.9746219999997</v>
          </cell>
          <cell r="H841">
            <v>0</v>
          </cell>
          <cell r="I841">
            <v>0</v>
          </cell>
          <cell r="J841">
            <v>0</v>
          </cell>
          <cell r="K841">
            <v>19.22758875381933</v>
          </cell>
          <cell r="L841">
            <v>5340.9968760609254</v>
          </cell>
          <cell r="M841">
            <v>213.63898487999998</v>
          </cell>
          <cell r="N841">
            <v>1.225536158285149E-2</v>
          </cell>
          <cell r="O841" t="e">
            <v>#DIV/0!</v>
          </cell>
          <cell r="P841">
            <v>1.2255361582851491E-4</v>
          </cell>
          <cell r="Q841">
            <v>19.22758875381933</v>
          </cell>
          <cell r="R841">
            <v>0</v>
          </cell>
          <cell r="S841">
            <v>5340.9746219999997</v>
          </cell>
          <cell r="T841">
            <v>0</v>
          </cell>
          <cell r="U841">
            <v>0</v>
          </cell>
          <cell r="V841">
            <v>0</v>
          </cell>
          <cell r="W841">
            <v>213.63898487999998</v>
          </cell>
          <cell r="X841">
            <v>0</v>
          </cell>
          <cell r="Y841">
            <v>0</v>
          </cell>
          <cell r="Z841">
            <v>0</v>
          </cell>
        </row>
        <row r="842">
          <cell r="A842" t="str">
            <v>Island Filtration Plant</v>
          </cell>
          <cell r="B842" t="str">
            <v>Water Treatment Facilities</v>
          </cell>
          <cell r="C842" t="str">
            <v>Water Treatment Facilities</v>
          </cell>
          <cell r="D842">
            <v>64196</v>
          </cell>
          <cell r="E842">
            <v>168</v>
          </cell>
          <cell r="F842">
            <v>87810</v>
          </cell>
          <cell r="G842">
            <v>7770374.2786450004</v>
          </cell>
          <cell r="H842">
            <v>30048.658503999999</v>
          </cell>
          <cell r="I842">
            <v>0</v>
          </cell>
          <cell r="J842">
            <v>0</v>
          </cell>
          <cell r="K842">
            <v>29115.4419732838</v>
          </cell>
          <cell r="L842">
            <v>8087622.7703566113</v>
          </cell>
          <cell r="M842">
            <v>367898.10721926379</v>
          </cell>
          <cell r="N842">
            <v>125.98328198574072</v>
          </cell>
          <cell r="O842">
            <v>92.103664393082923</v>
          </cell>
          <cell r="P842">
            <v>0.74990048801036147</v>
          </cell>
          <cell r="Q842">
            <v>27973.463958736178</v>
          </cell>
          <cell r="R842">
            <v>1141.9780145476202</v>
          </cell>
          <cell r="S842">
            <v>7770374.2786450004</v>
          </cell>
          <cell r="T842">
            <v>310754.21165081678</v>
          </cell>
          <cell r="U842">
            <v>0</v>
          </cell>
          <cell r="V842">
            <v>0</v>
          </cell>
          <cell r="W842">
            <v>310814.97114580002</v>
          </cell>
          <cell r="X842">
            <v>57083.136073463764</v>
          </cell>
          <cell r="Y842">
            <v>0</v>
          </cell>
          <cell r="Z842">
            <v>0</v>
          </cell>
        </row>
        <row r="843">
          <cell r="A843" t="str">
            <v>Island Rd Sewage Pumping Station</v>
          </cell>
          <cell r="B843" t="str">
            <v>Sewage Pumping Facilities</v>
          </cell>
          <cell r="C843" t="str">
            <v>Sewage Pumping Facilities</v>
          </cell>
          <cell r="D843">
            <v>1</v>
          </cell>
          <cell r="E843">
            <v>168</v>
          </cell>
          <cell r="F843">
            <v>41.62</v>
          </cell>
          <cell r="G843">
            <v>18280.081867000001</v>
          </cell>
          <cell r="H843">
            <v>0</v>
          </cell>
          <cell r="I843">
            <v>0</v>
          </cell>
          <cell r="J843">
            <v>0</v>
          </cell>
          <cell r="K843">
            <v>65.808568922428009</v>
          </cell>
          <cell r="L843">
            <v>18280.158034007782</v>
          </cell>
          <cell r="M843">
            <v>731.20327468000005</v>
          </cell>
          <cell r="N843">
            <v>18280.158034007782</v>
          </cell>
          <cell r="O843">
            <v>439.21571441633307</v>
          </cell>
          <cell r="P843">
            <v>108.81046448814156</v>
          </cell>
          <cell r="Q843">
            <v>65.808568922428009</v>
          </cell>
          <cell r="R843">
            <v>0</v>
          </cell>
          <cell r="S843">
            <v>18280.081867000001</v>
          </cell>
          <cell r="T843">
            <v>0</v>
          </cell>
          <cell r="U843">
            <v>0</v>
          </cell>
          <cell r="V843">
            <v>0</v>
          </cell>
          <cell r="W843">
            <v>731.20327468000005</v>
          </cell>
          <cell r="X843">
            <v>0</v>
          </cell>
          <cell r="Y843">
            <v>0</v>
          </cell>
          <cell r="Z843">
            <v>0</v>
          </cell>
        </row>
        <row r="844">
          <cell r="A844" t="str">
            <v>Islington Senior Centre</v>
          </cell>
          <cell r="B844" t="str">
            <v>Indoor Recreational Facilities</v>
          </cell>
          <cell r="C844" t="str">
            <v>Indoor Recreational Facilities</v>
          </cell>
          <cell r="D844">
            <v>9967</v>
          </cell>
          <cell r="E844">
            <v>100</v>
          </cell>
          <cell r="F844">
            <v>0</v>
          </cell>
          <cell r="G844">
            <v>112515.618739</v>
          </cell>
          <cell r="H844">
            <v>8348.0696970000008</v>
          </cell>
          <cell r="I844">
            <v>0</v>
          </cell>
          <cell r="J844">
            <v>0</v>
          </cell>
          <cell r="K844">
            <v>722.3203998615478</v>
          </cell>
          <cell r="L844">
            <v>200644.55551709663</v>
          </cell>
          <cell r="M844">
            <v>20359.369272253934</v>
          </cell>
          <cell r="N844">
            <v>20.130887480394964</v>
          </cell>
          <cell r="O844" t="e">
            <v>#DIV/0!</v>
          </cell>
          <cell r="P844">
            <v>0.20130887480394966</v>
          </cell>
          <cell r="Q844">
            <v>405.05791519468107</v>
          </cell>
          <cell r="R844">
            <v>317.26248466686673</v>
          </cell>
          <cell r="S844">
            <v>112515.618739</v>
          </cell>
          <cell r="T844">
            <v>86333.2323854649</v>
          </cell>
          <cell r="U844">
            <v>0</v>
          </cell>
          <cell r="V844">
            <v>0</v>
          </cell>
          <cell r="W844">
            <v>4500.6247495600001</v>
          </cell>
          <cell r="X844">
            <v>15858.744522693933</v>
          </cell>
          <cell r="Y844">
            <v>0</v>
          </cell>
          <cell r="Z844">
            <v>0</v>
          </cell>
        </row>
        <row r="845">
          <cell r="A845" t="str">
            <v>Islington Storm Pumping Station</v>
          </cell>
          <cell r="B845" t="str">
            <v>Storm Pumping Facilities</v>
          </cell>
          <cell r="C845" t="str">
            <v>Storm Pumping Facilities</v>
          </cell>
          <cell r="D845">
            <v>450</v>
          </cell>
          <cell r="E845">
            <v>168</v>
          </cell>
          <cell r="F845">
            <v>18.170000000000002</v>
          </cell>
          <cell r="G845">
            <v>33257.395014999995</v>
          </cell>
          <cell r="H845">
            <v>0</v>
          </cell>
          <cell r="I845">
            <v>0</v>
          </cell>
          <cell r="J845">
            <v>0</v>
          </cell>
          <cell r="K845">
            <v>119.72712091492519</v>
          </cell>
          <cell r="L845">
            <v>33257.533587479222</v>
          </cell>
          <cell r="M845">
            <v>1330.2958005999999</v>
          </cell>
          <cell r="N845">
            <v>73.90563019439827</v>
          </cell>
          <cell r="O845">
            <v>1830.3540774617072</v>
          </cell>
          <cell r="P845">
            <v>0.43991446544284685</v>
          </cell>
          <cell r="Q845">
            <v>119.72712091492519</v>
          </cell>
          <cell r="R845">
            <v>0</v>
          </cell>
          <cell r="S845">
            <v>33257.395014999995</v>
          </cell>
          <cell r="T845">
            <v>0</v>
          </cell>
          <cell r="U845">
            <v>0</v>
          </cell>
          <cell r="V845">
            <v>0</v>
          </cell>
          <cell r="W845">
            <v>1330.2958005999999</v>
          </cell>
          <cell r="X845">
            <v>0</v>
          </cell>
          <cell r="Y845">
            <v>0</v>
          </cell>
          <cell r="Z845">
            <v>0</v>
          </cell>
        </row>
        <row r="846">
          <cell r="A846" t="str">
            <v>Islington Substation</v>
          </cell>
          <cell r="B846" t="str">
            <v>TTC</v>
          </cell>
          <cell r="C846" t="str">
            <v>TTC</v>
          </cell>
          <cell r="D846">
            <v>0</v>
          </cell>
          <cell r="E846">
            <v>168</v>
          </cell>
          <cell r="F846">
            <v>0</v>
          </cell>
          <cell r="G846">
            <v>7697799.8003550004</v>
          </cell>
          <cell r="H846">
            <v>0</v>
          </cell>
          <cell r="I846">
            <v>0</v>
          </cell>
          <cell r="J846">
            <v>0</v>
          </cell>
          <cell r="K846">
            <v>27712.194748275004</v>
          </cell>
          <cell r="L846">
            <v>7697831.8745208345</v>
          </cell>
          <cell r="M846">
            <v>307911.99201420002</v>
          </cell>
          <cell r="N846" t="e">
            <v>#DIV/0!</v>
          </cell>
          <cell r="O846" t="e">
            <v>#DIV/0!</v>
          </cell>
          <cell r="P846" t="e">
            <v>#DIV/0!</v>
          </cell>
          <cell r="Q846">
            <v>27712.194748275004</v>
          </cell>
          <cell r="R846">
            <v>0</v>
          </cell>
          <cell r="S846">
            <v>7697799.8003550004</v>
          </cell>
          <cell r="T846">
            <v>0</v>
          </cell>
          <cell r="U846">
            <v>0</v>
          </cell>
          <cell r="V846">
            <v>0</v>
          </cell>
          <cell r="W846">
            <v>307911.99201420002</v>
          </cell>
          <cell r="X846">
            <v>0</v>
          </cell>
          <cell r="Y846">
            <v>0</v>
          </cell>
          <cell r="Z846">
            <v>0</v>
          </cell>
        </row>
        <row r="847">
          <cell r="A847" t="str">
            <v>Islington Subway Stn</v>
          </cell>
          <cell r="B847" t="str">
            <v>TTC</v>
          </cell>
          <cell r="C847" t="str">
            <v>TTC</v>
          </cell>
          <cell r="D847">
            <v>0</v>
          </cell>
          <cell r="E847">
            <v>100</v>
          </cell>
          <cell r="F847">
            <v>0</v>
          </cell>
          <cell r="G847">
            <v>78650.080000000002</v>
          </cell>
          <cell r="H847">
            <v>0</v>
          </cell>
          <cell r="I847">
            <v>0</v>
          </cell>
          <cell r="J847">
            <v>0</v>
          </cell>
          <cell r="K847">
            <v>283.14146775119997</v>
          </cell>
          <cell r="L847">
            <v>78650.407708666666</v>
          </cell>
          <cell r="M847">
            <v>3146.0032000000001</v>
          </cell>
          <cell r="N847" t="e">
            <v>#DIV/0!</v>
          </cell>
          <cell r="O847" t="e">
            <v>#DIV/0!</v>
          </cell>
          <cell r="P847" t="e">
            <v>#DIV/0!</v>
          </cell>
          <cell r="Q847">
            <v>283.14146775119997</v>
          </cell>
          <cell r="R847">
            <v>0</v>
          </cell>
          <cell r="S847">
            <v>78650.080000000002</v>
          </cell>
          <cell r="T847">
            <v>0</v>
          </cell>
          <cell r="U847">
            <v>0</v>
          </cell>
          <cell r="V847">
            <v>0</v>
          </cell>
          <cell r="W847">
            <v>3146.0032000000001</v>
          </cell>
          <cell r="X847">
            <v>0</v>
          </cell>
          <cell r="Y847">
            <v>0</v>
          </cell>
          <cell r="Z847">
            <v>0</v>
          </cell>
        </row>
        <row r="848">
          <cell r="A848" t="str">
            <v>Ivan Forrest Gardens</v>
          </cell>
          <cell r="B848" t="str">
            <v>Outdoor Recreational Facilities</v>
          </cell>
          <cell r="C848" t="str">
            <v>Outdoor Recreational Facilities</v>
          </cell>
          <cell r="D848">
            <v>52441</v>
          </cell>
          <cell r="E848">
            <v>100</v>
          </cell>
          <cell r="F848">
            <v>0</v>
          </cell>
          <cell r="G848">
            <v>149.42774</v>
          </cell>
          <cell r="H848">
            <v>0</v>
          </cell>
          <cell r="I848">
            <v>0</v>
          </cell>
          <cell r="J848">
            <v>0</v>
          </cell>
          <cell r="K848">
            <v>0.53794210541609999</v>
          </cell>
          <cell r="L848">
            <v>149.42836261558332</v>
          </cell>
          <cell r="M848">
            <v>5.9771096000000004</v>
          </cell>
          <cell r="N848">
            <v>2.8494567726699209E-3</v>
          </cell>
          <cell r="O848" t="e">
            <v>#DIV/0!</v>
          </cell>
          <cell r="P848">
            <v>2.8494567726699208E-5</v>
          </cell>
          <cell r="Q848">
            <v>0.53794210541609999</v>
          </cell>
          <cell r="R848">
            <v>0</v>
          </cell>
          <cell r="S848">
            <v>149.42774</v>
          </cell>
          <cell r="T848">
            <v>0</v>
          </cell>
          <cell r="U848">
            <v>0</v>
          </cell>
          <cell r="V848">
            <v>0</v>
          </cell>
          <cell r="W848">
            <v>5.9771096000000004</v>
          </cell>
          <cell r="X848">
            <v>0</v>
          </cell>
          <cell r="Y848">
            <v>0</v>
          </cell>
          <cell r="Z848">
            <v>0</v>
          </cell>
        </row>
        <row r="849">
          <cell r="A849" t="str">
            <v>Jack Goodlad Park</v>
          </cell>
          <cell r="B849" t="str">
            <v>Outdoor Recreational Facilities</v>
          </cell>
          <cell r="C849" t="str">
            <v>Outdoor Recreational Facilities</v>
          </cell>
          <cell r="D849">
            <v>2271</v>
          </cell>
          <cell r="E849">
            <v>100</v>
          </cell>
          <cell r="F849">
            <v>0</v>
          </cell>
          <cell r="G849">
            <v>56728.191726999998</v>
          </cell>
          <cell r="H849">
            <v>2807.409091</v>
          </cell>
          <cell r="I849">
            <v>0</v>
          </cell>
          <cell r="J849">
            <v>0</v>
          </cell>
          <cell r="K849">
            <v>310.91593810502343</v>
          </cell>
          <cell r="L849">
            <v>86365.538362506515</v>
          </cell>
          <cell r="M849">
            <v>7602.3346451617908</v>
          </cell>
          <cell r="N849">
            <v>38.029739481508813</v>
          </cell>
          <cell r="O849" t="e">
            <v>#DIV/0!</v>
          </cell>
          <cell r="P849">
            <v>0.38029739481508812</v>
          </cell>
          <cell r="Q849">
            <v>204.22234114007588</v>
          </cell>
          <cell r="R849">
            <v>106.69359696494753</v>
          </cell>
          <cell r="S849">
            <v>56728.191726999998</v>
          </cell>
          <cell r="T849">
            <v>29033.382596394698</v>
          </cell>
          <cell r="U849">
            <v>0</v>
          </cell>
          <cell r="V849">
            <v>0</v>
          </cell>
          <cell r="W849">
            <v>2269.12766908</v>
          </cell>
          <cell r="X849">
            <v>5333.2069760817903</v>
          </cell>
          <cell r="Y849">
            <v>0</v>
          </cell>
          <cell r="Z849">
            <v>0</v>
          </cell>
        </row>
        <row r="850">
          <cell r="A850" t="str">
            <v>James Gardens</v>
          </cell>
          <cell r="B850" t="str">
            <v>Outdoor Recreational Facilities</v>
          </cell>
          <cell r="C850" t="str">
            <v>Outdoor Recreational Facilities</v>
          </cell>
          <cell r="D850">
            <v>2411</v>
          </cell>
          <cell r="E850">
            <v>100</v>
          </cell>
          <cell r="F850">
            <v>0</v>
          </cell>
          <cell r="G850">
            <v>54952.733494999993</v>
          </cell>
          <cell r="H850">
            <v>9650.8365910000011</v>
          </cell>
          <cell r="I850">
            <v>0</v>
          </cell>
          <cell r="J850">
            <v>0</v>
          </cell>
          <cell r="K850">
            <v>564.60388396518283</v>
          </cell>
          <cell r="L850">
            <v>156834.41221255079</v>
          </cell>
          <cell r="M850">
            <v>20531.707103356795</v>
          </cell>
          <cell r="N850">
            <v>65.049528084840645</v>
          </cell>
          <cell r="O850" t="e">
            <v>#DIV/0!</v>
          </cell>
          <cell r="P850">
            <v>0.65049528084840647</v>
          </cell>
          <cell r="Q850">
            <v>197.83066487300238</v>
          </cell>
          <cell r="R850">
            <v>366.77321909218051</v>
          </cell>
          <cell r="S850">
            <v>54952.733494999993</v>
          </cell>
          <cell r="T850">
            <v>99806.056773144708</v>
          </cell>
          <cell r="U850">
            <v>0</v>
          </cell>
          <cell r="V850">
            <v>0</v>
          </cell>
          <cell r="W850">
            <v>2198.1093397999998</v>
          </cell>
          <cell r="X850">
            <v>18333.597763556794</v>
          </cell>
          <cell r="Y850">
            <v>0</v>
          </cell>
          <cell r="Z850">
            <v>0</v>
          </cell>
        </row>
        <row r="851">
          <cell r="A851" t="str">
            <v>Jane &amp; Dundas</v>
          </cell>
          <cell r="B851" t="str">
            <v>Public Libraries</v>
          </cell>
          <cell r="C851" t="str">
            <v>Public Libraries</v>
          </cell>
          <cell r="D851">
            <v>11603</v>
          </cell>
          <cell r="E851">
            <v>70</v>
          </cell>
          <cell r="F851">
            <v>0</v>
          </cell>
          <cell r="G851">
            <v>154552.69450300001</v>
          </cell>
          <cell r="H851">
            <v>14783.104839000001</v>
          </cell>
          <cell r="I851">
            <v>0</v>
          </cell>
          <cell r="J851">
            <v>0</v>
          </cell>
          <cell r="K851">
            <v>1118.2134625647936</v>
          </cell>
          <cell r="L851">
            <v>310614.85071244271</v>
          </cell>
          <cell r="M851">
            <v>34265.424211719917</v>
          </cell>
          <cell r="N851">
            <v>26.770218970304466</v>
          </cell>
          <cell r="O851" t="e">
            <v>#DIV/0!</v>
          </cell>
          <cell r="P851">
            <v>0.38243169957577811</v>
          </cell>
          <cell r="Q851">
            <v>556.39201850121754</v>
          </cell>
          <cell r="R851">
            <v>561.82144406357622</v>
          </cell>
          <cell r="S851">
            <v>154552.69450300001</v>
          </cell>
          <cell r="T851">
            <v>152882.43531348632</v>
          </cell>
          <cell r="U851">
            <v>0</v>
          </cell>
          <cell r="V851">
            <v>0</v>
          </cell>
          <cell r="W851">
            <v>6182.1077801200008</v>
          </cell>
          <cell r="X851">
            <v>28083.316431599913</v>
          </cell>
          <cell r="Y851">
            <v>0</v>
          </cell>
          <cell r="Z851">
            <v>0</v>
          </cell>
        </row>
        <row r="852">
          <cell r="A852" t="str">
            <v>Jane Sheppard</v>
          </cell>
          <cell r="B852" t="str">
            <v>Public Libraries</v>
          </cell>
          <cell r="C852" t="str">
            <v>Public Libraries</v>
          </cell>
          <cell r="D852">
            <v>6997</v>
          </cell>
          <cell r="E852">
            <v>70</v>
          </cell>
          <cell r="F852">
            <v>0</v>
          </cell>
          <cell r="G852">
            <v>152055.34248700002</v>
          </cell>
          <cell r="H852">
            <v>7383.7742790000002</v>
          </cell>
          <cell r="I852">
            <v>0</v>
          </cell>
          <cell r="J852">
            <v>0</v>
          </cell>
          <cell r="K852">
            <v>828.01663308650836</v>
          </cell>
          <cell r="L852">
            <v>230004.62030180788</v>
          </cell>
          <cell r="M852">
            <v>20109.095859553512</v>
          </cell>
          <cell r="N852">
            <v>32.87189085348119</v>
          </cell>
          <cell r="O852" t="e">
            <v>#DIV/0!</v>
          </cell>
          <cell r="P852">
            <v>0.46959844076401702</v>
          </cell>
          <cell r="Q852">
            <v>547.40151378333735</v>
          </cell>
          <cell r="R852">
            <v>280.61511930317107</v>
          </cell>
          <cell r="S852">
            <v>152055.34248700002</v>
          </cell>
          <cell r="T852">
            <v>76360.778461134294</v>
          </cell>
          <cell r="U852">
            <v>0</v>
          </cell>
          <cell r="V852">
            <v>0</v>
          </cell>
          <cell r="W852">
            <v>6082.2136994800012</v>
          </cell>
          <cell r="X852">
            <v>14026.882160073512</v>
          </cell>
          <cell r="Y852">
            <v>0</v>
          </cell>
          <cell r="Z852">
            <v>0</v>
          </cell>
        </row>
        <row r="853">
          <cell r="A853" t="str">
            <v>Jane Substation</v>
          </cell>
          <cell r="B853" t="str">
            <v>TTC</v>
          </cell>
          <cell r="C853" t="str">
            <v>TTC</v>
          </cell>
          <cell r="D853">
            <v>0</v>
          </cell>
          <cell r="E853">
            <v>168</v>
          </cell>
          <cell r="F853">
            <v>0</v>
          </cell>
          <cell r="G853">
            <v>4152567.7552899998</v>
          </cell>
          <cell r="H853">
            <v>0</v>
          </cell>
          <cell r="I853">
            <v>0</v>
          </cell>
          <cell r="J853">
            <v>0</v>
          </cell>
          <cell r="K853">
            <v>14949.306207560328</v>
          </cell>
          <cell r="L853">
            <v>4152585.0576556469</v>
          </cell>
          <cell r="M853">
            <v>166102.7102116</v>
          </cell>
          <cell r="N853" t="e">
            <v>#DIV/0!</v>
          </cell>
          <cell r="O853" t="e">
            <v>#DIV/0!</v>
          </cell>
          <cell r="P853" t="e">
            <v>#DIV/0!</v>
          </cell>
          <cell r="Q853">
            <v>14949.306207560328</v>
          </cell>
          <cell r="R853">
            <v>0</v>
          </cell>
          <cell r="S853">
            <v>4152567.7552899998</v>
          </cell>
          <cell r="T853">
            <v>0</v>
          </cell>
          <cell r="U853">
            <v>0</v>
          </cell>
          <cell r="V853">
            <v>0</v>
          </cell>
          <cell r="W853">
            <v>166102.7102116</v>
          </cell>
          <cell r="X853">
            <v>0</v>
          </cell>
          <cell r="Y853">
            <v>0</v>
          </cell>
          <cell r="Z853">
            <v>0</v>
          </cell>
        </row>
        <row r="854">
          <cell r="A854" t="str">
            <v>Jane Subway Stn</v>
          </cell>
          <cell r="B854" t="str">
            <v>TTC</v>
          </cell>
          <cell r="C854" t="str">
            <v>TTC</v>
          </cell>
          <cell r="D854">
            <v>0</v>
          </cell>
          <cell r="E854">
            <v>168</v>
          </cell>
          <cell r="F854">
            <v>0</v>
          </cell>
          <cell r="G854">
            <v>618891.42220599996</v>
          </cell>
          <cell r="H854">
            <v>0</v>
          </cell>
          <cell r="I854">
            <v>0</v>
          </cell>
          <cell r="J854">
            <v>0</v>
          </cell>
          <cell r="K854">
            <v>2228.0184033129326</v>
          </cell>
          <cell r="L854">
            <v>618894.00092025904</v>
          </cell>
          <cell r="M854">
            <v>24755.656888239999</v>
          </cell>
          <cell r="N854" t="e">
            <v>#DIV/0!</v>
          </cell>
          <cell r="O854" t="e">
            <v>#DIV/0!</v>
          </cell>
          <cell r="P854" t="e">
            <v>#DIV/0!</v>
          </cell>
          <cell r="Q854">
            <v>2228.0184033129326</v>
          </cell>
          <cell r="R854">
            <v>0</v>
          </cell>
          <cell r="S854">
            <v>618891.42220599996</v>
          </cell>
          <cell r="T854">
            <v>0</v>
          </cell>
          <cell r="U854">
            <v>0</v>
          </cell>
          <cell r="V854">
            <v>0</v>
          </cell>
          <cell r="W854">
            <v>24755.656888239999</v>
          </cell>
          <cell r="X854">
            <v>0</v>
          </cell>
          <cell r="Y854">
            <v>0</v>
          </cell>
          <cell r="Z854">
            <v>0</v>
          </cell>
        </row>
        <row r="855">
          <cell r="A855" t="str">
            <v>Jean Augustine Park</v>
          </cell>
          <cell r="B855" t="str">
            <v>Outdoor Recreational Facilities</v>
          </cell>
          <cell r="C855" t="str">
            <v>Outdoor Recreational Facilities</v>
          </cell>
          <cell r="D855">
            <v>86681</v>
          </cell>
          <cell r="E855">
            <v>100</v>
          </cell>
          <cell r="F855">
            <v>0</v>
          </cell>
          <cell r="G855">
            <v>7076.1494999999995</v>
          </cell>
          <cell r="H855">
            <v>0</v>
          </cell>
          <cell r="I855">
            <v>0</v>
          </cell>
          <cell r="J855">
            <v>0</v>
          </cell>
          <cell r="K855">
            <v>25.474244342242496</v>
          </cell>
          <cell r="L855">
            <v>7076.1789839562489</v>
          </cell>
          <cell r="M855">
            <v>283.04597999999999</v>
          </cell>
          <cell r="N855">
            <v>8.1634717919223929E-2</v>
          </cell>
          <cell r="O855" t="e">
            <v>#DIV/0!</v>
          </cell>
          <cell r="P855">
            <v>8.1634717919223932E-4</v>
          </cell>
          <cell r="Q855">
            <v>25.474244342242496</v>
          </cell>
          <cell r="R855">
            <v>0</v>
          </cell>
          <cell r="S855">
            <v>7076.1494999999995</v>
          </cell>
          <cell r="T855">
            <v>0</v>
          </cell>
          <cell r="U855">
            <v>0</v>
          </cell>
          <cell r="V855">
            <v>0</v>
          </cell>
          <cell r="W855">
            <v>283.04597999999999</v>
          </cell>
          <cell r="X855">
            <v>0</v>
          </cell>
          <cell r="Y855">
            <v>0</v>
          </cell>
          <cell r="Z855">
            <v>0</v>
          </cell>
        </row>
        <row r="856">
          <cell r="A856" t="str">
            <v>Jean Sibelius Square</v>
          </cell>
          <cell r="B856" t="str">
            <v>Outdoor Recreational Facilities</v>
          </cell>
          <cell r="C856" t="str">
            <v>Outdoor Recreational Facilities</v>
          </cell>
          <cell r="D856">
            <v>183</v>
          </cell>
          <cell r="E856">
            <v>100</v>
          </cell>
          <cell r="F856">
            <v>0</v>
          </cell>
          <cell r="G856">
            <v>12433.25362</v>
          </cell>
          <cell r="H856">
            <v>0</v>
          </cell>
          <cell r="I856">
            <v>0</v>
          </cell>
          <cell r="J856">
            <v>0</v>
          </cell>
          <cell r="K856">
            <v>44.759899530804297</v>
          </cell>
          <cell r="L856">
            <v>12433.305425223416</v>
          </cell>
          <cell r="M856">
            <v>497.33014479999997</v>
          </cell>
          <cell r="N856">
            <v>67.941559700674404</v>
          </cell>
          <cell r="O856" t="e">
            <v>#DIV/0!</v>
          </cell>
          <cell r="P856">
            <v>0.67941559700674403</v>
          </cell>
          <cell r="Q856">
            <v>44.759899530804297</v>
          </cell>
          <cell r="R856">
            <v>0</v>
          </cell>
          <cell r="S856">
            <v>12433.25362</v>
          </cell>
          <cell r="T856">
            <v>0</v>
          </cell>
          <cell r="U856">
            <v>0</v>
          </cell>
          <cell r="V856">
            <v>0</v>
          </cell>
          <cell r="W856">
            <v>497.33014479999997</v>
          </cell>
          <cell r="X856">
            <v>0</v>
          </cell>
          <cell r="Y856">
            <v>0</v>
          </cell>
          <cell r="Z856">
            <v>0</v>
          </cell>
        </row>
        <row r="857">
          <cell r="A857" t="str">
            <v>Jeff Healey Park</v>
          </cell>
          <cell r="B857" t="str">
            <v>Outdoor Recreational Facilities</v>
          </cell>
          <cell r="C857" t="str">
            <v>Outdoor Recreational Facilities</v>
          </cell>
          <cell r="D857">
            <v>608634</v>
          </cell>
          <cell r="E857">
            <v>100</v>
          </cell>
          <cell r="F857">
            <v>0</v>
          </cell>
          <cell r="G857">
            <v>3259.080575</v>
          </cell>
          <cell r="H857">
            <v>0</v>
          </cell>
          <cell r="I857">
            <v>0</v>
          </cell>
          <cell r="J857">
            <v>0</v>
          </cell>
          <cell r="K857">
            <v>11.732738956208625</v>
          </cell>
          <cell r="L857">
            <v>3259.0941545023957</v>
          </cell>
          <cell r="M857">
            <v>130.363223</v>
          </cell>
          <cell r="N857">
            <v>5.3547684725177951E-3</v>
          </cell>
          <cell r="O857" t="e">
            <v>#DIV/0!</v>
          </cell>
          <cell r="P857">
            <v>5.3547684725177952E-5</v>
          </cell>
          <cell r="Q857">
            <v>11.732738956208625</v>
          </cell>
          <cell r="R857">
            <v>0</v>
          </cell>
          <cell r="S857">
            <v>3259.080575</v>
          </cell>
          <cell r="T857">
            <v>0</v>
          </cell>
          <cell r="U857">
            <v>0</v>
          </cell>
          <cell r="V857">
            <v>0</v>
          </cell>
          <cell r="W857">
            <v>130.363223</v>
          </cell>
          <cell r="X857">
            <v>0</v>
          </cell>
          <cell r="Y857">
            <v>0</v>
          </cell>
          <cell r="Z857">
            <v>0</v>
          </cell>
        </row>
        <row r="858">
          <cell r="A858" t="str">
            <v>Jenner Jean-Marie C.C.</v>
          </cell>
          <cell r="B858" t="str">
            <v>Community Centres</v>
          </cell>
          <cell r="C858" t="str">
            <v>Community Centres</v>
          </cell>
          <cell r="D858">
            <v>13207</v>
          </cell>
          <cell r="E858">
            <v>100</v>
          </cell>
          <cell r="F858">
            <v>0</v>
          </cell>
          <cell r="G858">
            <v>147637.27418099999</v>
          </cell>
          <cell r="H858">
            <v>31079.869445000004</v>
          </cell>
          <cell r="I858">
            <v>0</v>
          </cell>
          <cell r="J858">
            <v>0</v>
          </cell>
          <cell r="K858">
            <v>1712.6648586476774</v>
          </cell>
          <cell r="L858">
            <v>475740.23851324373</v>
          </cell>
          <cell r="M858">
            <v>64947.608153212066</v>
          </cell>
          <cell r="N858">
            <v>36.021824677310796</v>
          </cell>
          <cell r="O858" t="e">
            <v>#DIV/0!</v>
          </cell>
          <cell r="P858">
            <v>0.36021824677310799</v>
          </cell>
          <cell r="Q858">
            <v>531.49640161071261</v>
          </cell>
          <cell r="R858">
            <v>1181.1684570369648</v>
          </cell>
          <cell r="S858">
            <v>147637.27418099999</v>
          </cell>
          <cell r="T858">
            <v>321418.68583935651</v>
          </cell>
          <cell r="U858">
            <v>0</v>
          </cell>
          <cell r="V858">
            <v>0</v>
          </cell>
          <cell r="W858">
            <v>5905.4909672399999</v>
          </cell>
          <cell r="X858">
            <v>59042.117185972063</v>
          </cell>
          <cell r="Y858">
            <v>0</v>
          </cell>
          <cell r="Z858">
            <v>0</v>
          </cell>
        </row>
        <row r="859">
          <cell r="A859" t="str">
            <v>Jesse Ketchum Childcare Centre</v>
          </cell>
          <cell r="B859" t="str">
            <v>Child Care Facilities</v>
          </cell>
          <cell r="C859" t="str">
            <v>Child Care Facilities</v>
          </cell>
          <cell r="D859">
            <v>11550</v>
          </cell>
          <cell r="E859">
            <v>100</v>
          </cell>
          <cell r="F859">
            <v>0</v>
          </cell>
          <cell r="G859">
            <v>23860.897195000001</v>
          </cell>
          <cell r="H859">
            <v>27331.056666</v>
          </cell>
          <cell r="I859">
            <v>0</v>
          </cell>
          <cell r="J859">
            <v>0</v>
          </cell>
          <cell r="K859">
            <v>1124.5970665322661</v>
          </cell>
          <cell r="L859">
            <v>312388.07403674058</v>
          </cell>
          <cell r="M859">
            <v>52874.970925633541</v>
          </cell>
          <cell r="N859">
            <v>27.046586496687496</v>
          </cell>
          <cell r="O859" t="e">
            <v>#DIV/0!</v>
          </cell>
          <cell r="P859">
            <v>0.27046586496687497</v>
          </cell>
          <cell r="Q859">
            <v>85.89958781545792</v>
          </cell>
          <cell r="R859">
            <v>1038.6974787168083</v>
          </cell>
          <cell r="S859">
            <v>23860.897195000001</v>
          </cell>
          <cell r="T859">
            <v>282649.5887227722</v>
          </cell>
          <cell r="U859">
            <v>0</v>
          </cell>
          <cell r="V859">
            <v>0</v>
          </cell>
          <cell r="W859">
            <v>954.43588780000005</v>
          </cell>
          <cell r="X859">
            <v>51920.535037833542</v>
          </cell>
          <cell r="Y859">
            <v>0</v>
          </cell>
          <cell r="Z859">
            <v>0</v>
          </cell>
        </row>
        <row r="860">
          <cell r="A860" t="str">
            <v>Jimmie Simpson R.C</v>
          </cell>
          <cell r="B860" t="str">
            <v>Indoor Recreational Facilities</v>
          </cell>
          <cell r="C860" t="str">
            <v>Indoor Recreational Facilities</v>
          </cell>
          <cell r="D860">
            <v>43906</v>
          </cell>
          <cell r="E860">
            <v>100</v>
          </cell>
          <cell r="F860">
            <v>0</v>
          </cell>
          <cell r="G860">
            <v>1095405.3213220001</v>
          </cell>
          <cell r="H860">
            <v>205192.904243</v>
          </cell>
          <cell r="I860">
            <v>0</v>
          </cell>
          <cell r="J860">
            <v>0</v>
          </cell>
          <cell r="K860">
            <v>11741.686791027616</v>
          </cell>
          <cell r="L860">
            <v>3261579.6641743379</v>
          </cell>
          <cell r="M860">
            <v>433619.12111426471</v>
          </cell>
          <cell r="N860">
            <v>74.285511414711834</v>
          </cell>
          <cell r="O860" t="e">
            <v>#DIV/0!</v>
          </cell>
          <cell r="P860">
            <v>0.74285511414711836</v>
          </cell>
          <cell r="Q860">
            <v>3943.4755878390201</v>
          </cell>
          <cell r="R860">
            <v>7798.2112031885963</v>
          </cell>
          <cell r="S860">
            <v>1095405.3213220001</v>
          </cell>
          <cell r="T860">
            <v>2122043.4578098329</v>
          </cell>
          <cell r="U860">
            <v>0</v>
          </cell>
          <cell r="V860">
            <v>0</v>
          </cell>
          <cell r="W860">
            <v>43816.212852880002</v>
          </cell>
          <cell r="X860">
            <v>389802.9082613847</v>
          </cell>
          <cell r="Y860">
            <v>0</v>
          </cell>
          <cell r="Z860">
            <v>0</v>
          </cell>
        </row>
        <row r="861">
          <cell r="A861" t="str">
            <v>Joel Weeks Park - Storage Bldg</v>
          </cell>
          <cell r="B861" t="str">
            <v>Storage Facilities</v>
          </cell>
          <cell r="C861" t="str">
            <v>Storage Facilities</v>
          </cell>
          <cell r="D861">
            <v>183</v>
          </cell>
          <cell r="E861">
            <v>70</v>
          </cell>
          <cell r="F861">
            <v>0</v>
          </cell>
          <cell r="G861">
            <v>17347.663339999999</v>
          </cell>
          <cell r="H861">
            <v>0</v>
          </cell>
          <cell r="I861">
            <v>0</v>
          </cell>
          <cell r="J861">
            <v>0</v>
          </cell>
          <cell r="K861">
            <v>62.451848238950092</v>
          </cell>
          <cell r="L861">
            <v>17347.73562193058</v>
          </cell>
          <cell r="M861">
            <v>693.90653359999999</v>
          </cell>
          <cell r="N861">
            <v>94.796369518746346</v>
          </cell>
          <cell r="O861" t="e">
            <v>#DIV/0!</v>
          </cell>
          <cell r="P861">
            <v>1.3542338502678049</v>
          </cell>
          <cell r="Q861">
            <v>62.451848238950092</v>
          </cell>
          <cell r="R861">
            <v>0</v>
          </cell>
          <cell r="S861">
            <v>17347.663339999999</v>
          </cell>
          <cell r="T861">
            <v>0</v>
          </cell>
          <cell r="U861">
            <v>0</v>
          </cell>
          <cell r="V861">
            <v>0</v>
          </cell>
          <cell r="W861">
            <v>693.90653359999999</v>
          </cell>
          <cell r="X861">
            <v>0</v>
          </cell>
          <cell r="Y861">
            <v>0</v>
          </cell>
          <cell r="Z861">
            <v>0</v>
          </cell>
        </row>
        <row r="862">
          <cell r="A862" t="str">
            <v>John Booth Arena &amp; R.C</v>
          </cell>
          <cell r="B862" t="str">
            <v>Indoor Recreational Facilities</v>
          </cell>
          <cell r="C862" t="str">
            <v>Indoor Recreational Facilities</v>
          </cell>
          <cell r="D862">
            <v>27007</v>
          </cell>
          <cell r="E862">
            <v>100</v>
          </cell>
          <cell r="F862">
            <v>0</v>
          </cell>
          <cell r="G862">
            <v>444853.45235500002</v>
          </cell>
          <cell r="H862">
            <v>43665.249071000006</v>
          </cell>
          <cell r="I862">
            <v>0</v>
          </cell>
          <cell r="J862">
            <v>0</v>
          </cell>
          <cell r="K862">
            <v>3260.9460100001875</v>
          </cell>
          <cell r="L862">
            <v>905818.33611116325</v>
          </cell>
          <cell r="M862">
            <v>100744.575101888</v>
          </cell>
          <cell r="N862">
            <v>33.540131673683241</v>
          </cell>
          <cell r="O862" t="e">
            <v>#DIV/0!</v>
          </cell>
          <cell r="P862">
            <v>0.33540131673683243</v>
          </cell>
          <cell r="Q862">
            <v>1601.4791012797853</v>
          </cell>
          <cell r="R862">
            <v>1659.4669087204022</v>
          </cell>
          <cell r="S862">
            <v>444853.45235500002</v>
          </cell>
          <cell r="T862">
            <v>451572.90631756076</v>
          </cell>
          <cell r="U862">
            <v>0</v>
          </cell>
          <cell r="V862">
            <v>0</v>
          </cell>
          <cell r="W862">
            <v>17794.1380942</v>
          </cell>
          <cell r="X862">
            <v>82950.437007688</v>
          </cell>
          <cell r="Y862">
            <v>0</v>
          </cell>
          <cell r="Z862">
            <v>0</v>
          </cell>
        </row>
        <row r="863">
          <cell r="A863" t="str">
            <v>John Innes C.C</v>
          </cell>
          <cell r="B863" t="str">
            <v>Community Centres</v>
          </cell>
          <cell r="C863" t="str">
            <v>Community Centres</v>
          </cell>
          <cell r="D863">
            <v>24176</v>
          </cell>
          <cell r="E863">
            <v>100</v>
          </cell>
          <cell r="F863">
            <v>0</v>
          </cell>
          <cell r="G863">
            <v>442906.68395499996</v>
          </cell>
          <cell r="H863">
            <v>74418.276341999997</v>
          </cell>
          <cell r="I863">
            <v>0</v>
          </cell>
          <cell r="J863">
            <v>0</v>
          </cell>
          <cell r="K863">
            <v>4422.6846659316998</v>
          </cell>
          <cell r="L863">
            <v>1228523.5183143611</v>
          </cell>
          <cell r="M863">
            <v>159087.92274233396</v>
          </cell>
          <cell r="N863">
            <v>50.815830506053985</v>
          </cell>
          <cell r="O863" t="e">
            <v>#DIV/0!</v>
          </cell>
          <cell r="P863">
            <v>0.50815830506053983</v>
          </cell>
          <cell r="Q863">
            <v>1594.4707058382592</v>
          </cell>
          <cell r="R863">
            <v>2828.2139600934411</v>
          </cell>
          <cell r="S863">
            <v>442906.68395499996</v>
          </cell>
          <cell r="T863">
            <v>769611.48844606138</v>
          </cell>
          <cell r="U863">
            <v>0</v>
          </cell>
          <cell r="V863">
            <v>0</v>
          </cell>
          <cell r="W863">
            <v>17716.267358199999</v>
          </cell>
          <cell r="X863">
            <v>141371.65538413398</v>
          </cell>
          <cell r="Y863">
            <v>0</v>
          </cell>
          <cell r="Z863">
            <v>0</v>
          </cell>
        </row>
        <row r="864">
          <cell r="A864" t="str">
            <v>John Innes Community Recreation Centre</v>
          </cell>
          <cell r="B864" t="str">
            <v>Indoor Swimming Pool</v>
          </cell>
          <cell r="C864" t="str">
            <v>Indoor Swimming Pool</v>
          </cell>
          <cell r="D864">
            <v>28055</v>
          </cell>
          <cell r="E864">
            <v>100</v>
          </cell>
          <cell r="F864">
            <v>0</v>
          </cell>
          <cell r="G864">
            <v>93199.508499999996</v>
          </cell>
          <cell r="H864">
            <v>0</v>
          </cell>
          <cell r="I864">
            <v>0</v>
          </cell>
          <cell r="J864">
            <v>0</v>
          </cell>
          <cell r="K864">
            <v>335.51962859262744</v>
          </cell>
          <cell r="L864">
            <v>93199.896831285398</v>
          </cell>
          <cell r="M864">
            <v>3727.9803400000001</v>
          </cell>
          <cell r="N864">
            <v>3.3220423037349991</v>
          </cell>
          <cell r="O864" t="e">
            <v>#DIV/0!</v>
          </cell>
          <cell r="P864">
            <v>3.322042303734999E-2</v>
          </cell>
          <cell r="Q864">
            <v>335.51962859262744</v>
          </cell>
          <cell r="R864">
            <v>0</v>
          </cell>
          <cell r="S864">
            <v>93199.508499999996</v>
          </cell>
          <cell r="T864">
            <v>0</v>
          </cell>
          <cell r="U864">
            <v>0</v>
          </cell>
          <cell r="V864">
            <v>0</v>
          </cell>
          <cell r="W864">
            <v>3727.9803400000001</v>
          </cell>
          <cell r="X864">
            <v>0</v>
          </cell>
          <cell r="Y864">
            <v>0</v>
          </cell>
          <cell r="Z864">
            <v>0</v>
          </cell>
        </row>
        <row r="865">
          <cell r="A865" t="str">
            <v>John Street Pumping Station</v>
          </cell>
          <cell r="B865" t="str">
            <v>Water Pumping Facilities</v>
          </cell>
          <cell r="C865" t="str">
            <v>Water Pumping Facilities</v>
          </cell>
          <cell r="D865">
            <v>112773</v>
          </cell>
          <cell r="E865">
            <v>168</v>
          </cell>
          <cell r="F865">
            <v>106167.78</v>
          </cell>
          <cell r="G865">
            <v>44075600.877548002</v>
          </cell>
          <cell r="H865">
            <v>0</v>
          </cell>
          <cell r="I865">
            <v>0</v>
          </cell>
          <cell r="J865">
            <v>0</v>
          </cell>
          <cell r="K865">
            <v>158672.82429318596</v>
          </cell>
          <cell r="L865">
            <v>44075784.525884986</v>
          </cell>
          <cell r="M865">
            <v>1763024.0351019201</v>
          </cell>
          <cell r="N865">
            <v>390.83632186680308</v>
          </cell>
          <cell r="O865">
            <v>415.15217258837839</v>
          </cell>
          <cell r="P865">
            <v>2.3264066777785897</v>
          </cell>
          <cell r="Q865">
            <v>158672.82429318596</v>
          </cell>
          <cell r="R865">
            <v>0</v>
          </cell>
          <cell r="S865">
            <v>44075600.877548002</v>
          </cell>
          <cell r="T865">
            <v>0</v>
          </cell>
          <cell r="U865">
            <v>0</v>
          </cell>
          <cell r="V865">
            <v>0</v>
          </cell>
          <cell r="W865">
            <v>1763024.0351019201</v>
          </cell>
          <cell r="X865">
            <v>0</v>
          </cell>
          <cell r="Y865">
            <v>0</v>
          </cell>
          <cell r="Z865">
            <v>0</v>
          </cell>
        </row>
        <row r="866">
          <cell r="A866" t="str">
            <v>John Tabor Park</v>
          </cell>
          <cell r="B866" t="str">
            <v>Outdoor Recreational Facilities</v>
          </cell>
          <cell r="C866" t="str">
            <v>Outdoor Recreational Facilities</v>
          </cell>
          <cell r="D866">
            <v>278462</v>
          </cell>
          <cell r="E866">
            <v>100</v>
          </cell>
          <cell r="F866">
            <v>0</v>
          </cell>
          <cell r="G866">
            <v>3782.3985170000001</v>
          </cell>
          <cell r="H866">
            <v>0</v>
          </cell>
          <cell r="I866">
            <v>0</v>
          </cell>
          <cell r="J866">
            <v>0</v>
          </cell>
          <cell r="K866">
            <v>13.616691397177755</v>
          </cell>
          <cell r="L866">
            <v>3782.4142769938207</v>
          </cell>
          <cell r="M866">
            <v>151.29594068</v>
          </cell>
          <cell r="N866">
            <v>1.3583233177215636E-2</v>
          </cell>
          <cell r="O866" t="e">
            <v>#DIV/0!</v>
          </cell>
          <cell r="P866">
            <v>1.3583233177215636E-4</v>
          </cell>
          <cell r="Q866">
            <v>13.616691397177755</v>
          </cell>
          <cell r="R866">
            <v>0</v>
          </cell>
          <cell r="S866">
            <v>3782.3985170000001</v>
          </cell>
          <cell r="T866">
            <v>0</v>
          </cell>
          <cell r="U866">
            <v>0</v>
          </cell>
          <cell r="V866">
            <v>0</v>
          </cell>
          <cell r="W866">
            <v>151.29594068</v>
          </cell>
          <cell r="X866">
            <v>0</v>
          </cell>
          <cell r="Y866">
            <v>0</v>
          </cell>
          <cell r="Z866">
            <v>0</v>
          </cell>
        </row>
        <row r="867">
          <cell r="A867" t="str">
            <v>Jonathan Ashbridge Park</v>
          </cell>
          <cell r="B867" t="str">
            <v>Outdoor Recreational Facilities</v>
          </cell>
          <cell r="C867" t="str">
            <v>Outdoor Recreational Facilities</v>
          </cell>
          <cell r="D867">
            <v>1</v>
          </cell>
          <cell r="E867">
            <v>100</v>
          </cell>
          <cell r="F867">
            <v>0</v>
          </cell>
          <cell r="G867">
            <v>9089.3707639999993</v>
          </cell>
          <cell r="H867">
            <v>0</v>
          </cell>
          <cell r="I867">
            <v>0</v>
          </cell>
          <cell r="J867">
            <v>0</v>
          </cell>
          <cell r="K867">
            <v>32.721871090961457</v>
          </cell>
          <cell r="L867">
            <v>9089.4086363781826</v>
          </cell>
          <cell r="M867">
            <v>363.57483055999995</v>
          </cell>
          <cell r="N867">
            <v>9089.4086363781826</v>
          </cell>
          <cell r="O867" t="e">
            <v>#DIV/0!</v>
          </cell>
          <cell r="P867">
            <v>90.894086363781824</v>
          </cell>
          <cell r="Q867">
            <v>32.721871090961457</v>
          </cell>
          <cell r="R867">
            <v>0</v>
          </cell>
          <cell r="S867">
            <v>9089.3707639999993</v>
          </cell>
          <cell r="T867">
            <v>0</v>
          </cell>
          <cell r="U867">
            <v>0</v>
          </cell>
          <cell r="V867">
            <v>0</v>
          </cell>
          <cell r="W867">
            <v>363.57483055999995</v>
          </cell>
          <cell r="X867">
            <v>0</v>
          </cell>
          <cell r="Y867">
            <v>0</v>
          </cell>
          <cell r="Z867">
            <v>0</v>
          </cell>
        </row>
        <row r="868">
          <cell r="A868" t="str">
            <v>Jones</v>
          </cell>
          <cell r="B868" t="str">
            <v>Public Libraries</v>
          </cell>
          <cell r="C868" t="str">
            <v>Public Libraries</v>
          </cell>
          <cell r="D868">
            <v>3638</v>
          </cell>
          <cell r="E868">
            <v>70</v>
          </cell>
          <cell r="F868">
            <v>0</v>
          </cell>
          <cell r="G868">
            <v>55839.723645999999</v>
          </cell>
          <cell r="H868">
            <v>12680.018824000001</v>
          </cell>
          <cell r="I868">
            <v>0</v>
          </cell>
          <cell r="J868">
            <v>0</v>
          </cell>
          <cell r="K868">
            <v>682.91899019136224</v>
          </cell>
          <cell r="L868">
            <v>189699.71949760063</v>
          </cell>
          <cell r="M868">
            <v>26321.693905604563</v>
          </cell>
          <cell r="N868">
            <v>52.143958080703854</v>
          </cell>
          <cell r="O868" t="e">
            <v>#DIV/0!</v>
          </cell>
          <cell r="P868">
            <v>0.74491368686719794</v>
          </cell>
          <cell r="Q868">
            <v>201.02384272145468</v>
          </cell>
          <cell r="R868">
            <v>481.89514746990756</v>
          </cell>
          <cell r="S868">
            <v>55839.723645999999</v>
          </cell>
          <cell r="T868">
            <v>131132.9506721608</v>
          </cell>
          <cell r="U868">
            <v>0</v>
          </cell>
          <cell r="V868">
            <v>0</v>
          </cell>
          <cell r="W868">
            <v>2233.5889458400002</v>
          </cell>
          <cell r="X868">
            <v>24088.104959764561</v>
          </cell>
          <cell r="Y868">
            <v>0</v>
          </cell>
          <cell r="Z868">
            <v>0</v>
          </cell>
        </row>
        <row r="869">
          <cell r="A869" t="str">
            <v>Joseph Bannon Park</v>
          </cell>
          <cell r="B869" t="str">
            <v>Outdoor Recreational Facilities</v>
          </cell>
          <cell r="C869" t="str">
            <v>Outdoor Recreational Facilities</v>
          </cell>
          <cell r="D869">
            <v>1</v>
          </cell>
          <cell r="E869">
            <v>100</v>
          </cell>
          <cell r="F869">
            <v>0</v>
          </cell>
          <cell r="G869">
            <v>95377.705155000003</v>
          </cell>
          <cell r="H869">
            <v>0</v>
          </cell>
          <cell r="I869">
            <v>0</v>
          </cell>
          <cell r="J869">
            <v>0</v>
          </cell>
          <cell r="K869">
            <v>343.36116922357729</v>
          </cell>
          <cell r="L869">
            <v>95378.102562104803</v>
          </cell>
          <cell r="M869">
            <v>3815.1082062</v>
          </cell>
          <cell r="N869">
            <v>95378.102562104803</v>
          </cell>
          <cell r="O869" t="e">
            <v>#DIV/0!</v>
          </cell>
          <cell r="P869">
            <v>953.781025621048</v>
          </cell>
          <cell r="Q869">
            <v>343.36116922357729</v>
          </cell>
          <cell r="R869">
            <v>0</v>
          </cell>
          <cell r="S869">
            <v>95377.705155000003</v>
          </cell>
          <cell r="T869">
            <v>0</v>
          </cell>
          <cell r="U869">
            <v>0</v>
          </cell>
          <cell r="V869">
            <v>0</v>
          </cell>
          <cell r="W869">
            <v>3815.1082062</v>
          </cell>
          <cell r="X869">
            <v>0</v>
          </cell>
          <cell r="Y869">
            <v>0</v>
          </cell>
          <cell r="Z869">
            <v>0</v>
          </cell>
        </row>
        <row r="870">
          <cell r="A870" t="str">
            <v>Joseph J. Piccininni R.C</v>
          </cell>
          <cell r="B870" t="str">
            <v>Indoor Recreational Facilities</v>
          </cell>
          <cell r="C870" t="str">
            <v>Indoor Recreational Facilities</v>
          </cell>
          <cell r="D870">
            <v>70030</v>
          </cell>
          <cell r="E870">
            <v>100</v>
          </cell>
          <cell r="F870">
            <v>0</v>
          </cell>
          <cell r="G870">
            <v>1117362.288472</v>
          </cell>
          <cell r="H870">
            <v>170006.069969</v>
          </cell>
          <cell r="I870">
            <v>0</v>
          </cell>
          <cell r="J870">
            <v>0</v>
          </cell>
          <cell r="K870">
            <v>10483.48145140759</v>
          </cell>
          <cell r="L870">
            <v>2912078.1809465527</v>
          </cell>
          <cell r="M870">
            <v>367653.32259828964</v>
          </cell>
          <cell r="N870">
            <v>41.583295458325757</v>
          </cell>
          <cell r="O870" t="e">
            <v>#DIV/0!</v>
          </cell>
          <cell r="P870">
            <v>0.41583295458325759</v>
          </cell>
          <cell r="Q870">
            <v>4022.5209989335272</v>
          </cell>
          <cell r="R870">
            <v>6460.9604524740625</v>
          </cell>
          <cell r="S870">
            <v>1117362.288472</v>
          </cell>
          <cell r="T870">
            <v>1758151.7737984073</v>
          </cell>
          <cell r="U870">
            <v>0</v>
          </cell>
          <cell r="V870">
            <v>0</v>
          </cell>
          <cell r="W870">
            <v>44694.49153888</v>
          </cell>
          <cell r="X870">
            <v>322958.83105940965</v>
          </cell>
          <cell r="Y870">
            <v>0</v>
          </cell>
          <cell r="Z870">
            <v>0</v>
          </cell>
        </row>
        <row r="871">
          <cell r="A871" t="str">
            <v>Joseph Sheard Parkette</v>
          </cell>
          <cell r="B871" t="str">
            <v>Outdoor Recreational Facilities</v>
          </cell>
          <cell r="C871" t="str">
            <v>Outdoor Recreational Facilities</v>
          </cell>
          <cell r="D871">
            <v>1</v>
          </cell>
          <cell r="E871">
            <v>100</v>
          </cell>
          <cell r="F871">
            <v>0</v>
          </cell>
          <cell r="G871">
            <v>908.93102099999999</v>
          </cell>
          <cell r="H871">
            <v>0</v>
          </cell>
          <cell r="I871">
            <v>0</v>
          </cell>
          <cell r="J871">
            <v>0</v>
          </cell>
          <cell r="K871">
            <v>3.2721653095653149</v>
          </cell>
          <cell r="L871">
            <v>908.93480821258754</v>
          </cell>
          <cell r="M871">
            <v>36.357240840000003</v>
          </cell>
          <cell r="N871">
            <v>908.93480821258754</v>
          </cell>
          <cell r="O871" t="e">
            <v>#DIV/0!</v>
          </cell>
          <cell r="P871">
            <v>9.0893480821258752</v>
          </cell>
          <cell r="Q871">
            <v>3.2721653095653149</v>
          </cell>
          <cell r="R871">
            <v>0</v>
          </cell>
          <cell r="S871">
            <v>908.93102099999999</v>
          </cell>
          <cell r="T871">
            <v>0</v>
          </cell>
          <cell r="U871">
            <v>0</v>
          </cell>
          <cell r="V871">
            <v>0</v>
          </cell>
          <cell r="W871">
            <v>36.357240840000003</v>
          </cell>
          <cell r="X871">
            <v>0</v>
          </cell>
          <cell r="Y871">
            <v>0</v>
          </cell>
          <cell r="Z871">
            <v>0</v>
          </cell>
        </row>
        <row r="872">
          <cell r="A872" t="str">
            <v>June Callwood Park</v>
          </cell>
          <cell r="B872" t="str">
            <v>Outdoor Recreational Facilities</v>
          </cell>
          <cell r="C872" t="str">
            <v>Outdoor Recreational Facilities</v>
          </cell>
          <cell r="D872">
            <v>93839</v>
          </cell>
          <cell r="E872">
            <v>100</v>
          </cell>
          <cell r="F872">
            <v>0</v>
          </cell>
          <cell r="G872">
            <v>11682.934950000001</v>
          </cell>
          <cell r="H872">
            <v>0</v>
          </cell>
          <cell r="I872">
            <v>0</v>
          </cell>
          <cell r="J872">
            <v>0</v>
          </cell>
          <cell r="K872">
            <v>42.058741064024254</v>
          </cell>
          <cell r="L872">
            <v>11682.983628895627</v>
          </cell>
          <cell r="M872">
            <v>467.31739800000003</v>
          </cell>
          <cell r="N872">
            <v>0.12450029975698405</v>
          </cell>
          <cell r="O872" t="e">
            <v>#DIV/0!</v>
          </cell>
          <cell r="P872">
            <v>1.2450029975698406E-3</v>
          </cell>
          <cell r="Q872">
            <v>42.058741064024254</v>
          </cell>
          <cell r="R872">
            <v>0</v>
          </cell>
          <cell r="S872">
            <v>11682.934950000001</v>
          </cell>
          <cell r="T872">
            <v>0</v>
          </cell>
          <cell r="U872">
            <v>0</v>
          </cell>
          <cell r="V872">
            <v>0</v>
          </cell>
          <cell r="W872">
            <v>467.31739800000003</v>
          </cell>
          <cell r="X872">
            <v>0</v>
          </cell>
          <cell r="Y872">
            <v>0</v>
          </cell>
          <cell r="Z872">
            <v>0</v>
          </cell>
        </row>
        <row r="873">
          <cell r="A873" t="str">
            <v>Kbs-Post S East  Parking Lot</v>
          </cell>
          <cell r="B873" t="str">
            <v>Parking Lots and Garages</v>
          </cell>
          <cell r="C873" t="str">
            <v>Parking Lots and Garages</v>
          </cell>
          <cell r="D873">
            <v>173</v>
          </cell>
          <cell r="E873">
            <v>168</v>
          </cell>
          <cell r="F873">
            <v>0</v>
          </cell>
          <cell r="G873">
            <v>39134.846866</v>
          </cell>
          <cell r="H873">
            <v>0</v>
          </cell>
          <cell r="I873">
            <v>0</v>
          </cell>
          <cell r="J873">
            <v>0</v>
          </cell>
          <cell r="K873">
            <v>140.88603574030299</v>
          </cell>
          <cell r="L873">
            <v>39135.009927861938</v>
          </cell>
          <cell r="M873">
            <v>1565.3938746399999</v>
          </cell>
          <cell r="N873">
            <v>226.21393021885513</v>
          </cell>
          <cell r="O873" t="e">
            <v>#DIV/0!</v>
          </cell>
          <cell r="P873">
            <v>1.3465114893979471</v>
          </cell>
          <cell r="Q873">
            <v>140.88603574030299</v>
          </cell>
          <cell r="R873">
            <v>0</v>
          </cell>
          <cell r="S873">
            <v>39134.846866</v>
          </cell>
          <cell r="T873">
            <v>0</v>
          </cell>
          <cell r="U873">
            <v>0</v>
          </cell>
          <cell r="V873">
            <v>0</v>
          </cell>
          <cell r="W873">
            <v>1565.3938746399999</v>
          </cell>
          <cell r="X873">
            <v>0</v>
          </cell>
          <cell r="Y873">
            <v>0</v>
          </cell>
          <cell r="Z873">
            <v>0</v>
          </cell>
        </row>
        <row r="874">
          <cell r="A874" t="str">
            <v>Keele C.C</v>
          </cell>
          <cell r="B874" t="str">
            <v>Outdoor Recreational Facilities</v>
          </cell>
          <cell r="C874" t="str">
            <v>Outdoor Recreational Facilities</v>
          </cell>
          <cell r="D874">
            <v>10000</v>
          </cell>
          <cell r="E874">
            <v>100</v>
          </cell>
          <cell r="F874">
            <v>0</v>
          </cell>
          <cell r="G874">
            <v>7228.6027469999999</v>
          </cell>
          <cell r="H874">
            <v>0</v>
          </cell>
          <cell r="I874">
            <v>0</v>
          </cell>
          <cell r="J874">
            <v>0</v>
          </cell>
          <cell r="K874">
            <v>26.023078318241204</v>
          </cell>
          <cell r="L874">
            <v>7228.6328661781126</v>
          </cell>
          <cell r="M874">
            <v>289.14410988000003</v>
          </cell>
          <cell r="N874">
            <v>0.7228632866178113</v>
          </cell>
          <cell r="O874" t="e">
            <v>#DIV/0!</v>
          </cell>
          <cell r="P874">
            <v>7.2286328661781132E-3</v>
          </cell>
          <cell r="Q874">
            <v>26.023078318241204</v>
          </cell>
          <cell r="R874">
            <v>0</v>
          </cell>
          <cell r="S874">
            <v>7228.6027469999999</v>
          </cell>
          <cell r="T874">
            <v>0</v>
          </cell>
          <cell r="U874">
            <v>0</v>
          </cell>
          <cell r="V874">
            <v>0</v>
          </cell>
          <cell r="W874">
            <v>289.14410988000003</v>
          </cell>
          <cell r="X874">
            <v>0</v>
          </cell>
          <cell r="Y874">
            <v>0</v>
          </cell>
          <cell r="Z874">
            <v>0</v>
          </cell>
        </row>
        <row r="875">
          <cell r="A875" t="str">
            <v>Keele Pumping Station</v>
          </cell>
          <cell r="B875" t="str">
            <v>Water Pumping Facilities</v>
          </cell>
          <cell r="C875" t="str">
            <v>Water Pumping Facilities</v>
          </cell>
          <cell r="D875">
            <v>2745</v>
          </cell>
          <cell r="E875">
            <v>168</v>
          </cell>
          <cell r="F875">
            <v>42080.81</v>
          </cell>
          <cell r="G875">
            <v>7289305.8458710006</v>
          </cell>
          <cell r="H875">
            <v>0</v>
          </cell>
          <cell r="I875">
            <v>0</v>
          </cell>
          <cell r="J875">
            <v>0</v>
          </cell>
          <cell r="K875">
            <v>26241.610384723288</v>
          </cell>
          <cell r="L875">
            <v>7289336.2179786917</v>
          </cell>
          <cell r="M875">
            <v>291572.23383484001</v>
          </cell>
          <cell r="N875">
            <v>2655.4958899740222</v>
          </cell>
          <cell r="O875">
            <v>173.22233621402944</v>
          </cell>
          <cell r="P875">
            <v>15.806523154607275</v>
          </cell>
          <cell r="Q875">
            <v>26241.610384723288</v>
          </cell>
          <cell r="R875">
            <v>0</v>
          </cell>
          <cell r="S875">
            <v>7289305.8458710006</v>
          </cell>
          <cell r="T875">
            <v>0</v>
          </cell>
          <cell r="U875">
            <v>0</v>
          </cell>
          <cell r="V875">
            <v>0</v>
          </cell>
          <cell r="W875">
            <v>291572.23383484001</v>
          </cell>
          <cell r="X875">
            <v>0</v>
          </cell>
          <cell r="Y875">
            <v>0</v>
          </cell>
          <cell r="Z875">
            <v>0</v>
          </cell>
        </row>
        <row r="876">
          <cell r="A876" t="str">
            <v>Keele Subway Stn</v>
          </cell>
          <cell r="B876" t="str">
            <v>TTC</v>
          </cell>
          <cell r="C876" t="str">
            <v>TTC</v>
          </cell>
          <cell r="D876">
            <v>0</v>
          </cell>
          <cell r="E876">
            <v>168</v>
          </cell>
          <cell r="F876">
            <v>0</v>
          </cell>
          <cell r="G876">
            <v>753645.2890639999</v>
          </cell>
          <cell r="H876">
            <v>0</v>
          </cell>
          <cell r="I876">
            <v>0</v>
          </cell>
          <cell r="J876">
            <v>0</v>
          </cell>
          <cell r="K876">
            <v>2713.1343453097356</v>
          </cell>
          <cell r="L876">
            <v>753648.42925270437</v>
          </cell>
          <cell r="M876">
            <v>30145.811562559997</v>
          </cell>
          <cell r="N876" t="e">
            <v>#DIV/0!</v>
          </cell>
          <cell r="O876" t="e">
            <v>#DIV/0!</v>
          </cell>
          <cell r="P876" t="e">
            <v>#DIV/0!</v>
          </cell>
          <cell r="Q876">
            <v>2713.1343453097356</v>
          </cell>
          <cell r="R876">
            <v>0</v>
          </cell>
          <cell r="S876">
            <v>753645.2890639999</v>
          </cell>
          <cell r="T876">
            <v>0</v>
          </cell>
          <cell r="U876">
            <v>0</v>
          </cell>
          <cell r="V876">
            <v>0</v>
          </cell>
          <cell r="W876">
            <v>30145.811562559997</v>
          </cell>
          <cell r="X876">
            <v>0</v>
          </cell>
          <cell r="Y876">
            <v>0</v>
          </cell>
          <cell r="Z876">
            <v>0</v>
          </cell>
        </row>
        <row r="877">
          <cell r="A877" t="str">
            <v>Keele Valley Landfill</v>
          </cell>
          <cell r="B877" t="str">
            <v>Landfill Operations</v>
          </cell>
          <cell r="C877" t="str">
            <v>Landfill Operations</v>
          </cell>
          <cell r="D877">
            <v>10764</v>
          </cell>
          <cell r="E877">
            <v>70</v>
          </cell>
          <cell r="F877">
            <v>0</v>
          </cell>
          <cell r="G877">
            <v>2663916.5124229998</v>
          </cell>
          <cell r="H877">
            <v>0</v>
          </cell>
          <cell r="I877">
            <v>0</v>
          </cell>
          <cell r="J877">
            <v>0</v>
          </cell>
          <cell r="K877">
            <v>9590.1394034704845</v>
          </cell>
          <cell r="L877">
            <v>2663927.6120751346</v>
          </cell>
          <cell r="M877">
            <v>106556.66049692</v>
          </cell>
          <cell r="N877">
            <v>247.48491379367658</v>
          </cell>
          <cell r="O877" t="e">
            <v>#DIV/0!</v>
          </cell>
          <cell r="P877">
            <v>3.5354987684810939</v>
          </cell>
          <cell r="Q877">
            <v>9590.1394034704845</v>
          </cell>
          <cell r="R877">
            <v>0</v>
          </cell>
          <cell r="S877">
            <v>2663916.5124229998</v>
          </cell>
          <cell r="T877">
            <v>0</v>
          </cell>
          <cell r="U877">
            <v>0</v>
          </cell>
          <cell r="V877">
            <v>0</v>
          </cell>
          <cell r="W877">
            <v>106556.66049692</v>
          </cell>
          <cell r="X877">
            <v>0</v>
          </cell>
          <cell r="Y877">
            <v>0</v>
          </cell>
          <cell r="Z877">
            <v>0</v>
          </cell>
        </row>
        <row r="878">
          <cell r="A878" t="str">
            <v>Keelesdale Park</v>
          </cell>
          <cell r="B878" t="str">
            <v>Outdoor Recreational Facilities</v>
          </cell>
          <cell r="C878" t="str">
            <v>Outdoor Recreational Facilities</v>
          </cell>
          <cell r="D878">
            <v>1399233</v>
          </cell>
          <cell r="E878">
            <v>100</v>
          </cell>
          <cell r="F878">
            <v>0</v>
          </cell>
          <cell r="G878">
            <v>102391.600167</v>
          </cell>
          <cell r="H878">
            <v>0</v>
          </cell>
          <cell r="I878">
            <v>0</v>
          </cell>
          <cell r="J878">
            <v>0</v>
          </cell>
          <cell r="K878">
            <v>368.61129647520249</v>
          </cell>
          <cell r="L878">
            <v>102392.02679866736</v>
          </cell>
          <cell r="M878">
            <v>4095.6640066800001</v>
          </cell>
          <cell r="N878">
            <v>7.31772526796233E-2</v>
          </cell>
          <cell r="O878" t="e">
            <v>#DIV/0!</v>
          </cell>
          <cell r="P878">
            <v>7.3177252679623305E-4</v>
          </cell>
          <cell r="Q878">
            <v>368.61129647520249</v>
          </cell>
          <cell r="R878">
            <v>0</v>
          </cell>
          <cell r="S878">
            <v>102391.600167</v>
          </cell>
          <cell r="T878">
            <v>0</v>
          </cell>
          <cell r="U878">
            <v>0</v>
          </cell>
          <cell r="V878">
            <v>0</v>
          </cell>
          <cell r="W878">
            <v>4095.6640066800001</v>
          </cell>
          <cell r="X878">
            <v>0</v>
          </cell>
          <cell r="Y878">
            <v>0</v>
          </cell>
          <cell r="Z878">
            <v>0</v>
          </cell>
        </row>
        <row r="879">
          <cell r="A879" t="str">
            <v>Kenaston Gardens</v>
          </cell>
          <cell r="B879" t="str">
            <v>Outdoor Recreational Facilities</v>
          </cell>
          <cell r="C879" t="str">
            <v>Outdoor Recreational Facilities</v>
          </cell>
          <cell r="D879">
            <v>12432</v>
          </cell>
          <cell r="E879">
            <v>100</v>
          </cell>
          <cell r="F879">
            <v>0</v>
          </cell>
          <cell r="G879">
            <v>5839.6170239999992</v>
          </cell>
          <cell r="H879">
            <v>0</v>
          </cell>
          <cell r="I879">
            <v>0</v>
          </cell>
          <cell r="J879">
            <v>0</v>
          </cell>
          <cell r="K879">
            <v>21.022708880655355</v>
          </cell>
          <cell r="L879">
            <v>5839.641355737599</v>
          </cell>
          <cell r="M879">
            <v>233.58468095999999</v>
          </cell>
          <cell r="N879">
            <v>0.46972662127876441</v>
          </cell>
          <cell r="O879" t="e">
            <v>#DIV/0!</v>
          </cell>
          <cell r="P879">
            <v>4.6972662127876437E-3</v>
          </cell>
          <cell r="Q879">
            <v>21.022708880655355</v>
          </cell>
          <cell r="R879">
            <v>0</v>
          </cell>
          <cell r="S879">
            <v>5839.6170239999992</v>
          </cell>
          <cell r="T879">
            <v>0</v>
          </cell>
          <cell r="U879">
            <v>0</v>
          </cell>
          <cell r="V879">
            <v>0</v>
          </cell>
          <cell r="W879">
            <v>233.58468095999999</v>
          </cell>
          <cell r="X879">
            <v>0</v>
          </cell>
          <cell r="Y879">
            <v>0</v>
          </cell>
          <cell r="Z879">
            <v>0</v>
          </cell>
        </row>
        <row r="880">
          <cell r="A880" t="str">
            <v>Kennedy Eglinton</v>
          </cell>
          <cell r="B880" t="str">
            <v>Public Libraries</v>
          </cell>
          <cell r="C880" t="str">
            <v>Public Libraries</v>
          </cell>
          <cell r="D880">
            <v>7653</v>
          </cell>
          <cell r="E880">
            <v>70</v>
          </cell>
          <cell r="F880">
            <v>0</v>
          </cell>
          <cell r="G880">
            <v>99440.133958000006</v>
          </cell>
          <cell r="H880">
            <v>33.695</v>
          </cell>
          <cell r="I880">
            <v>0</v>
          </cell>
          <cell r="J880">
            <v>0</v>
          </cell>
          <cell r="K880">
            <v>359.26652849503949</v>
          </cell>
          <cell r="L880">
            <v>99796.257915288748</v>
          </cell>
          <cell r="M880">
            <v>4041.6154128700005</v>
          </cell>
          <cell r="N880">
            <v>13.040148688787241</v>
          </cell>
          <cell r="O880" t="e">
            <v>#DIV/0!</v>
          </cell>
          <cell r="P880">
            <v>0.1862878384112463</v>
          </cell>
          <cell r="Q880">
            <v>357.98597385080939</v>
          </cell>
          <cell r="R880">
            <v>1.2805546442301192</v>
          </cell>
          <cell r="S880">
            <v>99440.133958000006</v>
          </cell>
          <cell r="T880">
            <v>348.46358149999998</v>
          </cell>
          <cell r="U880">
            <v>0</v>
          </cell>
          <cell r="V880">
            <v>0</v>
          </cell>
          <cell r="W880">
            <v>3977.6053583200005</v>
          </cell>
          <cell r="X880">
            <v>64.010054550000007</v>
          </cell>
          <cell r="Y880">
            <v>0</v>
          </cell>
          <cell r="Z880">
            <v>0</v>
          </cell>
        </row>
        <row r="881">
          <cell r="A881" t="str">
            <v>Kennedy Park Sewage Pumping Station</v>
          </cell>
          <cell r="B881" t="str">
            <v>Sewage Pumping Facilities</v>
          </cell>
          <cell r="C881" t="str">
            <v>Sewage Pumping Facilities</v>
          </cell>
          <cell r="D881">
            <v>151</v>
          </cell>
          <cell r="E881">
            <v>168</v>
          </cell>
          <cell r="F881">
            <v>124.19</v>
          </cell>
          <cell r="G881">
            <v>16744.237847</v>
          </cell>
          <cell r="H881">
            <v>0</v>
          </cell>
          <cell r="I881">
            <v>0</v>
          </cell>
          <cell r="J881">
            <v>0</v>
          </cell>
          <cell r="K881">
            <v>60.2795074127677</v>
          </cell>
          <cell r="L881">
            <v>16744.307614657693</v>
          </cell>
          <cell r="M881">
            <v>669.76951387999998</v>
          </cell>
          <cell r="N881">
            <v>110.88945440170657</v>
          </cell>
          <cell r="O881">
            <v>134.82814731184229</v>
          </cell>
          <cell r="P881">
            <v>0.66005627620063434</v>
          </cell>
          <cell r="Q881">
            <v>60.2795074127677</v>
          </cell>
          <cell r="R881">
            <v>0</v>
          </cell>
          <cell r="S881">
            <v>16744.237847</v>
          </cell>
          <cell r="T881">
            <v>0</v>
          </cell>
          <cell r="U881">
            <v>0</v>
          </cell>
          <cell r="V881">
            <v>0</v>
          </cell>
          <cell r="W881">
            <v>669.76951387999998</v>
          </cell>
          <cell r="X881">
            <v>0</v>
          </cell>
          <cell r="Y881">
            <v>0</v>
          </cell>
          <cell r="Z881">
            <v>0</v>
          </cell>
        </row>
        <row r="882">
          <cell r="A882" t="str">
            <v>Kennedy Pumping Station</v>
          </cell>
          <cell r="B882" t="str">
            <v>Water Pumping Facilities</v>
          </cell>
          <cell r="C882" t="str">
            <v>Water Pumping Facilities</v>
          </cell>
          <cell r="D882">
            <v>5360</v>
          </cell>
          <cell r="E882">
            <v>168</v>
          </cell>
          <cell r="F882">
            <v>30447.7</v>
          </cell>
          <cell r="G882">
            <v>3280162.1492250003</v>
          </cell>
          <cell r="H882">
            <v>0</v>
          </cell>
          <cell r="I882">
            <v>0</v>
          </cell>
          <cell r="J882">
            <v>0</v>
          </cell>
          <cell r="K882">
            <v>11808.632939642239</v>
          </cell>
          <cell r="L882">
            <v>3280175.8165672887</v>
          </cell>
          <cell r="M882">
            <v>131206.485969</v>
          </cell>
          <cell r="N882">
            <v>611.97310010583749</v>
          </cell>
          <cell r="O882">
            <v>107.73148108288274</v>
          </cell>
          <cell r="P882">
            <v>3.6426970244395087</v>
          </cell>
          <cell r="Q882">
            <v>11808.632939642239</v>
          </cell>
          <cell r="R882">
            <v>0</v>
          </cell>
          <cell r="S882">
            <v>3280162.1492250003</v>
          </cell>
          <cell r="T882">
            <v>0</v>
          </cell>
          <cell r="U882">
            <v>0</v>
          </cell>
          <cell r="V882">
            <v>0</v>
          </cell>
          <cell r="W882">
            <v>131206.485969</v>
          </cell>
          <cell r="X882">
            <v>0</v>
          </cell>
          <cell r="Y882">
            <v>0</v>
          </cell>
          <cell r="Z882">
            <v>0</v>
          </cell>
        </row>
        <row r="883">
          <cell r="A883" t="str">
            <v>Kennedy Substation</v>
          </cell>
          <cell r="B883" t="str">
            <v>TTC</v>
          </cell>
          <cell r="C883" t="str">
            <v>TTC</v>
          </cell>
          <cell r="D883">
            <v>0</v>
          </cell>
          <cell r="E883">
            <v>168</v>
          </cell>
          <cell r="F883">
            <v>0</v>
          </cell>
          <cell r="G883">
            <v>8783889.4310330003</v>
          </cell>
          <cell r="H883">
            <v>0</v>
          </cell>
          <cell r="I883">
            <v>0</v>
          </cell>
          <cell r="J883">
            <v>0</v>
          </cell>
          <cell r="K883">
            <v>31622.133710060265</v>
          </cell>
          <cell r="L883">
            <v>8783926.0305722952</v>
          </cell>
          <cell r="M883">
            <v>351355.57724132005</v>
          </cell>
          <cell r="N883" t="e">
            <v>#DIV/0!</v>
          </cell>
          <cell r="O883" t="e">
            <v>#DIV/0!</v>
          </cell>
          <cell r="P883" t="e">
            <v>#DIV/0!</v>
          </cell>
          <cell r="Q883">
            <v>31622.133710060265</v>
          </cell>
          <cell r="R883">
            <v>0</v>
          </cell>
          <cell r="S883">
            <v>8783889.4310330003</v>
          </cell>
          <cell r="T883">
            <v>0</v>
          </cell>
          <cell r="U883">
            <v>0</v>
          </cell>
          <cell r="V883">
            <v>0</v>
          </cell>
          <cell r="W883">
            <v>351355.57724132005</v>
          </cell>
          <cell r="X883">
            <v>0</v>
          </cell>
          <cell r="Y883">
            <v>0</v>
          </cell>
          <cell r="Z883">
            <v>0</v>
          </cell>
        </row>
        <row r="884">
          <cell r="A884" t="str">
            <v>Kew Gardens Outdoor Rink</v>
          </cell>
          <cell r="B884" t="str">
            <v>Outdoor Recreational Facilities</v>
          </cell>
          <cell r="C884" t="str">
            <v>Outdoor Recreational Facilities</v>
          </cell>
          <cell r="D884">
            <v>797</v>
          </cell>
          <cell r="E884">
            <v>100</v>
          </cell>
          <cell r="F884">
            <v>0</v>
          </cell>
          <cell r="G884">
            <v>354161.20500000002</v>
          </cell>
          <cell r="H884">
            <v>0</v>
          </cell>
          <cell r="I884">
            <v>0</v>
          </cell>
          <cell r="J884">
            <v>0</v>
          </cell>
          <cell r="K884">
            <v>1274.985650418075</v>
          </cell>
          <cell r="L884">
            <v>354162.68067168753</v>
          </cell>
          <cell r="M884">
            <v>14166.448200000001</v>
          </cell>
          <cell r="N884">
            <v>444.36973735468951</v>
          </cell>
          <cell r="O884" t="e">
            <v>#DIV/0!</v>
          </cell>
          <cell r="P884">
            <v>4.443697373546895</v>
          </cell>
          <cell r="Q884">
            <v>1274.985650418075</v>
          </cell>
          <cell r="R884">
            <v>0</v>
          </cell>
          <cell r="S884">
            <v>354161.20500000002</v>
          </cell>
          <cell r="T884">
            <v>0</v>
          </cell>
          <cell r="U884">
            <v>0</v>
          </cell>
          <cell r="V884">
            <v>0</v>
          </cell>
          <cell r="W884">
            <v>14166.448200000001</v>
          </cell>
          <cell r="X884">
            <v>0</v>
          </cell>
          <cell r="Y884">
            <v>0</v>
          </cell>
          <cell r="Z884">
            <v>0</v>
          </cell>
        </row>
        <row r="885">
          <cell r="A885" t="str">
            <v>Kew Gardens Park</v>
          </cell>
          <cell r="B885" t="str">
            <v>Outdoor Recreational Facilities</v>
          </cell>
          <cell r="C885" t="str">
            <v>Outdoor Recreational Facilities</v>
          </cell>
          <cell r="D885">
            <v>18406</v>
          </cell>
          <cell r="E885">
            <v>100</v>
          </cell>
          <cell r="F885">
            <v>0</v>
          </cell>
          <cell r="G885">
            <v>314136.06004900002</v>
          </cell>
          <cell r="H885">
            <v>13972.400630999999</v>
          </cell>
          <cell r="I885">
            <v>0</v>
          </cell>
          <cell r="J885">
            <v>0</v>
          </cell>
          <cell r="K885">
            <v>1661.9057322259341</v>
          </cell>
          <cell r="L885">
            <v>461640.48117387062</v>
          </cell>
          <cell r="M885">
            <v>39108.67215666439</v>
          </cell>
          <cell r="N885">
            <v>25.080978005751962</v>
          </cell>
          <cell r="O885" t="e">
            <v>#DIV/0!</v>
          </cell>
          <cell r="P885">
            <v>0.25080978005751964</v>
          </cell>
          <cell r="Q885">
            <v>1130.8945282173008</v>
          </cell>
          <cell r="R885">
            <v>531.01120400863317</v>
          </cell>
          <cell r="S885">
            <v>314136.06004900002</v>
          </cell>
          <cell r="T885">
            <v>144498.37560561267</v>
          </cell>
          <cell r="U885">
            <v>0</v>
          </cell>
          <cell r="V885">
            <v>0</v>
          </cell>
          <cell r="W885">
            <v>12565.442401960001</v>
          </cell>
          <cell r="X885">
            <v>26543.229754704389</v>
          </cell>
          <cell r="Y885">
            <v>0</v>
          </cell>
          <cell r="Z885">
            <v>0</v>
          </cell>
        </row>
        <row r="886">
          <cell r="A886" t="str">
            <v>King St Garage</v>
          </cell>
          <cell r="B886" t="str">
            <v>Storage Facilities</v>
          </cell>
          <cell r="C886" t="str">
            <v>Storage Facilities</v>
          </cell>
          <cell r="D886">
            <v>83485</v>
          </cell>
          <cell r="E886">
            <v>70</v>
          </cell>
          <cell r="F886">
            <v>0</v>
          </cell>
          <cell r="G886">
            <v>435252.01590699999</v>
          </cell>
          <cell r="H886">
            <v>168455.55967399999</v>
          </cell>
          <cell r="I886">
            <v>0</v>
          </cell>
          <cell r="J886">
            <v>0</v>
          </cell>
          <cell r="K886">
            <v>7968.9481913555637</v>
          </cell>
          <cell r="L886">
            <v>2213596.7198209898</v>
          </cell>
          <cell r="M886">
            <v>337423.42279338109</v>
          </cell>
          <cell r="N886">
            <v>26.514903513457384</v>
          </cell>
          <cell r="O886" t="e">
            <v>#DIV/0!</v>
          </cell>
          <cell r="P886">
            <v>0.37878433590653404</v>
          </cell>
          <cell r="Q886">
            <v>1566.9137860454384</v>
          </cell>
          <cell r="R886">
            <v>6402.0344053101253</v>
          </cell>
          <cell r="S886">
            <v>435252.01590699999</v>
          </cell>
          <cell r="T886">
            <v>1742116.8614806056</v>
          </cell>
          <cell r="U886">
            <v>0</v>
          </cell>
          <cell r="V886">
            <v>0</v>
          </cell>
          <cell r="W886">
            <v>17410.080636279999</v>
          </cell>
          <cell r="X886">
            <v>320013.34215710108</v>
          </cell>
          <cell r="Y886">
            <v>0</v>
          </cell>
          <cell r="Z886">
            <v>0</v>
          </cell>
        </row>
        <row r="887">
          <cell r="A887" t="str">
            <v>King Subway Stn</v>
          </cell>
          <cell r="B887" t="str">
            <v>TTC</v>
          </cell>
          <cell r="C887" t="str">
            <v>TTC</v>
          </cell>
          <cell r="D887">
            <v>0</v>
          </cell>
          <cell r="E887">
            <v>168</v>
          </cell>
          <cell r="F887">
            <v>0</v>
          </cell>
          <cell r="G887">
            <v>573365.54764700006</v>
          </cell>
          <cell r="H887">
            <v>0</v>
          </cell>
          <cell r="I887">
            <v>0</v>
          </cell>
          <cell r="J887">
            <v>0</v>
          </cell>
          <cell r="K887">
            <v>2064.1245720124148</v>
          </cell>
          <cell r="L887">
            <v>573367.93667011522</v>
          </cell>
          <cell r="M887">
            <v>22934.621905880002</v>
          </cell>
          <cell r="N887" t="e">
            <v>#DIV/0!</v>
          </cell>
          <cell r="O887" t="e">
            <v>#DIV/0!</v>
          </cell>
          <cell r="P887" t="e">
            <v>#DIV/0!</v>
          </cell>
          <cell r="Q887">
            <v>2064.1245720124148</v>
          </cell>
          <cell r="R887">
            <v>0</v>
          </cell>
          <cell r="S887">
            <v>573365.54764700006</v>
          </cell>
          <cell r="T887">
            <v>0</v>
          </cell>
          <cell r="U887">
            <v>0</v>
          </cell>
          <cell r="V887">
            <v>0</v>
          </cell>
          <cell r="W887">
            <v>22934.621905880002</v>
          </cell>
          <cell r="X887">
            <v>0</v>
          </cell>
          <cell r="Y887">
            <v>0</v>
          </cell>
          <cell r="Z887">
            <v>0</v>
          </cell>
        </row>
        <row r="888">
          <cell r="A888" t="str">
            <v>Kingston Rd Sewage Pumping Station</v>
          </cell>
          <cell r="B888" t="str">
            <v>Sewage Pumping Facilities</v>
          </cell>
          <cell r="C888" t="str">
            <v>Sewage Pumping Facilities</v>
          </cell>
          <cell r="D888">
            <v>1</v>
          </cell>
          <cell r="E888">
            <v>168</v>
          </cell>
          <cell r="F888">
            <v>93.08</v>
          </cell>
          <cell r="G888">
            <v>132637.62323</v>
          </cell>
          <cell r="H888">
            <v>0</v>
          </cell>
          <cell r="I888">
            <v>0</v>
          </cell>
          <cell r="J888">
            <v>0</v>
          </cell>
          <cell r="K888">
            <v>477.49743319234841</v>
          </cell>
          <cell r="L888">
            <v>132638.17588676346</v>
          </cell>
          <cell r="M888">
            <v>5305.5049292000003</v>
          </cell>
          <cell r="N888">
            <v>132638.17588676346</v>
          </cell>
          <cell r="O888">
            <v>1424.9911461835352</v>
          </cell>
          <cell r="P888">
            <v>789.51295170692538</v>
          </cell>
          <cell r="Q888">
            <v>477.49743319234841</v>
          </cell>
          <cell r="R888">
            <v>0</v>
          </cell>
          <cell r="S888">
            <v>132637.62323</v>
          </cell>
          <cell r="T888">
            <v>0</v>
          </cell>
          <cell r="U888">
            <v>0</v>
          </cell>
          <cell r="V888">
            <v>0</v>
          </cell>
          <cell r="W888">
            <v>5305.5049292000003</v>
          </cell>
          <cell r="X888">
            <v>0</v>
          </cell>
          <cell r="Y888">
            <v>0</v>
          </cell>
          <cell r="Z888">
            <v>0</v>
          </cell>
        </row>
        <row r="889">
          <cell r="A889" t="str">
            <v>Kipling Acres</v>
          </cell>
          <cell r="B889" t="str">
            <v>Long Term Care Homes</v>
          </cell>
          <cell r="C889" t="str">
            <v>Long Term Care Homes</v>
          </cell>
          <cell r="D889">
            <v>184590</v>
          </cell>
          <cell r="E889">
            <v>168</v>
          </cell>
          <cell r="F889">
            <v>0</v>
          </cell>
          <cell r="G889">
            <v>4345092.5560650006</v>
          </cell>
          <cell r="H889">
            <v>538124.46174199996</v>
          </cell>
          <cell r="I889">
            <v>0</v>
          </cell>
          <cell r="J889">
            <v>0</v>
          </cell>
          <cell r="K889">
            <v>36093.437958502829</v>
          </cell>
          <cell r="L889">
            <v>10025954.988473007</v>
          </cell>
          <cell r="M889">
            <v>1196073.3609692599</v>
          </cell>
          <cell r="N889">
            <v>54.314724462175676</v>
          </cell>
          <cell r="O889" t="e">
            <v>#DIV/0!</v>
          </cell>
          <cell r="P889">
            <v>0.32330193132247426</v>
          </cell>
          <cell r="Q889">
            <v>15642.398378222342</v>
          </cell>
          <cell r="R889">
            <v>20451.039580280489</v>
          </cell>
          <cell r="S889">
            <v>4345092.5560650006</v>
          </cell>
          <cell r="T889">
            <v>5565121.7459972408</v>
          </cell>
          <cell r="U889">
            <v>0</v>
          </cell>
          <cell r="V889">
            <v>0</v>
          </cell>
          <cell r="W889">
            <v>173803.70224260003</v>
          </cell>
          <cell r="X889">
            <v>1022269.65872666</v>
          </cell>
          <cell r="Y889">
            <v>0</v>
          </cell>
          <cell r="Z889">
            <v>0</v>
          </cell>
        </row>
        <row r="890">
          <cell r="A890" t="str">
            <v>Kipling Maintenance Yard</v>
          </cell>
          <cell r="B890" t="str">
            <v>Storage Facilities</v>
          </cell>
          <cell r="C890" t="str">
            <v>Storage Facilities</v>
          </cell>
          <cell r="D890">
            <v>27373</v>
          </cell>
          <cell r="E890">
            <v>70</v>
          </cell>
          <cell r="F890">
            <v>0</v>
          </cell>
          <cell r="G890">
            <v>196288.853596</v>
          </cell>
          <cell r="H890">
            <v>45871.935483999994</v>
          </cell>
          <cell r="I890">
            <v>0</v>
          </cell>
          <cell r="J890">
            <v>0</v>
          </cell>
          <cell r="K890">
            <v>2449.9732824471407</v>
          </cell>
          <cell r="L890">
            <v>680548.13401309471</v>
          </cell>
          <cell r="M890">
            <v>94994.011263439956</v>
          </cell>
          <cell r="N890">
            <v>24.862022212146812</v>
          </cell>
          <cell r="O890" t="e">
            <v>#DIV/0!</v>
          </cell>
          <cell r="P890">
            <v>0.35517174588781159</v>
          </cell>
          <cell r="Q890">
            <v>706.64281727840387</v>
          </cell>
          <cell r="R890">
            <v>1743.330465168737</v>
          </cell>
          <cell r="S890">
            <v>196288.853596</v>
          </cell>
          <cell r="T890">
            <v>474393.79519488272</v>
          </cell>
          <cell r="U890">
            <v>0</v>
          </cell>
          <cell r="V890">
            <v>0</v>
          </cell>
          <cell r="W890">
            <v>7851.5541438400005</v>
          </cell>
          <cell r="X890">
            <v>87142.45711959996</v>
          </cell>
          <cell r="Y890">
            <v>0</v>
          </cell>
          <cell r="Z890">
            <v>0</v>
          </cell>
        </row>
        <row r="891">
          <cell r="A891" t="str">
            <v>Kipling Substation</v>
          </cell>
          <cell r="B891" t="str">
            <v>TTC</v>
          </cell>
          <cell r="C891" t="str">
            <v>TTC</v>
          </cell>
          <cell r="D891">
            <v>0</v>
          </cell>
          <cell r="E891">
            <v>168</v>
          </cell>
          <cell r="F891">
            <v>0</v>
          </cell>
          <cell r="G891">
            <v>4870093.7037089998</v>
          </cell>
          <cell r="H891">
            <v>0</v>
          </cell>
          <cell r="I891">
            <v>0</v>
          </cell>
          <cell r="J891">
            <v>0</v>
          </cell>
          <cell r="K891">
            <v>17532.410384757954</v>
          </cell>
          <cell r="L891">
            <v>4870113.9957660986</v>
          </cell>
          <cell r="M891">
            <v>194803.74814836</v>
          </cell>
          <cell r="N891" t="e">
            <v>#DIV/0!</v>
          </cell>
          <cell r="O891" t="e">
            <v>#DIV/0!</v>
          </cell>
          <cell r="P891" t="e">
            <v>#DIV/0!</v>
          </cell>
          <cell r="Q891">
            <v>17532.410384757954</v>
          </cell>
          <cell r="R891">
            <v>0</v>
          </cell>
          <cell r="S891">
            <v>4870093.7037089998</v>
          </cell>
          <cell r="T891">
            <v>0</v>
          </cell>
          <cell r="U891">
            <v>0</v>
          </cell>
          <cell r="V891">
            <v>0</v>
          </cell>
          <cell r="W891">
            <v>194803.74814836</v>
          </cell>
          <cell r="X891">
            <v>0</v>
          </cell>
          <cell r="Y891">
            <v>0</v>
          </cell>
          <cell r="Z891">
            <v>0</v>
          </cell>
        </row>
        <row r="892">
          <cell r="A892" t="str">
            <v>Kipling Yard</v>
          </cell>
          <cell r="B892" t="str">
            <v>Storage Facilities</v>
          </cell>
          <cell r="C892" t="str">
            <v>Storage Facilities</v>
          </cell>
          <cell r="D892">
            <v>11001</v>
          </cell>
          <cell r="E892">
            <v>70</v>
          </cell>
          <cell r="F892">
            <v>0</v>
          </cell>
          <cell r="G892">
            <v>518310.08130099997</v>
          </cell>
          <cell r="H892">
            <v>44575.192000000003</v>
          </cell>
          <cell r="I892">
            <v>0</v>
          </cell>
          <cell r="J892">
            <v>0</v>
          </cell>
          <cell r="K892">
            <v>3559.9727135152393</v>
          </cell>
          <cell r="L892">
            <v>988881.30930978875</v>
          </cell>
          <cell r="M892">
            <v>105411.44974252</v>
          </cell>
          <cell r="N892">
            <v>89.890129016433846</v>
          </cell>
          <cell r="O892" t="e">
            <v>#DIV/0!</v>
          </cell>
          <cell r="P892">
            <v>1.2841447002347692</v>
          </cell>
          <cell r="Q892">
            <v>1865.9240673348193</v>
          </cell>
          <cell r="R892">
            <v>1694.0486461804201</v>
          </cell>
          <cell r="S892">
            <v>518310.08130099997</v>
          </cell>
          <cell r="T892">
            <v>460983.26310640003</v>
          </cell>
          <cell r="U892">
            <v>0</v>
          </cell>
          <cell r="V892">
            <v>0</v>
          </cell>
          <cell r="W892">
            <v>20732.40325204</v>
          </cell>
          <cell r="X892">
            <v>84679.046490480003</v>
          </cell>
          <cell r="Y892">
            <v>0</v>
          </cell>
          <cell r="Z892">
            <v>0</v>
          </cell>
        </row>
        <row r="893">
          <cell r="A893" t="str">
            <v>Kirkwood Park T.C</v>
          </cell>
          <cell r="B893" t="str">
            <v>Outdoor Recreational Facilities</v>
          </cell>
          <cell r="C893" t="str">
            <v>Outdoor Recreational Facilities</v>
          </cell>
          <cell r="D893">
            <v>195537</v>
          </cell>
          <cell r="E893">
            <v>100</v>
          </cell>
          <cell r="F893">
            <v>0</v>
          </cell>
          <cell r="G893">
            <v>11867.602554999999</v>
          </cell>
          <cell r="H893">
            <v>0</v>
          </cell>
          <cell r="I893">
            <v>0</v>
          </cell>
          <cell r="J893">
            <v>0</v>
          </cell>
          <cell r="K893">
            <v>42.723547212038319</v>
          </cell>
          <cell r="L893">
            <v>11867.652003343977</v>
          </cell>
          <cell r="M893">
            <v>474.70410219999997</v>
          </cell>
          <cell r="N893">
            <v>6.0692615736888555E-2</v>
          </cell>
          <cell r="O893" t="e">
            <v>#DIV/0!</v>
          </cell>
          <cell r="P893">
            <v>6.0692615736888554E-4</v>
          </cell>
          <cell r="Q893">
            <v>42.723547212038319</v>
          </cell>
          <cell r="R893">
            <v>0</v>
          </cell>
          <cell r="S893">
            <v>11867.602554999999</v>
          </cell>
          <cell r="T893">
            <v>0</v>
          </cell>
          <cell r="U893">
            <v>0</v>
          </cell>
          <cell r="V893">
            <v>0</v>
          </cell>
          <cell r="W893">
            <v>474.70410219999997</v>
          </cell>
          <cell r="X893">
            <v>0</v>
          </cell>
          <cell r="Y893">
            <v>0</v>
          </cell>
          <cell r="Z893">
            <v>0</v>
          </cell>
        </row>
        <row r="894">
          <cell r="A894" t="str">
            <v>Kiwanis Pool Change Rooms</v>
          </cell>
          <cell r="B894" t="str">
            <v>Outdoor Recreational Facilities</v>
          </cell>
          <cell r="C894" t="str">
            <v>Outdoor Recreational Facilities</v>
          </cell>
          <cell r="D894">
            <v>2939</v>
          </cell>
          <cell r="E894">
            <v>100</v>
          </cell>
          <cell r="F894">
            <v>0</v>
          </cell>
          <cell r="G894">
            <v>161731.99192199999</v>
          </cell>
          <cell r="H894">
            <v>0</v>
          </cell>
          <cell r="I894">
            <v>0</v>
          </cell>
          <cell r="J894">
            <v>0</v>
          </cell>
          <cell r="K894">
            <v>582.23759689907877</v>
          </cell>
          <cell r="L894">
            <v>161732.66580529965</v>
          </cell>
          <cell r="M894">
            <v>6469.2796768799999</v>
          </cell>
          <cell r="N894">
            <v>55.029828446852555</v>
          </cell>
          <cell r="O894" t="e">
            <v>#DIV/0!</v>
          </cell>
          <cell r="P894">
            <v>0.55029828446852558</v>
          </cell>
          <cell r="Q894">
            <v>582.23759689907877</v>
          </cell>
          <cell r="R894">
            <v>0</v>
          </cell>
          <cell r="S894">
            <v>161731.99192199999</v>
          </cell>
          <cell r="T894">
            <v>0</v>
          </cell>
          <cell r="U894">
            <v>0</v>
          </cell>
          <cell r="V894">
            <v>0</v>
          </cell>
          <cell r="W894">
            <v>6469.2796768799999</v>
          </cell>
          <cell r="X894">
            <v>0</v>
          </cell>
          <cell r="Y894">
            <v>0</v>
          </cell>
          <cell r="Z894">
            <v>0</v>
          </cell>
        </row>
        <row r="895">
          <cell r="A895" t="str">
            <v>Knob Hill Park-ODP</v>
          </cell>
          <cell r="B895" t="str">
            <v>Outdoor Recreational Facilities</v>
          </cell>
          <cell r="C895" t="str">
            <v>Outdoor Recreational Facilities</v>
          </cell>
          <cell r="D895">
            <v>3255</v>
          </cell>
          <cell r="E895">
            <v>100</v>
          </cell>
          <cell r="F895">
            <v>0</v>
          </cell>
          <cell r="G895">
            <v>16796.785787000001</v>
          </cell>
          <cell r="H895">
            <v>0</v>
          </cell>
          <cell r="I895">
            <v>0</v>
          </cell>
          <cell r="J895">
            <v>0</v>
          </cell>
          <cell r="K895">
            <v>60.468680784986802</v>
          </cell>
          <cell r="L895">
            <v>16796.855773607447</v>
          </cell>
          <cell r="M895">
            <v>671.87143148000007</v>
          </cell>
          <cell r="N895">
            <v>5.1603243544108901</v>
          </cell>
          <cell r="O895" t="e">
            <v>#DIV/0!</v>
          </cell>
          <cell r="P895">
            <v>5.1603243544108904E-2</v>
          </cell>
          <cell r="Q895">
            <v>60.468680784986802</v>
          </cell>
          <cell r="R895">
            <v>0</v>
          </cell>
          <cell r="S895">
            <v>16796.785787000001</v>
          </cell>
          <cell r="T895">
            <v>0</v>
          </cell>
          <cell r="U895">
            <v>0</v>
          </cell>
          <cell r="V895">
            <v>0</v>
          </cell>
          <cell r="W895">
            <v>671.87143148000007</v>
          </cell>
          <cell r="X895">
            <v>0</v>
          </cell>
          <cell r="Y895">
            <v>0</v>
          </cell>
          <cell r="Z895">
            <v>0</v>
          </cell>
        </row>
        <row r="896">
          <cell r="A896" t="str">
            <v>La Rose Park</v>
          </cell>
          <cell r="B896" t="str">
            <v>Outdoor Recreational Facilities</v>
          </cell>
          <cell r="C896" t="str">
            <v>Outdoor Recreational Facilities</v>
          </cell>
          <cell r="D896">
            <v>207603</v>
          </cell>
          <cell r="E896">
            <v>100</v>
          </cell>
          <cell r="F896">
            <v>0</v>
          </cell>
          <cell r="G896">
            <v>2196.7079349999999</v>
          </cell>
          <cell r="H896">
            <v>0</v>
          </cell>
          <cell r="I896">
            <v>0</v>
          </cell>
          <cell r="J896">
            <v>0</v>
          </cell>
          <cell r="K896">
            <v>7.9081815166190239</v>
          </cell>
          <cell r="L896">
            <v>2196.7170879497289</v>
          </cell>
          <cell r="M896">
            <v>87.868317399999995</v>
          </cell>
          <cell r="N896">
            <v>1.0581335953477209E-2</v>
          </cell>
          <cell r="O896" t="e">
            <v>#DIV/0!</v>
          </cell>
          <cell r="P896">
            <v>1.058133595347721E-4</v>
          </cell>
          <cell r="Q896">
            <v>7.9081815166190239</v>
          </cell>
          <cell r="R896">
            <v>0</v>
          </cell>
          <cell r="S896">
            <v>2196.7079349999999</v>
          </cell>
          <cell r="T896">
            <v>0</v>
          </cell>
          <cell r="U896">
            <v>0</v>
          </cell>
          <cell r="V896">
            <v>0</v>
          </cell>
          <cell r="W896">
            <v>87.868317399999995</v>
          </cell>
          <cell r="X896">
            <v>0</v>
          </cell>
          <cell r="Y896">
            <v>0</v>
          </cell>
          <cell r="Z896">
            <v>0</v>
          </cell>
        </row>
        <row r="897">
          <cell r="A897" t="str">
            <v>Lake Front Boat Hse</v>
          </cell>
          <cell r="B897" t="str">
            <v>Outdoor Recreational Facilities</v>
          </cell>
          <cell r="C897" t="str">
            <v>Outdoor Recreational Facilities</v>
          </cell>
          <cell r="D897">
            <v>1</v>
          </cell>
          <cell r="E897">
            <v>100</v>
          </cell>
          <cell r="F897">
            <v>0</v>
          </cell>
          <cell r="G897">
            <v>11752.264539000002</v>
          </cell>
          <cell r="H897">
            <v>0</v>
          </cell>
          <cell r="I897">
            <v>0</v>
          </cell>
          <cell r="J897">
            <v>0</v>
          </cell>
          <cell r="K897">
            <v>42.308328624368087</v>
          </cell>
          <cell r="L897">
            <v>11752.313506768913</v>
          </cell>
          <cell r="M897">
            <v>470.09058156000009</v>
          </cell>
          <cell r="N897">
            <v>11752.313506768913</v>
          </cell>
          <cell r="O897" t="e">
            <v>#DIV/0!</v>
          </cell>
          <cell r="P897">
            <v>117.52313506768913</v>
          </cell>
          <cell r="Q897">
            <v>42.308328624368087</v>
          </cell>
          <cell r="R897">
            <v>0</v>
          </cell>
          <cell r="S897">
            <v>11752.264539000002</v>
          </cell>
          <cell r="T897">
            <v>0</v>
          </cell>
          <cell r="U897">
            <v>0</v>
          </cell>
          <cell r="V897">
            <v>0</v>
          </cell>
          <cell r="W897">
            <v>470.09058156000009</v>
          </cell>
          <cell r="X897">
            <v>0</v>
          </cell>
          <cell r="Y897">
            <v>0</v>
          </cell>
          <cell r="Z897">
            <v>0</v>
          </cell>
        </row>
        <row r="898">
          <cell r="A898" t="str">
            <v>Lakeshore Assembly Hall</v>
          </cell>
          <cell r="B898" t="str">
            <v>Cultural Facilities</v>
          </cell>
          <cell r="C898" t="str">
            <v>Cultural Facilities</v>
          </cell>
          <cell r="D898">
            <v>14596</v>
          </cell>
          <cell r="E898">
            <v>100</v>
          </cell>
          <cell r="F898">
            <v>0</v>
          </cell>
          <cell r="G898">
            <v>291442.88931</v>
          </cell>
          <cell r="H898">
            <v>35452.062666999998</v>
          </cell>
          <cell r="I898">
            <v>0</v>
          </cell>
          <cell r="J898">
            <v>0</v>
          </cell>
          <cell r="K898">
            <v>2396.5293413672061</v>
          </cell>
          <cell r="L898">
            <v>665702.5948242239</v>
          </cell>
          <cell r="M898">
            <v>79005.644500273236</v>
          </cell>
          <cell r="N898">
            <v>45.608563635531922</v>
          </cell>
          <cell r="O898" t="e">
            <v>#DIV/0!</v>
          </cell>
          <cell r="P898">
            <v>0.45608563635531923</v>
          </cell>
          <cell r="Q898">
            <v>1049.1987731593397</v>
          </cell>
          <cell r="R898">
            <v>1347.3305682078667</v>
          </cell>
          <cell r="S898">
            <v>291442.88931</v>
          </cell>
          <cell r="T898">
            <v>366634.59648331389</v>
          </cell>
          <cell r="U898">
            <v>0</v>
          </cell>
          <cell r="V898">
            <v>0</v>
          </cell>
          <cell r="W898">
            <v>11657.7155724</v>
          </cell>
          <cell r="X898">
            <v>67347.928927873232</v>
          </cell>
          <cell r="Y898">
            <v>0</v>
          </cell>
          <cell r="Z898">
            <v>0</v>
          </cell>
        </row>
        <row r="899">
          <cell r="A899" t="str">
            <v>Lakeshore Community Ctr</v>
          </cell>
          <cell r="B899" t="str">
            <v>Community Centres</v>
          </cell>
          <cell r="C899" t="str">
            <v>Community Centres</v>
          </cell>
          <cell r="D899">
            <v>5952</v>
          </cell>
          <cell r="E899">
            <v>100</v>
          </cell>
          <cell r="F899">
            <v>0</v>
          </cell>
          <cell r="G899">
            <v>126930.61306199999</v>
          </cell>
          <cell r="H899">
            <v>0</v>
          </cell>
          <cell r="I899">
            <v>0</v>
          </cell>
          <cell r="J899">
            <v>0</v>
          </cell>
          <cell r="K899">
            <v>456.95211098239588</v>
          </cell>
          <cell r="L899">
            <v>126931.14193955442</v>
          </cell>
          <cell r="M899">
            <v>5077.2245224799999</v>
          </cell>
          <cell r="N899">
            <v>21.325796696833741</v>
          </cell>
          <cell r="O899" t="e">
            <v>#DIV/0!</v>
          </cell>
          <cell r="P899">
            <v>0.2132579669683374</v>
          </cell>
          <cell r="Q899">
            <v>456.95211098239588</v>
          </cell>
          <cell r="R899">
            <v>0</v>
          </cell>
          <cell r="S899">
            <v>126930.61306199999</v>
          </cell>
          <cell r="T899">
            <v>0</v>
          </cell>
          <cell r="U899">
            <v>0</v>
          </cell>
          <cell r="V899">
            <v>0</v>
          </cell>
          <cell r="W899">
            <v>5077.2245224799999</v>
          </cell>
          <cell r="X899">
            <v>0</v>
          </cell>
          <cell r="Y899">
            <v>0</v>
          </cell>
          <cell r="Z899">
            <v>0</v>
          </cell>
        </row>
        <row r="900">
          <cell r="A900" t="str">
            <v>Lakeshore Garage &amp; Shop</v>
          </cell>
          <cell r="B900" t="str">
            <v>TTC</v>
          </cell>
          <cell r="C900" t="str">
            <v>TTC</v>
          </cell>
          <cell r="D900">
            <v>0</v>
          </cell>
          <cell r="E900">
            <v>70</v>
          </cell>
          <cell r="F900">
            <v>0</v>
          </cell>
          <cell r="G900">
            <v>2155004.3788709999</v>
          </cell>
          <cell r="H900">
            <v>128039.74344799999</v>
          </cell>
          <cell r="I900">
            <v>0</v>
          </cell>
          <cell r="J900">
            <v>0</v>
          </cell>
          <cell r="K900">
            <v>12624.107982705671</v>
          </cell>
          <cell r="L900">
            <v>3506696.6618626863</v>
          </cell>
          <cell r="M900">
            <v>329435.99538557115</v>
          </cell>
          <cell r="N900" t="e">
            <v>#DIV/0!</v>
          </cell>
          <cell r="O900" t="e">
            <v>#DIV/0!</v>
          </cell>
          <cell r="P900" t="e">
            <v>#DIV/0!</v>
          </cell>
          <cell r="Q900">
            <v>7758.0480890012823</v>
          </cell>
          <cell r="R900">
            <v>4866.0598937043878</v>
          </cell>
          <cell r="S900">
            <v>2155004.3788709999</v>
          </cell>
          <cell r="T900">
            <v>1324148.6148161814</v>
          </cell>
          <cell r="U900">
            <v>0</v>
          </cell>
          <cell r="V900">
            <v>0</v>
          </cell>
          <cell r="W900">
            <v>86200.175154839992</v>
          </cell>
          <cell r="X900">
            <v>243235.82023073113</v>
          </cell>
          <cell r="Y900">
            <v>0</v>
          </cell>
          <cell r="Z900">
            <v>0</v>
          </cell>
        </row>
        <row r="901">
          <cell r="A901" t="str">
            <v>Lakeshore Lodge</v>
          </cell>
          <cell r="B901" t="str">
            <v>Long Term Care Homes</v>
          </cell>
          <cell r="C901" t="str">
            <v>Long Term Care Homes</v>
          </cell>
          <cell r="D901">
            <v>88964</v>
          </cell>
          <cell r="E901">
            <v>168</v>
          </cell>
          <cell r="F901">
            <v>0</v>
          </cell>
          <cell r="G901">
            <v>1571162.3916450001</v>
          </cell>
          <cell r="H901">
            <v>198486.00866599998</v>
          </cell>
          <cell r="I901">
            <v>0</v>
          </cell>
          <cell r="J901">
            <v>0</v>
          </cell>
          <cell r="K901">
            <v>13199.528557590726</v>
          </cell>
          <cell r="L901">
            <v>3666535.7104418683</v>
          </cell>
          <cell r="M901">
            <v>439908.38146851351</v>
          </cell>
          <cell r="N901">
            <v>41.213701164986603</v>
          </cell>
          <cell r="O901" t="e">
            <v>#DIV/0!</v>
          </cell>
          <cell r="P901">
            <v>0.24531964979158691</v>
          </cell>
          <cell r="Q901">
            <v>5656.2081773578748</v>
          </cell>
          <cell r="R901">
            <v>7543.3203802328517</v>
          </cell>
          <cell r="S901">
            <v>1571162.3916450001</v>
          </cell>
          <cell r="T901">
            <v>2052682.7558211719</v>
          </cell>
          <cell r="U901">
            <v>0</v>
          </cell>
          <cell r="V901">
            <v>0</v>
          </cell>
          <cell r="W901">
            <v>62846.495665800001</v>
          </cell>
          <cell r="X901">
            <v>377061.88580271351</v>
          </cell>
          <cell r="Y901">
            <v>0</v>
          </cell>
          <cell r="Z901">
            <v>0</v>
          </cell>
        </row>
        <row r="902">
          <cell r="A902" t="str">
            <v>Lakeshore Substation</v>
          </cell>
          <cell r="B902" t="str">
            <v>TTC</v>
          </cell>
          <cell r="C902" t="str">
            <v>TTC</v>
          </cell>
          <cell r="D902">
            <v>0</v>
          </cell>
          <cell r="E902">
            <v>168</v>
          </cell>
          <cell r="F902">
            <v>0</v>
          </cell>
          <cell r="G902">
            <v>155247.92571400001</v>
          </cell>
          <cell r="H902">
            <v>0</v>
          </cell>
          <cell r="I902">
            <v>0</v>
          </cell>
          <cell r="J902">
            <v>0</v>
          </cell>
          <cell r="K902">
            <v>558.8948612892857</v>
          </cell>
          <cell r="L902">
            <v>155248.57258035714</v>
          </cell>
          <cell r="M902">
            <v>6209.9170285600003</v>
          </cell>
          <cell r="N902" t="e">
            <v>#DIV/0!</v>
          </cell>
          <cell r="O902" t="e">
            <v>#DIV/0!</v>
          </cell>
          <cell r="P902" t="e">
            <v>#DIV/0!</v>
          </cell>
          <cell r="Q902">
            <v>558.8948612892857</v>
          </cell>
          <cell r="R902">
            <v>0</v>
          </cell>
          <cell r="S902">
            <v>155247.92571400001</v>
          </cell>
          <cell r="T902">
            <v>0</v>
          </cell>
          <cell r="U902">
            <v>0</v>
          </cell>
          <cell r="V902">
            <v>0</v>
          </cell>
          <cell r="W902">
            <v>6209.9170285600003</v>
          </cell>
          <cell r="X902">
            <v>0</v>
          </cell>
          <cell r="Y902">
            <v>0</v>
          </cell>
          <cell r="Z902">
            <v>0</v>
          </cell>
        </row>
        <row r="903">
          <cell r="A903" t="str">
            <v>Lambton Kingsway Pool/Rink</v>
          </cell>
          <cell r="B903" t="str">
            <v>Outdoor Recreational Facilities</v>
          </cell>
          <cell r="C903" t="str">
            <v>Outdoor Recreational Facilities</v>
          </cell>
          <cell r="D903">
            <v>1076</v>
          </cell>
          <cell r="E903">
            <v>100</v>
          </cell>
          <cell r="F903">
            <v>0</v>
          </cell>
          <cell r="G903">
            <v>237241.95723099998</v>
          </cell>
          <cell r="H903">
            <v>9801</v>
          </cell>
          <cell r="I903">
            <v>0</v>
          </cell>
          <cell r="J903">
            <v>0</v>
          </cell>
          <cell r="K903">
            <v>1226.5546779091969</v>
          </cell>
          <cell r="L903">
            <v>340709.63275255472</v>
          </cell>
          <cell r="M903">
            <v>28108.539979239999</v>
          </cell>
          <cell r="N903">
            <v>316.64464010460478</v>
          </cell>
          <cell r="O903" t="e">
            <v>#DIV/0!</v>
          </cell>
          <cell r="P903">
            <v>3.1664464010460476</v>
          </cell>
          <cell r="Q903">
            <v>854.07460466095836</v>
          </cell>
          <cell r="R903">
            <v>372.48007324823857</v>
          </cell>
          <cell r="S903">
            <v>237241.95723099998</v>
          </cell>
          <cell r="T903">
            <v>101359.00169999999</v>
          </cell>
          <cell r="U903">
            <v>0</v>
          </cell>
          <cell r="V903">
            <v>0</v>
          </cell>
          <cell r="W903">
            <v>9489.6782892399988</v>
          </cell>
          <cell r="X903">
            <v>18618.861690000002</v>
          </cell>
          <cell r="Y903">
            <v>0</v>
          </cell>
          <cell r="Z903">
            <v>0</v>
          </cell>
        </row>
        <row r="904">
          <cell r="A904" t="str">
            <v>Lambton Park Arena</v>
          </cell>
          <cell r="B904" t="str">
            <v>Indoor Sports Arena</v>
          </cell>
          <cell r="C904" t="str">
            <v>Indoor Sports Arena</v>
          </cell>
          <cell r="D904">
            <v>24854</v>
          </cell>
          <cell r="E904">
            <v>100</v>
          </cell>
          <cell r="F904">
            <v>0</v>
          </cell>
          <cell r="G904">
            <v>498311.870765</v>
          </cell>
          <cell r="H904">
            <v>23495.847905000002</v>
          </cell>
          <cell r="I904">
            <v>0</v>
          </cell>
          <cell r="J904">
            <v>0</v>
          </cell>
          <cell r="K904">
            <v>2686.8732916363133</v>
          </cell>
          <cell r="L904">
            <v>746353.69212119817</v>
          </cell>
          <cell r="M904">
            <v>64567.302137249455</v>
          </cell>
          <cell r="N904">
            <v>30.029520082127551</v>
          </cell>
          <cell r="O904" t="e">
            <v>#DIV/0!</v>
          </cell>
          <cell r="P904">
            <v>0.30029520082127553</v>
          </cell>
          <cell r="Q904">
            <v>1793.9302094320615</v>
          </cell>
          <cell r="R904">
            <v>892.94308220425194</v>
          </cell>
          <cell r="S904">
            <v>498311.870765</v>
          </cell>
          <cell r="T904">
            <v>242987.01027913851</v>
          </cell>
          <cell r="U904">
            <v>0</v>
          </cell>
          <cell r="V904">
            <v>0</v>
          </cell>
          <cell r="W904">
            <v>19932.4748306</v>
          </cell>
          <cell r="X904">
            <v>44634.827306649458</v>
          </cell>
          <cell r="Y904">
            <v>0</v>
          </cell>
          <cell r="Z904">
            <v>0</v>
          </cell>
        </row>
        <row r="905">
          <cell r="A905" t="str">
            <v>L'Amoreaux C.C</v>
          </cell>
          <cell r="B905" t="str">
            <v>Indoor Recreational Facilities</v>
          </cell>
          <cell r="C905" t="str">
            <v>Indoor Recreational Facilities</v>
          </cell>
          <cell r="D905">
            <v>25995</v>
          </cell>
          <cell r="E905">
            <v>100</v>
          </cell>
          <cell r="F905">
            <v>0</v>
          </cell>
          <cell r="G905">
            <v>439474.492424</v>
          </cell>
          <cell r="H905">
            <v>0</v>
          </cell>
          <cell r="I905">
            <v>0</v>
          </cell>
          <cell r="J905">
            <v>0</v>
          </cell>
          <cell r="K905">
            <v>1582.1147648437864</v>
          </cell>
          <cell r="L905">
            <v>439476.32356771844</v>
          </cell>
          <cell r="M905">
            <v>17578.979696959999</v>
          </cell>
          <cell r="N905">
            <v>16.906186711587551</v>
          </cell>
          <cell r="O905" t="e">
            <v>#DIV/0!</v>
          </cell>
          <cell r="P905">
            <v>0.16906186711587551</v>
          </cell>
          <cell r="Q905">
            <v>1582.1147648437864</v>
          </cell>
          <cell r="R905">
            <v>0</v>
          </cell>
          <cell r="S905">
            <v>439474.492424</v>
          </cell>
          <cell r="T905">
            <v>0</v>
          </cell>
          <cell r="U905">
            <v>0</v>
          </cell>
          <cell r="V905">
            <v>0</v>
          </cell>
          <cell r="W905">
            <v>17578.979696959999</v>
          </cell>
          <cell r="X905">
            <v>0</v>
          </cell>
          <cell r="Y905">
            <v>0</v>
          </cell>
          <cell r="Z905">
            <v>0</v>
          </cell>
        </row>
        <row r="906">
          <cell r="A906" t="str">
            <v>L'Amoreaux Park Yard</v>
          </cell>
          <cell r="B906" t="str">
            <v>Indoor Recreational Facilities</v>
          </cell>
          <cell r="C906" t="str">
            <v>Indoor Recreational Facilities</v>
          </cell>
          <cell r="D906">
            <v>1690</v>
          </cell>
          <cell r="E906">
            <v>100</v>
          </cell>
          <cell r="F906">
            <v>0</v>
          </cell>
          <cell r="G906">
            <v>52719.302187000001</v>
          </cell>
          <cell r="H906">
            <v>0</v>
          </cell>
          <cell r="I906">
            <v>0</v>
          </cell>
          <cell r="J906">
            <v>0</v>
          </cell>
          <cell r="K906">
            <v>189.79027866273279</v>
          </cell>
          <cell r="L906">
            <v>52719.521850759113</v>
          </cell>
          <cell r="M906">
            <v>2108.7720874800002</v>
          </cell>
          <cell r="N906">
            <v>31.194983343644445</v>
          </cell>
          <cell r="O906" t="e">
            <v>#DIV/0!</v>
          </cell>
          <cell r="P906">
            <v>0.31194983343644445</v>
          </cell>
          <cell r="Q906">
            <v>189.79027866273279</v>
          </cell>
          <cell r="R906">
            <v>0</v>
          </cell>
          <cell r="S906">
            <v>52719.302187000001</v>
          </cell>
          <cell r="T906">
            <v>0</v>
          </cell>
          <cell r="U906">
            <v>0</v>
          </cell>
          <cell r="V906">
            <v>0</v>
          </cell>
          <cell r="W906">
            <v>2108.7720874800002</v>
          </cell>
          <cell r="X906">
            <v>0</v>
          </cell>
          <cell r="Y906">
            <v>0</v>
          </cell>
          <cell r="Z906">
            <v>0</v>
          </cell>
        </row>
        <row r="907">
          <cell r="A907" t="str">
            <v>L'Amoreaux Sports and Tennis</v>
          </cell>
          <cell r="B907" t="str">
            <v>Indoor Recreational Facilities</v>
          </cell>
          <cell r="C907" t="str">
            <v>Indoor Recreational Facilities</v>
          </cell>
          <cell r="D907">
            <v>56253</v>
          </cell>
          <cell r="E907">
            <v>100</v>
          </cell>
          <cell r="F907">
            <v>0</v>
          </cell>
          <cell r="G907">
            <v>1069328.71579</v>
          </cell>
          <cell r="H907">
            <v>117272.864243</v>
          </cell>
          <cell r="I907">
            <v>0</v>
          </cell>
          <cell r="J907">
            <v>0</v>
          </cell>
          <cell r="K907">
            <v>8306.4716811623875</v>
          </cell>
          <cell r="L907">
            <v>2307353.2447673301</v>
          </cell>
          <cell r="M907">
            <v>265555.23610538471</v>
          </cell>
          <cell r="N907">
            <v>41.017425644273729</v>
          </cell>
          <cell r="O907" t="e">
            <v>#DIV/0!</v>
          </cell>
          <cell r="P907">
            <v>0.41017425644273731</v>
          </cell>
          <cell r="Q907">
            <v>3849.5994167747367</v>
          </cell>
          <cell r="R907">
            <v>4456.8722643876517</v>
          </cell>
          <cell r="S907">
            <v>1069328.71579</v>
          </cell>
          <cell r="T907">
            <v>1212800.780141833</v>
          </cell>
          <cell r="U907">
            <v>0</v>
          </cell>
          <cell r="V907">
            <v>0</v>
          </cell>
          <cell r="W907">
            <v>42773.148631600001</v>
          </cell>
          <cell r="X907">
            <v>222782.08747378469</v>
          </cell>
          <cell r="Y907">
            <v>0</v>
          </cell>
          <cell r="Z907">
            <v>0</v>
          </cell>
        </row>
        <row r="908">
          <cell r="A908" t="str">
            <v>L'Amoreux Fieldhouse</v>
          </cell>
          <cell r="B908" t="str">
            <v>Outdoor Recreational Facilities</v>
          </cell>
          <cell r="C908" t="str">
            <v>Outdoor Recreational Facilities</v>
          </cell>
          <cell r="D908">
            <v>1991</v>
          </cell>
          <cell r="E908">
            <v>100</v>
          </cell>
          <cell r="F908">
            <v>0</v>
          </cell>
          <cell r="G908">
            <v>11117.424626</v>
          </cell>
          <cell r="H908">
            <v>0</v>
          </cell>
          <cell r="I908">
            <v>0</v>
          </cell>
          <cell r="J908">
            <v>0</v>
          </cell>
          <cell r="K908">
            <v>40.022895414969391</v>
          </cell>
          <cell r="L908">
            <v>11117.470948602609</v>
          </cell>
          <cell r="M908">
            <v>444.69698504000002</v>
          </cell>
          <cell r="N908">
            <v>5.5838628571585183</v>
          </cell>
          <cell r="O908" t="e">
            <v>#DIV/0!</v>
          </cell>
          <cell r="P908">
            <v>5.5838628571585183E-2</v>
          </cell>
          <cell r="Q908">
            <v>40.022895414969391</v>
          </cell>
          <cell r="R908">
            <v>0</v>
          </cell>
          <cell r="S908">
            <v>11117.424626</v>
          </cell>
          <cell r="T908">
            <v>0</v>
          </cell>
          <cell r="U908">
            <v>0</v>
          </cell>
          <cell r="V908">
            <v>0</v>
          </cell>
          <cell r="W908">
            <v>444.69698504000002</v>
          </cell>
          <cell r="X908">
            <v>0</v>
          </cell>
          <cell r="Y908">
            <v>0</v>
          </cell>
          <cell r="Z908">
            <v>0</v>
          </cell>
        </row>
        <row r="909">
          <cell r="A909" t="str">
            <v>Lamp Senior Centre</v>
          </cell>
          <cell r="B909" t="str">
            <v>Community Centres</v>
          </cell>
          <cell r="C909" t="str">
            <v>Community Centres</v>
          </cell>
          <cell r="D909">
            <v>26318</v>
          </cell>
          <cell r="E909">
            <v>100</v>
          </cell>
          <cell r="F909">
            <v>0</v>
          </cell>
          <cell r="G909">
            <v>444956.91029299999</v>
          </cell>
          <cell r="H909">
            <v>41096.107097</v>
          </cell>
          <cell r="I909">
            <v>0</v>
          </cell>
          <cell r="J909">
            <v>0</v>
          </cell>
          <cell r="K909">
            <v>3163.6800364312085</v>
          </cell>
          <cell r="L909">
            <v>878800.0101197802</v>
          </cell>
          <cell r="M909">
            <v>95868.140102819933</v>
          </cell>
          <cell r="N909">
            <v>33.391595490530442</v>
          </cell>
          <cell r="O909" t="e">
            <v>#DIV/0!</v>
          </cell>
          <cell r="P909">
            <v>0.3339159549053044</v>
          </cell>
          <cell r="Q909">
            <v>1601.8515514084543</v>
          </cell>
          <cell r="R909">
            <v>1561.8284850227544</v>
          </cell>
          <cell r="S909">
            <v>444956.91029299999</v>
          </cell>
          <cell r="T909">
            <v>425003.61076504487</v>
          </cell>
          <cell r="U909">
            <v>0</v>
          </cell>
          <cell r="V909">
            <v>0</v>
          </cell>
          <cell r="W909">
            <v>17798.276411719999</v>
          </cell>
          <cell r="X909">
            <v>78069.863691099934</v>
          </cell>
          <cell r="Y909">
            <v>0</v>
          </cell>
          <cell r="Z909">
            <v>0</v>
          </cell>
        </row>
        <row r="910">
          <cell r="A910" t="str">
            <v>Langford Parkette</v>
          </cell>
          <cell r="B910" t="str">
            <v>Outdoor Recreational Facilities</v>
          </cell>
          <cell r="C910" t="str">
            <v>Outdoor Recreational Facilities</v>
          </cell>
          <cell r="D910">
            <v>1</v>
          </cell>
          <cell r="E910">
            <v>100</v>
          </cell>
          <cell r="F910">
            <v>0</v>
          </cell>
          <cell r="G910">
            <v>908.93133100000011</v>
          </cell>
          <cell r="H910">
            <v>0</v>
          </cell>
          <cell r="I910">
            <v>0</v>
          </cell>
          <cell r="J910">
            <v>0</v>
          </cell>
          <cell r="K910">
            <v>3.2721664255699654</v>
          </cell>
          <cell r="L910">
            <v>908.93511821387926</v>
          </cell>
          <cell r="M910">
            <v>36.357253240000006</v>
          </cell>
          <cell r="N910">
            <v>908.93511821387926</v>
          </cell>
          <cell r="O910" t="e">
            <v>#DIV/0!</v>
          </cell>
          <cell r="P910">
            <v>9.0893511821387918</v>
          </cell>
          <cell r="Q910">
            <v>3.2721664255699654</v>
          </cell>
          <cell r="R910">
            <v>0</v>
          </cell>
          <cell r="S910">
            <v>908.93133100000011</v>
          </cell>
          <cell r="T910">
            <v>0</v>
          </cell>
          <cell r="U910">
            <v>0</v>
          </cell>
          <cell r="V910">
            <v>0</v>
          </cell>
          <cell r="W910">
            <v>36.357253240000006</v>
          </cell>
          <cell r="X910">
            <v>0</v>
          </cell>
          <cell r="Y910">
            <v>0</v>
          </cell>
          <cell r="Z910">
            <v>0</v>
          </cell>
        </row>
        <row r="911">
          <cell r="A911" t="str">
            <v>Lansdowne Substation</v>
          </cell>
          <cell r="B911" t="str">
            <v>TTC</v>
          </cell>
          <cell r="C911" t="str">
            <v>TTC</v>
          </cell>
          <cell r="D911">
            <v>0</v>
          </cell>
          <cell r="E911">
            <v>168</v>
          </cell>
          <cell r="F911">
            <v>0</v>
          </cell>
          <cell r="G911">
            <v>1598516.35</v>
          </cell>
          <cell r="H911">
            <v>0</v>
          </cell>
          <cell r="I911">
            <v>0</v>
          </cell>
          <cell r="J911">
            <v>0</v>
          </cell>
          <cell r="K911">
            <v>5754.6828377452503</v>
          </cell>
          <cell r="L911">
            <v>1598523.0104847918</v>
          </cell>
          <cell r="M911">
            <v>63940.654000000002</v>
          </cell>
          <cell r="N911" t="e">
            <v>#DIV/0!</v>
          </cell>
          <cell r="O911" t="e">
            <v>#DIV/0!</v>
          </cell>
          <cell r="P911" t="e">
            <v>#DIV/0!</v>
          </cell>
          <cell r="Q911">
            <v>5754.6828377452503</v>
          </cell>
          <cell r="R911">
            <v>0</v>
          </cell>
          <cell r="S911">
            <v>1598516.35</v>
          </cell>
          <cell r="T911">
            <v>0</v>
          </cell>
          <cell r="U911">
            <v>0</v>
          </cell>
          <cell r="V911">
            <v>0</v>
          </cell>
          <cell r="W911">
            <v>63940.654000000002</v>
          </cell>
          <cell r="X911">
            <v>0</v>
          </cell>
          <cell r="Y911">
            <v>0</v>
          </cell>
          <cell r="Z911">
            <v>0</v>
          </cell>
        </row>
        <row r="912">
          <cell r="A912" t="str">
            <v>Lansdowne Subway Stn</v>
          </cell>
          <cell r="B912" t="str">
            <v>TTC</v>
          </cell>
          <cell r="C912" t="str">
            <v>TTC</v>
          </cell>
          <cell r="D912">
            <v>0</v>
          </cell>
          <cell r="E912">
            <v>168</v>
          </cell>
          <cell r="F912">
            <v>0</v>
          </cell>
          <cell r="G912">
            <v>461011.88951800001</v>
          </cell>
          <cell r="H912">
            <v>0</v>
          </cell>
          <cell r="I912">
            <v>0</v>
          </cell>
          <cell r="J912">
            <v>0</v>
          </cell>
          <cell r="K912">
            <v>1659.6497174431427</v>
          </cell>
          <cell r="L912">
            <v>461013.81040087296</v>
          </cell>
          <cell r="M912">
            <v>18440.475580720002</v>
          </cell>
          <cell r="N912" t="e">
            <v>#DIV/0!</v>
          </cell>
          <cell r="O912" t="e">
            <v>#DIV/0!</v>
          </cell>
          <cell r="P912" t="e">
            <v>#DIV/0!</v>
          </cell>
          <cell r="Q912">
            <v>1659.6497174431427</v>
          </cell>
          <cell r="R912">
            <v>0</v>
          </cell>
          <cell r="S912">
            <v>461011.88951800001</v>
          </cell>
          <cell r="T912">
            <v>0</v>
          </cell>
          <cell r="U912">
            <v>0</v>
          </cell>
          <cell r="V912">
            <v>0</v>
          </cell>
          <cell r="W912">
            <v>18440.475580720002</v>
          </cell>
          <cell r="X912">
            <v>0</v>
          </cell>
          <cell r="Y912">
            <v>0</v>
          </cell>
          <cell r="Z912">
            <v>0</v>
          </cell>
        </row>
        <row r="913">
          <cell r="A913" t="str">
            <v>Lanyard Park - Flood Lights</v>
          </cell>
          <cell r="B913" t="str">
            <v>Outdoor Recreational Facilities</v>
          </cell>
          <cell r="C913" t="str">
            <v>Outdoor Recreational Facilities</v>
          </cell>
          <cell r="D913">
            <v>229088</v>
          </cell>
          <cell r="E913">
            <v>100</v>
          </cell>
          <cell r="F913">
            <v>0</v>
          </cell>
          <cell r="G913">
            <v>17010.071167999999</v>
          </cell>
          <cell r="H913">
            <v>0</v>
          </cell>
          <cell r="I913">
            <v>0</v>
          </cell>
          <cell r="J913">
            <v>0</v>
          </cell>
          <cell r="K913">
            <v>61.236511355867513</v>
          </cell>
          <cell r="L913">
            <v>17010.142043296531</v>
          </cell>
          <cell r="M913">
            <v>680.40284671999996</v>
          </cell>
          <cell r="N913">
            <v>7.4251562907251933E-2</v>
          </cell>
          <cell r="O913" t="e">
            <v>#DIV/0!</v>
          </cell>
          <cell r="P913">
            <v>7.4251562907251935E-4</v>
          </cell>
          <cell r="Q913">
            <v>61.236511355867513</v>
          </cell>
          <cell r="R913">
            <v>0</v>
          </cell>
          <cell r="S913">
            <v>17010.071167999999</v>
          </cell>
          <cell r="T913">
            <v>0</v>
          </cell>
          <cell r="U913">
            <v>0</v>
          </cell>
          <cell r="V913">
            <v>0</v>
          </cell>
          <cell r="W913">
            <v>680.40284671999996</v>
          </cell>
          <cell r="X913">
            <v>0</v>
          </cell>
          <cell r="Y913">
            <v>0</v>
          </cell>
          <cell r="Z913">
            <v>0</v>
          </cell>
        </row>
        <row r="914">
          <cell r="A914" t="str">
            <v>Laura Park - Lights</v>
          </cell>
          <cell r="B914" t="str">
            <v>Outdoor Recreational Facilities</v>
          </cell>
          <cell r="C914" t="str">
            <v>Outdoor Recreational Facilities</v>
          </cell>
          <cell r="D914">
            <v>206354</v>
          </cell>
          <cell r="E914">
            <v>100</v>
          </cell>
          <cell r="F914">
            <v>0</v>
          </cell>
          <cell r="G914">
            <v>5608.7259270000004</v>
          </cell>
          <cell r="H914">
            <v>0</v>
          </cell>
          <cell r="I914">
            <v>0</v>
          </cell>
          <cell r="J914">
            <v>0</v>
          </cell>
          <cell r="K914">
            <v>20.191497468088905</v>
          </cell>
          <cell r="L914">
            <v>5608.7492966913624</v>
          </cell>
          <cell r="M914">
            <v>224.34903708000002</v>
          </cell>
          <cell r="N914">
            <v>2.718023055860978E-2</v>
          </cell>
          <cell r="O914" t="e">
            <v>#DIV/0!</v>
          </cell>
          <cell r="P914">
            <v>2.7180230558609779E-4</v>
          </cell>
          <cell r="Q914">
            <v>20.191497468088905</v>
          </cell>
          <cell r="R914">
            <v>0</v>
          </cell>
          <cell r="S914">
            <v>5608.7259270000004</v>
          </cell>
          <cell r="T914">
            <v>0</v>
          </cell>
          <cell r="U914">
            <v>0</v>
          </cell>
          <cell r="V914">
            <v>0</v>
          </cell>
          <cell r="W914">
            <v>224.34903708000002</v>
          </cell>
          <cell r="X914">
            <v>0</v>
          </cell>
          <cell r="Y914">
            <v>0</v>
          </cell>
          <cell r="Z914">
            <v>0</v>
          </cell>
        </row>
        <row r="915">
          <cell r="A915" t="str">
            <v>Lawren Harris Square</v>
          </cell>
          <cell r="B915" t="str">
            <v>Outdoor Recreational Facilities</v>
          </cell>
          <cell r="C915" t="str">
            <v>Outdoor Recreational Facilities</v>
          </cell>
          <cell r="D915">
            <v>12916</v>
          </cell>
          <cell r="E915">
            <v>100</v>
          </cell>
          <cell r="F915">
            <v>0</v>
          </cell>
          <cell r="G915">
            <v>19063.637973000001</v>
          </cell>
          <cell r="H915">
            <v>0</v>
          </cell>
          <cell r="I915">
            <v>0</v>
          </cell>
          <cell r="J915">
            <v>0</v>
          </cell>
          <cell r="K915">
            <v>68.62938265736959</v>
          </cell>
          <cell r="L915">
            <v>19063.717404824885</v>
          </cell>
          <cell r="M915">
            <v>762.54551892000006</v>
          </cell>
          <cell r="N915">
            <v>1.4759768817609853</v>
          </cell>
          <cell r="O915" t="e">
            <v>#DIV/0!</v>
          </cell>
          <cell r="P915">
            <v>1.4759768817609853E-2</v>
          </cell>
          <cell r="Q915">
            <v>68.62938265736959</v>
          </cell>
          <cell r="R915">
            <v>0</v>
          </cell>
          <cell r="S915">
            <v>19063.637973000001</v>
          </cell>
          <cell r="T915">
            <v>0</v>
          </cell>
          <cell r="U915">
            <v>0</v>
          </cell>
          <cell r="V915">
            <v>0</v>
          </cell>
          <cell r="W915">
            <v>762.54551892000006</v>
          </cell>
          <cell r="X915">
            <v>0</v>
          </cell>
          <cell r="Y915">
            <v>0</v>
          </cell>
          <cell r="Z915">
            <v>0</v>
          </cell>
        </row>
        <row r="916">
          <cell r="A916" t="str">
            <v>Lawrence East Substation</v>
          </cell>
          <cell r="B916" t="str">
            <v>TTC</v>
          </cell>
          <cell r="C916" t="str">
            <v>TTC</v>
          </cell>
          <cell r="D916">
            <v>0</v>
          </cell>
          <cell r="E916">
            <v>168</v>
          </cell>
          <cell r="F916">
            <v>0</v>
          </cell>
          <cell r="G916">
            <v>1108084.3387500001</v>
          </cell>
          <cell r="H916">
            <v>0</v>
          </cell>
          <cell r="I916">
            <v>0</v>
          </cell>
          <cell r="J916">
            <v>0</v>
          </cell>
          <cell r="K916">
            <v>3989.1202407650812</v>
          </cell>
          <cell r="L916">
            <v>1108088.9557680781</v>
          </cell>
          <cell r="M916">
            <v>44323.373550000004</v>
          </cell>
          <cell r="N916" t="e">
            <v>#DIV/0!</v>
          </cell>
          <cell r="O916" t="e">
            <v>#DIV/0!</v>
          </cell>
          <cell r="P916" t="e">
            <v>#DIV/0!</v>
          </cell>
          <cell r="Q916">
            <v>3989.1202407650812</v>
          </cell>
          <cell r="R916">
            <v>0</v>
          </cell>
          <cell r="S916">
            <v>1108084.3387500001</v>
          </cell>
          <cell r="T916">
            <v>0</v>
          </cell>
          <cell r="U916">
            <v>0</v>
          </cell>
          <cell r="V916">
            <v>0</v>
          </cell>
          <cell r="W916">
            <v>44323.373550000004</v>
          </cell>
          <cell r="X916">
            <v>0</v>
          </cell>
          <cell r="Y916">
            <v>0</v>
          </cell>
          <cell r="Z916">
            <v>0</v>
          </cell>
        </row>
        <row r="917">
          <cell r="A917" t="str">
            <v>Lawrence Heights C.C.</v>
          </cell>
          <cell r="B917" t="str">
            <v>Community Centres</v>
          </cell>
          <cell r="C917" t="str">
            <v>Community Centres</v>
          </cell>
          <cell r="D917">
            <v>22152</v>
          </cell>
          <cell r="E917">
            <v>100</v>
          </cell>
          <cell r="F917">
            <v>0</v>
          </cell>
          <cell r="G917">
            <v>213957.99473200002</v>
          </cell>
          <cell r="H917">
            <v>36209.092868</v>
          </cell>
          <cell r="I917">
            <v>0</v>
          </cell>
          <cell r="J917">
            <v>0</v>
          </cell>
          <cell r="K917">
            <v>2146.3529559928074</v>
          </cell>
          <cell r="L917">
            <v>596209.15444244654</v>
          </cell>
          <cell r="M917">
            <v>77344.371419690928</v>
          </cell>
          <cell r="N917">
            <v>26.914461648720049</v>
          </cell>
          <cell r="O917" t="e">
            <v>#DIV/0!</v>
          </cell>
          <cell r="P917">
            <v>0.26914461648720051</v>
          </cell>
          <cell r="Q917">
            <v>770.25199040512098</v>
          </cell>
          <cell r="R917">
            <v>1376.1009655876862</v>
          </cell>
          <cell r="S917">
            <v>213957.99473200002</v>
          </cell>
          <cell r="T917">
            <v>374463.5757129956</v>
          </cell>
          <cell r="U917">
            <v>0</v>
          </cell>
          <cell r="V917">
            <v>0</v>
          </cell>
          <cell r="W917">
            <v>8558.3197892800017</v>
          </cell>
          <cell r="X917">
            <v>68786.051630410919</v>
          </cell>
          <cell r="Y917">
            <v>0</v>
          </cell>
          <cell r="Z917">
            <v>0</v>
          </cell>
        </row>
        <row r="918">
          <cell r="A918" t="str">
            <v>Lawrence Pumping Station</v>
          </cell>
          <cell r="B918" t="str">
            <v>Water Pumping Facilities</v>
          </cell>
          <cell r="C918" t="str">
            <v>Water Pumping Facilities</v>
          </cell>
          <cell r="D918">
            <v>15629</v>
          </cell>
          <cell r="E918">
            <v>168</v>
          </cell>
          <cell r="F918">
            <v>20075.73</v>
          </cell>
          <cell r="G918">
            <v>4565872.1720000003</v>
          </cell>
          <cell r="H918">
            <v>0</v>
          </cell>
          <cell r="I918">
            <v>0</v>
          </cell>
          <cell r="J918">
            <v>0</v>
          </cell>
          <cell r="K918">
            <v>16437.208307282581</v>
          </cell>
          <cell r="L918">
            <v>4565891.1964673838</v>
          </cell>
          <cell r="M918">
            <v>182634.88688000001</v>
          </cell>
          <cell r="N918">
            <v>292.14224815838401</v>
          </cell>
          <cell r="O918">
            <v>227.43338331743772</v>
          </cell>
          <cell r="P918">
            <v>1.7389419533237143</v>
          </cell>
          <cell r="Q918">
            <v>16437.208307282581</v>
          </cell>
          <cell r="R918">
            <v>0</v>
          </cell>
          <cell r="S918">
            <v>4565872.1720000003</v>
          </cell>
          <cell r="T918">
            <v>0</v>
          </cell>
          <cell r="U918">
            <v>0</v>
          </cell>
          <cell r="V918">
            <v>0</v>
          </cell>
          <cell r="W918">
            <v>182634.88688000001</v>
          </cell>
          <cell r="X918">
            <v>0</v>
          </cell>
          <cell r="Y918">
            <v>0</v>
          </cell>
          <cell r="Z918">
            <v>0</v>
          </cell>
        </row>
        <row r="919">
          <cell r="A919" t="str">
            <v>Lawrence Substation</v>
          </cell>
          <cell r="B919" t="str">
            <v>TTC</v>
          </cell>
          <cell r="C919" t="str">
            <v>TTC</v>
          </cell>
          <cell r="D919">
            <v>0</v>
          </cell>
          <cell r="E919">
            <v>168</v>
          </cell>
          <cell r="F919">
            <v>0</v>
          </cell>
          <cell r="G919">
            <v>6782854.8645839998</v>
          </cell>
          <cell r="H919">
            <v>0</v>
          </cell>
          <cell r="I919">
            <v>0</v>
          </cell>
          <cell r="J919">
            <v>0</v>
          </cell>
          <cell r="K919">
            <v>24418.379255325366</v>
          </cell>
          <cell r="L919">
            <v>6782883.126479269</v>
          </cell>
          <cell r="M919">
            <v>271314.19458335999</v>
          </cell>
          <cell r="N919" t="e">
            <v>#DIV/0!</v>
          </cell>
          <cell r="O919" t="e">
            <v>#DIV/0!</v>
          </cell>
          <cell r="P919" t="e">
            <v>#DIV/0!</v>
          </cell>
          <cell r="Q919">
            <v>24418.379255325366</v>
          </cell>
          <cell r="R919">
            <v>0</v>
          </cell>
          <cell r="S919">
            <v>6782854.8645839998</v>
          </cell>
          <cell r="T919">
            <v>0</v>
          </cell>
          <cell r="U919">
            <v>0</v>
          </cell>
          <cell r="V919">
            <v>0</v>
          </cell>
          <cell r="W919">
            <v>271314.19458335999</v>
          </cell>
          <cell r="X919">
            <v>0</v>
          </cell>
          <cell r="Y919">
            <v>0</v>
          </cell>
          <cell r="Z919">
            <v>0</v>
          </cell>
        </row>
        <row r="920">
          <cell r="A920" t="str">
            <v>Lawrence Subway Stn</v>
          </cell>
          <cell r="B920" t="str">
            <v>TTC</v>
          </cell>
          <cell r="C920" t="str">
            <v>TTC</v>
          </cell>
          <cell r="D920">
            <v>0</v>
          </cell>
          <cell r="E920">
            <v>168</v>
          </cell>
          <cell r="F920">
            <v>0</v>
          </cell>
          <cell r="G920">
            <v>3369673.0958060003</v>
          </cell>
          <cell r="H920">
            <v>0</v>
          </cell>
          <cell r="I920">
            <v>0</v>
          </cell>
          <cell r="J920">
            <v>0</v>
          </cell>
          <cell r="K920">
            <v>12130.873689998038</v>
          </cell>
          <cell r="L920">
            <v>3369687.1361105661</v>
          </cell>
          <cell r="M920">
            <v>134786.92383224002</v>
          </cell>
          <cell r="N920" t="e">
            <v>#DIV/0!</v>
          </cell>
          <cell r="O920" t="e">
            <v>#DIV/0!</v>
          </cell>
          <cell r="P920" t="e">
            <v>#DIV/0!</v>
          </cell>
          <cell r="Q920">
            <v>12130.873689998038</v>
          </cell>
          <cell r="R920">
            <v>0</v>
          </cell>
          <cell r="S920">
            <v>3369673.0958060003</v>
          </cell>
          <cell r="T920">
            <v>0</v>
          </cell>
          <cell r="U920">
            <v>0</v>
          </cell>
          <cell r="V920">
            <v>0</v>
          </cell>
          <cell r="W920">
            <v>134786.92383224002</v>
          </cell>
          <cell r="X920">
            <v>0</v>
          </cell>
          <cell r="Y920">
            <v>0</v>
          </cell>
          <cell r="Z920">
            <v>0</v>
          </cell>
        </row>
        <row r="921">
          <cell r="A921" t="str">
            <v>Leaside</v>
          </cell>
          <cell r="B921" t="str">
            <v>Public Libraries</v>
          </cell>
          <cell r="C921" t="str">
            <v>Public Libraries</v>
          </cell>
          <cell r="D921">
            <v>11991</v>
          </cell>
          <cell r="E921">
            <v>70</v>
          </cell>
          <cell r="F921">
            <v>0</v>
          </cell>
          <cell r="G921">
            <v>172499.672636</v>
          </cell>
          <cell r="H921">
            <v>20801.467552000002</v>
          </cell>
          <cell r="I921">
            <v>0</v>
          </cell>
          <cell r="J921">
            <v>0</v>
          </cell>
          <cell r="K921">
            <v>1411.5464714721722</v>
          </cell>
          <cell r="L921">
            <v>392096.2420756034</v>
          </cell>
          <cell r="M921">
            <v>46416.326799298884</v>
          </cell>
          <cell r="N921">
            <v>32.699211248069666</v>
          </cell>
          <cell r="O921" t="e">
            <v>#DIV/0!</v>
          </cell>
          <cell r="P921">
            <v>0.46713158925813808</v>
          </cell>
          <cell r="Q921">
            <v>621.00140898468953</v>
          </cell>
          <cell r="R921">
            <v>790.54506248748271</v>
          </cell>
          <cell r="S921">
            <v>172499.672636</v>
          </cell>
          <cell r="T921">
            <v>215122.53698251842</v>
          </cell>
          <cell r="U921">
            <v>0</v>
          </cell>
          <cell r="V921">
            <v>0</v>
          </cell>
          <cell r="W921">
            <v>6899.9869054400006</v>
          </cell>
          <cell r="X921">
            <v>39516.339893858887</v>
          </cell>
          <cell r="Y921">
            <v>0</v>
          </cell>
          <cell r="Z921">
            <v>0</v>
          </cell>
        </row>
        <row r="922">
          <cell r="A922" t="str">
            <v>Leaside Lawn Bowling Club</v>
          </cell>
          <cell r="B922" t="str">
            <v>Outdoor Recreational Facilities</v>
          </cell>
          <cell r="C922" t="str">
            <v>Outdoor Recreational Facilities</v>
          </cell>
          <cell r="D922">
            <v>2207</v>
          </cell>
          <cell r="E922">
            <v>100</v>
          </cell>
          <cell r="F922">
            <v>0</v>
          </cell>
          <cell r="G922">
            <v>10260.920727000001</v>
          </cell>
          <cell r="H922">
            <v>0</v>
          </cell>
          <cell r="I922">
            <v>0</v>
          </cell>
          <cell r="J922">
            <v>0</v>
          </cell>
          <cell r="K922">
            <v>36.939468531010903</v>
          </cell>
          <cell r="L922">
            <v>10260.963480836363</v>
          </cell>
          <cell r="M922">
            <v>410.43682908000005</v>
          </cell>
          <cell r="N922">
            <v>4.6492811422004365</v>
          </cell>
          <cell r="O922" t="e">
            <v>#DIV/0!</v>
          </cell>
          <cell r="P922">
            <v>4.6492811422004364E-2</v>
          </cell>
          <cell r="Q922">
            <v>36.939468531010903</v>
          </cell>
          <cell r="R922">
            <v>0</v>
          </cell>
          <cell r="S922">
            <v>10260.920727000001</v>
          </cell>
          <cell r="T922">
            <v>0</v>
          </cell>
          <cell r="U922">
            <v>0</v>
          </cell>
          <cell r="V922">
            <v>0</v>
          </cell>
          <cell r="W922">
            <v>410.43682908000005</v>
          </cell>
          <cell r="X922">
            <v>0</v>
          </cell>
          <cell r="Y922">
            <v>0</v>
          </cell>
          <cell r="Z922">
            <v>0</v>
          </cell>
        </row>
        <row r="923">
          <cell r="A923" t="str">
            <v>Leaside Park Pool</v>
          </cell>
          <cell r="B923" t="str">
            <v>Outdoor Recreational Facilities</v>
          </cell>
          <cell r="C923" t="str">
            <v>Outdoor Recreational Facilities</v>
          </cell>
          <cell r="D923">
            <v>5662</v>
          </cell>
          <cell r="E923">
            <v>100</v>
          </cell>
          <cell r="F923">
            <v>0</v>
          </cell>
          <cell r="G923">
            <v>60248.715637000001</v>
          </cell>
          <cell r="H923">
            <v>20250.966667000001</v>
          </cell>
          <cell r="I923">
            <v>0</v>
          </cell>
          <cell r="J923">
            <v>0</v>
          </cell>
          <cell r="K923">
            <v>986.51994571843488</v>
          </cell>
          <cell r="L923">
            <v>274033.31825512083</v>
          </cell>
          <cell r="M923">
            <v>40880.507493113233</v>
          </cell>
          <cell r="N923">
            <v>48.398678603871574</v>
          </cell>
          <cell r="O923" t="e">
            <v>#DIV/0!</v>
          </cell>
          <cell r="P923">
            <v>0.48398678603871575</v>
          </cell>
          <cell r="Q923">
            <v>216.89628002393454</v>
          </cell>
          <cell r="R923">
            <v>769.62366569450035</v>
          </cell>
          <cell r="S923">
            <v>60248.715637000001</v>
          </cell>
          <cell r="T923">
            <v>209429.4219801139</v>
          </cell>
          <cell r="U923">
            <v>0</v>
          </cell>
          <cell r="V923">
            <v>0</v>
          </cell>
          <cell r="W923">
            <v>2409.9486254799999</v>
          </cell>
          <cell r="X923">
            <v>38470.558867633234</v>
          </cell>
          <cell r="Y923">
            <v>0</v>
          </cell>
          <cell r="Z923">
            <v>0</v>
          </cell>
        </row>
        <row r="924">
          <cell r="A924" t="str">
            <v>Ledbury Community Center</v>
          </cell>
          <cell r="B924" t="str">
            <v>Community Centres</v>
          </cell>
          <cell r="C924" t="str">
            <v>Community Centres</v>
          </cell>
          <cell r="D924">
            <v>5780</v>
          </cell>
          <cell r="E924">
            <v>100</v>
          </cell>
          <cell r="F924">
            <v>0</v>
          </cell>
          <cell r="G924">
            <v>196534.23286699998</v>
          </cell>
          <cell r="H924">
            <v>21473.604057</v>
          </cell>
          <cell r="I924">
            <v>0</v>
          </cell>
          <cell r="J924">
            <v>0</v>
          </cell>
          <cell r="K924">
            <v>1523.6153213265338</v>
          </cell>
          <cell r="L924">
            <v>423226.47814625938</v>
          </cell>
          <cell r="M924">
            <v>48654.56020572233</v>
          </cell>
          <cell r="N924">
            <v>73.222574073747296</v>
          </cell>
          <cell r="O924" t="e">
            <v>#DIV/0!</v>
          </cell>
          <cell r="P924">
            <v>0.73222574073747293</v>
          </cell>
          <cell r="Q924">
            <v>707.52618633469297</v>
          </cell>
          <cell r="R924">
            <v>816.08913499184087</v>
          </cell>
          <cell r="S924">
            <v>196534.23286699998</v>
          </cell>
          <cell r="T924">
            <v>222073.57107627689</v>
          </cell>
          <cell r="U924">
            <v>0</v>
          </cell>
          <cell r="V924">
            <v>0</v>
          </cell>
          <cell r="W924">
            <v>7861.3693146799997</v>
          </cell>
          <cell r="X924">
            <v>40793.19089104233</v>
          </cell>
          <cell r="Y924">
            <v>0</v>
          </cell>
          <cell r="Z924">
            <v>0</v>
          </cell>
        </row>
        <row r="925">
          <cell r="A925" t="str">
            <v>Leonard Linton Park</v>
          </cell>
          <cell r="B925" t="str">
            <v>Outdoor Recreational Facilities</v>
          </cell>
          <cell r="C925" t="str">
            <v>Outdoor Recreational Facilities</v>
          </cell>
          <cell r="D925">
            <v>87112</v>
          </cell>
          <cell r="E925">
            <v>100</v>
          </cell>
          <cell r="F925">
            <v>0</v>
          </cell>
          <cell r="G925">
            <v>2639.6248489999998</v>
          </cell>
          <cell r="H925">
            <v>0</v>
          </cell>
          <cell r="I925">
            <v>0</v>
          </cell>
          <cell r="J925">
            <v>0</v>
          </cell>
          <cell r="K925">
            <v>9.5026890507727337</v>
          </cell>
          <cell r="L925">
            <v>2639.6358474368703</v>
          </cell>
          <cell r="M925">
            <v>105.58499395999999</v>
          </cell>
          <cell r="N925">
            <v>3.0301632925852584E-2</v>
          </cell>
          <cell r="O925" t="e">
            <v>#DIV/0!</v>
          </cell>
          <cell r="P925">
            <v>3.0301632925852585E-4</v>
          </cell>
          <cell r="Q925">
            <v>9.5026890507727337</v>
          </cell>
          <cell r="R925">
            <v>0</v>
          </cell>
          <cell r="S925">
            <v>2639.6248489999998</v>
          </cell>
          <cell r="T925">
            <v>0</v>
          </cell>
          <cell r="U925">
            <v>0</v>
          </cell>
          <cell r="V925">
            <v>0</v>
          </cell>
          <cell r="W925">
            <v>105.58499395999999</v>
          </cell>
          <cell r="X925">
            <v>0</v>
          </cell>
          <cell r="Y925">
            <v>0</v>
          </cell>
          <cell r="Z925">
            <v>0</v>
          </cell>
        </row>
        <row r="926">
          <cell r="A926" t="str">
            <v>Leslie  Substation</v>
          </cell>
          <cell r="B926" t="str">
            <v>TTC</v>
          </cell>
          <cell r="C926" t="str">
            <v>TTC</v>
          </cell>
          <cell r="D926">
            <v>0</v>
          </cell>
          <cell r="E926">
            <v>168</v>
          </cell>
          <cell r="F926">
            <v>0</v>
          </cell>
          <cell r="G926">
            <v>5822253.7741939994</v>
          </cell>
          <cell r="H926">
            <v>0</v>
          </cell>
          <cell r="I926">
            <v>0</v>
          </cell>
          <cell r="J926">
            <v>0</v>
          </cell>
          <cell r="K926">
            <v>20960.200920905008</v>
          </cell>
          <cell r="L926">
            <v>5822278.0335847251</v>
          </cell>
          <cell r="M926">
            <v>232890.15096775998</v>
          </cell>
          <cell r="N926" t="e">
            <v>#DIV/0!</v>
          </cell>
          <cell r="O926" t="e">
            <v>#DIV/0!</v>
          </cell>
          <cell r="P926" t="e">
            <v>#DIV/0!</v>
          </cell>
          <cell r="Q926">
            <v>20960.200920905008</v>
          </cell>
          <cell r="R926">
            <v>0</v>
          </cell>
          <cell r="S926">
            <v>5822253.7741939994</v>
          </cell>
          <cell r="T926">
            <v>0</v>
          </cell>
          <cell r="U926">
            <v>0</v>
          </cell>
          <cell r="V926">
            <v>0</v>
          </cell>
          <cell r="W926">
            <v>232890.15096775998</v>
          </cell>
          <cell r="X926">
            <v>0</v>
          </cell>
          <cell r="Y926">
            <v>0</v>
          </cell>
          <cell r="Z926">
            <v>0</v>
          </cell>
        </row>
        <row r="927">
          <cell r="A927" t="str">
            <v>Leslie Grove Park</v>
          </cell>
          <cell r="B927" t="str">
            <v>Community Centres</v>
          </cell>
          <cell r="C927" t="str">
            <v>Community Centres</v>
          </cell>
          <cell r="D927">
            <v>1389</v>
          </cell>
          <cell r="E927">
            <v>100</v>
          </cell>
          <cell r="F927">
            <v>0</v>
          </cell>
          <cell r="G927">
            <v>61310.597500000003</v>
          </cell>
          <cell r="H927">
            <v>1051.093333</v>
          </cell>
          <cell r="I927">
            <v>0</v>
          </cell>
          <cell r="J927">
            <v>0</v>
          </cell>
          <cell r="K927">
            <v>260.66512939445636</v>
          </cell>
          <cell r="L927">
            <v>72406.980387348987</v>
          </cell>
          <cell r="M927">
            <v>4449.1753937667709</v>
          </cell>
          <cell r="N927">
            <v>52.128855570445637</v>
          </cell>
          <cell r="O927" t="e">
            <v>#DIV/0!</v>
          </cell>
          <cell r="P927">
            <v>0.52128855570445642</v>
          </cell>
          <cell r="Q927">
            <v>220.71907065896249</v>
          </cell>
          <cell r="R927">
            <v>39.94605873549385</v>
          </cell>
          <cell r="S927">
            <v>61310.597500000003</v>
          </cell>
          <cell r="T927">
            <v>10870.0919218861</v>
          </cell>
          <cell r="U927">
            <v>0</v>
          </cell>
          <cell r="V927">
            <v>0</v>
          </cell>
          <cell r="W927">
            <v>2452.4239000000002</v>
          </cell>
          <cell r="X927">
            <v>1996.7514937667702</v>
          </cell>
          <cell r="Y927">
            <v>0</v>
          </cell>
          <cell r="Z927">
            <v>0</v>
          </cell>
        </row>
        <row r="928">
          <cell r="A928" t="str">
            <v>Lessard Park</v>
          </cell>
          <cell r="B928" t="str">
            <v>Outdoor Recreational Facilities</v>
          </cell>
          <cell r="C928" t="str">
            <v>Outdoor Recreational Facilities</v>
          </cell>
          <cell r="D928">
            <v>157820</v>
          </cell>
          <cell r="E928">
            <v>100</v>
          </cell>
          <cell r="F928">
            <v>0</v>
          </cell>
          <cell r="G928">
            <v>1554.2668530000001</v>
          </cell>
          <cell r="H928">
            <v>0</v>
          </cell>
          <cell r="I928">
            <v>0</v>
          </cell>
          <cell r="J928">
            <v>0</v>
          </cell>
          <cell r="K928">
            <v>5.5953839848027949</v>
          </cell>
          <cell r="L928">
            <v>1554.2733291118875</v>
          </cell>
          <cell r="M928">
            <v>62.170674120000008</v>
          </cell>
          <cell r="N928">
            <v>9.8483926568995531E-3</v>
          </cell>
          <cell r="O928" t="e">
            <v>#DIV/0!</v>
          </cell>
          <cell r="P928">
            <v>9.8483926568995533E-5</v>
          </cell>
          <cell r="Q928">
            <v>5.5953839848027949</v>
          </cell>
          <cell r="R928">
            <v>0</v>
          </cell>
          <cell r="S928">
            <v>1554.2668530000001</v>
          </cell>
          <cell r="T928">
            <v>0</v>
          </cell>
          <cell r="U928">
            <v>0</v>
          </cell>
          <cell r="V928">
            <v>0</v>
          </cell>
          <cell r="W928">
            <v>62.170674120000008</v>
          </cell>
          <cell r="X928">
            <v>0</v>
          </cell>
          <cell r="Y928">
            <v>0</v>
          </cell>
          <cell r="Z928">
            <v>0</v>
          </cell>
        </row>
        <row r="929">
          <cell r="A929" t="str">
            <v>Leuty Beach</v>
          </cell>
          <cell r="B929" t="str">
            <v>Police Stations</v>
          </cell>
          <cell r="C929" t="str">
            <v>Police Stations</v>
          </cell>
          <cell r="D929">
            <v>1000</v>
          </cell>
          <cell r="E929">
            <v>168</v>
          </cell>
          <cell r="F929">
            <v>0</v>
          </cell>
          <cell r="G929">
            <v>9249.8013489999994</v>
          </cell>
          <cell r="H929">
            <v>0</v>
          </cell>
          <cell r="I929">
            <v>0</v>
          </cell>
          <cell r="J929">
            <v>0</v>
          </cell>
          <cell r="K929">
            <v>33.29942360342023</v>
          </cell>
          <cell r="L929">
            <v>9249.8398898389532</v>
          </cell>
          <cell r="M929">
            <v>369.99205395999996</v>
          </cell>
          <cell r="N929">
            <v>9.2498398898389524</v>
          </cell>
          <cell r="O929" t="e">
            <v>#DIV/0!</v>
          </cell>
          <cell r="P929">
            <v>5.5058570772850909E-2</v>
          </cell>
          <cell r="Q929">
            <v>33.29942360342023</v>
          </cell>
          <cell r="R929">
            <v>0</v>
          </cell>
          <cell r="S929">
            <v>9249.8013489999994</v>
          </cell>
          <cell r="T929">
            <v>0</v>
          </cell>
          <cell r="U929">
            <v>0</v>
          </cell>
          <cell r="V929">
            <v>0</v>
          </cell>
          <cell r="W929">
            <v>369.99205395999996</v>
          </cell>
          <cell r="X929">
            <v>0</v>
          </cell>
          <cell r="Y929">
            <v>0</v>
          </cell>
          <cell r="Z929">
            <v>0</v>
          </cell>
        </row>
        <row r="930">
          <cell r="A930" t="str">
            <v>Liberty Village Park</v>
          </cell>
          <cell r="B930" t="str">
            <v>Outdoor Recreational Facilities</v>
          </cell>
          <cell r="C930" t="str">
            <v>Outdoor Recreational Facilities</v>
          </cell>
          <cell r="D930">
            <v>45197</v>
          </cell>
          <cell r="E930">
            <v>100</v>
          </cell>
          <cell r="F930">
            <v>0</v>
          </cell>
          <cell r="G930">
            <v>12806.674053000001</v>
          </cell>
          <cell r="H930">
            <v>0</v>
          </cell>
          <cell r="I930">
            <v>0</v>
          </cell>
          <cell r="J930">
            <v>0</v>
          </cell>
          <cell r="K930">
            <v>46.104218690910798</v>
          </cell>
          <cell r="L930">
            <v>12806.727414141889</v>
          </cell>
          <cell r="M930">
            <v>512.26696212000002</v>
          </cell>
          <cell r="N930">
            <v>0.28335348395118898</v>
          </cell>
          <cell r="O930" t="e">
            <v>#DIV/0!</v>
          </cell>
          <cell r="P930">
            <v>2.8335348395118897E-3</v>
          </cell>
          <cell r="Q930">
            <v>46.104218690910798</v>
          </cell>
          <cell r="R930">
            <v>0</v>
          </cell>
          <cell r="S930">
            <v>12806.674053000001</v>
          </cell>
          <cell r="T930">
            <v>0</v>
          </cell>
          <cell r="U930">
            <v>0</v>
          </cell>
          <cell r="V930">
            <v>0</v>
          </cell>
          <cell r="W930">
            <v>512.26696212000002</v>
          </cell>
          <cell r="X930">
            <v>0</v>
          </cell>
          <cell r="Y930">
            <v>0</v>
          </cell>
          <cell r="Z930">
            <v>0</v>
          </cell>
        </row>
        <row r="931">
          <cell r="A931" t="str">
            <v>Lillian H Smith</v>
          </cell>
          <cell r="B931" t="str">
            <v>Public Libraries</v>
          </cell>
          <cell r="C931" t="str">
            <v>Public Libraries</v>
          </cell>
          <cell r="D931">
            <v>38933</v>
          </cell>
          <cell r="E931">
            <v>70</v>
          </cell>
          <cell r="F931">
            <v>0</v>
          </cell>
          <cell r="G931">
            <v>1013854.830775</v>
          </cell>
          <cell r="H931">
            <v>121360.179451</v>
          </cell>
          <cell r="I931">
            <v>0</v>
          </cell>
          <cell r="J931">
            <v>0</v>
          </cell>
          <cell r="K931">
            <v>8262.1003867287618</v>
          </cell>
          <cell r="L931">
            <v>2295027.8852024339</v>
          </cell>
          <cell r="M931">
            <v>271100.91253227019</v>
          </cell>
          <cell r="N931">
            <v>58.948138730702333</v>
          </cell>
          <cell r="O931" t="e">
            <v>#DIV/0!</v>
          </cell>
          <cell r="P931">
            <v>0.84211626758146185</v>
          </cell>
          <cell r="Q931">
            <v>3649.8925986124614</v>
          </cell>
          <cell r="R931">
            <v>4612.2077881162995</v>
          </cell>
          <cell r="S931">
            <v>1013854.830775</v>
          </cell>
          <cell r="T931">
            <v>1255070.5678284066</v>
          </cell>
          <cell r="U931">
            <v>0</v>
          </cell>
          <cell r="V931">
            <v>0</v>
          </cell>
          <cell r="W931">
            <v>40554.193231000005</v>
          </cell>
          <cell r="X931">
            <v>230546.7193012702</v>
          </cell>
          <cell r="Y931">
            <v>0</v>
          </cell>
          <cell r="Z931">
            <v>0</v>
          </cell>
        </row>
        <row r="932">
          <cell r="A932" t="str">
            <v>Lillian Park</v>
          </cell>
          <cell r="B932" t="str">
            <v>Outdoor Recreational Facilities</v>
          </cell>
          <cell r="C932" t="str">
            <v>Outdoor Recreational Facilities</v>
          </cell>
          <cell r="D932">
            <v>110028</v>
          </cell>
          <cell r="E932">
            <v>100</v>
          </cell>
          <cell r="F932">
            <v>0</v>
          </cell>
          <cell r="G932">
            <v>2883.483999</v>
          </cell>
          <cell r="H932">
            <v>0</v>
          </cell>
          <cell r="I932">
            <v>0</v>
          </cell>
          <cell r="J932">
            <v>0</v>
          </cell>
          <cell r="K932">
            <v>10.380585648659984</v>
          </cell>
          <cell r="L932">
            <v>2883.4960135166625</v>
          </cell>
          <cell r="M932">
            <v>115.33935996000001</v>
          </cell>
          <cell r="N932">
            <v>2.6206929268155946E-2</v>
          </cell>
          <cell r="O932" t="e">
            <v>#DIV/0!</v>
          </cell>
          <cell r="P932">
            <v>2.6206929268155946E-4</v>
          </cell>
          <cell r="Q932">
            <v>10.380585648659984</v>
          </cell>
          <cell r="R932">
            <v>0</v>
          </cell>
          <cell r="S932">
            <v>2883.483999</v>
          </cell>
          <cell r="T932">
            <v>0</v>
          </cell>
          <cell r="U932">
            <v>0</v>
          </cell>
          <cell r="V932">
            <v>0</v>
          </cell>
          <cell r="W932">
            <v>115.33935996000001</v>
          </cell>
          <cell r="X932">
            <v>0</v>
          </cell>
          <cell r="Y932">
            <v>0</v>
          </cell>
          <cell r="Z932">
            <v>0</v>
          </cell>
        </row>
        <row r="933">
          <cell r="A933" t="str">
            <v>Lippincott Substation</v>
          </cell>
          <cell r="B933" t="str">
            <v>TTC</v>
          </cell>
          <cell r="C933" t="str">
            <v>TTC</v>
          </cell>
          <cell r="D933">
            <v>0</v>
          </cell>
          <cell r="E933">
            <v>168</v>
          </cell>
          <cell r="F933">
            <v>0</v>
          </cell>
          <cell r="G933">
            <v>1002201.388688</v>
          </cell>
          <cell r="H933">
            <v>0</v>
          </cell>
          <cell r="I933">
            <v>0</v>
          </cell>
          <cell r="J933">
            <v>0</v>
          </cell>
          <cell r="K933">
            <v>3607.9400322976303</v>
          </cell>
          <cell r="L933">
            <v>1002205.5645271195</v>
          </cell>
          <cell r="M933">
            <v>40088.055547520002</v>
          </cell>
          <cell r="N933" t="e">
            <v>#DIV/0!</v>
          </cell>
          <cell r="O933" t="e">
            <v>#DIV/0!</v>
          </cell>
          <cell r="P933" t="e">
            <v>#DIV/0!</v>
          </cell>
          <cell r="Q933">
            <v>3607.9400322976303</v>
          </cell>
          <cell r="R933">
            <v>0</v>
          </cell>
          <cell r="S933">
            <v>1002201.388688</v>
          </cell>
          <cell r="T933">
            <v>0</v>
          </cell>
          <cell r="U933">
            <v>0</v>
          </cell>
          <cell r="V933">
            <v>0</v>
          </cell>
          <cell r="W933">
            <v>40088.055547520002</v>
          </cell>
          <cell r="X933">
            <v>0</v>
          </cell>
          <cell r="Y933">
            <v>0</v>
          </cell>
          <cell r="Z933">
            <v>0</v>
          </cell>
        </row>
        <row r="934">
          <cell r="A934" t="str">
            <v>Lisgar Park</v>
          </cell>
          <cell r="B934" t="str">
            <v>Outdoor Recreational Facilities</v>
          </cell>
          <cell r="C934" t="str">
            <v>Outdoor Recreational Facilities</v>
          </cell>
          <cell r="D934">
            <v>31850</v>
          </cell>
          <cell r="E934">
            <v>100</v>
          </cell>
          <cell r="F934">
            <v>0</v>
          </cell>
          <cell r="G934">
            <v>10285.521983999999</v>
          </cell>
          <cell r="H934">
            <v>0</v>
          </cell>
          <cell r="I934">
            <v>0</v>
          </cell>
          <cell r="J934">
            <v>0</v>
          </cell>
          <cell r="K934">
            <v>37.028033425229758</v>
          </cell>
          <cell r="L934">
            <v>10285.5648403416</v>
          </cell>
          <cell r="M934">
            <v>411.42087935999996</v>
          </cell>
          <cell r="N934">
            <v>0.32293767159628256</v>
          </cell>
          <cell r="O934" t="e">
            <v>#DIV/0!</v>
          </cell>
          <cell r="P934">
            <v>3.2293767159628254E-3</v>
          </cell>
          <cell r="Q934">
            <v>37.028033425229758</v>
          </cell>
          <cell r="R934">
            <v>0</v>
          </cell>
          <cell r="S934">
            <v>10285.521983999999</v>
          </cell>
          <cell r="T934">
            <v>0</v>
          </cell>
          <cell r="U934">
            <v>0</v>
          </cell>
          <cell r="V934">
            <v>0</v>
          </cell>
          <cell r="W934">
            <v>411.42087935999996</v>
          </cell>
          <cell r="X934">
            <v>0</v>
          </cell>
          <cell r="Y934">
            <v>0</v>
          </cell>
          <cell r="Z934">
            <v>0</v>
          </cell>
        </row>
        <row r="935">
          <cell r="A935" t="str">
            <v>Lithuania Park</v>
          </cell>
          <cell r="B935" t="str">
            <v>Outdoor Recreational Facilities</v>
          </cell>
          <cell r="C935" t="str">
            <v>Outdoor Recreational Facilities</v>
          </cell>
          <cell r="D935">
            <v>1582</v>
          </cell>
          <cell r="E935">
            <v>100</v>
          </cell>
          <cell r="F935">
            <v>0</v>
          </cell>
          <cell r="G935">
            <v>7296.6758039999995</v>
          </cell>
          <cell r="H935">
            <v>0</v>
          </cell>
          <cell r="I935">
            <v>0</v>
          </cell>
          <cell r="J935">
            <v>0</v>
          </cell>
          <cell r="K935">
            <v>26.268142344537058</v>
          </cell>
          <cell r="L935">
            <v>7296.7062068158493</v>
          </cell>
          <cell r="M935">
            <v>291.86703216000001</v>
          </cell>
          <cell r="N935">
            <v>4.6123300928039503</v>
          </cell>
          <cell r="O935" t="e">
            <v>#DIV/0!</v>
          </cell>
          <cell r="P935">
            <v>4.6123300928039505E-2</v>
          </cell>
          <cell r="Q935">
            <v>26.268142344537058</v>
          </cell>
          <cell r="R935">
            <v>0</v>
          </cell>
          <cell r="S935">
            <v>7296.6758039999995</v>
          </cell>
          <cell r="T935">
            <v>0</v>
          </cell>
          <cell r="U935">
            <v>0</v>
          </cell>
          <cell r="V935">
            <v>0</v>
          </cell>
          <cell r="W935">
            <v>291.86703216000001</v>
          </cell>
          <cell r="X935">
            <v>0</v>
          </cell>
          <cell r="Y935">
            <v>0</v>
          </cell>
          <cell r="Z935">
            <v>0</v>
          </cell>
        </row>
        <row r="936">
          <cell r="A936" t="str">
            <v>Little Norway Park</v>
          </cell>
          <cell r="B936" t="str">
            <v>Outdoor Recreational Facilities</v>
          </cell>
          <cell r="C936" t="str">
            <v>Outdoor Recreational Facilities</v>
          </cell>
          <cell r="D936">
            <v>2540</v>
          </cell>
          <cell r="E936">
            <v>100</v>
          </cell>
          <cell r="F936">
            <v>0</v>
          </cell>
          <cell r="G936">
            <v>99564.248942000006</v>
          </cell>
          <cell r="H936">
            <v>0</v>
          </cell>
          <cell r="I936">
            <v>0</v>
          </cell>
          <cell r="J936">
            <v>0</v>
          </cell>
          <cell r="K936">
            <v>358.43278965493414</v>
          </cell>
          <cell r="L936">
            <v>99564.663793037267</v>
          </cell>
          <cell r="M936">
            <v>3982.5699576800002</v>
          </cell>
          <cell r="N936">
            <v>39.198686532691838</v>
          </cell>
          <cell r="O936" t="e">
            <v>#DIV/0!</v>
          </cell>
          <cell r="P936">
            <v>0.3919868653269184</v>
          </cell>
          <cell r="Q936">
            <v>358.43278965493414</v>
          </cell>
          <cell r="R936">
            <v>0</v>
          </cell>
          <cell r="S936">
            <v>99564.248942000006</v>
          </cell>
          <cell r="T936">
            <v>0</v>
          </cell>
          <cell r="U936">
            <v>0</v>
          </cell>
          <cell r="V936">
            <v>0</v>
          </cell>
          <cell r="W936">
            <v>3982.5699576800002</v>
          </cell>
          <cell r="X936">
            <v>0</v>
          </cell>
          <cell r="Y936">
            <v>0</v>
          </cell>
          <cell r="Z936">
            <v>0</v>
          </cell>
        </row>
        <row r="937">
          <cell r="A937" t="str">
            <v>Littles Park</v>
          </cell>
          <cell r="B937" t="str">
            <v>Outdoor Recreational Facilities</v>
          </cell>
          <cell r="C937" t="str">
            <v>Outdoor Recreational Facilities</v>
          </cell>
          <cell r="D937">
            <v>526032</v>
          </cell>
          <cell r="E937">
            <v>100</v>
          </cell>
          <cell r="F937">
            <v>0</v>
          </cell>
          <cell r="G937">
            <v>200.933933</v>
          </cell>
          <cell r="H937">
            <v>0</v>
          </cell>
          <cell r="I937">
            <v>0</v>
          </cell>
          <cell r="J937">
            <v>0</v>
          </cell>
          <cell r="K937">
            <v>0.72336517280899493</v>
          </cell>
          <cell r="L937">
            <v>200.93477022472081</v>
          </cell>
          <cell r="M937">
            <v>8.0373573199999999</v>
          </cell>
          <cell r="N937">
            <v>3.8198202813654073E-4</v>
          </cell>
          <cell r="O937" t="e">
            <v>#DIV/0!</v>
          </cell>
          <cell r="P937">
            <v>3.8198202813654071E-6</v>
          </cell>
          <cell r="Q937">
            <v>0.72336517280899493</v>
          </cell>
          <cell r="R937">
            <v>0</v>
          </cell>
          <cell r="S937">
            <v>200.933933</v>
          </cell>
          <cell r="T937">
            <v>0</v>
          </cell>
          <cell r="U937">
            <v>0</v>
          </cell>
          <cell r="V937">
            <v>0</v>
          </cell>
          <cell r="W937">
            <v>8.0373573199999999</v>
          </cell>
          <cell r="X937">
            <v>0</v>
          </cell>
          <cell r="Y937">
            <v>0</v>
          </cell>
          <cell r="Z937">
            <v>0</v>
          </cell>
        </row>
        <row r="938">
          <cell r="A938" t="str">
            <v>Livingston Rd Sewage Pumping Station</v>
          </cell>
          <cell r="B938" t="str">
            <v>Sewage Pumping Facilities</v>
          </cell>
          <cell r="C938" t="str">
            <v>Sewage Pumping Facilities</v>
          </cell>
          <cell r="D938">
            <v>1</v>
          </cell>
          <cell r="E938">
            <v>168</v>
          </cell>
          <cell r="F938">
            <v>319.93</v>
          </cell>
          <cell r="G938">
            <v>111764.30145</v>
          </cell>
          <cell r="H938">
            <v>0</v>
          </cell>
          <cell r="I938">
            <v>0</v>
          </cell>
          <cell r="J938">
            <v>0</v>
          </cell>
          <cell r="K938">
            <v>402.35316168452175</v>
          </cell>
          <cell r="L938">
            <v>111764.76713458938</v>
          </cell>
          <cell r="M938">
            <v>4470.5720579999997</v>
          </cell>
          <cell r="N938">
            <v>111764.76713458938</v>
          </cell>
          <cell r="O938">
            <v>349.34131570840299</v>
          </cell>
          <cell r="P938">
            <v>665.26647103922244</v>
          </cell>
          <cell r="Q938">
            <v>402.35316168452175</v>
          </cell>
          <cell r="R938">
            <v>0</v>
          </cell>
          <cell r="S938">
            <v>111764.30145</v>
          </cell>
          <cell r="T938">
            <v>0</v>
          </cell>
          <cell r="U938">
            <v>0</v>
          </cell>
          <cell r="V938">
            <v>0</v>
          </cell>
          <cell r="W938">
            <v>4470.5720579999997</v>
          </cell>
          <cell r="X938">
            <v>0</v>
          </cell>
          <cell r="Y938">
            <v>0</v>
          </cell>
          <cell r="Z938">
            <v>0</v>
          </cell>
        </row>
        <row r="939">
          <cell r="A939" t="str">
            <v>Locke</v>
          </cell>
          <cell r="B939" t="str">
            <v>Public Libraries</v>
          </cell>
          <cell r="C939" t="str">
            <v>Public Libraries</v>
          </cell>
          <cell r="D939">
            <v>11647</v>
          </cell>
          <cell r="E939">
            <v>70</v>
          </cell>
          <cell r="F939">
            <v>0</v>
          </cell>
          <cell r="G939">
            <v>183567.398709</v>
          </cell>
          <cell r="H939">
            <v>62938.446677</v>
          </cell>
          <cell r="I939">
            <v>0</v>
          </cell>
          <cell r="J939">
            <v>0</v>
          </cell>
          <cell r="K939">
            <v>3052.7765416415987</v>
          </cell>
          <cell r="L939">
            <v>847993.48378933303</v>
          </cell>
          <cell r="M939">
            <v>126906.23371619012</v>
          </cell>
          <cell r="N939">
            <v>72.807889052059153</v>
          </cell>
          <cell r="O939" t="e">
            <v>#DIV/0!</v>
          </cell>
          <cell r="P939">
            <v>1.0401127007437021</v>
          </cell>
          <cell r="Q939">
            <v>660.84538886338055</v>
          </cell>
          <cell r="R939">
            <v>2391.9311527782179</v>
          </cell>
          <cell r="S939">
            <v>183567.398709</v>
          </cell>
          <cell r="T939">
            <v>650890.53399953083</v>
          </cell>
          <cell r="U939">
            <v>0</v>
          </cell>
          <cell r="V939">
            <v>0</v>
          </cell>
          <cell r="W939">
            <v>7342.6959483600003</v>
          </cell>
          <cell r="X939">
            <v>119563.53776783013</v>
          </cell>
          <cell r="Y939">
            <v>0</v>
          </cell>
          <cell r="Z939">
            <v>0</v>
          </cell>
        </row>
        <row r="940">
          <cell r="A940" t="str">
            <v>Logan Ave Parkette</v>
          </cell>
          <cell r="B940" t="str">
            <v>Outdoor Recreational Facilities</v>
          </cell>
          <cell r="C940" t="str">
            <v>Outdoor Recreational Facilities</v>
          </cell>
          <cell r="D940">
            <v>1</v>
          </cell>
          <cell r="E940">
            <v>100</v>
          </cell>
          <cell r="F940">
            <v>0</v>
          </cell>
          <cell r="G940">
            <v>908.93127099999992</v>
          </cell>
          <cell r="H940">
            <v>0</v>
          </cell>
          <cell r="I940">
            <v>0</v>
          </cell>
          <cell r="J940">
            <v>0</v>
          </cell>
          <cell r="K940">
            <v>3.2721662095690647</v>
          </cell>
          <cell r="L940">
            <v>908.93505821362908</v>
          </cell>
          <cell r="M940">
            <v>36.357250839999999</v>
          </cell>
          <cell r="N940">
            <v>908.93505821362908</v>
          </cell>
          <cell r="O940" t="e">
            <v>#DIV/0!</v>
          </cell>
          <cell r="P940">
            <v>9.0893505821362908</v>
          </cell>
          <cell r="Q940">
            <v>3.2721662095690647</v>
          </cell>
          <cell r="R940">
            <v>0</v>
          </cell>
          <cell r="S940">
            <v>908.93127099999992</v>
          </cell>
          <cell r="T940">
            <v>0</v>
          </cell>
          <cell r="U940">
            <v>0</v>
          </cell>
          <cell r="V940">
            <v>0</v>
          </cell>
          <cell r="W940">
            <v>36.357250839999999</v>
          </cell>
          <cell r="X940">
            <v>0</v>
          </cell>
          <cell r="Y940">
            <v>0</v>
          </cell>
          <cell r="Z940">
            <v>0</v>
          </cell>
        </row>
        <row r="941">
          <cell r="A941" t="str">
            <v>Long Branch</v>
          </cell>
          <cell r="B941" t="str">
            <v>Public Libraries</v>
          </cell>
          <cell r="C941" t="str">
            <v>Public Libraries</v>
          </cell>
          <cell r="D941">
            <v>6415</v>
          </cell>
          <cell r="E941">
            <v>70</v>
          </cell>
          <cell r="F941">
            <v>0</v>
          </cell>
          <cell r="G941">
            <v>70256.846606999999</v>
          </cell>
          <cell r="H941">
            <v>9062.4116919999997</v>
          </cell>
          <cell r="I941">
            <v>0</v>
          </cell>
          <cell r="J941">
            <v>0</v>
          </cell>
          <cell r="K941">
            <v>597.3362486067648</v>
          </cell>
          <cell r="L941">
            <v>165926.73572410134</v>
          </cell>
          <cell r="M941">
            <v>20026.046731455481</v>
          </cell>
          <cell r="N941">
            <v>25.86543035449748</v>
          </cell>
          <cell r="O941" t="e">
            <v>#DIV/0!</v>
          </cell>
          <cell r="P941">
            <v>0.36950614792139258</v>
          </cell>
          <cell r="Q941">
            <v>252.9257016378991</v>
          </cell>
          <cell r="R941">
            <v>344.41054696886573</v>
          </cell>
          <cell r="S941">
            <v>70256.846606999999</v>
          </cell>
          <cell r="T941">
            <v>93720.742995156397</v>
          </cell>
          <cell r="U941">
            <v>0</v>
          </cell>
          <cell r="V941">
            <v>0</v>
          </cell>
          <cell r="W941">
            <v>2810.27386428</v>
          </cell>
          <cell r="X941">
            <v>17215.772867175481</v>
          </cell>
          <cell r="Y941">
            <v>0</v>
          </cell>
          <cell r="Z941">
            <v>0</v>
          </cell>
        </row>
        <row r="942">
          <cell r="A942" t="str">
            <v>Long Branch Arena</v>
          </cell>
          <cell r="B942" t="str">
            <v>Indoor Sports Arena</v>
          </cell>
          <cell r="C942" t="str">
            <v>Indoor Sports Arena</v>
          </cell>
          <cell r="D942">
            <v>25629</v>
          </cell>
          <cell r="E942">
            <v>100</v>
          </cell>
          <cell r="F942">
            <v>0</v>
          </cell>
          <cell r="G942">
            <v>398481.63333300001</v>
          </cell>
          <cell r="H942">
            <v>40318.323779999999</v>
          </cell>
          <cell r="I942">
            <v>0</v>
          </cell>
          <cell r="J942">
            <v>0</v>
          </cell>
          <cell r="K942">
            <v>2966.8092373702848</v>
          </cell>
          <cell r="L942">
            <v>824113.67704730132</v>
          </cell>
          <cell r="M942">
            <v>92531.5818349482</v>
          </cell>
          <cell r="N942">
            <v>32.155514341070713</v>
          </cell>
          <cell r="O942" t="e">
            <v>#DIV/0!</v>
          </cell>
          <cell r="P942">
            <v>0.32155514341070712</v>
          </cell>
          <cell r="Q942">
            <v>1434.5398572233</v>
          </cell>
          <cell r="R942">
            <v>1532.2693801469848</v>
          </cell>
          <cell r="S942">
            <v>398481.63333300001</v>
          </cell>
          <cell r="T942">
            <v>416960.00903562596</v>
          </cell>
          <cell r="U942">
            <v>0</v>
          </cell>
          <cell r="V942">
            <v>0</v>
          </cell>
          <cell r="W942">
            <v>15939.265333320001</v>
          </cell>
          <cell r="X942">
            <v>76592.3165016282</v>
          </cell>
          <cell r="Y942">
            <v>0</v>
          </cell>
          <cell r="Z942">
            <v>0</v>
          </cell>
        </row>
        <row r="943">
          <cell r="A943" t="str">
            <v>Long Branch Park</v>
          </cell>
          <cell r="B943" t="str">
            <v>Outdoor Recreational Facilities</v>
          </cell>
          <cell r="C943" t="str">
            <v>Outdoor Recreational Facilities</v>
          </cell>
          <cell r="D943">
            <v>154892</v>
          </cell>
          <cell r="E943">
            <v>100</v>
          </cell>
          <cell r="F943">
            <v>0</v>
          </cell>
          <cell r="G943">
            <v>210.707818</v>
          </cell>
          <cell r="H943">
            <v>0</v>
          </cell>
          <cell r="I943">
            <v>0</v>
          </cell>
          <cell r="J943">
            <v>0</v>
          </cell>
          <cell r="K943">
            <v>0.75855130541727001</v>
          </cell>
          <cell r="L943">
            <v>210.70869594924167</v>
          </cell>
          <cell r="M943">
            <v>8.428312720000001</v>
          </cell>
          <cell r="N943">
            <v>1.3603588045169646E-3</v>
          </cell>
          <cell r="O943" t="e">
            <v>#DIV/0!</v>
          </cell>
          <cell r="P943">
            <v>1.3603588045169647E-5</v>
          </cell>
          <cell r="Q943">
            <v>0.75855130541727001</v>
          </cell>
          <cell r="R943">
            <v>0</v>
          </cell>
          <cell r="S943">
            <v>210.707818</v>
          </cell>
          <cell r="T943">
            <v>0</v>
          </cell>
          <cell r="U943">
            <v>0</v>
          </cell>
          <cell r="V943">
            <v>0</v>
          </cell>
          <cell r="W943">
            <v>8.428312720000001</v>
          </cell>
          <cell r="X943">
            <v>0</v>
          </cell>
          <cell r="Y943">
            <v>0</v>
          </cell>
          <cell r="Z943">
            <v>0</v>
          </cell>
        </row>
        <row r="944">
          <cell r="A944" t="str">
            <v>Long Branch Sewage Pumping Station</v>
          </cell>
          <cell r="B944" t="str">
            <v>Sewage Pumping Facilities</v>
          </cell>
          <cell r="C944" t="str">
            <v>Sewage Pumping Facilities</v>
          </cell>
          <cell r="D944">
            <v>3068</v>
          </cell>
          <cell r="E944">
            <v>168</v>
          </cell>
          <cell r="F944">
            <v>730.8</v>
          </cell>
          <cell r="G944">
            <v>206052.76069600001</v>
          </cell>
          <cell r="H944">
            <v>0</v>
          </cell>
          <cell r="I944">
            <v>0</v>
          </cell>
          <cell r="J944">
            <v>0</v>
          </cell>
          <cell r="K944">
            <v>741.79302929701043</v>
          </cell>
          <cell r="L944">
            <v>206053.61924916957</v>
          </cell>
          <cell r="M944">
            <v>8242.1104278399998</v>
          </cell>
          <cell r="N944">
            <v>67.162196626196078</v>
          </cell>
          <cell r="O944">
            <v>281.95623870986532</v>
          </cell>
          <cell r="P944">
            <v>0.39977497991783378</v>
          </cell>
          <cell r="Q944">
            <v>741.79302929701043</v>
          </cell>
          <cell r="R944">
            <v>0</v>
          </cell>
          <cell r="S944">
            <v>206052.76069600001</v>
          </cell>
          <cell r="T944">
            <v>0</v>
          </cell>
          <cell r="U944">
            <v>0</v>
          </cell>
          <cell r="V944">
            <v>0</v>
          </cell>
          <cell r="W944">
            <v>8242.1104278399998</v>
          </cell>
          <cell r="X944">
            <v>0</v>
          </cell>
          <cell r="Y944">
            <v>0</v>
          </cell>
          <cell r="Z944">
            <v>0</v>
          </cell>
        </row>
        <row r="945">
          <cell r="A945" t="str">
            <v>Long Branch Substation</v>
          </cell>
          <cell r="B945" t="str">
            <v>TTC</v>
          </cell>
          <cell r="C945" t="str">
            <v>TTC</v>
          </cell>
          <cell r="D945">
            <v>0</v>
          </cell>
          <cell r="E945">
            <v>168</v>
          </cell>
          <cell r="F945">
            <v>0</v>
          </cell>
          <cell r="G945">
            <v>119029.730194</v>
          </cell>
          <cell r="H945">
            <v>0</v>
          </cell>
          <cell r="I945">
            <v>0</v>
          </cell>
          <cell r="J945">
            <v>0</v>
          </cell>
          <cell r="K945">
            <v>428.50881414435293</v>
          </cell>
          <cell r="L945">
            <v>119030.22615120915</v>
          </cell>
          <cell r="M945">
            <v>4761.1892077600005</v>
          </cell>
          <cell r="N945" t="e">
            <v>#DIV/0!</v>
          </cell>
          <cell r="O945" t="e">
            <v>#DIV/0!</v>
          </cell>
          <cell r="P945" t="e">
            <v>#DIV/0!</v>
          </cell>
          <cell r="Q945">
            <v>428.50881414435293</v>
          </cell>
          <cell r="R945">
            <v>0</v>
          </cell>
          <cell r="S945">
            <v>119029.730194</v>
          </cell>
          <cell r="T945">
            <v>0</v>
          </cell>
          <cell r="U945">
            <v>0</v>
          </cell>
          <cell r="V945">
            <v>0</v>
          </cell>
          <cell r="W945">
            <v>4761.1892077600005</v>
          </cell>
          <cell r="X945">
            <v>0</v>
          </cell>
          <cell r="Y945">
            <v>0</v>
          </cell>
          <cell r="Z945">
            <v>0</v>
          </cell>
        </row>
        <row r="946">
          <cell r="A946" t="str">
            <v>Lora Hill Park</v>
          </cell>
          <cell r="B946" t="str">
            <v>Outdoor Recreational Facilities</v>
          </cell>
          <cell r="C946" t="str">
            <v>Outdoor Recreational Facilities</v>
          </cell>
          <cell r="D946">
            <v>101428</v>
          </cell>
          <cell r="E946">
            <v>100</v>
          </cell>
          <cell r="F946">
            <v>0</v>
          </cell>
          <cell r="G946">
            <v>3270.957058</v>
          </cell>
          <cell r="H946">
            <v>0</v>
          </cell>
          <cell r="I946">
            <v>0</v>
          </cell>
          <cell r="J946">
            <v>0</v>
          </cell>
          <cell r="K946">
            <v>11.775494473155868</v>
          </cell>
          <cell r="L946">
            <v>3270.9706869877414</v>
          </cell>
          <cell r="M946">
            <v>130.83828231999999</v>
          </cell>
          <cell r="N946">
            <v>3.2249188458687357E-2</v>
          </cell>
          <cell r="O946" t="e">
            <v>#DIV/0!</v>
          </cell>
          <cell r="P946">
            <v>3.2249188458687359E-4</v>
          </cell>
          <cell r="Q946">
            <v>11.775494473155868</v>
          </cell>
          <cell r="R946">
            <v>0</v>
          </cell>
          <cell r="S946">
            <v>3270.957058</v>
          </cell>
          <cell r="T946">
            <v>0</v>
          </cell>
          <cell r="U946">
            <v>0</v>
          </cell>
          <cell r="V946">
            <v>0</v>
          </cell>
          <cell r="W946">
            <v>130.83828231999999</v>
          </cell>
          <cell r="X946">
            <v>0</v>
          </cell>
          <cell r="Y946">
            <v>0</v>
          </cell>
          <cell r="Z946">
            <v>0</v>
          </cell>
        </row>
        <row r="947">
          <cell r="A947" t="str">
            <v>Lower Simcoe Pumping Station</v>
          </cell>
          <cell r="B947" t="str">
            <v>Sewage Pumping Facilities</v>
          </cell>
          <cell r="C947" t="str">
            <v>Sewage Pumping Facilities</v>
          </cell>
          <cell r="D947">
            <v>1</v>
          </cell>
          <cell r="E947">
            <v>168</v>
          </cell>
          <cell r="F947">
            <v>1288.57</v>
          </cell>
          <cell r="G947">
            <v>83475.525202999997</v>
          </cell>
          <cell r="H947">
            <v>0</v>
          </cell>
          <cell r="I947">
            <v>0</v>
          </cell>
          <cell r="J947">
            <v>0</v>
          </cell>
          <cell r="K947">
            <v>300.51314286367801</v>
          </cell>
          <cell r="L947">
            <v>83475.87301768834</v>
          </cell>
          <cell r="M947">
            <v>3339.0210081199998</v>
          </cell>
          <cell r="N947">
            <v>83475.87301768834</v>
          </cell>
          <cell r="O947">
            <v>64.781791456954878</v>
          </cell>
          <cell r="P947">
            <v>496.88019653385919</v>
          </cell>
          <cell r="Q947">
            <v>300.51314286367801</v>
          </cell>
          <cell r="R947">
            <v>0</v>
          </cell>
          <cell r="S947">
            <v>83475.525202999997</v>
          </cell>
          <cell r="T947">
            <v>0</v>
          </cell>
          <cell r="U947">
            <v>0</v>
          </cell>
          <cell r="V947">
            <v>0</v>
          </cell>
          <cell r="W947">
            <v>3339.0210081199998</v>
          </cell>
          <cell r="X947">
            <v>0</v>
          </cell>
          <cell r="Y947">
            <v>0</v>
          </cell>
          <cell r="Z947">
            <v>0</v>
          </cell>
        </row>
        <row r="948">
          <cell r="A948" t="str">
            <v>Lytton Park</v>
          </cell>
          <cell r="B948" t="str">
            <v>Outdoor Recreational Facilities</v>
          </cell>
          <cell r="C948" t="str">
            <v>Outdoor Recreational Facilities</v>
          </cell>
          <cell r="D948">
            <v>4306</v>
          </cell>
          <cell r="E948">
            <v>100</v>
          </cell>
          <cell r="F948">
            <v>0</v>
          </cell>
          <cell r="G948">
            <v>19068.821425999999</v>
          </cell>
          <cell r="H948">
            <v>0</v>
          </cell>
          <cell r="I948">
            <v>0</v>
          </cell>
          <cell r="J948">
            <v>0</v>
          </cell>
          <cell r="K948">
            <v>68.648043165921379</v>
          </cell>
          <cell r="L948">
            <v>19068.900879422607</v>
          </cell>
          <cell r="M948">
            <v>762.75285703999998</v>
          </cell>
          <cell r="N948">
            <v>4.4284488804975863</v>
          </cell>
          <cell r="O948" t="e">
            <v>#DIV/0!</v>
          </cell>
          <cell r="P948">
            <v>4.4284488804975861E-2</v>
          </cell>
          <cell r="Q948">
            <v>68.648043165921379</v>
          </cell>
          <cell r="R948">
            <v>0</v>
          </cell>
          <cell r="S948">
            <v>19068.821425999999</v>
          </cell>
          <cell r="T948">
            <v>0</v>
          </cell>
          <cell r="U948">
            <v>0</v>
          </cell>
          <cell r="V948">
            <v>0</v>
          </cell>
          <cell r="W948">
            <v>762.75285703999998</v>
          </cell>
          <cell r="X948">
            <v>0</v>
          </cell>
          <cell r="Y948">
            <v>0</v>
          </cell>
          <cell r="Z948">
            <v>0</v>
          </cell>
        </row>
        <row r="949">
          <cell r="A949" t="str">
            <v>Lytton Park Bowling Club</v>
          </cell>
          <cell r="B949" t="str">
            <v>Outdoor Recreational Facilities</v>
          </cell>
          <cell r="C949" t="str">
            <v>Outdoor Recreational Facilities</v>
          </cell>
          <cell r="D949">
            <v>3229</v>
          </cell>
          <cell r="E949">
            <v>100</v>
          </cell>
          <cell r="F949">
            <v>0</v>
          </cell>
          <cell r="G949">
            <v>2345.4250430000002</v>
          </cell>
          <cell r="H949">
            <v>0</v>
          </cell>
          <cell r="I949">
            <v>0</v>
          </cell>
          <cell r="J949">
            <v>0</v>
          </cell>
          <cell r="K949">
            <v>8.4435653361756451</v>
          </cell>
          <cell r="L949">
            <v>2345.4348156043461</v>
          </cell>
          <cell r="M949">
            <v>93.817001720000007</v>
          </cell>
          <cell r="N949">
            <v>0.72636569080345192</v>
          </cell>
          <cell r="O949" t="e">
            <v>#DIV/0!</v>
          </cell>
          <cell r="P949">
            <v>7.2636569080345194E-3</v>
          </cell>
          <cell r="Q949">
            <v>8.4435653361756451</v>
          </cell>
          <cell r="R949">
            <v>0</v>
          </cell>
          <cell r="S949">
            <v>2345.4250430000002</v>
          </cell>
          <cell r="T949">
            <v>0</v>
          </cell>
          <cell r="U949">
            <v>0</v>
          </cell>
          <cell r="V949">
            <v>0</v>
          </cell>
          <cell r="W949">
            <v>93.817001720000007</v>
          </cell>
          <cell r="X949">
            <v>0</v>
          </cell>
          <cell r="Y949">
            <v>0</v>
          </cell>
          <cell r="Z949">
            <v>0</v>
          </cell>
        </row>
        <row r="950">
          <cell r="A950" t="str">
            <v>MacGregor Park</v>
          </cell>
          <cell r="B950" t="str">
            <v>Outdoor Recreational Facilities</v>
          </cell>
          <cell r="C950" t="str">
            <v>Outdoor Recreational Facilities</v>
          </cell>
          <cell r="D950">
            <v>157680</v>
          </cell>
          <cell r="E950">
            <v>100</v>
          </cell>
          <cell r="F950">
            <v>0</v>
          </cell>
          <cell r="G950">
            <v>63093.472893999999</v>
          </cell>
          <cell r="H950">
            <v>0</v>
          </cell>
          <cell r="I950">
            <v>0</v>
          </cell>
          <cell r="J950">
            <v>0</v>
          </cell>
          <cell r="K950">
            <v>227.1374488204934</v>
          </cell>
          <cell r="L950">
            <v>63093.735783470394</v>
          </cell>
          <cell r="M950">
            <v>2523.7389157600001</v>
          </cell>
          <cell r="N950">
            <v>0.40013784743449005</v>
          </cell>
          <cell r="O950" t="e">
            <v>#DIV/0!</v>
          </cell>
          <cell r="P950">
            <v>4.0013784743449E-3</v>
          </cell>
          <cell r="Q950">
            <v>227.1374488204934</v>
          </cell>
          <cell r="R950">
            <v>0</v>
          </cell>
          <cell r="S950">
            <v>63093.472893999999</v>
          </cell>
          <cell r="T950">
            <v>0</v>
          </cell>
          <cell r="U950">
            <v>0</v>
          </cell>
          <cell r="V950">
            <v>0</v>
          </cell>
          <cell r="W950">
            <v>2523.7389157600001</v>
          </cell>
          <cell r="X950">
            <v>0</v>
          </cell>
          <cell r="Y950">
            <v>0</v>
          </cell>
          <cell r="Z950">
            <v>0</v>
          </cell>
        </row>
        <row r="951">
          <cell r="A951" t="str">
            <v>Mackenzie House Museum</v>
          </cell>
          <cell r="B951" t="str">
            <v>Cultural Facilities</v>
          </cell>
          <cell r="C951" t="str">
            <v>Cultural Facilities</v>
          </cell>
          <cell r="D951">
            <v>2573</v>
          </cell>
          <cell r="E951">
            <v>100</v>
          </cell>
          <cell r="F951">
            <v>0</v>
          </cell>
          <cell r="G951">
            <v>39822.897274000003</v>
          </cell>
          <cell r="H951">
            <v>7727.4621100000004</v>
          </cell>
          <cell r="I951">
            <v>0</v>
          </cell>
          <cell r="J951">
            <v>0</v>
          </cell>
          <cell r="K951">
            <v>437.03975977715925</v>
          </cell>
          <cell r="L951">
            <v>121399.93327143312</v>
          </cell>
          <cell r="M951">
            <v>16272.698386705903</v>
          </cell>
          <cell r="N951">
            <v>47.182251562935534</v>
          </cell>
          <cell r="O951" t="e">
            <v>#DIV/0!</v>
          </cell>
          <cell r="P951">
            <v>0.47182251562935534</v>
          </cell>
          <cell r="Q951">
            <v>143.36302752985912</v>
          </cell>
          <cell r="R951">
            <v>293.67673224730009</v>
          </cell>
          <cell r="S951">
            <v>39822.897274000003</v>
          </cell>
          <cell r="T951">
            <v>79915.094902986995</v>
          </cell>
          <cell r="U951">
            <v>0</v>
          </cell>
          <cell r="V951">
            <v>0</v>
          </cell>
          <cell r="W951">
            <v>1592.9158909600001</v>
          </cell>
          <cell r="X951">
            <v>14679.782495745902</v>
          </cell>
          <cell r="Y951">
            <v>0</v>
          </cell>
          <cell r="Z951">
            <v>0</v>
          </cell>
        </row>
        <row r="952">
          <cell r="A952" t="str">
            <v>Main Square Comm Ctr</v>
          </cell>
          <cell r="B952" t="str">
            <v>Community Centres</v>
          </cell>
          <cell r="C952" t="str">
            <v>Community Centres</v>
          </cell>
          <cell r="D952">
            <v>35123</v>
          </cell>
          <cell r="E952">
            <v>100</v>
          </cell>
          <cell r="F952">
            <v>0</v>
          </cell>
          <cell r="G952">
            <v>568270.35072600003</v>
          </cell>
          <cell r="H952">
            <v>86897.387096999999</v>
          </cell>
          <cell r="I952">
            <v>0</v>
          </cell>
          <cell r="J952">
            <v>0</v>
          </cell>
          <cell r="K952">
            <v>5348.2555251619842</v>
          </cell>
          <cell r="L952">
            <v>1485626.5347672179</v>
          </cell>
          <cell r="M952">
            <v>187808.91132333994</v>
          </cell>
          <cell r="N952">
            <v>42.297825777046889</v>
          </cell>
          <cell r="O952" t="e">
            <v>#DIV/0!</v>
          </cell>
          <cell r="P952">
            <v>0.42297825777046888</v>
          </cell>
          <cell r="Q952">
            <v>2045.7817866688608</v>
          </cell>
          <cell r="R952">
            <v>3302.4737384931232</v>
          </cell>
          <cell r="S952">
            <v>568270.35072600003</v>
          </cell>
          <cell r="T952">
            <v>898666.70814104483</v>
          </cell>
          <cell r="U952">
            <v>0</v>
          </cell>
          <cell r="V952">
            <v>0</v>
          </cell>
          <cell r="W952">
            <v>22730.814029040001</v>
          </cell>
          <cell r="X952">
            <v>165078.09729429995</v>
          </cell>
          <cell r="Y952">
            <v>0</v>
          </cell>
          <cell r="Z952">
            <v>0</v>
          </cell>
        </row>
        <row r="953">
          <cell r="A953" t="str">
            <v>Main Street</v>
          </cell>
          <cell r="B953" t="str">
            <v>Public Libraries</v>
          </cell>
          <cell r="C953" t="str">
            <v>Public Libraries</v>
          </cell>
          <cell r="D953">
            <v>8665</v>
          </cell>
          <cell r="E953">
            <v>70</v>
          </cell>
          <cell r="F953">
            <v>0</v>
          </cell>
          <cell r="G953">
            <v>75263.559336999999</v>
          </cell>
          <cell r="H953">
            <v>9885.7600810000004</v>
          </cell>
          <cell r="I953">
            <v>0</v>
          </cell>
          <cell r="J953">
            <v>0</v>
          </cell>
          <cell r="K953">
            <v>646.65126274671377</v>
          </cell>
          <cell r="L953">
            <v>179625.35076297604</v>
          </cell>
          <cell r="M953">
            <v>21790.421941754892</v>
          </cell>
          <cell r="N953">
            <v>20.729988547371729</v>
          </cell>
          <cell r="O953" t="e">
            <v>#DIV/0!</v>
          </cell>
          <cell r="P953">
            <v>0.29614269353388184</v>
          </cell>
          <cell r="Q953">
            <v>270.94994256659004</v>
          </cell>
          <cell r="R953">
            <v>375.70132018012373</v>
          </cell>
          <cell r="S953">
            <v>75263.559336999999</v>
          </cell>
          <cell r="T953">
            <v>102235.5650296777</v>
          </cell>
          <cell r="U953">
            <v>0</v>
          </cell>
          <cell r="V953">
            <v>0</v>
          </cell>
          <cell r="W953">
            <v>3010.5423734800002</v>
          </cell>
          <cell r="X953">
            <v>18779.879568274893</v>
          </cell>
          <cell r="Y953">
            <v>0</v>
          </cell>
          <cell r="Z953">
            <v>0</v>
          </cell>
        </row>
        <row r="954">
          <cell r="A954" t="str">
            <v>Main Street Subway Stn</v>
          </cell>
          <cell r="B954" t="str">
            <v>TTC</v>
          </cell>
          <cell r="C954" t="str">
            <v>TTC</v>
          </cell>
          <cell r="D954">
            <v>0</v>
          </cell>
          <cell r="E954">
            <v>168</v>
          </cell>
          <cell r="F954">
            <v>0</v>
          </cell>
          <cell r="G954">
            <v>714542.31779400003</v>
          </cell>
          <cell r="H954">
            <v>0</v>
          </cell>
          <cell r="I954">
            <v>0</v>
          </cell>
          <cell r="J954">
            <v>0</v>
          </cell>
          <cell r="K954">
            <v>2572.363062193167</v>
          </cell>
          <cell r="L954">
            <v>714545.29505365749</v>
          </cell>
          <cell r="M954">
            <v>28581.692711760003</v>
          </cell>
          <cell r="N954" t="e">
            <v>#DIV/0!</v>
          </cell>
          <cell r="O954" t="e">
            <v>#DIV/0!</v>
          </cell>
          <cell r="P954" t="e">
            <v>#DIV/0!</v>
          </cell>
          <cell r="Q954">
            <v>2572.363062193167</v>
          </cell>
          <cell r="R954">
            <v>0</v>
          </cell>
          <cell r="S954">
            <v>714542.31779400003</v>
          </cell>
          <cell r="T954">
            <v>0</v>
          </cell>
          <cell r="U954">
            <v>0</v>
          </cell>
          <cell r="V954">
            <v>0</v>
          </cell>
          <cell r="W954">
            <v>28581.692711760003</v>
          </cell>
          <cell r="X954">
            <v>0</v>
          </cell>
          <cell r="Y954">
            <v>0</v>
          </cell>
          <cell r="Z954">
            <v>0</v>
          </cell>
        </row>
        <row r="955">
          <cell r="A955" t="str">
            <v>Main Treatment Plant</v>
          </cell>
          <cell r="B955" t="str">
            <v>Sewage Treatment Facilities</v>
          </cell>
          <cell r="C955" t="str">
            <v>Sewage Treatment Facilities</v>
          </cell>
          <cell r="D955">
            <v>378438</v>
          </cell>
          <cell r="E955">
            <v>168</v>
          </cell>
          <cell r="F955">
            <v>240817</v>
          </cell>
          <cell r="G955">
            <v>131780414.05238701</v>
          </cell>
          <cell r="H955">
            <v>6802374.3402769994</v>
          </cell>
          <cell r="I955">
            <v>0</v>
          </cell>
          <cell r="J955">
            <v>0</v>
          </cell>
          <cell r="K955">
            <v>732930.89312158851</v>
          </cell>
          <cell r="L955">
            <v>203591914.75599682</v>
          </cell>
          <cell r="M955">
            <v>18193619.072576296</v>
          </cell>
          <cell r="N955">
            <v>537.97957593052718</v>
          </cell>
          <cell r="O955">
            <v>845.42168848543429</v>
          </cell>
          <cell r="P955">
            <v>3.2022593805388522</v>
          </cell>
          <cell r="Q955">
            <v>474411.467294804</v>
          </cell>
          <cell r="R955">
            <v>258519.42582678451</v>
          </cell>
          <cell r="S955">
            <v>131780414.05238701</v>
          </cell>
          <cell r="T955">
            <v>70348114.714842647</v>
          </cell>
          <cell r="U955">
            <v>0</v>
          </cell>
          <cell r="V955">
            <v>0</v>
          </cell>
          <cell r="W955">
            <v>5271216.562095481</v>
          </cell>
          <cell r="X955">
            <v>12922402.510480814</v>
          </cell>
          <cell r="Y955">
            <v>0</v>
          </cell>
          <cell r="Z955">
            <v>0</v>
          </cell>
        </row>
        <row r="956">
          <cell r="A956" t="str">
            <v>Mainland Ferry Terminal</v>
          </cell>
          <cell r="B956" t="str">
            <v>Outdoor Recreational Facilities</v>
          </cell>
          <cell r="C956" t="str">
            <v>Outdoor Recreational Facilities</v>
          </cell>
          <cell r="D956">
            <v>6135</v>
          </cell>
          <cell r="E956">
            <v>100</v>
          </cell>
          <cell r="F956">
            <v>0</v>
          </cell>
          <cell r="G956">
            <v>633928.05869999994</v>
          </cell>
          <cell r="H956">
            <v>6236.1321869999992</v>
          </cell>
          <cell r="I956">
            <v>0</v>
          </cell>
          <cell r="J956">
            <v>0</v>
          </cell>
          <cell r="K956">
            <v>2519.1503135068183</v>
          </cell>
          <cell r="L956">
            <v>699763.97597411624</v>
          </cell>
          <cell r="M956">
            <v>37203.840302322031</v>
          </cell>
          <cell r="N956">
            <v>114.06095777899205</v>
          </cell>
          <cell r="O956" t="e">
            <v>#DIV/0!</v>
          </cell>
          <cell r="P956">
            <v>1.1406095777899206</v>
          </cell>
          <cell r="Q956">
            <v>2282.1505202408803</v>
          </cell>
          <cell r="R956">
            <v>236.99979326593794</v>
          </cell>
          <cell r="S956">
            <v>633928.05869999994</v>
          </cell>
          <cell r="T956">
            <v>64492.208238297892</v>
          </cell>
          <cell r="U956">
            <v>0</v>
          </cell>
          <cell r="V956">
            <v>0</v>
          </cell>
          <cell r="W956">
            <v>25357.122347999997</v>
          </cell>
          <cell r="X956">
            <v>11846.71795432203</v>
          </cell>
          <cell r="Y956">
            <v>0</v>
          </cell>
          <cell r="Z956">
            <v>0</v>
          </cell>
        </row>
        <row r="957">
          <cell r="A957" t="str">
            <v>Maintenance Yard #3</v>
          </cell>
          <cell r="B957" t="str">
            <v>Storage Facilities</v>
          </cell>
          <cell r="C957" t="str">
            <v>Storage Facilities</v>
          </cell>
          <cell r="D957">
            <v>4618</v>
          </cell>
          <cell r="E957">
            <v>70</v>
          </cell>
          <cell r="F957">
            <v>0</v>
          </cell>
          <cell r="G957">
            <v>388910.24431599997</v>
          </cell>
          <cell r="H957">
            <v>11649.515149999999</v>
          </cell>
          <cell r="I957">
            <v>0</v>
          </cell>
          <cell r="J957">
            <v>0</v>
          </cell>
          <cell r="K957">
            <v>1842.8142973539484</v>
          </cell>
          <cell r="L957">
            <v>511892.8603760968</v>
          </cell>
          <cell r="M957">
            <v>37686.8772079435</v>
          </cell>
          <cell r="N957">
            <v>110.84730627459869</v>
          </cell>
          <cell r="O957" t="e">
            <v>#DIV/0!</v>
          </cell>
          <cell r="P957">
            <v>1.5835329467799812</v>
          </cell>
          <cell r="Q957">
            <v>1400.0827131912645</v>
          </cell>
          <cell r="R957">
            <v>442.73158416268382</v>
          </cell>
          <cell r="S957">
            <v>388910.24431599997</v>
          </cell>
          <cell r="T957">
            <v>120475.79082675498</v>
          </cell>
          <cell r="U957">
            <v>0</v>
          </cell>
          <cell r="V957">
            <v>0</v>
          </cell>
          <cell r="W957">
            <v>15556.40977264</v>
          </cell>
          <cell r="X957">
            <v>22130.467435303501</v>
          </cell>
          <cell r="Y957">
            <v>0</v>
          </cell>
          <cell r="Z957">
            <v>0</v>
          </cell>
        </row>
        <row r="958">
          <cell r="A958" t="str">
            <v>Maintenance Yard #6</v>
          </cell>
          <cell r="B958" t="str">
            <v>Storage Facilities</v>
          </cell>
          <cell r="C958" t="str">
            <v>Storage Facilities</v>
          </cell>
          <cell r="D958">
            <v>6135</v>
          </cell>
          <cell r="E958">
            <v>70</v>
          </cell>
          <cell r="F958">
            <v>0</v>
          </cell>
          <cell r="G958">
            <v>118203.397419</v>
          </cell>
          <cell r="H958">
            <v>18704.421212000001</v>
          </cell>
          <cell r="I958">
            <v>0</v>
          </cell>
          <cell r="J958">
            <v>0</v>
          </cell>
          <cell r="K958">
            <v>1136.3823032299936</v>
          </cell>
          <cell r="L958">
            <v>315661.75089722045</v>
          </cell>
          <cell r="M958">
            <v>40260.737828984289</v>
          </cell>
          <cell r="N958">
            <v>51.452608133206269</v>
          </cell>
          <cell r="O958" t="e">
            <v>#DIV/0!</v>
          </cell>
          <cell r="P958">
            <v>0.73503725904580386</v>
          </cell>
          <cell r="Q958">
            <v>425.53400375936127</v>
          </cell>
          <cell r="R958">
            <v>710.84829947063224</v>
          </cell>
          <cell r="S958">
            <v>118203.397419</v>
          </cell>
          <cell r="T958">
            <v>193435.51284814041</v>
          </cell>
          <cell r="U958">
            <v>0</v>
          </cell>
          <cell r="V958">
            <v>0</v>
          </cell>
          <cell r="W958">
            <v>4728.1358967599999</v>
          </cell>
          <cell r="X958">
            <v>35532.601932224286</v>
          </cell>
          <cell r="Y958">
            <v>0</v>
          </cell>
          <cell r="Z958">
            <v>0</v>
          </cell>
        </row>
        <row r="959">
          <cell r="A959" t="str">
            <v>Malta Park</v>
          </cell>
          <cell r="B959" t="str">
            <v>Outdoor Recreational Facilities</v>
          </cell>
          <cell r="C959" t="str">
            <v>Outdoor Recreational Facilities</v>
          </cell>
          <cell r="D959">
            <v>20677</v>
          </cell>
          <cell r="E959">
            <v>100</v>
          </cell>
          <cell r="F959">
            <v>0</v>
          </cell>
          <cell r="G959">
            <v>454.46080699999999</v>
          </cell>
          <cell r="H959">
            <v>0</v>
          </cell>
          <cell r="I959">
            <v>0</v>
          </cell>
          <cell r="J959">
            <v>0</v>
          </cell>
          <cell r="K959">
            <v>1.6360657221121049</v>
          </cell>
          <cell r="L959">
            <v>454.4627005866958</v>
          </cell>
          <cell r="M959">
            <v>18.178432279999999</v>
          </cell>
          <cell r="N959">
            <v>2.1979141102998298E-2</v>
          </cell>
          <cell r="O959" t="e">
            <v>#DIV/0!</v>
          </cell>
          <cell r="P959">
            <v>2.1979141102998297E-4</v>
          </cell>
          <cell r="Q959">
            <v>1.6360657221121049</v>
          </cell>
          <cell r="R959">
            <v>0</v>
          </cell>
          <cell r="S959">
            <v>454.46080699999999</v>
          </cell>
          <cell r="T959">
            <v>0</v>
          </cell>
          <cell r="U959">
            <v>0</v>
          </cell>
          <cell r="V959">
            <v>0</v>
          </cell>
          <cell r="W959">
            <v>18.178432279999999</v>
          </cell>
          <cell r="X959">
            <v>0</v>
          </cell>
          <cell r="Y959">
            <v>0</v>
          </cell>
          <cell r="Z959">
            <v>0</v>
          </cell>
        </row>
        <row r="960">
          <cell r="A960" t="str">
            <v>Malvern Childcare Centre</v>
          </cell>
          <cell r="B960" t="str">
            <v>Child Care Facilities</v>
          </cell>
          <cell r="C960" t="str">
            <v>Child Care Facilities</v>
          </cell>
          <cell r="D960">
            <v>6501</v>
          </cell>
          <cell r="E960">
            <v>100</v>
          </cell>
          <cell r="F960">
            <v>0</v>
          </cell>
          <cell r="G960">
            <v>151143.717944</v>
          </cell>
          <cell r="H960">
            <v>7682.9140000000007</v>
          </cell>
          <cell r="I960">
            <v>0</v>
          </cell>
          <cell r="J960">
            <v>0</v>
          </cell>
          <cell r="K960">
            <v>836.103364587545</v>
          </cell>
          <cell r="L960">
            <v>232250.9346076514</v>
          </cell>
          <cell r="M960">
            <v>20640.903614420004</v>
          </cell>
          <cell r="N960">
            <v>35.72541679859274</v>
          </cell>
          <cell r="O960" t="e">
            <v>#DIV/0!</v>
          </cell>
          <cell r="P960">
            <v>0.35725416798592741</v>
          </cell>
          <cell r="Q960">
            <v>544.11965175416913</v>
          </cell>
          <cell r="R960">
            <v>291.98371283337593</v>
          </cell>
          <cell r="S960">
            <v>151143.717944</v>
          </cell>
          <cell r="T960">
            <v>79454.391713799996</v>
          </cell>
          <cell r="U960">
            <v>0</v>
          </cell>
          <cell r="V960">
            <v>0</v>
          </cell>
          <cell r="W960">
            <v>6045.7487177600005</v>
          </cell>
          <cell r="X960">
            <v>14595.154896660002</v>
          </cell>
          <cell r="Y960">
            <v>0</v>
          </cell>
          <cell r="Z960">
            <v>0</v>
          </cell>
        </row>
        <row r="961">
          <cell r="A961" t="str">
            <v>Malvern Garage &amp; Shop</v>
          </cell>
          <cell r="B961" t="str">
            <v>TTC</v>
          </cell>
          <cell r="C961" t="str">
            <v>TTC</v>
          </cell>
          <cell r="D961">
            <v>574125</v>
          </cell>
          <cell r="E961">
            <v>70</v>
          </cell>
          <cell r="F961">
            <v>0</v>
          </cell>
          <cell r="G961">
            <v>4514521.9043669999</v>
          </cell>
          <cell r="H961">
            <v>0</v>
          </cell>
          <cell r="I961">
            <v>0</v>
          </cell>
          <cell r="J961">
            <v>0</v>
          </cell>
          <cell r="K961">
            <v>16252.346573549765</v>
          </cell>
          <cell r="L961">
            <v>4514540.7148749344</v>
          </cell>
          <cell r="M961">
            <v>180580.87617467999</v>
          </cell>
          <cell r="N961">
            <v>7.8633411101675321</v>
          </cell>
          <cell r="O961" t="e">
            <v>#DIV/0!</v>
          </cell>
          <cell r="P961">
            <v>0.11233344443096474</v>
          </cell>
          <cell r="Q961">
            <v>16252.346573549765</v>
          </cell>
          <cell r="R961">
            <v>0</v>
          </cell>
          <cell r="S961">
            <v>4514521.9043669999</v>
          </cell>
          <cell r="T961">
            <v>0</v>
          </cell>
          <cell r="U961">
            <v>0</v>
          </cell>
          <cell r="V961">
            <v>0</v>
          </cell>
          <cell r="W961">
            <v>180580.87617467999</v>
          </cell>
          <cell r="X961">
            <v>0</v>
          </cell>
          <cell r="Y961">
            <v>0</v>
          </cell>
          <cell r="Z961">
            <v>0</v>
          </cell>
        </row>
        <row r="962">
          <cell r="A962" t="str">
            <v>Malvern R.C</v>
          </cell>
          <cell r="B962" t="str">
            <v>Indoor Recreational Facilities</v>
          </cell>
          <cell r="C962" t="str">
            <v>Indoor Recreational Facilities</v>
          </cell>
          <cell r="D962">
            <v>106466</v>
          </cell>
          <cell r="E962">
            <v>100</v>
          </cell>
          <cell r="F962">
            <v>0</v>
          </cell>
          <cell r="G962">
            <v>2533329.9828389999</v>
          </cell>
          <cell r="H962">
            <v>201421.46193599998</v>
          </cell>
          <cell r="I962">
            <v>0</v>
          </cell>
          <cell r="J962">
            <v>0</v>
          </cell>
          <cell r="K962">
            <v>16774.906143831664</v>
          </cell>
          <cell r="L962">
            <v>4659696.1510643512</v>
          </cell>
          <cell r="M962">
            <v>483971.53633875982</v>
          </cell>
          <cell r="N962">
            <v>43.766988062520909</v>
          </cell>
          <cell r="O962" t="e">
            <v>#DIV/0!</v>
          </cell>
          <cell r="P962">
            <v>0.43766988062520906</v>
          </cell>
          <cell r="Q962">
            <v>9120.0259381701417</v>
          </cell>
          <cell r="R962">
            <v>7654.8802056615204</v>
          </cell>
          <cell r="S962">
            <v>2533329.9828389999</v>
          </cell>
          <cell r="T962">
            <v>2083040.3329035309</v>
          </cell>
          <cell r="U962">
            <v>0</v>
          </cell>
          <cell r="V962">
            <v>0</v>
          </cell>
          <cell r="W962">
            <v>101333.19931356001</v>
          </cell>
          <cell r="X962">
            <v>382638.33702519984</v>
          </cell>
          <cell r="Y962">
            <v>0</v>
          </cell>
          <cell r="Z962">
            <v>0</v>
          </cell>
        </row>
        <row r="963">
          <cell r="A963" t="str">
            <v>Manchester Park</v>
          </cell>
          <cell r="B963" t="str">
            <v>Outdoor Recreational Facilities</v>
          </cell>
          <cell r="C963" t="str">
            <v>Outdoor Recreational Facilities</v>
          </cell>
          <cell r="D963">
            <v>250486</v>
          </cell>
          <cell r="E963">
            <v>100</v>
          </cell>
          <cell r="F963">
            <v>0</v>
          </cell>
          <cell r="G963">
            <v>11182.202600000001</v>
          </cell>
          <cell r="H963">
            <v>0</v>
          </cell>
          <cell r="I963">
            <v>0</v>
          </cell>
          <cell r="J963">
            <v>0</v>
          </cell>
          <cell r="K963">
            <v>40.256097093039003</v>
          </cell>
          <cell r="L963">
            <v>11182.249192510835</v>
          </cell>
          <cell r="M963">
            <v>447.28810400000003</v>
          </cell>
          <cell r="N963">
            <v>4.4642212309314033E-2</v>
          </cell>
          <cell r="O963" t="e">
            <v>#DIV/0!</v>
          </cell>
          <cell r="P963">
            <v>4.4642212309314031E-4</v>
          </cell>
          <cell r="Q963">
            <v>40.256097093039003</v>
          </cell>
          <cell r="R963">
            <v>0</v>
          </cell>
          <cell r="S963">
            <v>11182.202600000001</v>
          </cell>
          <cell r="T963">
            <v>0</v>
          </cell>
          <cell r="U963">
            <v>0</v>
          </cell>
          <cell r="V963">
            <v>0</v>
          </cell>
          <cell r="W963">
            <v>447.28810400000003</v>
          </cell>
          <cell r="X963">
            <v>0</v>
          </cell>
          <cell r="Y963">
            <v>0</v>
          </cell>
          <cell r="Z963">
            <v>0</v>
          </cell>
        </row>
        <row r="964">
          <cell r="A964" t="str">
            <v>Maple Leaf A.I.R</v>
          </cell>
          <cell r="B964" t="str">
            <v>Outdoor Recreational Facilities</v>
          </cell>
          <cell r="C964" t="str">
            <v>Outdoor Recreational Facilities</v>
          </cell>
          <cell r="D964">
            <v>2303</v>
          </cell>
          <cell r="E964">
            <v>100</v>
          </cell>
          <cell r="F964">
            <v>0</v>
          </cell>
          <cell r="G964">
            <v>86512.843545999989</v>
          </cell>
          <cell r="H964">
            <v>0</v>
          </cell>
          <cell r="I964">
            <v>0</v>
          </cell>
          <cell r="J964">
            <v>0</v>
          </cell>
          <cell r="K964">
            <v>311.44753445825313</v>
          </cell>
          <cell r="L964">
            <v>86513.204016181422</v>
          </cell>
          <cell r="M964">
            <v>3460.5137418399995</v>
          </cell>
          <cell r="N964">
            <v>37.565438131212083</v>
          </cell>
          <cell r="O964" t="e">
            <v>#DIV/0!</v>
          </cell>
          <cell r="P964">
            <v>0.37565438131212081</v>
          </cell>
          <cell r="Q964">
            <v>311.44753445825313</v>
          </cell>
          <cell r="R964">
            <v>0</v>
          </cell>
          <cell r="S964">
            <v>86512.843545999989</v>
          </cell>
          <cell r="T964">
            <v>0</v>
          </cell>
          <cell r="U964">
            <v>0</v>
          </cell>
          <cell r="V964">
            <v>0</v>
          </cell>
          <cell r="W964">
            <v>3460.5137418399995</v>
          </cell>
          <cell r="X964">
            <v>0</v>
          </cell>
          <cell r="Y964">
            <v>0</v>
          </cell>
          <cell r="Z964">
            <v>0</v>
          </cell>
        </row>
        <row r="965">
          <cell r="A965" t="str">
            <v>Maple Leaf Cottage</v>
          </cell>
          <cell r="B965" t="str">
            <v>Cultural Facilities</v>
          </cell>
          <cell r="C965" t="str">
            <v>Cultural Facilities</v>
          </cell>
          <cell r="D965">
            <v>2842</v>
          </cell>
          <cell r="E965">
            <v>100</v>
          </cell>
          <cell r="F965">
            <v>0</v>
          </cell>
          <cell r="G965">
            <v>9894.8711910000002</v>
          </cell>
          <cell r="H965">
            <v>3008.5711759999999</v>
          </cell>
          <cell r="I965">
            <v>0</v>
          </cell>
          <cell r="J965">
            <v>0</v>
          </cell>
          <cell r="K965">
            <v>149.96030444426844</v>
          </cell>
          <cell r="L965">
            <v>41655.640123407902</v>
          </cell>
          <cell r="M965">
            <v>6111.1474249754401</v>
          </cell>
          <cell r="N965">
            <v>14.65715697516112</v>
          </cell>
          <cell r="O965" t="e">
            <v>#DIV/0!</v>
          </cell>
          <cell r="P965">
            <v>0.1465715697516112</v>
          </cell>
          <cell r="Q965">
            <v>35.621684710667864</v>
          </cell>
          <cell r="R965">
            <v>114.33861973360057</v>
          </cell>
          <cell r="S965">
            <v>9894.8711910000002</v>
          </cell>
          <cell r="T965">
            <v>31113.740530839197</v>
          </cell>
          <cell r="U965">
            <v>0</v>
          </cell>
          <cell r="V965">
            <v>0</v>
          </cell>
          <cell r="W965">
            <v>395.79484764</v>
          </cell>
          <cell r="X965">
            <v>5715.3525773354404</v>
          </cell>
          <cell r="Y965">
            <v>0</v>
          </cell>
          <cell r="Z965">
            <v>0</v>
          </cell>
        </row>
        <row r="966">
          <cell r="A966" t="str">
            <v>Maple Leaf Quay Park</v>
          </cell>
          <cell r="B966" t="str">
            <v>Outdoor Recreational Facilities</v>
          </cell>
          <cell r="C966" t="str">
            <v>Outdoor Recreational Facilities</v>
          </cell>
          <cell r="D966">
            <v>42689</v>
          </cell>
          <cell r="E966">
            <v>100</v>
          </cell>
          <cell r="F966">
            <v>0</v>
          </cell>
          <cell r="G966">
            <v>98969.112200000003</v>
          </cell>
          <cell r="H966">
            <v>0</v>
          </cell>
          <cell r="I966">
            <v>0</v>
          </cell>
          <cell r="J966">
            <v>0</v>
          </cell>
          <cell r="K966">
            <v>356.29028845668302</v>
          </cell>
          <cell r="L966">
            <v>98969.524571300833</v>
          </cell>
          <cell r="M966">
            <v>3958.7644880000003</v>
          </cell>
          <cell r="N966">
            <v>2.3183847026470716</v>
          </cell>
          <cell r="O966" t="e">
            <v>#DIV/0!</v>
          </cell>
          <cell r="P966">
            <v>2.3183847026470715E-2</v>
          </cell>
          <cell r="Q966">
            <v>356.29028845668302</v>
          </cell>
          <cell r="R966">
            <v>0</v>
          </cell>
          <cell r="S966">
            <v>98969.112200000003</v>
          </cell>
          <cell r="T966">
            <v>0</v>
          </cell>
          <cell r="U966">
            <v>0</v>
          </cell>
          <cell r="V966">
            <v>0</v>
          </cell>
          <cell r="W966">
            <v>3958.7644880000003</v>
          </cell>
          <cell r="X966">
            <v>0</v>
          </cell>
          <cell r="Y966">
            <v>0</v>
          </cell>
          <cell r="Z966">
            <v>0</v>
          </cell>
        </row>
        <row r="967">
          <cell r="A967" t="str">
            <v>Maria A Shchuka</v>
          </cell>
          <cell r="B967" t="str">
            <v>Public Libraries</v>
          </cell>
          <cell r="C967" t="str">
            <v>Public Libraries</v>
          </cell>
          <cell r="D967">
            <v>25475</v>
          </cell>
          <cell r="E967">
            <v>70</v>
          </cell>
          <cell r="F967">
            <v>0</v>
          </cell>
          <cell r="G967">
            <v>256028.00345199998</v>
          </cell>
          <cell r="H967">
            <v>20604.475283</v>
          </cell>
          <cell r="I967">
            <v>0</v>
          </cell>
          <cell r="J967">
            <v>0</v>
          </cell>
          <cell r="K967">
            <v>1704.7631634740612</v>
          </cell>
          <cell r="L967">
            <v>473545.32318723924</v>
          </cell>
          <cell r="M967">
            <v>49383.235788442267</v>
          </cell>
          <cell r="N967">
            <v>18.588628976927939</v>
          </cell>
          <cell r="O967" t="e">
            <v>#DIV/0!</v>
          </cell>
          <cell r="P967">
            <v>0.26555184252754199</v>
          </cell>
          <cell r="Q967">
            <v>921.70465284725162</v>
          </cell>
          <cell r="R967">
            <v>783.05851062680961</v>
          </cell>
          <cell r="S967">
            <v>256028.00345199998</v>
          </cell>
          <cell r="T967">
            <v>213085.3020342011</v>
          </cell>
          <cell r="U967">
            <v>0</v>
          </cell>
          <cell r="V967">
            <v>0</v>
          </cell>
          <cell r="W967">
            <v>10241.120138079999</v>
          </cell>
          <cell r="X967">
            <v>39142.11565036227</v>
          </cell>
          <cell r="Y967">
            <v>0</v>
          </cell>
          <cell r="Z967">
            <v>0</v>
          </cell>
        </row>
        <row r="968">
          <cell r="A968" t="str">
            <v>Marie Curtis Park</v>
          </cell>
          <cell r="B968" t="str">
            <v>Outdoor Recreational Facilities</v>
          </cell>
          <cell r="C968" t="str">
            <v>Outdoor Recreational Facilities</v>
          </cell>
          <cell r="D968">
            <v>3014</v>
          </cell>
          <cell r="E968">
            <v>100</v>
          </cell>
          <cell r="F968">
            <v>0</v>
          </cell>
          <cell r="G968">
            <v>53604.569495000003</v>
          </cell>
          <cell r="H968">
            <v>0</v>
          </cell>
          <cell r="I968">
            <v>0</v>
          </cell>
          <cell r="J968">
            <v>0</v>
          </cell>
          <cell r="K968">
            <v>192.97725425054242</v>
          </cell>
          <cell r="L968">
            <v>53604.792847372897</v>
          </cell>
          <cell r="M968">
            <v>2144.1827798000004</v>
          </cell>
          <cell r="N968">
            <v>17.785266372718279</v>
          </cell>
          <cell r="O968" t="e">
            <v>#DIV/0!</v>
          </cell>
          <cell r="P968">
            <v>0.17785266372718278</v>
          </cell>
          <cell r="Q968">
            <v>192.97725425054242</v>
          </cell>
          <cell r="R968">
            <v>0</v>
          </cell>
          <cell r="S968">
            <v>53604.569495000003</v>
          </cell>
          <cell r="T968">
            <v>0</v>
          </cell>
          <cell r="U968">
            <v>0</v>
          </cell>
          <cell r="V968">
            <v>0</v>
          </cell>
          <cell r="W968">
            <v>2144.1827798000004</v>
          </cell>
          <cell r="X968">
            <v>0</v>
          </cell>
          <cell r="Y968">
            <v>0</v>
          </cell>
          <cell r="Z968">
            <v>0</v>
          </cell>
        </row>
        <row r="969">
          <cell r="A969" t="str">
            <v>Markdale Rec &amp; Daycare</v>
          </cell>
          <cell r="B969" t="str">
            <v>Indoor Recreational Facilities</v>
          </cell>
          <cell r="C969" t="str">
            <v>Indoor Recreational Facilities</v>
          </cell>
          <cell r="D969">
            <v>1829</v>
          </cell>
          <cell r="E969">
            <v>100</v>
          </cell>
          <cell r="F969">
            <v>0</v>
          </cell>
          <cell r="G969">
            <v>5210.7255770000002</v>
          </cell>
          <cell r="H969">
            <v>4553</v>
          </cell>
          <cell r="I969">
            <v>0</v>
          </cell>
          <cell r="J969">
            <v>0</v>
          </cell>
          <cell r="K969">
            <v>191.79223513138334</v>
          </cell>
          <cell r="L969">
            <v>53275.620869828708</v>
          </cell>
          <cell r="M969">
            <v>8857.7175930800004</v>
          </cell>
          <cell r="N969">
            <v>29.128278222979063</v>
          </cell>
          <cell r="O969" t="e">
            <v>#DIV/0!</v>
          </cell>
          <cell r="P969">
            <v>0.29128278222979065</v>
          </cell>
          <cell r="Q969">
            <v>18.758690238083656</v>
          </cell>
          <cell r="R969">
            <v>173.03354489329968</v>
          </cell>
          <cell r="S969">
            <v>5210.7255770000002</v>
          </cell>
          <cell r="T969">
            <v>47085.7601</v>
          </cell>
          <cell r="U969">
            <v>0</v>
          </cell>
          <cell r="V969">
            <v>0</v>
          </cell>
          <cell r="W969">
            <v>208.42902308000001</v>
          </cell>
          <cell r="X969">
            <v>8649.2885700000006</v>
          </cell>
          <cell r="Y969">
            <v>0</v>
          </cell>
          <cell r="Z969">
            <v>0</v>
          </cell>
        </row>
        <row r="970">
          <cell r="A970" t="str">
            <v>Martin Grove Gardens Park</v>
          </cell>
          <cell r="B970" t="str">
            <v>Outdoor Recreational Facilities</v>
          </cell>
          <cell r="C970" t="str">
            <v>Outdoor Recreational Facilities</v>
          </cell>
          <cell r="D970">
            <v>408372</v>
          </cell>
          <cell r="E970">
            <v>100</v>
          </cell>
          <cell r="F970">
            <v>0</v>
          </cell>
          <cell r="G970">
            <v>2021.3735260000001</v>
          </cell>
          <cell r="H970">
            <v>0</v>
          </cell>
          <cell r="I970">
            <v>0</v>
          </cell>
          <cell r="J970">
            <v>0</v>
          </cell>
          <cell r="K970">
            <v>7.2769750142028897</v>
          </cell>
          <cell r="L970">
            <v>2021.3819483896916</v>
          </cell>
          <cell r="M970">
            <v>80.85494104</v>
          </cell>
          <cell r="N970">
            <v>4.9498544180053769E-3</v>
          </cell>
          <cell r="O970" t="e">
            <v>#DIV/0!</v>
          </cell>
          <cell r="P970">
            <v>4.9498544180053767E-5</v>
          </cell>
          <cell r="Q970">
            <v>7.2769750142028897</v>
          </cell>
          <cell r="R970">
            <v>0</v>
          </cell>
          <cell r="S970">
            <v>2021.3735260000001</v>
          </cell>
          <cell r="T970">
            <v>0</v>
          </cell>
          <cell r="U970">
            <v>0</v>
          </cell>
          <cell r="V970">
            <v>0</v>
          </cell>
          <cell r="W970">
            <v>80.85494104</v>
          </cell>
          <cell r="X970">
            <v>0</v>
          </cell>
          <cell r="Y970">
            <v>0</v>
          </cell>
          <cell r="Z970">
            <v>0</v>
          </cell>
        </row>
        <row r="971">
          <cell r="A971" t="str">
            <v>Martin Grove House / Bungalow</v>
          </cell>
          <cell r="B971" t="str">
            <v>Outdoor Recreational Facilities</v>
          </cell>
          <cell r="C971" t="str">
            <v>Outdoor Recreational Facilities</v>
          </cell>
          <cell r="D971">
            <v>4790</v>
          </cell>
          <cell r="E971">
            <v>100</v>
          </cell>
          <cell r="F971">
            <v>0</v>
          </cell>
          <cell r="G971">
            <v>7270.0495709999996</v>
          </cell>
          <cell r="H971">
            <v>1487.9244120000001</v>
          </cell>
          <cell r="I971">
            <v>0</v>
          </cell>
          <cell r="J971">
            <v>0</v>
          </cell>
          <cell r="K971">
            <v>82.719802450696406</v>
          </cell>
          <cell r="L971">
            <v>22977.722902971225</v>
          </cell>
          <cell r="M971">
            <v>3117.3971090722803</v>
          </cell>
          <cell r="N971">
            <v>4.797019395192323</v>
          </cell>
          <cell r="O971" t="e">
            <v>#DIV/0!</v>
          </cell>
          <cell r="P971">
            <v>4.7970193951923229E-2</v>
          </cell>
          <cell r="Q971">
            <v>26.172287506343562</v>
          </cell>
          <cell r="R971">
            <v>56.547514944352848</v>
          </cell>
          <cell r="S971">
            <v>7270.0495709999996</v>
          </cell>
          <cell r="T971">
            <v>15387.6678915804</v>
          </cell>
          <cell r="U971">
            <v>0</v>
          </cell>
          <cell r="V971">
            <v>0</v>
          </cell>
          <cell r="W971">
            <v>290.80198283999999</v>
          </cell>
          <cell r="X971">
            <v>2826.5951262322801</v>
          </cell>
          <cell r="Y971">
            <v>0</v>
          </cell>
          <cell r="Z971">
            <v>0</v>
          </cell>
        </row>
        <row r="972">
          <cell r="A972" t="str">
            <v>Martin Grove Sewage Pumping Station</v>
          </cell>
          <cell r="B972" t="str">
            <v>Sewage Pumping Facilities</v>
          </cell>
          <cell r="C972" t="str">
            <v>Sewage Pumping Facilities</v>
          </cell>
          <cell r="D972">
            <v>1</v>
          </cell>
          <cell r="E972">
            <v>168</v>
          </cell>
          <cell r="F972">
            <v>8.67</v>
          </cell>
          <cell r="G972">
            <v>27320.925440999999</v>
          </cell>
          <cell r="H972">
            <v>0</v>
          </cell>
          <cell r="I972">
            <v>0</v>
          </cell>
          <cell r="J972">
            <v>0</v>
          </cell>
          <cell r="K972">
            <v>98.355741401481609</v>
          </cell>
          <cell r="L972">
            <v>27321.039278189335</v>
          </cell>
          <cell r="M972">
            <v>1092.8370176399999</v>
          </cell>
          <cell r="N972">
            <v>27321.039278189335</v>
          </cell>
          <cell r="O972">
            <v>3151.2156030206847</v>
          </cell>
          <cell r="P972">
            <v>162.62523379874605</v>
          </cell>
          <cell r="Q972">
            <v>98.355741401481609</v>
          </cell>
          <cell r="R972">
            <v>0</v>
          </cell>
          <cell r="S972">
            <v>27320.925440999999</v>
          </cell>
          <cell r="T972">
            <v>0</v>
          </cell>
          <cell r="U972">
            <v>0</v>
          </cell>
          <cell r="V972">
            <v>0</v>
          </cell>
          <cell r="W972">
            <v>1092.8370176399999</v>
          </cell>
          <cell r="X972">
            <v>0</v>
          </cell>
          <cell r="Y972">
            <v>0</v>
          </cell>
          <cell r="Z972">
            <v>0</v>
          </cell>
        </row>
        <row r="973">
          <cell r="A973" t="str">
            <v>Martingrove Rink (outdoor)</v>
          </cell>
          <cell r="B973" t="str">
            <v>Outdoor Recreational Facilities</v>
          </cell>
          <cell r="C973" t="str">
            <v>Outdoor Recreational Facilities</v>
          </cell>
          <cell r="D973">
            <v>4435</v>
          </cell>
          <cell r="E973">
            <v>100</v>
          </cell>
          <cell r="F973">
            <v>0</v>
          </cell>
          <cell r="G973">
            <v>238691.45496800001</v>
          </cell>
          <cell r="H973">
            <v>15659.110882000001</v>
          </cell>
          <cell r="I973">
            <v>0</v>
          </cell>
          <cell r="J973">
            <v>0</v>
          </cell>
          <cell r="K973">
            <v>1454.4062524296323</v>
          </cell>
          <cell r="L973">
            <v>404001.73678600899</v>
          </cell>
          <cell r="M973">
            <v>39295.11455014658</v>
          </cell>
          <cell r="N973">
            <v>91.093965453440589</v>
          </cell>
          <cell r="O973" t="e">
            <v>#DIV/0!</v>
          </cell>
          <cell r="P973">
            <v>0.91093965453440584</v>
          </cell>
          <cell r="Q973">
            <v>859.29281825662451</v>
          </cell>
          <cell r="R973">
            <v>595.11343417300782</v>
          </cell>
          <cell r="S973">
            <v>238691.45496800001</v>
          </cell>
          <cell r="T973">
            <v>161941.82700837939</v>
          </cell>
          <cell r="U973">
            <v>0</v>
          </cell>
          <cell r="V973">
            <v>0</v>
          </cell>
          <cell r="W973">
            <v>9547.6581987200007</v>
          </cell>
          <cell r="X973">
            <v>29747.456351426583</v>
          </cell>
          <cell r="Y973">
            <v>0</v>
          </cell>
          <cell r="Z973">
            <v>0</v>
          </cell>
        </row>
        <row r="974">
          <cell r="A974" t="str">
            <v>Maryland Park Tennis Clubhouse</v>
          </cell>
          <cell r="B974" t="str">
            <v>Outdoor Recreational Facilities</v>
          </cell>
          <cell r="C974" t="str">
            <v>Outdoor Recreational Facilities</v>
          </cell>
          <cell r="D974">
            <v>1151</v>
          </cell>
          <cell r="E974">
            <v>100</v>
          </cell>
          <cell r="F974">
            <v>0</v>
          </cell>
          <cell r="G974">
            <v>15811.182943</v>
          </cell>
          <cell r="H974">
            <v>0</v>
          </cell>
          <cell r="I974">
            <v>0</v>
          </cell>
          <cell r="J974">
            <v>0</v>
          </cell>
          <cell r="K974">
            <v>56.920495762544142</v>
          </cell>
          <cell r="L974">
            <v>15811.248822928928</v>
          </cell>
          <cell r="M974">
            <v>632.44731772</v>
          </cell>
          <cell r="N974">
            <v>13.736966831389164</v>
          </cell>
          <cell r="O974" t="e">
            <v>#DIV/0!</v>
          </cell>
          <cell r="P974">
            <v>0.13736966831389164</v>
          </cell>
          <cell r="Q974">
            <v>56.920495762544142</v>
          </cell>
          <cell r="R974">
            <v>0</v>
          </cell>
          <cell r="S974">
            <v>15811.182943</v>
          </cell>
          <cell r="T974">
            <v>0</v>
          </cell>
          <cell r="U974">
            <v>0</v>
          </cell>
          <cell r="V974">
            <v>0</v>
          </cell>
          <cell r="W974">
            <v>632.44731772</v>
          </cell>
          <cell r="X974">
            <v>0</v>
          </cell>
          <cell r="Y974">
            <v>0</v>
          </cell>
          <cell r="Z974">
            <v>0</v>
          </cell>
        </row>
        <row r="975">
          <cell r="A975" t="str">
            <v>Marylin Bell Park Water Equipment Shed</v>
          </cell>
          <cell r="B975" t="str">
            <v>Storage Facilities</v>
          </cell>
          <cell r="C975" t="str">
            <v>Storage Facilities</v>
          </cell>
          <cell r="D975">
            <v>700</v>
          </cell>
          <cell r="E975">
            <v>70</v>
          </cell>
          <cell r="F975">
            <v>0</v>
          </cell>
          <cell r="G975">
            <v>25592.419341000001</v>
          </cell>
          <cell r="H975">
            <v>0</v>
          </cell>
          <cell r="I975">
            <v>0</v>
          </cell>
          <cell r="J975">
            <v>0</v>
          </cell>
          <cell r="K975">
            <v>92.133093513890117</v>
          </cell>
          <cell r="L975">
            <v>25592.525976080589</v>
          </cell>
          <cell r="M975">
            <v>1023.6967736400001</v>
          </cell>
          <cell r="N975">
            <v>36.560751394400839</v>
          </cell>
          <cell r="O975" t="e">
            <v>#DIV/0!</v>
          </cell>
          <cell r="P975">
            <v>0.52229644849144052</v>
          </cell>
          <cell r="Q975">
            <v>92.133093513890117</v>
          </cell>
          <cell r="R975">
            <v>0</v>
          </cell>
          <cell r="S975">
            <v>25592.419341000001</v>
          </cell>
          <cell r="T975">
            <v>0</v>
          </cell>
          <cell r="U975">
            <v>0</v>
          </cell>
          <cell r="V975">
            <v>0</v>
          </cell>
          <cell r="W975">
            <v>1023.6967736400001</v>
          </cell>
          <cell r="X975">
            <v>0</v>
          </cell>
          <cell r="Y975">
            <v>0</v>
          </cell>
          <cell r="Z975">
            <v>0</v>
          </cell>
        </row>
        <row r="976">
          <cell r="A976" t="str">
            <v>Maryvale</v>
          </cell>
          <cell r="B976" t="str">
            <v>Public Libraries</v>
          </cell>
          <cell r="C976" t="str">
            <v>Public Libraries</v>
          </cell>
          <cell r="D976">
            <v>4424</v>
          </cell>
          <cell r="E976">
            <v>70</v>
          </cell>
          <cell r="F976">
            <v>0</v>
          </cell>
          <cell r="G976">
            <v>59759.752608000003</v>
          </cell>
          <cell r="H976">
            <v>4289.1746880000001</v>
          </cell>
          <cell r="I976">
            <v>0</v>
          </cell>
          <cell r="J976">
            <v>0</v>
          </cell>
          <cell r="K976">
            <v>378.14305628613295</v>
          </cell>
          <cell r="L976">
            <v>105039.73785725916</v>
          </cell>
          <cell r="M976">
            <v>10538.492367366722</v>
          </cell>
          <cell r="N976">
            <v>23.743159551821691</v>
          </cell>
          <cell r="O976" t="e">
            <v>#DIV/0!</v>
          </cell>
          <cell r="P976">
            <v>0.33918799359745272</v>
          </cell>
          <cell r="Q976">
            <v>215.13600578508911</v>
          </cell>
          <cell r="R976">
            <v>163.00705050104384</v>
          </cell>
          <cell r="S976">
            <v>59759.752608000003</v>
          </cell>
          <cell r="T976">
            <v>44357.357870889595</v>
          </cell>
          <cell r="U976">
            <v>0</v>
          </cell>
          <cell r="V976">
            <v>0</v>
          </cell>
          <cell r="W976">
            <v>2390.3901043200003</v>
          </cell>
          <cell r="X976">
            <v>8148.1022630467205</v>
          </cell>
          <cell r="Y976">
            <v>0</v>
          </cell>
          <cell r="Z976">
            <v>0</v>
          </cell>
        </row>
        <row r="977">
          <cell r="A977" t="str">
            <v>Maryvale Park</v>
          </cell>
          <cell r="B977" t="str">
            <v>Outdoor Recreational Facilities</v>
          </cell>
          <cell r="C977" t="str">
            <v>Outdoor Recreational Facilities</v>
          </cell>
          <cell r="D977">
            <v>5100</v>
          </cell>
          <cell r="E977">
            <v>100</v>
          </cell>
          <cell r="F977">
            <v>0</v>
          </cell>
          <cell r="G977">
            <v>25922.002233000003</v>
          </cell>
          <cell r="H977">
            <v>2184.1413039999998</v>
          </cell>
          <cell r="I977">
            <v>0</v>
          </cell>
          <cell r="J977">
            <v>0</v>
          </cell>
          <cell r="K977">
            <v>176.32634239463937</v>
          </cell>
          <cell r="L977">
            <v>48979.53955406649</v>
          </cell>
          <cell r="M977">
            <v>5186.0714831157602</v>
          </cell>
          <cell r="N977">
            <v>9.6038312851110774</v>
          </cell>
          <cell r="O977" t="e">
            <v>#DIV/0!</v>
          </cell>
          <cell r="P977">
            <v>9.603831285111078E-2</v>
          </cell>
          <cell r="Q977">
            <v>93.3195968688335</v>
          </cell>
          <cell r="R977">
            <v>83.006745525805854</v>
          </cell>
          <cell r="S977">
            <v>25922.002233000003</v>
          </cell>
          <cell r="T977">
            <v>22587.734123576796</v>
          </cell>
          <cell r="U977">
            <v>0</v>
          </cell>
          <cell r="V977">
            <v>0</v>
          </cell>
          <cell r="W977">
            <v>1036.88008932</v>
          </cell>
          <cell r="X977">
            <v>4149.1913937957597</v>
          </cell>
          <cell r="Y977">
            <v>0</v>
          </cell>
          <cell r="Z977">
            <v>0</v>
          </cell>
        </row>
        <row r="978">
          <cell r="A978" t="str">
            <v>Masaryk-Cowan C.R.C</v>
          </cell>
          <cell r="B978" t="str">
            <v>Community Centres</v>
          </cell>
          <cell r="C978" t="str">
            <v>Community Centres</v>
          </cell>
          <cell r="D978">
            <v>32270</v>
          </cell>
          <cell r="E978">
            <v>100</v>
          </cell>
          <cell r="F978">
            <v>0</v>
          </cell>
          <cell r="G978">
            <v>324867.28795000003</v>
          </cell>
          <cell r="H978">
            <v>32398.878432000001</v>
          </cell>
          <cell r="I978">
            <v>0</v>
          </cell>
          <cell r="J978">
            <v>0</v>
          </cell>
          <cell r="K978">
            <v>2400.8235703488517</v>
          </cell>
          <cell r="L978">
            <v>666895.43620801438</v>
          </cell>
          <cell r="M978">
            <v>74542.51688648609</v>
          </cell>
          <cell r="N978">
            <v>20.666112060985881</v>
          </cell>
          <cell r="O978" t="e">
            <v>#DIV/0!</v>
          </cell>
          <cell r="P978">
            <v>0.20666112060985881</v>
          </cell>
          <cell r="Q978">
            <v>1169.5271096293193</v>
          </cell>
          <cell r="R978">
            <v>1231.2964607195324</v>
          </cell>
          <cell r="S978">
            <v>324867.28795000003</v>
          </cell>
          <cell r="T978">
            <v>335059.48108021438</v>
          </cell>
          <cell r="U978">
            <v>0</v>
          </cell>
          <cell r="V978">
            <v>0</v>
          </cell>
          <cell r="W978">
            <v>12994.691518000001</v>
          </cell>
          <cell r="X978">
            <v>61547.825368486083</v>
          </cell>
          <cell r="Y978">
            <v>0</v>
          </cell>
          <cell r="Z978">
            <v>0</v>
          </cell>
        </row>
        <row r="979">
          <cell r="A979" t="str">
            <v>Matty Eckler R.C</v>
          </cell>
          <cell r="B979" t="str">
            <v>Indoor Recreational Facilities</v>
          </cell>
          <cell r="C979" t="str">
            <v>Indoor Recreational Facilities</v>
          </cell>
          <cell r="D979">
            <v>47383</v>
          </cell>
          <cell r="E979">
            <v>100</v>
          </cell>
          <cell r="F979">
            <v>0</v>
          </cell>
          <cell r="G979">
            <v>550506.97580600006</v>
          </cell>
          <cell r="H979">
            <v>118031.78558800001</v>
          </cell>
          <cell r="I979">
            <v>0</v>
          </cell>
          <cell r="J979">
            <v>0</v>
          </cell>
          <cell r="K979">
            <v>6467.5479038639187</v>
          </cell>
          <cell r="L979">
            <v>1796541.0844066441</v>
          </cell>
          <cell r="M979">
            <v>246244.08179590775</v>
          </cell>
          <cell r="N979">
            <v>37.915308959049533</v>
          </cell>
          <cell r="O979" t="e">
            <v>#DIV/0!</v>
          </cell>
          <cell r="P979">
            <v>0.37915308959049532</v>
          </cell>
          <cell r="Q979">
            <v>1981.8333705062373</v>
          </cell>
          <cell r="R979">
            <v>4485.7145333576809</v>
          </cell>
          <cell r="S979">
            <v>550506.97580600006</v>
          </cell>
          <cell r="T979">
            <v>1220649.3170154197</v>
          </cell>
          <cell r="U979">
            <v>0</v>
          </cell>
          <cell r="V979">
            <v>0</v>
          </cell>
          <cell r="W979">
            <v>22020.279032240003</v>
          </cell>
          <cell r="X979">
            <v>224223.80276366774</v>
          </cell>
          <cell r="Y979">
            <v>0</v>
          </cell>
          <cell r="Z979">
            <v>0</v>
          </cell>
        </row>
        <row r="980">
          <cell r="A980" t="str">
            <v>McCaul Parking Garage</v>
          </cell>
          <cell r="B980" t="str">
            <v>Parking Lots and Garages</v>
          </cell>
          <cell r="C980" t="str">
            <v>Parking Lots and Garages</v>
          </cell>
          <cell r="D980">
            <v>53335</v>
          </cell>
          <cell r="E980">
            <v>168</v>
          </cell>
          <cell r="F980">
            <v>0</v>
          </cell>
          <cell r="G980">
            <v>33968.486886999999</v>
          </cell>
          <cell r="H980">
            <v>6755.0246499999994</v>
          </cell>
          <cell r="I980">
            <v>0</v>
          </cell>
          <cell r="J980">
            <v>0</v>
          </cell>
          <cell r="K980">
            <v>379.00699665635238</v>
          </cell>
          <cell r="L980">
            <v>105279.72129343123</v>
          </cell>
          <cell r="M980">
            <v>14191.1922528385</v>
          </cell>
          <cell r="N980">
            <v>1.9739330888428093</v>
          </cell>
          <cell r="O980" t="e">
            <v>#DIV/0!</v>
          </cell>
          <cell r="P980">
            <v>1.1749601719302435E-2</v>
          </cell>
          <cell r="Q980">
            <v>122.2870623205033</v>
          </cell>
          <cell r="R980">
            <v>256.71993433584908</v>
          </cell>
          <cell r="S980">
            <v>33968.486886999999</v>
          </cell>
          <cell r="T980">
            <v>69858.43842290499</v>
          </cell>
          <cell r="U980">
            <v>0</v>
          </cell>
          <cell r="V980">
            <v>0</v>
          </cell>
          <cell r="W980">
            <v>1358.73947548</v>
          </cell>
          <cell r="X980">
            <v>12832.4527773585</v>
          </cell>
          <cell r="Y980">
            <v>0</v>
          </cell>
          <cell r="Z980">
            <v>0</v>
          </cell>
        </row>
        <row r="981">
          <cell r="A981" t="str">
            <v>McCleary Park</v>
          </cell>
          <cell r="B981" t="str">
            <v>Outdoor Recreational Facilities</v>
          </cell>
          <cell r="C981" t="str">
            <v>Outdoor Recreational Facilities</v>
          </cell>
          <cell r="D981">
            <v>603</v>
          </cell>
          <cell r="E981">
            <v>100</v>
          </cell>
          <cell r="F981">
            <v>0</v>
          </cell>
          <cell r="G981">
            <v>31122.940038000001</v>
          </cell>
          <cell r="H981">
            <v>0</v>
          </cell>
          <cell r="I981">
            <v>0</v>
          </cell>
          <cell r="J981">
            <v>0</v>
          </cell>
          <cell r="K981">
            <v>112.04305098090056</v>
          </cell>
          <cell r="L981">
            <v>31123.069716916823</v>
          </cell>
          <cell r="M981">
            <v>1244.9176015200001</v>
          </cell>
          <cell r="N981">
            <v>51.613714290077652</v>
          </cell>
          <cell r="O981" t="e">
            <v>#DIV/0!</v>
          </cell>
          <cell r="P981">
            <v>0.5161371429007765</v>
          </cell>
          <cell r="Q981">
            <v>112.04305098090056</v>
          </cell>
          <cell r="R981">
            <v>0</v>
          </cell>
          <cell r="S981">
            <v>31122.940038000001</v>
          </cell>
          <cell r="T981">
            <v>0</v>
          </cell>
          <cell r="U981">
            <v>0</v>
          </cell>
          <cell r="V981">
            <v>0</v>
          </cell>
          <cell r="W981">
            <v>1244.9176015200001</v>
          </cell>
          <cell r="X981">
            <v>0</v>
          </cell>
          <cell r="Y981">
            <v>0</v>
          </cell>
          <cell r="Z981">
            <v>0</v>
          </cell>
        </row>
        <row r="982">
          <cell r="A982" t="str">
            <v>McCormick R.C</v>
          </cell>
          <cell r="B982" t="str">
            <v>Indoor Recreational Facilities</v>
          </cell>
          <cell r="C982" t="str">
            <v>Indoor Recreational Facilities</v>
          </cell>
          <cell r="D982">
            <v>43099</v>
          </cell>
          <cell r="E982">
            <v>100</v>
          </cell>
          <cell r="F982">
            <v>0</v>
          </cell>
          <cell r="G982">
            <v>1056331.176129</v>
          </cell>
          <cell r="H982">
            <v>156606.78559099999</v>
          </cell>
          <cell r="I982">
            <v>0</v>
          </cell>
          <cell r="J982">
            <v>0</v>
          </cell>
          <cell r="K982">
            <v>9754.5382053565882</v>
          </cell>
          <cell r="L982">
            <v>2709593.9459323855</v>
          </cell>
          <cell r="M982">
            <v>339757.59156452678</v>
          </cell>
          <cell r="N982">
            <v>62.869067633411113</v>
          </cell>
          <cell r="O982" t="e">
            <v>#DIV/0!</v>
          </cell>
          <cell r="P982">
            <v>0.62869067633411113</v>
          </cell>
          <cell r="Q982">
            <v>3802.8080790320419</v>
          </cell>
          <cell r="R982">
            <v>5951.7301263245454</v>
          </cell>
          <cell r="S982">
            <v>1056331.176129</v>
          </cell>
          <cell r="T982">
            <v>1619580.3945464445</v>
          </cell>
          <cell r="U982">
            <v>0</v>
          </cell>
          <cell r="V982">
            <v>0</v>
          </cell>
          <cell r="W982">
            <v>42253.247045160002</v>
          </cell>
          <cell r="X982">
            <v>297504.3445193668</v>
          </cell>
          <cell r="Y982">
            <v>0</v>
          </cell>
          <cell r="Z982">
            <v>0</v>
          </cell>
        </row>
        <row r="983">
          <cell r="A983" t="str">
            <v>McCowan Substation</v>
          </cell>
          <cell r="B983" t="str">
            <v>TTC</v>
          </cell>
          <cell r="C983" t="str">
            <v>TTC</v>
          </cell>
          <cell r="D983">
            <v>0</v>
          </cell>
          <cell r="E983">
            <v>168</v>
          </cell>
          <cell r="F983">
            <v>0</v>
          </cell>
          <cell r="G983">
            <v>3344165.116932</v>
          </cell>
          <cell r="H983">
            <v>0</v>
          </cell>
          <cell r="I983">
            <v>0</v>
          </cell>
          <cell r="J983">
            <v>0</v>
          </cell>
          <cell r="K983">
            <v>12039.044583431954</v>
          </cell>
          <cell r="L983">
            <v>3344179.0509533207</v>
          </cell>
          <cell r="M983">
            <v>133766.60467728</v>
          </cell>
          <cell r="N983" t="e">
            <v>#DIV/0!</v>
          </cell>
          <cell r="O983" t="e">
            <v>#DIV/0!</v>
          </cell>
          <cell r="P983" t="e">
            <v>#DIV/0!</v>
          </cell>
          <cell r="Q983">
            <v>12039.044583431954</v>
          </cell>
          <cell r="R983">
            <v>0</v>
          </cell>
          <cell r="S983">
            <v>3344165.116932</v>
          </cell>
          <cell r="T983">
            <v>0</v>
          </cell>
          <cell r="U983">
            <v>0</v>
          </cell>
          <cell r="V983">
            <v>0</v>
          </cell>
          <cell r="W983">
            <v>133766.60467728</v>
          </cell>
          <cell r="X983">
            <v>0</v>
          </cell>
          <cell r="Y983">
            <v>0</v>
          </cell>
          <cell r="Z983">
            <v>0</v>
          </cell>
        </row>
        <row r="984">
          <cell r="A984" t="str">
            <v>McDairmid Woods</v>
          </cell>
          <cell r="B984" t="str">
            <v>Storage Facilities</v>
          </cell>
          <cell r="C984" t="str">
            <v>Storage Facilities</v>
          </cell>
          <cell r="D984">
            <v>301</v>
          </cell>
          <cell r="E984">
            <v>70</v>
          </cell>
          <cell r="F984">
            <v>0</v>
          </cell>
          <cell r="G984">
            <v>44250.631249999999</v>
          </cell>
          <cell r="H984">
            <v>0</v>
          </cell>
          <cell r="I984">
            <v>0</v>
          </cell>
          <cell r="J984">
            <v>0</v>
          </cell>
          <cell r="K984">
            <v>159.30293625946874</v>
          </cell>
          <cell r="L984">
            <v>44250.815627630203</v>
          </cell>
          <cell r="M984">
            <v>1770.0252499999999</v>
          </cell>
          <cell r="N984">
            <v>147.01267650375482</v>
          </cell>
          <cell r="O984" t="e">
            <v>#DIV/0!</v>
          </cell>
          <cell r="P984">
            <v>2.1001810929107831</v>
          </cell>
          <cell r="Q984">
            <v>159.30293625946874</v>
          </cell>
          <cell r="R984">
            <v>0</v>
          </cell>
          <cell r="S984">
            <v>44250.631249999999</v>
          </cell>
          <cell r="T984">
            <v>0</v>
          </cell>
          <cell r="U984">
            <v>0</v>
          </cell>
          <cell r="V984">
            <v>0</v>
          </cell>
          <cell r="W984">
            <v>1770.0252499999999</v>
          </cell>
          <cell r="X984">
            <v>0</v>
          </cell>
          <cell r="Y984">
            <v>0</v>
          </cell>
          <cell r="Z984">
            <v>0</v>
          </cell>
        </row>
        <row r="985">
          <cell r="A985" t="str">
            <v>McGregor Park C.C</v>
          </cell>
          <cell r="B985" t="str">
            <v>Community Centres</v>
          </cell>
          <cell r="C985" t="str">
            <v>Community Centres</v>
          </cell>
          <cell r="D985">
            <v>45262</v>
          </cell>
          <cell r="E985">
            <v>100</v>
          </cell>
          <cell r="F985">
            <v>0</v>
          </cell>
          <cell r="G985">
            <v>1039656.6304700001</v>
          </cell>
          <cell r="H985">
            <v>36677.045454999999</v>
          </cell>
          <cell r="I985">
            <v>0</v>
          </cell>
          <cell r="J985">
            <v>0</v>
          </cell>
          <cell r="K985">
            <v>5136.6646372388732</v>
          </cell>
          <cell r="L985">
            <v>1426851.2881219094</v>
          </cell>
          <cell r="M985">
            <v>111261.28169920896</v>
          </cell>
          <cell r="N985">
            <v>31.524265125754702</v>
          </cell>
          <cell r="O985" t="e">
            <v>#DIV/0!</v>
          </cell>
          <cell r="P985">
            <v>0.31524265125754702</v>
          </cell>
          <cell r="Q985">
            <v>3742.7794645414574</v>
          </cell>
          <cell r="R985">
            <v>1393.885172697416</v>
          </cell>
          <cell r="S985">
            <v>1039656.6304700001</v>
          </cell>
          <cell r="T985">
            <v>379303.00098197348</v>
          </cell>
          <cell r="U985">
            <v>0</v>
          </cell>
          <cell r="V985">
            <v>0</v>
          </cell>
          <cell r="W985">
            <v>41586.265218800007</v>
          </cell>
          <cell r="X985">
            <v>69675.016480408958</v>
          </cell>
          <cell r="Y985">
            <v>0</v>
          </cell>
          <cell r="Z985">
            <v>0</v>
          </cell>
        </row>
        <row r="986">
          <cell r="A986" t="str">
            <v>McNicoll Park</v>
          </cell>
          <cell r="B986" t="str">
            <v>Outdoor Recreational Facilities</v>
          </cell>
          <cell r="C986" t="str">
            <v>Outdoor Recreational Facilities</v>
          </cell>
          <cell r="D986">
            <v>304877</v>
          </cell>
          <cell r="E986">
            <v>100</v>
          </cell>
          <cell r="F986">
            <v>0</v>
          </cell>
          <cell r="G986">
            <v>26565.797758999997</v>
          </cell>
          <cell r="H986">
            <v>0</v>
          </cell>
          <cell r="I986">
            <v>0</v>
          </cell>
          <cell r="J986">
            <v>0</v>
          </cell>
          <cell r="K986">
            <v>95.637270419366374</v>
          </cell>
          <cell r="L986">
            <v>26565.908449823994</v>
          </cell>
          <cell r="M986">
            <v>1062.6319103599999</v>
          </cell>
          <cell r="N986">
            <v>8.7136479464912056E-2</v>
          </cell>
          <cell r="O986" t="e">
            <v>#DIV/0!</v>
          </cell>
          <cell r="P986">
            <v>8.7136479464912061E-4</v>
          </cell>
          <cell r="Q986">
            <v>95.637270419366374</v>
          </cell>
          <cell r="R986">
            <v>0</v>
          </cell>
          <cell r="S986">
            <v>26565.797758999997</v>
          </cell>
          <cell r="T986">
            <v>0</v>
          </cell>
          <cell r="U986">
            <v>0</v>
          </cell>
          <cell r="V986">
            <v>0</v>
          </cell>
          <cell r="W986">
            <v>1062.6319103599999</v>
          </cell>
          <cell r="X986">
            <v>0</v>
          </cell>
          <cell r="Y986">
            <v>0</v>
          </cell>
          <cell r="Z986">
            <v>0</v>
          </cell>
        </row>
        <row r="987">
          <cell r="A987" t="str">
            <v>Mel Lastman Square</v>
          </cell>
          <cell r="B987" t="str">
            <v>Outdoor Recreational Facilities</v>
          </cell>
          <cell r="C987" t="str">
            <v>Outdoor Recreational Facilities</v>
          </cell>
          <cell r="D987">
            <v>117692</v>
          </cell>
          <cell r="E987">
            <v>100</v>
          </cell>
          <cell r="F987">
            <v>0</v>
          </cell>
          <cell r="G987">
            <v>268641.801936</v>
          </cell>
          <cell r="H987">
            <v>0</v>
          </cell>
          <cell r="I987">
            <v>0</v>
          </cell>
          <cell r="J987">
            <v>0</v>
          </cell>
          <cell r="K987">
            <v>967.11451659662896</v>
          </cell>
          <cell r="L987">
            <v>268642.92127684137</v>
          </cell>
          <cell r="M987">
            <v>10745.67207744</v>
          </cell>
          <cell r="N987">
            <v>2.282592880372849</v>
          </cell>
          <cell r="O987" t="e">
            <v>#DIV/0!</v>
          </cell>
          <cell r="P987">
            <v>2.2825928803728489E-2</v>
          </cell>
          <cell r="Q987">
            <v>967.11451659662896</v>
          </cell>
          <cell r="R987">
            <v>0</v>
          </cell>
          <cell r="S987">
            <v>268641.801936</v>
          </cell>
          <cell r="T987">
            <v>0</v>
          </cell>
          <cell r="U987">
            <v>0</v>
          </cell>
          <cell r="V987">
            <v>0</v>
          </cell>
          <cell r="W987">
            <v>10745.67207744</v>
          </cell>
          <cell r="X987">
            <v>0</v>
          </cell>
          <cell r="Y987">
            <v>0</v>
          </cell>
          <cell r="Z987">
            <v>0</v>
          </cell>
        </row>
        <row r="988">
          <cell r="A988" t="str">
            <v>Memorial Park</v>
          </cell>
          <cell r="B988" t="str">
            <v>Outdoor Recreational Facilities</v>
          </cell>
          <cell r="C988" t="str">
            <v>Outdoor Recreational Facilities</v>
          </cell>
          <cell r="D988">
            <v>584157</v>
          </cell>
          <cell r="E988">
            <v>100</v>
          </cell>
          <cell r="F988">
            <v>0</v>
          </cell>
          <cell r="G988">
            <v>12889.107498000001</v>
          </cell>
          <cell r="H988">
            <v>0</v>
          </cell>
          <cell r="I988">
            <v>0</v>
          </cell>
          <cell r="J988">
            <v>0</v>
          </cell>
          <cell r="K988">
            <v>46.400980329412469</v>
          </cell>
          <cell r="L988">
            <v>12889.161202614576</v>
          </cell>
          <cell r="M988">
            <v>515.56429992000005</v>
          </cell>
          <cell r="N988">
            <v>2.206454977448627E-2</v>
          </cell>
          <cell r="O988" t="e">
            <v>#DIV/0!</v>
          </cell>
          <cell r="P988">
            <v>2.2064549774486269E-4</v>
          </cell>
          <cell r="Q988">
            <v>46.400980329412469</v>
          </cell>
          <cell r="R988">
            <v>0</v>
          </cell>
          <cell r="S988">
            <v>12889.107498000001</v>
          </cell>
          <cell r="T988">
            <v>0</v>
          </cell>
          <cell r="U988">
            <v>0</v>
          </cell>
          <cell r="V988">
            <v>0</v>
          </cell>
          <cell r="W988">
            <v>515.56429992000005</v>
          </cell>
          <cell r="X988">
            <v>0</v>
          </cell>
          <cell r="Y988">
            <v>0</v>
          </cell>
          <cell r="Z988">
            <v>0</v>
          </cell>
        </row>
        <row r="989">
          <cell r="A989" t="str">
            <v>Metro 27 Lighting</v>
          </cell>
          <cell r="B989" t="str">
            <v>Streetlighting</v>
          </cell>
          <cell r="C989" t="str">
            <v>Streetlighting</v>
          </cell>
          <cell r="D989">
            <v>100</v>
          </cell>
          <cell r="E989">
            <v>168</v>
          </cell>
          <cell r="F989">
            <v>0</v>
          </cell>
          <cell r="G989">
            <v>347250.16552000004</v>
          </cell>
          <cell r="H989">
            <v>0</v>
          </cell>
          <cell r="I989">
            <v>0</v>
          </cell>
          <cell r="J989">
            <v>0</v>
          </cell>
          <cell r="K989">
            <v>1250.105804624483</v>
          </cell>
          <cell r="L989">
            <v>347251.61239568971</v>
          </cell>
          <cell r="M989">
            <v>13890.006620800003</v>
          </cell>
          <cell r="N989">
            <v>3472.516123956897</v>
          </cell>
          <cell r="O989" t="e">
            <v>#DIV/0!</v>
          </cell>
          <cell r="P989">
            <v>20.669738833076767</v>
          </cell>
          <cell r="Q989">
            <v>1250.105804624483</v>
          </cell>
          <cell r="R989">
            <v>0</v>
          </cell>
          <cell r="S989">
            <v>347250.16552000004</v>
          </cell>
          <cell r="T989">
            <v>0</v>
          </cell>
          <cell r="U989">
            <v>0</v>
          </cell>
          <cell r="V989">
            <v>0</v>
          </cell>
          <cell r="W989">
            <v>13890.006620800003</v>
          </cell>
          <cell r="X989">
            <v>0</v>
          </cell>
          <cell r="Y989">
            <v>0</v>
          </cell>
          <cell r="Z989">
            <v>0</v>
          </cell>
        </row>
        <row r="990">
          <cell r="A990" t="str">
            <v>Metro Hall</v>
          </cell>
          <cell r="B990" t="str">
            <v>Administrative Offices</v>
          </cell>
          <cell r="C990" t="str">
            <v>Administrative Offices</v>
          </cell>
          <cell r="D990">
            <v>787186</v>
          </cell>
          <cell r="E990">
            <v>70</v>
          </cell>
          <cell r="F990">
            <v>0</v>
          </cell>
          <cell r="G990">
            <v>8690881.4483550005</v>
          </cell>
          <cell r="H990">
            <v>0</v>
          </cell>
          <cell r="I990">
            <v>25261.009907709402</v>
          </cell>
          <cell r="J990">
            <v>25394.976343768252</v>
          </cell>
          <cell r="K990">
            <v>81943.289828777386</v>
          </cell>
          <cell r="L990">
            <v>22762024.952438165</v>
          </cell>
          <cell r="M990">
            <v>1750968.0071317544</v>
          </cell>
          <cell r="N990">
            <v>28.91568822671918</v>
          </cell>
          <cell r="O990" t="e">
            <v>#DIV/0!</v>
          </cell>
          <cell r="P990">
            <v>0.41308126038170256</v>
          </cell>
          <cell r="Q990">
            <v>31287.303577299725</v>
          </cell>
          <cell r="R990">
            <v>0</v>
          </cell>
          <cell r="S990">
            <v>8690881.4483550005</v>
          </cell>
          <cell r="T990">
            <v>0</v>
          </cell>
          <cell r="U990">
            <v>7016947.1965859449</v>
          </cell>
          <cell r="V990">
            <v>7054160.0954911811</v>
          </cell>
          <cell r="W990">
            <v>347635.25793420005</v>
          </cell>
          <cell r="X990">
            <v>0</v>
          </cell>
          <cell r="Y990">
            <v>1319891.1503429976</v>
          </cell>
          <cell r="Z990">
            <v>83441.598854556782</v>
          </cell>
        </row>
        <row r="991">
          <cell r="A991" t="str">
            <v>Metro Square Eternal Flame</v>
          </cell>
          <cell r="B991" t="str">
            <v>Outdoor Recreational Facilities</v>
          </cell>
          <cell r="C991" t="str">
            <v>Outdoor Recreational Facilities</v>
          </cell>
          <cell r="D991">
            <v>1</v>
          </cell>
          <cell r="E991">
            <v>100</v>
          </cell>
          <cell r="F991">
            <v>0</v>
          </cell>
          <cell r="G991">
            <v>0</v>
          </cell>
          <cell r="H991">
            <v>8089.2080089999999</v>
          </cell>
          <cell r="I991">
            <v>0</v>
          </cell>
          <cell r="J991">
            <v>0</v>
          </cell>
          <cell r="K991">
            <v>307.42462929421055</v>
          </cell>
          <cell r="L991">
            <v>85395.730359502937</v>
          </cell>
          <cell r="M991">
            <v>15366.987562617211</v>
          </cell>
          <cell r="N991">
            <v>85395.730359502937</v>
          </cell>
          <cell r="O991" t="e">
            <v>#DIV/0!</v>
          </cell>
          <cell r="P991">
            <v>853.95730359502932</v>
          </cell>
          <cell r="Q991">
            <v>0</v>
          </cell>
          <cell r="R991">
            <v>307.42462929421055</v>
          </cell>
          <cell r="S991">
            <v>0</v>
          </cell>
          <cell r="T991">
            <v>83656.16246667529</v>
          </cell>
          <cell r="U991">
            <v>0</v>
          </cell>
          <cell r="V991">
            <v>0</v>
          </cell>
          <cell r="W991">
            <v>0</v>
          </cell>
          <cell r="X991">
            <v>15366.987562617211</v>
          </cell>
          <cell r="Y991">
            <v>0</v>
          </cell>
          <cell r="Z991">
            <v>0</v>
          </cell>
        </row>
        <row r="992">
          <cell r="A992" t="str">
            <v>Midland Sewage Pumping Station</v>
          </cell>
          <cell r="B992" t="str">
            <v>Sewage Pumping Facilities</v>
          </cell>
          <cell r="C992" t="str">
            <v>Sewage Pumping Facilities</v>
          </cell>
          <cell r="D992">
            <v>1</v>
          </cell>
          <cell r="E992">
            <v>168</v>
          </cell>
          <cell r="F992">
            <v>1927.35</v>
          </cell>
          <cell r="G992">
            <v>103903.455091</v>
          </cell>
          <cell r="H992">
            <v>0</v>
          </cell>
          <cell r="I992">
            <v>0</v>
          </cell>
          <cell r="J992">
            <v>0</v>
          </cell>
          <cell r="K992">
            <v>374.05399687942634</v>
          </cell>
          <cell r="L992">
            <v>103903.88802206288</v>
          </cell>
          <cell r="M992">
            <v>4156.13820364</v>
          </cell>
          <cell r="N992">
            <v>103903.88802206288</v>
          </cell>
          <cell r="O992">
            <v>53.910233233228467</v>
          </cell>
          <cell r="P992">
            <v>618.47552394085051</v>
          </cell>
          <cell r="Q992">
            <v>374.05399687942634</v>
          </cell>
          <cell r="R992">
            <v>0</v>
          </cell>
          <cell r="S992">
            <v>103903.455091</v>
          </cell>
          <cell r="T992">
            <v>0</v>
          </cell>
          <cell r="U992">
            <v>0</v>
          </cell>
          <cell r="V992">
            <v>0</v>
          </cell>
          <cell r="W992">
            <v>4156.13820364</v>
          </cell>
          <cell r="X992">
            <v>0</v>
          </cell>
          <cell r="Y992">
            <v>0</v>
          </cell>
          <cell r="Z992">
            <v>0</v>
          </cell>
        </row>
        <row r="993">
          <cell r="A993" t="str">
            <v>Military Trail Sewage Pumping Station</v>
          </cell>
          <cell r="B993" t="str">
            <v>Sewage Pumping Facilities</v>
          </cell>
          <cell r="C993" t="str">
            <v>Sewage Pumping Facilities</v>
          </cell>
          <cell r="D993">
            <v>1</v>
          </cell>
          <cell r="E993">
            <v>168</v>
          </cell>
          <cell r="F993">
            <v>16.190000000000001</v>
          </cell>
          <cell r="G993">
            <v>4204.0889900000002</v>
          </cell>
          <cell r="H993">
            <v>0</v>
          </cell>
          <cell r="I993">
            <v>0</v>
          </cell>
          <cell r="J993">
            <v>0</v>
          </cell>
          <cell r="K993">
            <v>15.134783425334851</v>
          </cell>
          <cell r="L993">
            <v>4204.1065070374589</v>
          </cell>
          <cell r="M993">
            <v>168.16355960000001</v>
          </cell>
          <cell r="N993">
            <v>4204.1065070374589</v>
          </cell>
          <cell r="O993">
            <v>259.67303934758854</v>
          </cell>
          <cell r="P993">
            <v>25.024443494270589</v>
          </cell>
          <cell r="Q993">
            <v>15.134783425334851</v>
          </cell>
          <cell r="R993">
            <v>0</v>
          </cell>
          <cell r="S993">
            <v>4204.0889900000002</v>
          </cell>
          <cell r="T993">
            <v>0</v>
          </cell>
          <cell r="U993">
            <v>0</v>
          </cell>
          <cell r="V993">
            <v>0</v>
          </cell>
          <cell r="W993">
            <v>168.16355960000001</v>
          </cell>
          <cell r="X993">
            <v>0</v>
          </cell>
          <cell r="Y993">
            <v>0</v>
          </cell>
          <cell r="Z993">
            <v>0</v>
          </cell>
        </row>
        <row r="994">
          <cell r="A994" t="str">
            <v>Milliken Concession</v>
          </cell>
          <cell r="B994" t="str">
            <v>Outdoor Recreational Facilities</v>
          </cell>
          <cell r="C994" t="str">
            <v>Outdoor Recreational Facilities</v>
          </cell>
          <cell r="D994">
            <v>4004</v>
          </cell>
          <cell r="E994">
            <v>100</v>
          </cell>
          <cell r="F994">
            <v>0</v>
          </cell>
          <cell r="G994">
            <v>180472.65484999999</v>
          </cell>
          <cell r="H994">
            <v>0</v>
          </cell>
          <cell r="I994">
            <v>0</v>
          </cell>
          <cell r="J994">
            <v>0</v>
          </cell>
          <cell r="K994">
            <v>649.70426454982271</v>
          </cell>
          <cell r="L994">
            <v>180473.4068193952</v>
          </cell>
          <cell r="M994">
            <v>7218.9061940000001</v>
          </cell>
          <cell r="N994">
            <v>45.073278426422377</v>
          </cell>
          <cell r="O994" t="e">
            <v>#DIV/0!</v>
          </cell>
          <cell r="P994">
            <v>0.45073278426422375</v>
          </cell>
          <cell r="Q994">
            <v>649.70426454982271</v>
          </cell>
          <cell r="R994">
            <v>0</v>
          </cell>
          <cell r="S994">
            <v>180472.65484999999</v>
          </cell>
          <cell r="T994">
            <v>0</v>
          </cell>
          <cell r="U994">
            <v>0</v>
          </cell>
          <cell r="V994">
            <v>0</v>
          </cell>
          <cell r="W994">
            <v>7218.9061940000001</v>
          </cell>
          <cell r="X994">
            <v>0</v>
          </cell>
          <cell r="Y994">
            <v>0</v>
          </cell>
          <cell r="Z994">
            <v>0</v>
          </cell>
        </row>
        <row r="995">
          <cell r="A995" t="str">
            <v>Milliken Park Rec Center</v>
          </cell>
          <cell r="B995" t="str">
            <v>Indoor Recreational Facilities</v>
          </cell>
          <cell r="C995" t="str">
            <v>Indoor Recreational Facilities</v>
          </cell>
          <cell r="D995">
            <v>17631</v>
          </cell>
          <cell r="E995">
            <v>100</v>
          </cell>
          <cell r="F995">
            <v>0</v>
          </cell>
          <cell r="G995">
            <v>321597.091097</v>
          </cell>
          <cell r="H995">
            <v>60327.868387000002</v>
          </cell>
          <cell r="I995">
            <v>0</v>
          </cell>
          <cell r="J995">
            <v>0</v>
          </cell>
          <cell r="K995">
            <v>3450.4723231023681</v>
          </cell>
          <cell r="L995">
            <v>958464.53419510229</v>
          </cell>
          <cell r="M995">
            <v>127468.13193998004</v>
          </cell>
          <cell r="N995">
            <v>54.362460109755673</v>
          </cell>
          <cell r="O995" t="e">
            <v>#DIV/0!</v>
          </cell>
          <cell r="P995">
            <v>0.54362460109755673</v>
          </cell>
          <cell r="Q995">
            <v>1157.7543519055664</v>
          </cell>
          <cell r="R995">
            <v>2292.717971196802</v>
          </cell>
          <cell r="S995">
            <v>321597.091097</v>
          </cell>
          <cell r="T995">
            <v>623892.71649783792</v>
          </cell>
          <cell r="U995">
            <v>0</v>
          </cell>
          <cell r="V995">
            <v>0</v>
          </cell>
          <cell r="W995">
            <v>12863.883643880001</v>
          </cell>
          <cell r="X995">
            <v>114604.24829610004</v>
          </cell>
          <cell r="Y995">
            <v>0</v>
          </cell>
          <cell r="Z995">
            <v>0</v>
          </cell>
        </row>
        <row r="996">
          <cell r="A996" t="str">
            <v>Milliken Pumping Station</v>
          </cell>
          <cell r="B996" t="str">
            <v>Water Pumping Facilities</v>
          </cell>
          <cell r="C996" t="str">
            <v>Water Pumping Facilities</v>
          </cell>
          <cell r="D996">
            <v>1</v>
          </cell>
          <cell r="E996">
            <v>168</v>
          </cell>
          <cell r="F996">
            <v>22005.49</v>
          </cell>
          <cell r="G996">
            <v>4565773.8053230001</v>
          </cell>
          <cell r="H996">
            <v>0</v>
          </cell>
          <cell r="I996">
            <v>0</v>
          </cell>
          <cell r="J996">
            <v>0</v>
          </cell>
          <cell r="K996">
            <v>16436.85418576988</v>
          </cell>
          <cell r="L996">
            <v>4565792.8293805225</v>
          </cell>
          <cell r="M996">
            <v>182630.95221292</v>
          </cell>
          <cell r="N996">
            <v>4565792.8293805225</v>
          </cell>
          <cell r="O996">
            <v>207.48426094490611</v>
          </cell>
          <cell r="P996">
            <v>27177.338270122156</v>
          </cell>
          <cell r="Q996">
            <v>16436.85418576988</v>
          </cell>
          <cell r="R996">
            <v>0</v>
          </cell>
          <cell r="S996">
            <v>4565773.8053230001</v>
          </cell>
          <cell r="T996">
            <v>0</v>
          </cell>
          <cell r="U996">
            <v>0</v>
          </cell>
          <cell r="V996">
            <v>0</v>
          </cell>
          <cell r="W996">
            <v>182630.95221292</v>
          </cell>
          <cell r="X996">
            <v>0</v>
          </cell>
          <cell r="Y996">
            <v>0</v>
          </cell>
          <cell r="Z996">
            <v>0</v>
          </cell>
        </row>
        <row r="997">
          <cell r="A997" t="str">
            <v>Millwood Park</v>
          </cell>
          <cell r="B997" t="str">
            <v>Outdoor Recreational Facilities</v>
          </cell>
          <cell r="C997" t="str">
            <v>Outdoor Recreational Facilities</v>
          </cell>
          <cell r="D997">
            <v>458983</v>
          </cell>
          <cell r="E997">
            <v>100</v>
          </cell>
          <cell r="F997">
            <v>0</v>
          </cell>
          <cell r="G997">
            <v>18764.980556000002</v>
          </cell>
          <cell r="H997">
            <v>0</v>
          </cell>
          <cell r="I997">
            <v>0</v>
          </cell>
          <cell r="J997">
            <v>0</v>
          </cell>
          <cell r="K997">
            <v>67.554211476308339</v>
          </cell>
          <cell r="L997">
            <v>18765.058743418984</v>
          </cell>
          <cell r="M997">
            <v>750.59922224000013</v>
          </cell>
          <cell r="N997">
            <v>4.0883995144523837E-2</v>
          </cell>
          <cell r="O997" t="e">
            <v>#DIV/0!</v>
          </cell>
          <cell r="P997">
            <v>4.0883995144523838E-4</v>
          </cell>
          <cell r="Q997">
            <v>67.554211476308339</v>
          </cell>
          <cell r="R997">
            <v>0</v>
          </cell>
          <cell r="S997">
            <v>18764.980556000002</v>
          </cell>
          <cell r="T997">
            <v>0</v>
          </cell>
          <cell r="U997">
            <v>0</v>
          </cell>
          <cell r="V997">
            <v>0</v>
          </cell>
          <cell r="W997">
            <v>750.59922224000013</v>
          </cell>
          <cell r="X997">
            <v>0</v>
          </cell>
          <cell r="Y997">
            <v>0</v>
          </cell>
          <cell r="Z997">
            <v>0</v>
          </cell>
        </row>
        <row r="998">
          <cell r="A998" t="str">
            <v>Mimico</v>
          </cell>
          <cell r="B998" t="str">
            <v>Public Libraries</v>
          </cell>
          <cell r="C998" t="str">
            <v>Public Libraries</v>
          </cell>
          <cell r="D998">
            <v>17470</v>
          </cell>
          <cell r="E998">
            <v>70</v>
          </cell>
          <cell r="F998">
            <v>0</v>
          </cell>
          <cell r="G998">
            <v>102264.57216700001</v>
          </cell>
          <cell r="H998">
            <v>23868.464667000004</v>
          </cell>
          <cell r="I998">
            <v>0</v>
          </cell>
          <cell r="J998">
            <v>0</v>
          </cell>
          <cell r="K998">
            <v>1275.2581124808482</v>
          </cell>
          <cell r="L998">
            <v>354238.36457801342</v>
          </cell>
          <cell r="M998">
            <v>49433.266529933237</v>
          </cell>
          <cell r="N998">
            <v>20.276952752032823</v>
          </cell>
          <cell r="O998" t="e">
            <v>#DIV/0!</v>
          </cell>
          <cell r="P998">
            <v>0.2896707536004689</v>
          </cell>
          <cell r="Q998">
            <v>368.15399376978252</v>
          </cell>
          <cell r="R998">
            <v>907.10411871106567</v>
          </cell>
          <cell r="S998">
            <v>102264.57216700001</v>
          </cell>
          <cell r="T998">
            <v>246840.50104671394</v>
          </cell>
          <cell r="U998">
            <v>0</v>
          </cell>
          <cell r="V998">
            <v>0</v>
          </cell>
          <cell r="W998">
            <v>4090.5828866800002</v>
          </cell>
          <cell r="X998">
            <v>45342.683643253236</v>
          </cell>
          <cell r="Y998">
            <v>0</v>
          </cell>
          <cell r="Z998">
            <v>0</v>
          </cell>
        </row>
        <row r="999">
          <cell r="A999" t="str">
            <v>Mimico Arena</v>
          </cell>
          <cell r="B999" t="str">
            <v>Indoor Sports Arena</v>
          </cell>
          <cell r="C999" t="str">
            <v>Indoor Sports Arena</v>
          </cell>
          <cell r="D999">
            <v>35607</v>
          </cell>
          <cell r="E999">
            <v>100</v>
          </cell>
          <cell r="F999">
            <v>0</v>
          </cell>
          <cell r="G999">
            <v>505880.32276499999</v>
          </cell>
          <cell r="H999">
            <v>41157.969631</v>
          </cell>
          <cell r="I999">
            <v>0</v>
          </cell>
          <cell r="J999">
            <v>0</v>
          </cell>
          <cell r="K999">
            <v>3385.3562770340232</v>
          </cell>
          <cell r="L999">
            <v>940376.74362056202</v>
          </cell>
          <cell r="M999">
            <v>98422.596238914382</v>
          </cell>
          <cell r="N999">
            <v>26.409884113251945</v>
          </cell>
          <cell r="O999" t="e">
            <v>#DIV/0!</v>
          </cell>
          <cell r="P999">
            <v>0.26409884113251947</v>
          </cell>
          <cell r="Q999">
            <v>1821.1767501588413</v>
          </cell>
          <cell r="R999">
            <v>1564.1795268751819</v>
          </cell>
          <cell r="S999">
            <v>505880.32276499999</v>
          </cell>
          <cell r="T999">
            <v>425643.37453291268</v>
          </cell>
          <cell r="U999">
            <v>0</v>
          </cell>
          <cell r="V999">
            <v>0</v>
          </cell>
          <cell r="W999">
            <v>20235.212910599999</v>
          </cell>
          <cell r="X999">
            <v>78187.38332831439</v>
          </cell>
          <cell r="Y999">
            <v>0</v>
          </cell>
          <cell r="Z999">
            <v>0</v>
          </cell>
        </row>
        <row r="1000">
          <cell r="A1000" t="str">
            <v>Mimico Memorial Park</v>
          </cell>
          <cell r="B1000" t="str">
            <v>Outdoor Recreational Facilities</v>
          </cell>
          <cell r="C1000" t="str">
            <v>Outdoor Recreational Facilities</v>
          </cell>
          <cell r="D1000">
            <v>149553</v>
          </cell>
          <cell r="E1000">
            <v>100</v>
          </cell>
          <cell r="F1000">
            <v>0</v>
          </cell>
          <cell r="G1000">
            <v>7858.8966249999994</v>
          </cell>
          <cell r="H1000">
            <v>0</v>
          </cell>
          <cell r="I1000">
            <v>0</v>
          </cell>
          <cell r="J1000">
            <v>0</v>
          </cell>
          <cell r="K1000">
            <v>28.29214573344937</v>
          </cell>
          <cell r="L1000">
            <v>7858.9293704026031</v>
          </cell>
          <cell r="M1000">
            <v>314.35586499999999</v>
          </cell>
          <cell r="N1000">
            <v>5.2549459859732688E-2</v>
          </cell>
          <cell r="O1000" t="e">
            <v>#DIV/0!</v>
          </cell>
          <cell r="P1000">
            <v>5.2549459859732692E-4</v>
          </cell>
          <cell r="Q1000">
            <v>28.29214573344937</v>
          </cell>
          <cell r="R1000">
            <v>0</v>
          </cell>
          <cell r="S1000">
            <v>7858.8966249999994</v>
          </cell>
          <cell r="T1000">
            <v>0</v>
          </cell>
          <cell r="U1000">
            <v>0</v>
          </cell>
          <cell r="V1000">
            <v>0</v>
          </cell>
          <cell r="W1000">
            <v>314.35586499999999</v>
          </cell>
          <cell r="X1000">
            <v>0</v>
          </cell>
          <cell r="Y1000">
            <v>0</v>
          </cell>
          <cell r="Z1000">
            <v>0</v>
          </cell>
        </row>
        <row r="1001">
          <cell r="A1001" t="str">
            <v>Mimico Sewage Pumping Station</v>
          </cell>
          <cell r="B1001" t="str">
            <v>Sewage Pumping Facilities</v>
          </cell>
          <cell r="C1001" t="str">
            <v>Sewage Pumping Facilities</v>
          </cell>
          <cell r="D1001">
            <v>4435</v>
          </cell>
          <cell r="E1001">
            <v>168</v>
          </cell>
          <cell r="F1001">
            <v>6845.08</v>
          </cell>
          <cell r="G1001">
            <v>856177.470677</v>
          </cell>
          <cell r="H1001">
            <v>0</v>
          </cell>
          <cell r="I1001">
            <v>0</v>
          </cell>
          <cell r="J1001">
            <v>0</v>
          </cell>
          <cell r="K1001">
            <v>3082.25173709926</v>
          </cell>
          <cell r="L1001">
            <v>856181.03808312782</v>
          </cell>
          <cell r="M1001">
            <v>34247.098827080001</v>
          </cell>
          <cell r="N1001">
            <v>193.05096687330953</v>
          </cell>
          <cell r="O1001">
            <v>125.0797708840697</v>
          </cell>
          <cell r="P1001">
            <v>1.1491128980554139</v>
          </cell>
          <cell r="Q1001">
            <v>3082.25173709926</v>
          </cell>
          <cell r="R1001">
            <v>0</v>
          </cell>
          <cell r="S1001">
            <v>856177.470677</v>
          </cell>
          <cell r="T1001">
            <v>0</v>
          </cell>
          <cell r="U1001">
            <v>0</v>
          </cell>
          <cell r="V1001">
            <v>0</v>
          </cell>
          <cell r="W1001">
            <v>34247.098827080001</v>
          </cell>
          <cell r="X1001">
            <v>0</v>
          </cell>
          <cell r="Y1001">
            <v>0</v>
          </cell>
          <cell r="Z1001">
            <v>0</v>
          </cell>
        </row>
        <row r="1002">
          <cell r="A1002" t="str">
            <v>Mitchell Field Arena</v>
          </cell>
          <cell r="B1002" t="str">
            <v>Indoor Sports Arena</v>
          </cell>
          <cell r="C1002" t="str">
            <v>Indoor Sports Arena</v>
          </cell>
          <cell r="D1002">
            <v>30182</v>
          </cell>
          <cell r="E1002">
            <v>100</v>
          </cell>
          <cell r="F1002">
            <v>0</v>
          </cell>
          <cell r="G1002">
            <v>897078.87502899999</v>
          </cell>
          <cell r="H1002">
            <v>64406.583107000006</v>
          </cell>
          <cell r="I1002">
            <v>0</v>
          </cell>
          <cell r="J1002">
            <v>0</v>
          </cell>
          <cell r="K1002">
            <v>5677.2240457492262</v>
          </cell>
          <cell r="L1002">
            <v>1577006.6793747852</v>
          </cell>
          <cell r="M1002">
            <v>158235.69686369685</v>
          </cell>
          <cell r="N1002">
            <v>52.249906546113088</v>
          </cell>
          <cell r="O1002" t="e">
            <v>#DIV/0!</v>
          </cell>
          <cell r="P1002">
            <v>0.5224990654611309</v>
          </cell>
          <cell r="Q1002">
            <v>3229.4974062875253</v>
          </cell>
          <cell r="R1002">
            <v>2447.7266394617004</v>
          </cell>
          <cell r="S1002">
            <v>897078.87502899999</v>
          </cell>
          <cell r="T1002">
            <v>666073.56051766197</v>
          </cell>
          <cell r="U1002">
            <v>0</v>
          </cell>
          <cell r="V1002">
            <v>0</v>
          </cell>
          <cell r="W1002">
            <v>35883.155001159997</v>
          </cell>
          <cell r="X1002">
            <v>122352.54186253685</v>
          </cell>
          <cell r="Y1002">
            <v>0</v>
          </cell>
          <cell r="Z1002">
            <v>0</v>
          </cell>
        </row>
        <row r="1003">
          <cell r="A1003" t="str">
            <v>Moatfield Farm Park</v>
          </cell>
          <cell r="B1003" t="str">
            <v>Outdoor Recreational Facilities</v>
          </cell>
          <cell r="C1003" t="str">
            <v>Outdoor Recreational Facilities</v>
          </cell>
          <cell r="D1003">
            <v>1030127</v>
          </cell>
          <cell r="E1003">
            <v>100</v>
          </cell>
          <cell r="F1003">
            <v>0</v>
          </cell>
          <cell r="G1003">
            <v>15600.972091000001</v>
          </cell>
          <cell r="H1003">
            <v>0</v>
          </cell>
          <cell r="I1003">
            <v>0</v>
          </cell>
          <cell r="J1003">
            <v>0</v>
          </cell>
          <cell r="K1003">
            <v>56.163733542181369</v>
          </cell>
          <cell r="L1003">
            <v>15601.03709505038</v>
          </cell>
          <cell r="M1003">
            <v>624.03888364000011</v>
          </cell>
          <cell r="N1003">
            <v>1.5144770591442007E-2</v>
          </cell>
          <cell r="O1003" t="e">
            <v>#DIV/0!</v>
          </cell>
          <cell r="P1003">
            <v>1.5144770591442007E-4</v>
          </cell>
          <cell r="Q1003">
            <v>56.163733542181369</v>
          </cell>
          <cell r="R1003">
            <v>0</v>
          </cell>
          <cell r="S1003">
            <v>15600.972091000001</v>
          </cell>
          <cell r="T1003">
            <v>0</v>
          </cell>
          <cell r="U1003">
            <v>0</v>
          </cell>
          <cell r="V1003">
            <v>0</v>
          </cell>
          <cell r="W1003">
            <v>624.03888364000011</v>
          </cell>
          <cell r="X1003">
            <v>0</v>
          </cell>
          <cell r="Y1003">
            <v>0</v>
          </cell>
          <cell r="Z1003">
            <v>0</v>
          </cell>
        </row>
        <row r="1004">
          <cell r="A1004" t="str">
            <v>Monarch Park</v>
          </cell>
          <cell r="B1004" t="str">
            <v>Outdoor Recreational Facilities</v>
          </cell>
          <cell r="C1004" t="str">
            <v>Outdoor Recreational Facilities</v>
          </cell>
          <cell r="D1004">
            <v>22787</v>
          </cell>
          <cell r="E1004">
            <v>100</v>
          </cell>
          <cell r="F1004">
            <v>0</v>
          </cell>
          <cell r="G1004">
            <v>28631.821148000003</v>
          </cell>
          <cell r="H1004">
            <v>0</v>
          </cell>
          <cell r="I1004">
            <v>0</v>
          </cell>
          <cell r="J1004">
            <v>0</v>
          </cell>
          <cell r="K1004">
            <v>103.07498561011722</v>
          </cell>
          <cell r="L1004">
            <v>28631.940447254787</v>
          </cell>
          <cell r="M1004">
            <v>1145.2728459200002</v>
          </cell>
          <cell r="N1004">
            <v>1.2565032890356249</v>
          </cell>
          <cell r="O1004" t="e">
            <v>#DIV/0!</v>
          </cell>
          <cell r="P1004">
            <v>1.2565032890356249E-2</v>
          </cell>
          <cell r="Q1004">
            <v>103.07498561011722</v>
          </cell>
          <cell r="R1004">
            <v>0</v>
          </cell>
          <cell r="S1004">
            <v>28631.821148000003</v>
          </cell>
          <cell r="T1004">
            <v>0</v>
          </cell>
          <cell r="U1004">
            <v>0</v>
          </cell>
          <cell r="V1004">
            <v>0</v>
          </cell>
          <cell r="W1004">
            <v>1145.2728459200002</v>
          </cell>
          <cell r="X1004">
            <v>0</v>
          </cell>
          <cell r="Y1004">
            <v>0</v>
          </cell>
          <cell r="Z1004">
            <v>0</v>
          </cell>
        </row>
        <row r="1005">
          <cell r="A1005" t="str">
            <v>Monarch Park Pool</v>
          </cell>
          <cell r="B1005" t="str">
            <v>Outdoor Recreational Facilities</v>
          </cell>
          <cell r="C1005" t="str">
            <v>Outdoor Recreational Facilities</v>
          </cell>
          <cell r="D1005">
            <v>9364</v>
          </cell>
          <cell r="E1005">
            <v>100</v>
          </cell>
          <cell r="F1005">
            <v>0</v>
          </cell>
          <cell r="G1005">
            <v>667621.884097</v>
          </cell>
          <cell r="H1005">
            <v>26193.200891</v>
          </cell>
          <cell r="I1005">
            <v>0</v>
          </cell>
          <cell r="J1005">
            <v>0</v>
          </cell>
          <cell r="K1005">
            <v>3398.902871813254</v>
          </cell>
          <cell r="L1005">
            <v>944139.68661479279</v>
          </cell>
          <cell r="M1005">
            <v>76463.837164503799</v>
          </cell>
          <cell r="N1005">
            <v>100.82653637492447</v>
          </cell>
          <cell r="O1005" t="e">
            <v>#DIV/0!</v>
          </cell>
          <cell r="P1005">
            <v>1.0082653637492447</v>
          </cell>
          <cell r="Q1005">
            <v>2403.4487970774612</v>
          </cell>
          <cell r="R1005">
            <v>995.45407473579303</v>
          </cell>
          <cell r="S1005">
            <v>667621.884097</v>
          </cell>
          <cell r="T1005">
            <v>270882.22565445467</v>
          </cell>
          <cell r="U1005">
            <v>0</v>
          </cell>
          <cell r="V1005">
            <v>0</v>
          </cell>
          <cell r="W1005">
            <v>26704.875363880001</v>
          </cell>
          <cell r="X1005">
            <v>49758.961800623794</v>
          </cell>
          <cell r="Y1005">
            <v>0</v>
          </cell>
          <cell r="Z1005">
            <v>0</v>
          </cell>
        </row>
        <row r="1006">
          <cell r="A1006" t="str">
            <v>Monarch Park Serv Yard</v>
          </cell>
          <cell r="B1006" t="str">
            <v>Storage Facilities</v>
          </cell>
          <cell r="C1006" t="str">
            <v>Storage Facilities</v>
          </cell>
          <cell r="D1006">
            <v>13950</v>
          </cell>
          <cell r="E1006">
            <v>70</v>
          </cell>
          <cell r="F1006">
            <v>0</v>
          </cell>
          <cell r="G1006">
            <v>93093.927282999997</v>
          </cell>
          <cell r="H1006">
            <v>0</v>
          </cell>
          <cell r="I1006">
            <v>0</v>
          </cell>
          <cell r="J1006">
            <v>0</v>
          </cell>
          <cell r="K1006">
            <v>335.13953462770922</v>
          </cell>
          <cell r="L1006">
            <v>93094.31517436367</v>
          </cell>
          <cell r="M1006">
            <v>3723.7570913199997</v>
          </cell>
          <cell r="N1006">
            <v>6.6734276110654962</v>
          </cell>
          <cell r="O1006" t="e">
            <v>#DIV/0!</v>
          </cell>
          <cell r="P1006">
            <v>9.5334680158078514E-2</v>
          </cell>
          <cell r="Q1006">
            <v>335.13953462770922</v>
          </cell>
          <cell r="R1006">
            <v>0</v>
          </cell>
          <cell r="S1006">
            <v>93093.927282999997</v>
          </cell>
          <cell r="T1006">
            <v>0</v>
          </cell>
          <cell r="U1006">
            <v>0</v>
          </cell>
          <cell r="V1006">
            <v>0</v>
          </cell>
          <cell r="W1006">
            <v>3723.7570913199997</v>
          </cell>
          <cell r="X1006">
            <v>0</v>
          </cell>
          <cell r="Y1006">
            <v>0</v>
          </cell>
          <cell r="Z1006">
            <v>0</v>
          </cell>
        </row>
        <row r="1007">
          <cell r="A1007" t="str">
            <v>Montgomery's Inn</v>
          </cell>
          <cell r="B1007" t="str">
            <v>Cultural Facilities</v>
          </cell>
          <cell r="C1007" t="str">
            <v>Cultural Facilities</v>
          </cell>
          <cell r="D1007">
            <v>7642</v>
          </cell>
          <cell r="E1007">
            <v>100</v>
          </cell>
          <cell r="F1007">
            <v>0</v>
          </cell>
          <cell r="G1007">
            <v>266131.82171400002</v>
          </cell>
          <cell r="H1007">
            <v>0</v>
          </cell>
          <cell r="I1007">
            <v>0</v>
          </cell>
          <cell r="J1007">
            <v>0</v>
          </cell>
          <cell r="K1007">
            <v>958.07855014772576</v>
          </cell>
          <cell r="L1007">
            <v>266132.93059659051</v>
          </cell>
          <cell r="M1007">
            <v>10645.272868560001</v>
          </cell>
          <cell r="N1007">
            <v>34.825036717690459</v>
          </cell>
          <cell r="O1007" t="e">
            <v>#DIV/0!</v>
          </cell>
          <cell r="P1007">
            <v>0.34825036717690461</v>
          </cell>
          <cell r="Q1007">
            <v>958.07855014772576</v>
          </cell>
          <cell r="R1007">
            <v>0</v>
          </cell>
          <cell r="S1007">
            <v>266131.82171400002</v>
          </cell>
          <cell r="T1007">
            <v>0</v>
          </cell>
          <cell r="U1007">
            <v>0</v>
          </cell>
          <cell r="V1007">
            <v>0</v>
          </cell>
          <cell r="W1007">
            <v>10645.272868560001</v>
          </cell>
          <cell r="X1007">
            <v>0</v>
          </cell>
          <cell r="Y1007">
            <v>0</v>
          </cell>
          <cell r="Z1007">
            <v>0</v>
          </cell>
        </row>
        <row r="1008">
          <cell r="A1008" t="str">
            <v>Moorevale Park</v>
          </cell>
          <cell r="B1008" t="str">
            <v>Outdoor Recreational Facilities</v>
          </cell>
          <cell r="C1008" t="str">
            <v>Outdoor Recreational Facilities</v>
          </cell>
          <cell r="D1008">
            <v>2390</v>
          </cell>
          <cell r="E1008">
            <v>100</v>
          </cell>
          <cell r="F1008">
            <v>0</v>
          </cell>
          <cell r="G1008">
            <v>64094.893497999998</v>
          </cell>
          <cell r="H1008">
            <v>6948.3700230000004</v>
          </cell>
          <cell r="I1008">
            <v>0</v>
          </cell>
          <cell r="J1008">
            <v>0</v>
          </cell>
          <cell r="K1008">
            <v>494.81046650950981</v>
          </cell>
          <cell r="L1008">
            <v>137447.35180819719</v>
          </cell>
          <cell r="M1008">
            <v>15763.544788912872</v>
          </cell>
          <cell r="N1008">
            <v>57.509352221003006</v>
          </cell>
          <cell r="O1008" t="e">
            <v>#DIV/0!</v>
          </cell>
          <cell r="P1008">
            <v>0.57509352221003007</v>
          </cell>
          <cell r="Q1008">
            <v>230.74257801620246</v>
          </cell>
          <cell r="R1008">
            <v>264.06788849330735</v>
          </cell>
          <cell r="S1008">
            <v>64094.893497999998</v>
          </cell>
          <cell r="T1008">
            <v>71857.958266859103</v>
          </cell>
          <cell r="U1008">
            <v>0</v>
          </cell>
          <cell r="V1008">
            <v>0</v>
          </cell>
          <cell r="W1008">
            <v>2563.79573992</v>
          </cell>
          <cell r="X1008">
            <v>13199.749048992871</v>
          </cell>
          <cell r="Y1008">
            <v>0</v>
          </cell>
          <cell r="Z1008">
            <v>0</v>
          </cell>
        </row>
        <row r="1009">
          <cell r="A1009" t="str">
            <v>Morningside</v>
          </cell>
          <cell r="B1009" t="str">
            <v>Public Libraries</v>
          </cell>
          <cell r="C1009" t="str">
            <v>Public Libraries</v>
          </cell>
          <cell r="D1009">
            <v>6997</v>
          </cell>
          <cell r="E1009">
            <v>70</v>
          </cell>
          <cell r="F1009">
            <v>0</v>
          </cell>
          <cell r="G1009">
            <v>124857.129396</v>
          </cell>
          <cell r="H1009">
            <v>7594.099545</v>
          </cell>
          <cell r="I1009">
            <v>0</v>
          </cell>
          <cell r="J1009">
            <v>0</v>
          </cell>
          <cell r="K1009">
            <v>738.09592096761548</v>
          </cell>
          <cell r="L1009">
            <v>205026.64471322653</v>
          </cell>
          <cell r="M1009">
            <v>19420.720140481051</v>
          </cell>
          <cell r="N1009">
            <v>29.30207870704967</v>
          </cell>
          <cell r="O1009" t="e">
            <v>#DIV/0!</v>
          </cell>
          <cell r="P1009">
            <v>0.41860112438642388</v>
          </cell>
          <cell r="Q1009">
            <v>449.48753868254096</v>
          </cell>
          <cell r="R1009">
            <v>288.60838228507447</v>
          </cell>
          <cell r="S1009">
            <v>124857.129396</v>
          </cell>
          <cell r="T1009">
            <v>78535.899264526495</v>
          </cell>
          <cell r="U1009">
            <v>0</v>
          </cell>
          <cell r="V1009">
            <v>0</v>
          </cell>
          <cell r="W1009">
            <v>4994.2851758400002</v>
          </cell>
          <cell r="X1009">
            <v>14426.43496464105</v>
          </cell>
          <cell r="Y1009">
            <v>0</v>
          </cell>
          <cell r="Z1009">
            <v>0</v>
          </cell>
        </row>
        <row r="1010">
          <cell r="A1010" t="str">
            <v>Morningside Park</v>
          </cell>
          <cell r="B1010" t="str">
            <v>Outdoor Recreational Facilities</v>
          </cell>
          <cell r="C1010" t="str">
            <v>Outdoor Recreational Facilities</v>
          </cell>
          <cell r="D1010">
            <v>4392</v>
          </cell>
          <cell r="E1010">
            <v>100</v>
          </cell>
          <cell r="F1010">
            <v>0</v>
          </cell>
          <cell r="G1010">
            <v>106490.10698999999</v>
          </cell>
          <cell r="H1010">
            <v>0</v>
          </cell>
          <cell r="I1010">
            <v>0</v>
          </cell>
          <cell r="J1010">
            <v>0</v>
          </cell>
          <cell r="K1010">
            <v>383.3659825156048</v>
          </cell>
          <cell r="L1010">
            <v>106490.55069877912</v>
          </cell>
          <cell r="M1010">
            <v>4259.6042795999992</v>
          </cell>
          <cell r="N1010">
            <v>24.246482399539872</v>
          </cell>
          <cell r="O1010" t="e">
            <v>#DIV/0!</v>
          </cell>
          <cell r="P1010">
            <v>0.2424648239953987</v>
          </cell>
          <cell r="Q1010">
            <v>383.3659825156048</v>
          </cell>
          <cell r="R1010">
            <v>0</v>
          </cell>
          <cell r="S1010">
            <v>106490.10698999999</v>
          </cell>
          <cell r="T1010">
            <v>0</v>
          </cell>
          <cell r="U1010">
            <v>0</v>
          </cell>
          <cell r="V1010">
            <v>0</v>
          </cell>
          <cell r="W1010">
            <v>4259.6042795999992</v>
          </cell>
          <cell r="X1010">
            <v>0</v>
          </cell>
          <cell r="Y1010">
            <v>0</v>
          </cell>
          <cell r="Z1010">
            <v>0</v>
          </cell>
        </row>
        <row r="1011">
          <cell r="A1011" t="str">
            <v>Morningside Yard</v>
          </cell>
          <cell r="B1011" t="str">
            <v>Storage Facilities</v>
          </cell>
          <cell r="C1011" t="str">
            <v>Storage Facilities</v>
          </cell>
          <cell r="D1011">
            <v>14779</v>
          </cell>
          <cell r="E1011">
            <v>70</v>
          </cell>
          <cell r="F1011">
            <v>0</v>
          </cell>
          <cell r="G1011">
            <v>406027.22134000005</v>
          </cell>
          <cell r="H1011">
            <v>30893.173653999998</v>
          </cell>
          <cell r="I1011">
            <v>0</v>
          </cell>
          <cell r="J1011">
            <v>0</v>
          </cell>
          <cell r="K1011">
            <v>2635.7773027728235</v>
          </cell>
          <cell r="L1011">
            <v>732160.36188133992</v>
          </cell>
          <cell r="M1011">
            <v>74928.541912367262</v>
          </cell>
          <cell r="N1011">
            <v>49.540588800415449</v>
          </cell>
          <cell r="O1011" t="e">
            <v>#DIV/0!</v>
          </cell>
          <cell r="P1011">
            <v>0.7077226971487921</v>
          </cell>
          <cell r="Q1011">
            <v>1461.7040872323203</v>
          </cell>
          <cell r="R1011">
            <v>1174.0732155405033</v>
          </cell>
          <cell r="S1011">
            <v>406027.22134000005</v>
          </cell>
          <cell r="T1011">
            <v>319487.93397757178</v>
          </cell>
          <cell r="U1011">
            <v>0</v>
          </cell>
          <cell r="V1011">
            <v>0</v>
          </cell>
          <cell r="W1011">
            <v>16241.088853600002</v>
          </cell>
          <cell r="X1011">
            <v>58687.453058767263</v>
          </cell>
          <cell r="Y1011">
            <v>0</v>
          </cell>
          <cell r="Z1011">
            <v>0</v>
          </cell>
        </row>
        <row r="1012">
          <cell r="A1012" t="str">
            <v>Morse St Playground</v>
          </cell>
          <cell r="B1012" t="str">
            <v>Outdoor Recreational Facilities</v>
          </cell>
          <cell r="C1012" t="str">
            <v>Outdoor Recreational Facilities</v>
          </cell>
          <cell r="D1012">
            <v>29762</v>
          </cell>
          <cell r="E1012">
            <v>100</v>
          </cell>
          <cell r="F1012">
            <v>0</v>
          </cell>
          <cell r="G1012">
            <v>1786.242898</v>
          </cell>
          <cell r="H1012">
            <v>0</v>
          </cell>
          <cell r="I1012">
            <v>0</v>
          </cell>
          <cell r="J1012">
            <v>0</v>
          </cell>
          <cell r="K1012">
            <v>6.4305012264434698</v>
          </cell>
          <cell r="L1012">
            <v>1786.2503406787416</v>
          </cell>
          <cell r="M1012">
            <v>71.449715920000003</v>
          </cell>
          <cell r="N1012">
            <v>6.0017819389783671E-2</v>
          </cell>
          <cell r="O1012" t="e">
            <v>#DIV/0!</v>
          </cell>
          <cell r="P1012">
            <v>6.0017819389783674E-4</v>
          </cell>
          <cell r="Q1012">
            <v>6.4305012264434698</v>
          </cell>
          <cell r="R1012">
            <v>0</v>
          </cell>
          <cell r="S1012">
            <v>1786.242898</v>
          </cell>
          <cell r="T1012">
            <v>0</v>
          </cell>
          <cell r="U1012">
            <v>0</v>
          </cell>
          <cell r="V1012">
            <v>0</v>
          </cell>
          <cell r="W1012">
            <v>71.449715920000003</v>
          </cell>
          <cell r="X1012">
            <v>0</v>
          </cell>
          <cell r="Y1012">
            <v>0</v>
          </cell>
          <cell r="Z1012">
            <v>0</v>
          </cell>
        </row>
        <row r="1013">
          <cell r="A1013" t="str">
            <v>Moss Park Arena</v>
          </cell>
          <cell r="B1013" t="str">
            <v>Indoor Sports Arena</v>
          </cell>
          <cell r="C1013" t="str">
            <v>Indoor Sports Arena</v>
          </cell>
          <cell r="D1013">
            <v>22335</v>
          </cell>
          <cell r="E1013">
            <v>100</v>
          </cell>
          <cell r="F1013">
            <v>0</v>
          </cell>
          <cell r="G1013">
            <v>895681.27845699992</v>
          </cell>
          <cell r="H1013">
            <v>0</v>
          </cell>
          <cell r="I1013">
            <v>0</v>
          </cell>
          <cell r="J1013">
            <v>0</v>
          </cell>
          <cell r="K1013">
            <v>3224.4660376643765</v>
          </cell>
          <cell r="L1013">
            <v>895685.01046232681</v>
          </cell>
          <cell r="M1013">
            <v>35827.25113828</v>
          </cell>
          <cell r="N1013">
            <v>40.102306266502211</v>
          </cell>
          <cell r="O1013" t="e">
            <v>#DIV/0!</v>
          </cell>
          <cell r="P1013">
            <v>0.40102306266502213</v>
          </cell>
          <cell r="Q1013">
            <v>3224.4660376643765</v>
          </cell>
          <cell r="R1013">
            <v>0</v>
          </cell>
          <cell r="S1013">
            <v>895681.27845699992</v>
          </cell>
          <cell r="T1013">
            <v>0</v>
          </cell>
          <cell r="U1013">
            <v>0</v>
          </cell>
          <cell r="V1013">
            <v>0</v>
          </cell>
          <cell r="W1013">
            <v>35827.25113828</v>
          </cell>
          <cell r="X1013">
            <v>0</v>
          </cell>
          <cell r="Y1013">
            <v>0</v>
          </cell>
          <cell r="Z1013">
            <v>0</v>
          </cell>
        </row>
        <row r="1014">
          <cell r="A1014" t="str">
            <v>Mount Dennis</v>
          </cell>
          <cell r="B1014" t="str">
            <v>Public Libraries</v>
          </cell>
          <cell r="C1014" t="str">
            <v>Public Libraries</v>
          </cell>
          <cell r="D1014">
            <v>11345</v>
          </cell>
          <cell r="E1014">
            <v>70</v>
          </cell>
          <cell r="F1014">
            <v>0</v>
          </cell>
          <cell r="G1014">
            <v>136646.588406</v>
          </cell>
          <cell r="H1014">
            <v>7406.1151419999997</v>
          </cell>
          <cell r="I1014">
            <v>0</v>
          </cell>
          <cell r="J1014">
            <v>0</v>
          </cell>
          <cell r="K1014">
            <v>773.39393596134926</v>
          </cell>
          <cell r="L1014">
            <v>214831.64887815257</v>
          </cell>
          <cell r="M1014">
            <v>19535.186410345981</v>
          </cell>
          <cell r="N1014">
            <v>18.936240535756067</v>
          </cell>
          <cell r="O1014" t="e">
            <v>#DIV/0!</v>
          </cell>
          <cell r="P1014">
            <v>0.2705177219393724</v>
          </cell>
          <cell r="Q1014">
            <v>491.92976796042603</v>
          </cell>
          <cell r="R1014">
            <v>281.46416800092322</v>
          </cell>
          <cell r="S1014">
            <v>136646.588406</v>
          </cell>
          <cell r="T1014">
            <v>76591.82096402139</v>
          </cell>
          <cell r="U1014">
            <v>0</v>
          </cell>
          <cell r="V1014">
            <v>0</v>
          </cell>
          <cell r="W1014">
            <v>5465.86353624</v>
          </cell>
          <cell r="X1014">
            <v>14069.322874105979</v>
          </cell>
          <cell r="Y1014">
            <v>0</v>
          </cell>
          <cell r="Z1014">
            <v>0</v>
          </cell>
        </row>
        <row r="1015">
          <cell r="A1015" t="str">
            <v>Mount Dennis Community Ctr</v>
          </cell>
          <cell r="B1015" t="str">
            <v>Community Centres</v>
          </cell>
          <cell r="C1015" t="str">
            <v>Community Centres</v>
          </cell>
          <cell r="D1015">
            <v>3003</v>
          </cell>
          <cell r="E1015">
            <v>100</v>
          </cell>
          <cell r="F1015">
            <v>0</v>
          </cell>
          <cell r="G1015">
            <v>52765.719395</v>
          </cell>
          <cell r="H1015">
            <v>4727.6220210000001</v>
          </cell>
          <cell r="I1015">
            <v>0</v>
          </cell>
          <cell r="J1015">
            <v>0</v>
          </cell>
          <cell r="K1015">
            <v>369.62731260786904</v>
          </cell>
          <cell r="L1015">
            <v>102674.25350218585</v>
          </cell>
          <cell r="M1015">
            <v>11091.645052873491</v>
          </cell>
          <cell r="N1015">
            <v>34.190560606788495</v>
          </cell>
          <cell r="O1015" t="e">
            <v>#DIV/0!</v>
          </cell>
          <cell r="P1015">
            <v>0.34190560606788495</v>
          </cell>
          <cell r="Q1015">
            <v>189.95738130779091</v>
          </cell>
          <cell r="R1015">
            <v>179.6699313000781</v>
          </cell>
          <cell r="S1015">
            <v>52765.719395</v>
          </cell>
          <cell r="T1015">
            <v>48891.6486545757</v>
          </cell>
          <cell r="U1015">
            <v>0</v>
          </cell>
          <cell r="V1015">
            <v>0</v>
          </cell>
          <cell r="W1015">
            <v>2110.6287757999999</v>
          </cell>
          <cell r="X1015">
            <v>8981.0162770734914</v>
          </cell>
          <cell r="Y1015">
            <v>0</v>
          </cell>
          <cell r="Z1015">
            <v>0</v>
          </cell>
        </row>
        <row r="1016">
          <cell r="A1016" t="str">
            <v>Mount Pleasant</v>
          </cell>
          <cell r="B1016" t="str">
            <v>Public Libraries</v>
          </cell>
          <cell r="C1016" t="str">
            <v>Public Libraries</v>
          </cell>
          <cell r="D1016">
            <v>5834</v>
          </cell>
          <cell r="E1016">
            <v>70</v>
          </cell>
          <cell r="F1016">
            <v>0</v>
          </cell>
          <cell r="G1016">
            <v>70572.886136999994</v>
          </cell>
          <cell r="H1016">
            <v>7519.9328130000004</v>
          </cell>
          <cell r="I1016">
            <v>0</v>
          </cell>
          <cell r="J1016">
            <v>0</v>
          </cell>
          <cell r="K1016">
            <v>539.8531767762862</v>
          </cell>
          <cell r="L1016">
            <v>149959.21577119062</v>
          </cell>
          <cell r="M1016">
            <v>17108.456611007972</v>
          </cell>
          <cell r="N1016">
            <v>25.704356491462224</v>
          </cell>
          <cell r="O1016" t="e">
            <v>#DIV/0!</v>
          </cell>
          <cell r="P1016">
            <v>0.36720509273517465</v>
          </cell>
          <cell r="Q1016">
            <v>254.06344868649202</v>
          </cell>
          <cell r="R1016">
            <v>285.78972808979415</v>
          </cell>
          <cell r="S1016">
            <v>70572.886136999994</v>
          </cell>
          <cell r="T1016">
            <v>77768.889172202093</v>
          </cell>
          <cell r="U1016">
            <v>0</v>
          </cell>
          <cell r="V1016">
            <v>0</v>
          </cell>
          <cell r="W1016">
            <v>2822.91544548</v>
          </cell>
          <cell r="X1016">
            <v>14285.541165527971</v>
          </cell>
          <cell r="Y1016">
            <v>0</v>
          </cell>
          <cell r="Z1016">
            <v>0</v>
          </cell>
        </row>
        <row r="1017">
          <cell r="A1017" t="str">
            <v>Mt Pleasant Parkette</v>
          </cell>
          <cell r="B1017" t="str">
            <v>Outdoor Recreational Facilities</v>
          </cell>
          <cell r="C1017" t="str">
            <v>Outdoor Recreational Facilities</v>
          </cell>
          <cell r="D1017">
            <v>17491</v>
          </cell>
          <cell r="E1017">
            <v>100</v>
          </cell>
          <cell r="F1017">
            <v>0</v>
          </cell>
          <cell r="G1017">
            <v>13405.791999999999</v>
          </cell>
          <cell r="H1017">
            <v>0</v>
          </cell>
          <cell r="I1017">
            <v>0</v>
          </cell>
          <cell r="J1017">
            <v>0</v>
          </cell>
          <cell r="K1017">
            <v>48.261052286879995</v>
          </cell>
          <cell r="L1017">
            <v>13405.847857466666</v>
          </cell>
          <cell r="M1017">
            <v>536.23167999999998</v>
          </cell>
          <cell r="N1017">
            <v>0.76644261948811765</v>
          </cell>
          <cell r="O1017" t="e">
            <v>#DIV/0!</v>
          </cell>
          <cell r="P1017">
            <v>7.6644261948811765E-3</v>
          </cell>
          <cell r="Q1017">
            <v>48.261052286879995</v>
          </cell>
          <cell r="R1017">
            <v>0</v>
          </cell>
          <cell r="S1017">
            <v>13405.791999999999</v>
          </cell>
          <cell r="T1017">
            <v>0</v>
          </cell>
          <cell r="U1017">
            <v>0</v>
          </cell>
          <cell r="V1017">
            <v>0</v>
          </cell>
          <cell r="W1017">
            <v>536.23167999999998</v>
          </cell>
          <cell r="X1017">
            <v>0</v>
          </cell>
          <cell r="Y1017">
            <v>0</v>
          </cell>
          <cell r="Z1017">
            <v>0</v>
          </cell>
        </row>
        <row r="1018">
          <cell r="A1018" t="str">
            <v>Mt. Dennis Bus Garage</v>
          </cell>
          <cell r="B1018" t="str">
            <v>Storage Facilities</v>
          </cell>
          <cell r="C1018" t="str">
            <v>Storage Facilities</v>
          </cell>
          <cell r="D1018">
            <v>710493</v>
          </cell>
          <cell r="E1018">
            <v>100</v>
          </cell>
          <cell r="F1018">
            <v>0</v>
          </cell>
          <cell r="G1018">
            <v>4853785.1349999998</v>
          </cell>
          <cell r="H1018">
            <v>692755.53</v>
          </cell>
          <cell r="I1018">
            <v>0</v>
          </cell>
          <cell r="J1018">
            <v>0</v>
          </cell>
          <cell r="K1018">
            <v>43801.383259466369</v>
          </cell>
          <cell r="L1018">
            <v>12167050.905407324</v>
          </cell>
          <cell r="M1018">
            <v>1510172.1581857002</v>
          </cell>
          <cell r="N1018">
            <v>17.124800533442727</v>
          </cell>
          <cell r="O1018" t="e">
            <v>#DIV/0!</v>
          </cell>
          <cell r="P1018">
            <v>0.17124800533442727</v>
          </cell>
          <cell r="Q1018">
            <v>17473.699292777022</v>
          </cell>
          <cell r="R1018">
            <v>26327.68396668935</v>
          </cell>
          <cell r="S1018">
            <v>4853785.1349999998</v>
          </cell>
          <cell r="T1018">
            <v>7164269.8646010002</v>
          </cell>
          <cell r="U1018">
            <v>0</v>
          </cell>
          <cell r="V1018">
            <v>0</v>
          </cell>
          <cell r="W1018">
            <v>194151.40539999999</v>
          </cell>
          <cell r="X1018">
            <v>1316020.7527857001</v>
          </cell>
          <cell r="Y1018">
            <v>0</v>
          </cell>
          <cell r="Z1018">
            <v>0</v>
          </cell>
        </row>
        <row r="1019">
          <cell r="A1019" t="str">
            <v>Muirhead Park</v>
          </cell>
          <cell r="B1019" t="str">
            <v>Outdoor Recreational Facilities</v>
          </cell>
          <cell r="C1019" t="str">
            <v>Outdoor Recreational Facilities</v>
          </cell>
          <cell r="D1019">
            <v>21219</v>
          </cell>
          <cell r="E1019">
            <v>100</v>
          </cell>
          <cell r="F1019">
            <v>0</v>
          </cell>
          <cell r="G1019">
            <v>12556.494558999999</v>
          </cell>
          <cell r="H1019">
            <v>0</v>
          </cell>
          <cell r="I1019">
            <v>0</v>
          </cell>
          <cell r="J1019">
            <v>0</v>
          </cell>
          <cell r="K1019">
            <v>45.203568759818381</v>
          </cell>
          <cell r="L1019">
            <v>12556.546877727329</v>
          </cell>
          <cell r="M1019">
            <v>502.25978235999997</v>
          </cell>
          <cell r="N1019">
            <v>0.59175959648085819</v>
          </cell>
          <cell r="O1019" t="e">
            <v>#DIV/0!</v>
          </cell>
          <cell r="P1019">
            <v>5.9175959648085814E-3</v>
          </cell>
          <cell r="Q1019">
            <v>45.203568759818381</v>
          </cell>
          <cell r="R1019">
            <v>0</v>
          </cell>
          <cell r="S1019">
            <v>12556.494558999999</v>
          </cell>
          <cell r="T1019">
            <v>0</v>
          </cell>
          <cell r="U1019">
            <v>0</v>
          </cell>
          <cell r="V1019">
            <v>0</v>
          </cell>
          <cell r="W1019">
            <v>502.25978235999997</v>
          </cell>
          <cell r="X1019">
            <v>0</v>
          </cell>
          <cell r="Y1019">
            <v>0</v>
          </cell>
          <cell r="Z1019">
            <v>0</v>
          </cell>
        </row>
        <row r="1020">
          <cell r="A1020" t="str">
            <v>Multi-Function Station #1</v>
          </cell>
          <cell r="B1020" t="str">
            <v>Ambulance Stations</v>
          </cell>
          <cell r="C1020" t="str">
            <v>Ambulance Stations</v>
          </cell>
          <cell r="D1020">
            <v>21781</v>
          </cell>
          <cell r="E1020">
            <v>168</v>
          </cell>
          <cell r="F1020">
            <v>0</v>
          </cell>
          <cell r="G1020">
            <v>127576.96877399999</v>
          </cell>
          <cell r="H1020">
            <v>10569.655429</v>
          </cell>
          <cell r="I1020">
            <v>0</v>
          </cell>
          <cell r="J1020">
            <v>0</v>
          </cell>
          <cell r="K1020">
            <v>860.9712804371934</v>
          </cell>
          <cell r="L1020">
            <v>239158.68901033149</v>
          </cell>
          <cell r="M1020">
            <v>25182.147472877012</v>
          </cell>
          <cell r="N1020">
            <v>10.98015192187372</v>
          </cell>
          <cell r="O1020" t="e">
            <v>#DIV/0!</v>
          </cell>
          <cell r="P1020">
            <v>6.5358047154010238E-2</v>
          </cell>
          <cell r="Q1020">
            <v>459.27900124093156</v>
          </cell>
          <cell r="R1020">
            <v>401.69227919626184</v>
          </cell>
          <cell r="S1020">
            <v>127576.96877399999</v>
          </cell>
          <cell r="T1020">
            <v>109308.2055500893</v>
          </cell>
          <cell r="U1020">
            <v>0</v>
          </cell>
          <cell r="V1020">
            <v>0</v>
          </cell>
          <cell r="W1020">
            <v>5103.0787509599995</v>
          </cell>
          <cell r="X1020">
            <v>20079.06872191701</v>
          </cell>
          <cell r="Y1020">
            <v>0</v>
          </cell>
          <cell r="Z1020">
            <v>0</v>
          </cell>
        </row>
        <row r="1021">
          <cell r="A1021" t="str">
            <v>Murison Woods Park</v>
          </cell>
          <cell r="B1021" t="str">
            <v>Outdoor Recreational Facilities</v>
          </cell>
          <cell r="C1021" t="str">
            <v>Outdoor Recreational Facilities</v>
          </cell>
          <cell r="D1021">
            <v>499001</v>
          </cell>
          <cell r="E1021">
            <v>100</v>
          </cell>
          <cell r="F1021">
            <v>0</v>
          </cell>
          <cell r="G1021">
            <v>4791.6090159999994</v>
          </cell>
          <cell r="H1021">
            <v>0</v>
          </cell>
          <cell r="I1021">
            <v>0</v>
          </cell>
          <cell r="J1021">
            <v>0</v>
          </cell>
          <cell r="K1021">
            <v>17.249864331735235</v>
          </cell>
          <cell r="L1021">
            <v>4791.6289810375656</v>
          </cell>
          <cell r="M1021">
            <v>191.66436063999998</v>
          </cell>
          <cell r="N1021">
            <v>9.6024436444767953E-3</v>
          </cell>
          <cell r="O1021" t="e">
            <v>#DIV/0!</v>
          </cell>
          <cell r="P1021">
            <v>9.6024436444767954E-5</v>
          </cell>
          <cell r="Q1021">
            <v>17.249864331735235</v>
          </cell>
          <cell r="R1021">
            <v>0</v>
          </cell>
          <cell r="S1021">
            <v>4791.6090159999994</v>
          </cell>
          <cell r="T1021">
            <v>0</v>
          </cell>
          <cell r="U1021">
            <v>0</v>
          </cell>
          <cell r="V1021">
            <v>0</v>
          </cell>
          <cell r="W1021">
            <v>191.66436063999998</v>
          </cell>
          <cell r="X1021">
            <v>0</v>
          </cell>
          <cell r="Y1021">
            <v>0</v>
          </cell>
          <cell r="Z1021">
            <v>0</v>
          </cell>
        </row>
        <row r="1022">
          <cell r="A1022" t="str">
            <v>Museum Subway Stn</v>
          </cell>
          <cell r="B1022" t="str">
            <v>TTC</v>
          </cell>
          <cell r="C1022" t="str">
            <v>TTC</v>
          </cell>
          <cell r="D1022">
            <v>0</v>
          </cell>
          <cell r="E1022">
            <v>168</v>
          </cell>
          <cell r="F1022">
            <v>0</v>
          </cell>
          <cell r="G1022">
            <v>282868.68194099999</v>
          </cell>
          <cell r="H1022">
            <v>0</v>
          </cell>
          <cell r="I1022">
            <v>0</v>
          </cell>
          <cell r="J1022">
            <v>0</v>
          </cell>
          <cell r="K1022">
            <v>1018.3314980178291</v>
          </cell>
          <cell r="L1022">
            <v>282869.8605605081</v>
          </cell>
          <cell r="M1022">
            <v>11314.747277639999</v>
          </cell>
          <cell r="N1022" t="e">
            <v>#DIV/0!</v>
          </cell>
          <cell r="O1022" t="e">
            <v>#DIV/0!</v>
          </cell>
          <cell r="P1022" t="e">
            <v>#DIV/0!</v>
          </cell>
          <cell r="Q1022">
            <v>1018.3314980178291</v>
          </cell>
          <cell r="R1022">
            <v>0</v>
          </cell>
          <cell r="S1022">
            <v>282868.68194099999</v>
          </cell>
          <cell r="T1022">
            <v>0</v>
          </cell>
          <cell r="U1022">
            <v>0</v>
          </cell>
          <cell r="V1022">
            <v>0</v>
          </cell>
          <cell r="W1022">
            <v>11314.747277639999</v>
          </cell>
          <cell r="X1022">
            <v>0</v>
          </cell>
          <cell r="Y1022">
            <v>0</v>
          </cell>
          <cell r="Z1022">
            <v>0</v>
          </cell>
        </row>
        <row r="1023">
          <cell r="A1023" t="str">
            <v>Nashdene Yard</v>
          </cell>
          <cell r="B1023" t="str">
            <v>Storage Facilities</v>
          </cell>
          <cell r="C1023" t="str">
            <v>Storage Facilities</v>
          </cell>
          <cell r="D1023">
            <v>24477</v>
          </cell>
          <cell r="E1023">
            <v>70</v>
          </cell>
          <cell r="F1023">
            <v>0</v>
          </cell>
          <cell r="G1023">
            <v>268667.75075300003</v>
          </cell>
          <cell r="H1023">
            <v>30255.838709</v>
          </cell>
          <cell r="I1023">
            <v>0</v>
          </cell>
          <cell r="J1023">
            <v>0</v>
          </cell>
          <cell r="K1023">
            <v>2117.0596844376228</v>
          </cell>
          <cell r="L1023">
            <v>588072.13456600637</v>
          </cell>
          <cell r="M1023">
            <v>68223.424267220209</v>
          </cell>
          <cell r="N1023">
            <v>24.02549881791095</v>
          </cell>
          <cell r="O1023" t="e">
            <v>#DIV/0!</v>
          </cell>
          <cell r="P1023">
            <v>0.34322141168444215</v>
          </cell>
          <cell r="Q1023">
            <v>967.20793272706135</v>
          </cell>
          <cell r="R1023">
            <v>1149.8517517105613</v>
          </cell>
          <cell r="S1023">
            <v>268667.75075300003</v>
          </cell>
          <cell r="T1023">
            <v>312896.80717686529</v>
          </cell>
          <cell r="U1023">
            <v>0</v>
          </cell>
          <cell r="V1023">
            <v>0</v>
          </cell>
          <cell r="W1023">
            <v>10746.710030120001</v>
          </cell>
          <cell r="X1023">
            <v>57476.714237100212</v>
          </cell>
          <cell r="Y1023">
            <v>0</v>
          </cell>
          <cell r="Z1023">
            <v>0</v>
          </cell>
        </row>
        <row r="1024">
          <cell r="A1024" t="str">
            <v>NE District Office / Station #20</v>
          </cell>
          <cell r="B1024" t="str">
            <v>Ambulance Stations</v>
          </cell>
          <cell r="C1024" t="str">
            <v>Ambulance Stations</v>
          </cell>
          <cell r="D1024">
            <v>7782</v>
          </cell>
          <cell r="E1024">
            <v>168</v>
          </cell>
          <cell r="F1024">
            <v>0</v>
          </cell>
          <cell r="G1024">
            <v>293727.811835</v>
          </cell>
          <cell r="H1024">
            <v>25612.507928999999</v>
          </cell>
          <cell r="I1024">
            <v>0</v>
          </cell>
          <cell r="J1024">
            <v>0</v>
          </cell>
          <cell r="K1024">
            <v>2030.8097779329328</v>
          </cell>
          <cell r="L1024">
            <v>564113.8272035924</v>
          </cell>
          <cell r="M1024">
            <v>60404.937661042015</v>
          </cell>
          <cell r="N1024">
            <v>72.489569160060711</v>
          </cell>
          <cell r="O1024" t="e">
            <v>#DIV/0!</v>
          </cell>
          <cell r="P1024">
            <v>0.43148553071464707</v>
          </cell>
          <cell r="Q1024">
            <v>1057.4245285231775</v>
          </cell>
          <cell r="R1024">
            <v>973.38524940975515</v>
          </cell>
          <cell r="S1024">
            <v>293727.811835</v>
          </cell>
          <cell r="T1024">
            <v>264876.87324933929</v>
          </cell>
          <cell r="U1024">
            <v>0</v>
          </cell>
          <cell r="V1024">
            <v>0</v>
          </cell>
          <cell r="W1024">
            <v>11749.1124734</v>
          </cell>
          <cell r="X1024">
            <v>48655.825187642011</v>
          </cell>
          <cell r="Y1024">
            <v>0</v>
          </cell>
          <cell r="Z1024">
            <v>0</v>
          </cell>
        </row>
        <row r="1025">
          <cell r="A1025" t="str">
            <v>Neilson Park</v>
          </cell>
          <cell r="B1025" t="str">
            <v>Outdoor Recreational Facilities</v>
          </cell>
          <cell r="C1025" t="str">
            <v>Outdoor Recreational Facilities</v>
          </cell>
          <cell r="D1025">
            <v>3251</v>
          </cell>
          <cell r="E1025">
            <v>100</v>
          </cell>
          <cell r="F1025">
            <v>0</v>
          </cell>
          <cell r="G1025">
            <v>107989.513198</v>
          </cell>
          <cell r="H1025">
            <v>5311.3397609999993</v>
          </cell>
          <cell r="I1025">
            <v>0</v>
          </cell>
          <cell r="J1025">
            <v>0</v>
          </cell>
          <cell r="K1025">
            <v>590.6175785302313</v>
          </cell>
          <cell r="L1025">
            <v>164060.43848061981</v>
          </cell>
          <cell r="M1025">
            <v>14409.479558494091</v>
          </cell>
          <cell r="N1025">
            <v>50.464607345622824</v>
          </cell>
          <cell r="O1025" t="e">
            <v>#DIV/0!</v>
          </cell>
          <cell r="P1025">
            <v>0.50464607345622825</v>
          </cell>
          <cell r="Q1025">
            <v>388.76386735549795</v>
          </cell>
          <cell r="R1025">
            <v>201.85371117473335</v>
          </cell>
          <cell r="S1025">
            <v>107989.513198</v>
          </cell>
          <cell r="T1025">
            <v>54928.282406333688</v>
          </cell>
          <cell r="U1025">
            <v>0</v>
          </cell>
          <cell r="V1025">
            <v>0</v>
          </cell>
          <cell r="W1025">
            <v>4319.5805279200003</v>
          </cell>
          <cell r="X1025">
            <v>10089.89903057409</v>
          </cell>
          <cell r="Y1025">
            <v>0</v>
          </cell>
          <cell r="Z1025">
            <v>0</v>
          </cell>
        </row>
        <row r="1026">
          <cell r="A1026" t="str">
            <v>Neilson Pk Creative Arts</v>
          </cell>
          <cell r="B1026" t="str">
            <v>Cultural Facilities</v>
          </cell>
          <cell r="C1026" t="str">
            <v>Cultural Facilities</v>
          </cell>
          <cell r="D1026">
            <v>12346</v>
          </cell>
          <cell r="E1026">
            <v>100</v>
          </cell>
          <cell r="F1026">
            <v>0</v>
          </cell>
          <cell r="G1026">
            <v>161642.16227299999</v>
          </cell>
          <cell r="H1026">
            <v>21018.430106</v>
          </cell>
          <cell r="I1026">
            <v>0</v>
          </cell>
          <cell r="J1026">
            <v>0</v>
          </cell>
          <cell r="K1026">
            <v>1380.7047797208418</v>
          </cell>
          <cell r="L1026">
            <v>383529.1054780116</v>
          </cell>
          <cell r="M1026">
            <v>46394.187978987145</v>
          </cell>
          <cell r="N1026">
            <v>31.065049852422778</v>
          </cell>
          <cell r="O1026" t="e">
            <v>#DIV/0!</v>
          </cell>
          <cell r="P1026">
            <v>0.31065049852422777</v>
          </cell>
          <cell r="Q1026">
            <v>581.91420881523402</v>
          </cell>
          <cell r="R1026">
            <v>798.79057090560775</v>
          </cell>
          <cell r="S1026">
            <v>161642.16227299999</v>
          </cell>
          <cell r="T1026">
            <v>217366.29862722018</v>
          </cell>
          <cell r="U1026">
            <v>0</v>
          </cell>
          <cell r="V1026">
            <v>0</v>
          </cell>
          <cell r="W1026">
            <v>6465.6864909200003</v>
          </cell>
          <cell r="X1026">
            <v>39928.501488067144</v>
          </cell>
          <cell r="Y1026">
            <v>0</v>
          </cell>
          <cell r="Z1026">
            <v>0</v>
          </cell>
        </row>
        <row r="1027">
          <cell r="A1027" t="str">
            <v>New Tor Seniors Club</v>
          </cell>
          <cell r="B1027" t="str">
            <v>Community Centres</v>
          </cell>
          <cell r="C1027" t="str">
            <v>Community Centres</v>
          </cell>
          <cell r="D1027">
            <v>3025</v>
          </cell>
          <cell r="E1027">
            <v>100</v>
          </cell>
          <cell r="F1027">
            <v>0</v>
          </cell>
          <cell r="G1027">
            <v>67207.256506999998</v>
          </cell>
          <cell r="H1027">
            <v>0</v>
          </cell>
          <cell r="I1027">
            <v>0</v>
          </cell>
          <cell r="J1027">
            <v>0</v>
          </cell>
          <cell r="K1027">
            <v>241.9471315340476</v>
          </cell>
          <cell r="L1027">
            <v>67207.536537235443</v>
          </cell>
          <cell r="M1027">
            <v>2688.29026028</v>
          </cell>
          <cell r="N1027">
            <v>22.217367450325767</v>
          </cell>
          <cell r="O1027" t="e">
            <v>#DIV/0!</v>
          </cell>
          <cell r="P1027">
            <v>0.22217367450325767</v>
          </cell>
          <cell r="Q1027">
            <v>241.9471315340476</v>
          </cell>
          <cell r="R1027">
            <v>0</v>
          </cell>
          <cell r="S1027">
            <v>67207.256506999998</v>
          </cell>
          <cell r="T1027">
            <v>0</v>
          </cell>
          <cell r="U1027">
            <v>0</v>
          </cell>
          <cell r="V1027">
            <v>0</v>
          </cell>
          <cell r="W1027">
            <v>2688.29026028</v>
          </cell>
          <cell r="X1027">
            <v>0</v>
          </cell>
          <cell r="Y1027">
            <v>0</v>
          </cell>
          <cell r="Z1027">
            <v>0</v>
          </cell>
        </row>
        <row r="1028">
          <cell r="A1028" t="str">
            <v>New Toronto</v>
          </cell>
          <cell r="B1028" t="str">
            <v>Public Libraries</v>
          </cell>
          <cell r="C1028" t="str">
            <v>Public Libraries</v>
          </cell>
          <cell r="D1028">
            <v>9924</v>
          </cell>
          <cell r="E1028">
            <v>70</v>
          </cell>
          <cell r="F1028">
            <v>0</v>
          </cell>
          <cell r="G1028">
            <v>121497.58687499999</v>
          </cell>
          <cell r="H1028">
            <v>9463.2580030000008</v>
          </cell>
          <cell r="I1028">
            <v>0</v>
          </cell>
          <cell r="J1028">
            <v>0</v>
          </cell>
          <cell r="K1028">
            <v>797.0375627338949</v>
          </cell>
          <cell r="L1028">
            <v>221399.32298163747</v>
          </cell>
          <cell r="M1028">
            <v>22837.16007071907</v>
          </cell>
          <cell r="N1028">
            <v>22.309484379447547</v>
          </cell>
          <cell r="O1028" t="e">
            <v>#DIV/0!</v>
          </cell>
          <cell r="P1028">
            <v>0.31870691970639353</v>
          </cell>
          <cell r="Q1028">
            <v>437.39313521380308</v>
          </cell>
          <cell r="R1028">
            <v>359.64442752009182</v>
          </cell>
          <cell r="S1028">
            <v>121497.58687499999</v>
          </cell>
          <cell r="T1028">
            <v>97866.175289625098</v>
          </cell>
          <cell r="U1028">
            <v>0</v>
          </cell>
          <cell r="V1028">
            <v>0</v>
          </cell>
          <cell r="W1028">
            <v>4859.9034750000001</v>
          </cell>
          <cell r="X1028">
            <v>17977.256595719071</v>
          </cell>
          <cell r="Y1028">
            <v>0</v>
          </cell>
          <cell r="Z1028">
            <v>0</v>
          </cell>
        </row>
        <row r="1029">
          <cell r="A1029" t="str">
            <v>New Toronto Pumping Station</v>
          </cell>
          <cell r="B1029" t="str">
            <v>Sewage Pumping Facilities</v>
          </cell>
          <cell r="C1029" t="str">
            <v>Sewage Pumping Facilities</v>
          </cell>
          <cell r="D1029">
            <v>2067</v>
          </cell>
          <cell r="E1029">
            <v>168</v>
          </cell>
          <cell r="F1029">
            <v>181.39</v>
          </cell>
          <cell r="G1029">
            <v>280363.90641900001</v>
          </cell>
          <cell r="H1029">
            <v>0</v>
          </cell>
          <cell r="I1029">
            <v>0</v>
          </cell>
          <cell r="J1029">
            <v>0</v>
          </cell>
          <cell r="K1029">
            <v>1009.3142685669962</v>
          </cell>
          <cell r="L1029">
            <v>280365.07460194343</v>
          </cell>
          <cell r="M1029">
            <v>11214.556256760001</v>
          </cell>
          <cell r="N1029">
            <v>135.63864276823583</v>
          </cell>
          <cell r="O1029">
            <v>1545.6479111414271</v>
          </cell>
          <cell r="P1029">
            <v>0.80737287362045129</v>
          </cell>
          <cell r="Q1029">
            <v>1009.3142685669962</v>
          </cell>
          <cell r="R1029">
            <v>0</v>
          </cell>
          <cell r="S1029">
            <v>280363.90641900001</v>
          </cell>
          <cell r="T1029">
            <v>0</v>
          </cell>
          <cell r="U1029">
            <v>0</v>
          </cell>
          <cell r="V1029">
            <v>0</v>
          </cell>
          <cell r="W1029">
            <v>11214.556256760001</v>
          </cell>
          <cell r="X1029">
            <v>0</v>
          </cell>
          <cell r="Y1029">
            <v>0</v>
          </cell>
          <cell r="Z1029">
            <v>0</v>
          </cell>
        </row>
        <row r="1030">
          <cell r="A1030" t="str">
            <v>Niagara C.C</v>
          </cell>
          <cell r="B1030" t="str">
            <v>Community Centres</v>
          </cell>
          <cell r="C1030" t="str">
            <v>Community Centres</v>
          </cell>
          <cell r="D1030">
            <v>5296</v>
          </cell>
          <cell r="E1030">
            <v>100</v>
          </cell>
          <cell r="F1030">
            <v>0</v>
          </cell>
          <cell r="G1030">
            <v>69120.443921999991</v>
          </cell>
          <cell r="H1030">
            <v>0</v>
          </cell>
          <cell r="I1030">
            <v>0</v>
          </cell>
          <cell r="J1030">
            <v>0</v>
          </cell>
          <cell r="K1030">
            <v>248.83463492585878</v>
          </cell>
          <cell r="L1030">
            <v>69120.731923849657</v>
          </cell>
          <cell r="M1030">
            <v>2764.8177568799997</v>
          </cell>
          <cell r="N1030">
            <v>13.051497719760132</v>
          </cell>
          <cell r="O1030" t="e">
            <v>#DIV/0!</v>
          </cell>
          <cell r="P1030">
            <v>0.13051497719760133</v>
          </cell>
          <cell r="Q1030">
            <v>248.83463492585878</v>
          </cell>
          <cell r="R1030">
            <v>0</v>
          </cell>
          <cell r="S1030">
            <v>69120.443921999991</v>
          </cell>
          <cell r="T1030">
            <v>0</v>
          </cell>
          <cell r="U1030">
            <v>0</v>
          </cell>
          <cell r="V1030">
            <v>0</v>
          </cell>
          <cell r="W1030">
            <v>2764.8177568799997</v>
          </cell>
          <cell r="X1030">
            <v>0</v>
          </cell>
          <cell r="Y1030">
            <v>0</v>
          </cell>
          <cell r="Z1030">
            <v>0</v>
          </cell>
        </row>
        <row r="1031">
          <cell r="A1031" t="str">
            <v>Nightstar Park</v>
          </cell>
          <cell r="B1031" t="str">
            <v>Outdoor Recreational Facilities</v>
          </cell>
          <cell r="C1031" t="str">
            <v>Outdoor Recreational Facilities</v>
          </cell>
          <cell r="D1031">
            <v>34455</v>
          </cell>
          <cell r="E1031">
            <v>100</v>
          </cell>
          <cell r="F1031">
            <v>0</v>
          </cell>
          <cell r="G1031">
            <v>628.70559500000002</v>
          </cell>
          <cell r="H1031">
            <v>0</v>
          </cell>
          <cell r="I1031">
            <v>0</v>
          </cell>
          <cell r="J1031">
            <v>0</v>
          </cell>
          <cell r="K1031">
            <v>2.263349572583925</v>
          </cell>
          <cell r="L1031">
            <v>628.70821460664581</v>
          </cell>
          <cell r="M1031">
            <v>25.1482238</v>
          </cell>
          <cell r="N1031">
            <v>1.8247227241522154E-2</v>
          </cell>
          <cell r="O1031" t="e">
            <v>#DIV/0!</v>
          </cell>
          <cell r="P1031">
            <v>1.8247227241522155E-4</v>
          </cell>
          <cell r="Q1031">
            <v>2.263349572583925</v>
          </cell>
          <cell r="R1031">
            <v>0</v>
          </cell>
          <cell r="S1031">
            <v>628.70559500000002</v>
          </cell>
          <cell r="T1031">
            <v>0</v>
          </cell>
          <cell r="U1031">
            <v>0</v>
          </cell>
          <cell r="V1031">
            <v>0</v>
          </cell>
          <cell r="W1031">
            <v>25.1482238</v>
          </cell>
          <cell r="X1031">
            <v>0</v>
          </cell>
          <cell r="Y1031">
            <v>0</v>
          </cell>
          <cell r="Z1031">
            <v>0</v>
          </cell>
        </row>
        <row r="1032">
          <cell r="A1032" t="str">
            <v>Norman Jewison Park</v>
          </cell>
          <cell r="B1032" t="str">
            <v>Outdoor Recreational Facilities</v>
          </cell>
          <cell r="C1032" t="str">
            <v>Outdoor Recreational Facilities</v>
          </cell>
          <cell r="D1032">
            <v>25338</v>
          </cell>
          <cell r="E1032">
            <v>168</v>
          </cell>
          <cell r="F1032">
            <v>0</v>
          </cell>
          <cell r="G1032">
            <v>4966.174008</v>
          </cell>
          <cell r="H1032">
            <v>0</v>
          </cell>
          <cell r="I1032">
            <v>0</v>
          </cell>
          <cell r="J1032">
            <v>0</v>
          </cell>
          <cell r="K1032">
            <v>17.878300921410119</v>
          </cell>
          <cell r="L1032">
            <v>4966.1947003917003</v>
          </cell>
          <cell r="M1032">
            <v>198.64696032000001</v>
          </cell>
          <cell r="N1032">
            <v>0.19599789645558846</v>
          </cell>
          <cell r="O1032" t="e">
            <v>#DIV/0!</v>
          </cell>
          <cell r="P1032">
            <v>1.166654145568979E-3</v>
          </cell>
          <cell r="Q1032">
            <v>17.878300921410119</v>
          </cell>
          <cell r="R1032">
            <v>0</v>
          </cell>
          <cell r="S1032">
            <v>4966.174008</v>
          </cell>
          <cell r="T1032">
            <v>0</v>
          </cell>
          <cell r="U1032">
            <v>0</v>
          </cell>
          <cell r="V1032">
            <v>0</v>
          </cell>
          <cell r="W1032">
            <v>198.64696032000001</v>
          </cell>
          <cell r="X1032">
            <v>0</v>
          </cell>
          <cell r="Y1032">
            <v>0</v>
          </cell>
          <cell r="Z1032">
            <v>0</v>
          </cell>
        </row>
        <row r="1033">
          <cell r="A1033" t="str">
            <v>Norseman Community School and Pool</v>
          </cell>
          <cell r="B1033" t="str">
            <v>Indoor Swimming Pool</v>
          </cell>
          <cell r="C1033" t="str">
            <v>Indoor Swimming Pool</v>
          </cell>
          <cell r="D1033">
            <v>19052</v>
          </cell>
          <cell r="E1033">
            <v>100</v>
          </cell>
          <cell r="F1033">
            <v>0</v>
          </cell>
          <cell r="G1033">
            <v>368529.748441</v>
          </cell>
          <cell r="H1033">
            <v>94024.753666999997</v>
          </cell>
          <cell r="I1033">
            <v>0</v>
          </cell>
          <cell r="J1033">
            <v>0</v>
          </cell>
          <cell r="K1033">
            <v>4900.0568864937841</v>
          </cell>
          <cell r="L1033">
            <v>1361126.9129149402</v>
          </cell>
          <cell r="M1033">
            <v>193359.07423130324</v>
          </cell>
          <cell r="N1033">
            <v>71.442731099881385</v>
          </cell>
          <cell r="O1033" t="e">
            <v>#DIV/0!</v>
          </cell>
          <cell r="P1033">
            <v>0.71442731099881385</v>
          </cell>
          <cell r="Q1033">
            <v>1326.7126223338266</v>
          </cell>
          <cell r="R1033">
            <v>3573.3442641599577</v>
          </cell>
          <cell r="S1033">
            <v>368529.748441</v>
          </cell>
          <cell r="T1033">
            <v>972375.79499801376</v>
          </cell>
          <cell r="U1033">
            <v>0</v>
          </cell>
          <cell r="V1033">
            <v>0</v>
          </cell>
          <cell r="W1033">
            <v>14741.18993764</v>
          </cell>
          <cell r="X1033">
            <v>178617.88429366323</v>
          </cell>
          <cell r="Y1033">
            <v>0</v>
          </cell>
          <cell r="Z1033">
            <v>0</v>
          </cell>
        </row>
        <row r="1034">
          <cell r="A1034" t="str">
            <v>North District Office</v>
          </cell>
          <cell r="B1034" t="str">
            <v>Administrative Offices</v>
          </cell>
          <cell r="C1034" t="str">
            <v>Administrative Offices</v>
          </cell>
          <cell r="D1034">
            <v>66747</v>
          </cell>
          <cell r="E1034">
            <v>70</v>
          </cell>
          <cell r="F1034">
            <v>0</v>
          </cell>
          <cell r="G1034">
            <v>437159.11829199997</v>
          </cell>
          <cell r="H1034">
            <v>39868.871874999997</v>
          </cell>
          <cell r="I1034">
            <v>0</v>
          </cell>
          <cell r="J1034">
            <v>0</v>
          </cell>
          <cell r="K1034">
            <v>3088.9676616100419</v>
          </cell>
          <cell r="L1034">
            <v>858046.57266945613</v>
          </cell>
          <cell r="M1034">
            <v>93224.861943898752</v>
          </cell>
          <cell r="N1034">
            <v>12.855208064324332</v>
          </cell>
          <cell r="O1034" t="e">
            <v>#DIV/0!</v>
          </cell>
          <cell r="P1034">
            <v>0.18364582949034761</v>
          </cell>
          <cell r="Q1034">
            <v>1573.7793832379741</v>
          </cell>
          <cell r="R1034">
            <v>1515.1882783720678</v>
          </cell>
          <cell r="S1034">
            <v>437159.11829199997</v>
          </cell>
          <cell r="T1034">
            <v>412311.91226968745</v>
          </cell>
          <cell r="U1034">
            <v>0</v>
          </cell>
          <cell r="V1034">
            <v>0</v>
          </cell>
          <cell r="W1034">
            <v>17486.364731679998</v>
          </cell>
          <cell r="X1034">
            <v>75738.497212218746</v>
          </cell>
          <cell r="Y1034">
            <v>0</v>
          </cell>
          <cell r="Z1034">
            <v>0</v>
          </cell>
        </row>
        <row r="1035">
          <cell r="A1035" t="str">
            <v>North District Serv Yard</v>
          </cell>
          <cell r="B1035" t="str">
            <v>Storage Facilities</v>
          </cell>
          <cell r="C1035" t="str">
            <v>Storage Facilities</v>
          </cell>
          <cell r="D1035">
            <v>32044</v>
          </cell>
          <cell r="E1035">
            <v>70</v>
          </cell>
          <cell r="F1035">
            <v>0</v>
          </cell>
          <cell r="G1035">
            <v>225315.00263300003</v>
          </cell>
          <cell r="H1035">
            <v>41334.702196999999</v>
          </cell>
          <cell r="I1035">
            <v>0</v>
          </cell>
          <cell r="J1035">
            <v>0</v>
          </cell>
          <cell r="K1035">
            <v>2382.0335122558431</v>
          </cell>
          <cell r="L1035">
            <v>661675.97562662314</v>
          </cell>
          <cell r="M1035">
            <v>87535.720521938929</v>
          </cell>
          <cell r="N1035">
            <v>20.64898188823565</v>
          </cell>
          <cell r="O1035" t="e">
            <v>#DIV/0!</v>
          </cell>
          <cell r="P1035">
            <v>0.29498545554622357</v>
          </cell>
          <cell r="Q1035">
            <v>811.13738920383958</v>
          </cell>
          <cell r="R1035">
            <v>1570.8961230520035</v>
          </cell>
          <cell r="S1035">
            <v>225315.00263300003</v>
          </cell>
          <cell r="T1035">
            <v>427471.08971071488</v>
          </cell>
          <cell r="U1035">
            <v>0</v>
          </cell>
          <cell r="V1035">
            <v>0</v>
          </cell>
          <cell r="W1035">
            <v>9012.6001053200016</v>
          </cell>
          <cell r="X1035">
            <v>78523.120416618927</v>
          </cell>
          <cell r="Y1035">
            <v>0</v>
          </cell>
          <cell r="Z1035">
            <v>0</v>
          </cell>
        </row>
        <row r="1036">
          <cell r="A1036" t="str">
            <v>North East District Salt Dome</v>
          </cell>
          <cell r="B1036" t="str">
            <v>Storage Facilities</v>
          </cell>
          <cell r="C1036" t="str">
            <v>Storage Facilities</v>
          </cell>
          <cell r="D1036">
            <v>9526</v>
          </cell>
          <cell r="E1036">
            <v>70</v>
          </cell>
          <cell r="F1036">
            <v>0</v>
          </cell>
          <cell r="G1036">
            <v>280945.46916000004</v>
          </cell>
          <cell r="H1036">
            <v>0</v>
          </cell>
          <cell r="I1036">
            <v>0</v>
          </cell>
          <cell r="J1036">
            <v>0</v>
          </cell>
          <cell r="K1036">
            <v>1011.4079031580375</v>
          </cell>
          <cell r="L1036">
            <v>280946.63976612152</v>
          </cell>
          <cell r="M1036">
            <v>11237.818766400002</v>
          </cell>
          <cell r="N1036">
            <v>29.492613874251681</v>
          </cell>
          <cell r="O1036" t="e">
            <v>#DIV/0!</v>
          </cell>
          <cell r="P1036">
            <v>0.42132305534645259</v>
          </cell>
          <cell r="Q1036">
            <v>1011.4079031580375</v>
          </cell>
          <cell r="R1036">
            <v>0</v>
          </cell>
          <cell r="S1036">
            <v>280945.46916000004</v>
          </cell>
          <cell r="T1036">
            <v>0</v>
          </cell>
          <cell r="U1036">
            <v>0</v>
          </cell>
          <cell r="V1036">
            <v>0</v>
          </cell>
          <cell r="W1036">
            <v>11237.818766400002</v>
          </cell>
          <cell r="X1036">
            <v>0</v>
          </cell>
          <cell r="Y1036">
            <v>0</v>
          </cell>
          <cell r="Z1036">
            <v>0</v>
          </cell>
        </row>
        <row r="1037">
          <cell r="A1037" t="str">
            <v>North Humber Park Lighting</v>
          </cell>
          <cell r="B1037" t="str">
            <v>Outdoor Recreational Facilities</v>
          </cell>
          <cell r="C1037" t="str">
            <v>Outdoor Recreational Facilities</v>
          </cell>
          <cell r="D1037">
            <v>183481</v>
          </cell>
          <cell r="E1037">
            <v>100</v>
          </cell>
          <cell r="F1037">
            <v>0</v>
          </cell>
          <cell r="G1037">
            <v>5832.7972660000005</v>
          </cell>
          <cell r="H1037">
            <v>0</v>
          </cell>
          <cell r="I1037">
            <v>0</v>
          </cell>
          <cell r="J1037">
            <v>0</v>
          </cell>
          <cell r="K1037">
            <v>20.998157649558991</v>
          </cell>
          <cell r="L1037">
            <v>5832.8215693219418</v>
          </cell>
          <cell r="M1037">
            <v>233.31189064000003</v>
          </cell>
          <cell r="N1037">
            <v>3.1789785151170646E-2</v>
          </cell>
          <cell r="O1037" t="e">
            <v>#DIV/0!</v>
          </cell>
          <cell r="P1037">
            <v>3.1789785151170645E-4</v>
          </cell>
          <cell r="Q1037">
            <v>20.998157649558991</v>
          </cell>
          <cell r="R1037">
            <v>0</v>
          </cell>
          <cell r="S1037">
            <v>5832.7972660000005</v>
          </cell>
          <cell r="T1037">
            <v>0</v>
          </cell>
          <cell r="U1037">
            <v>0</v>
          </cell>
          <cell r="V1037">
            <v>0</v>
          </cell>
          <cell r="W1037">
            <v>233.31189064000003</v>
          </cell>
          <cell r="X1037">
            <v>0</v>
          </cell>
          <cell r="Y1037">
            <v>0</v>
          </cell>
          <cell r="Z1037">
            <v>0</v>
          </cell>
        </row>
        <row r="1038">
          <cell r="A1038" t="str">
            <v>North Linear Park</v>
          </cell>
          <cell r="B1038" t="str">
            <v>Outdoor Recreational Facilities</v>
          </cell>
          <cell r="C1038" t="str">
            <v>Outdoor Recreational Facilities</v>
          </cell>
          <cell r="D1038">
            <v>1</v>
          </cell>
          <cell r="E1038">
            <v>100</v>
          </cell>
          <cell r="F1038">
            <v>0</v>
          </cell>
          <cell r="G1038">
            <v>41404.909340999999</v>
          </cell>
          <cell r="H1038">
            <v>0</v>
          </cell>
          <cell r="I1038">
            <v>0</v>
          </cell>
          <cell r="J1038">
            <v>0</v>
          </cell>
          <cell r="K1038">
            <v>149.0582947012401</v>
          </cell>
          <cell r="L1038">
            <v>41405.081861455583</v>
          </cell>
          <cell r="M1038">
            <v>1656.19637364</v>
          </cell>
          <cell r="N1038">
            <v>41405.081861455583</v>
          </cell>
          <cell r="O1038" t="e">
            <v>#DIV/0!</v>
          </cell>
          <cell r="P1038">
            <v>414.05081861455585</v>
          </cell>
          <cell r="Q1038">
            <v>149.0582947012401</v>
          </cell>
          <cell r="R1038">
            <v>0</v>
          </cell>
          <cell r="S1038">
            <v>41404.909340999999</v>
          </cell>
          <cell r="T1038">
            <v>0</v>
          </cell>
          <cell r="U1038">
            <v>0</v>
          </cell>
          <cell r="V1038">
            <v>0</v>
          </cell>
          <cell r="W1038">
            <v>1656.19637364</v>
          </cell>
          <cell r="X1038">
            <v>0</v>
          </cell>
          <cell r="Y1038">
            <v>0</v>
          </cell>
          <cell r="Z1038">
            <v>0</v>
          </cell>
        </row>
        <row r="1039">
          <cell r="A1039" t="str">
            <v>North Queen St Storm Pumping Station</v>
          </cell>
          <cell r="B1039" t="str">
            <v>Storm Pumping Facilities</v>
          </cell>
          <cell r="C1039" t="str">
            <v>Storm Pumping Facilities</v>
          </cell>
          <cell r="D1039">
            <v>676</v>
          </cell>
          <cell r="E1039">
            <v>168</v>
          </cell>
          <cell r="F1039">
            <v>8.82</v>
          </cell>
          <cell r="G1039">
            <v>18224.993246999999</v>
          </cell>
          <cell r="H1039">
            <v>2378.8160000000003</v>
          </cell>
          <cell r="I1039">
            <v>0</v>
          </cell>
          <cell r="J1039">
            <v>0</v>
          </cell>
          <cell r="K1039">
            <v>156.01546872781483</v>
          </cell>
          <cell r="L1039">
            <v>43337.630202170789</v>
          </cell>
          <cell r="M1039">
            <v>5248.012696920001</v>
          </cell>
          <cell r="N1039">
            <v>64.108920417412406</v>
          </cell>
          <cell r="O1039">
            <v>4913.5635149853497</v>
          </cell>
          <cell r="P1039">
            <v>0.38160071677031193</v>
          </cell>
          <cell r="Q1039">
            <v>65.610249064098696</v>
          </cell>
          <cell r="R1039">
            <v>90.405219663716139</v>
          </cell>
          <cell r="S1039">
            <v>18224.993246999999</v>
          </cell>
          <cell r="T1039">
            <v>24601.001427200001</v>
          </cell>
          <cell r="U1039">
            <v>0</v>
          </cell>
          <cell r="V1039">
            <v>0</v>
          </cell>
          <cell r="W1039">
            <v>728.9997298799999</v>
          </cell>
          <cell r="X1039">
            <v>4519.0129670400011</v>
          </cell>
          <cell r="Y1039">
            <v>0</v>
          </cell>
          <cell r="Z1039">
            <v>0</v>
          </cell>
        </row>
        <row r="1040">
          <cell r="A1040" t="str">
            <v>North Toronto Mem Rec Ctr</v>
          </cell>
          <cell r="B1040" t="str">
            <v>Community Centres</v>
          </cell>
          <cell r="C1040" t="str">
            <v>Community Centres</v>
          </cell>
          <cell r="D1040">
            <v>74820</v>
          </cell>
          <cell r="E1040">
            <v>100</v>
          </cell>
          <cell r="F1040">
            <v>0</v>
          </cell>
          <cell r="G1040">
            <v>1506211.3613219999</v>
          </cell>
          <cell r="H1040">
            <v>151936.23155600001</v>
          </cell>
          <cell r="I1040">
            <v>0</v>
          </cell>
          <cell r="J1040">
            <v>0</v>
          </cell>
          <cell r="K1040">
            <v>11196.612517400716</v>
          </cell>
          <cell r="L1040">
            <v>3110170.143722421</v>
          </cell>
          <cell r="M1040">
            <v>348880.1941774977</v>
          </cell>
          <cell r="N1040">
            <v>41.568700129944148</v>
          </cell>
          <cell r="O1040" t="e">
            <v>#DIV/0!</v>
          </cell>
          <cell r="P1040">
            <v>0.41568700129944147</v>
          </cell>
          <cell r="Q1040">
            <v>5422.3834939296194</v>
          </cell>
          <cell r="R1040">
            <v>5774.2290234710963</v>
          </cell>
          <cell r="S1040">
            <v>1506211.3613219999</v>
          </cell>
          <cell r="T1040">
            <v>1571278.9258826852</v>
          </cell>
          <cell r="U1040">
            <v>0</v>
          </cell>
          <cell r="V1040">
            <v>0</v>
          </cell>
          <cell r="W1040">
            <v>60248.454452879996</v>
          </cell>
          <cell r="X1040">
            <v>288631.73972461768</v>
          </cell>
          <cell r="Y1040">
            <v>0</v>
          </cell>
          <cell r="Z1040">
            <v>0</v>
          </cell>
        </row>
        <row r="1041">
          <cell r="A1041" t="str">
            <v>North Toronto Treatment Plant</v>
          </cell>
          <cell r="B1041" t="str">
            <v>Sewage Treatment Facilities</v>
          </cell>
          <cell r="C1041" t="str">
            <v>Sewage Treatment Facilities</v>
          </cell>
          <cell r="D1041">
            <v>21786</v>
          </cell>
          <cell r="E1041">
            <v>168</v>
          </cell>
          <cell r="F1041">
            <v>5731</v>
          </cell>
          <cell r="G1041">
            <v>2622228.8417099998</v>
          </cell>
          <cell r="H1041">
            <v>0</v>
          </cell>
          <cell r="I1041">
            <v>0</v>
          </cell>
          <cell r="J1041">
            <v>0</v>
          </cell>
          <cell r="K1041">
            <v>9440.0631635886239</v>
          </cell>
          <cell r="L1041">
            <v>2622239.7676635068</v>
          </cell>
          <cell r="M1041">
            <v>104889.1536684</v>
          </cell>
          <cell r="N1041">
            <v>120.36352555143242</v>
          </cell>
          <cell r="O1041">
            <v>457.55361501718841</v>
          </cell>
          <cell r="P1041">
            <v>0.71644955685376444</v>
          </cell>
          <cell r="Q1041">
            <v>9440.0631635886239</v>
          </cell>
          <cell r="R1041">
            <v>0</v>
          </cell>
          <cell r="S1041">
            <v>2622228.8417099998</v>
          </cell>
          <cell r="T1041">
            <v>0</v>
          </cell>
          <cell r="U1041">
            <v>0</v>
          </cell>
          <cell r="V1041">
            <v>0</v>
          </cell>
          <cell r="W1041">
            <v>104889.1536684</v>
          </cell>
          <cell r="X1041">
            <v>0</v>
          </cell>
          <cell r="Y1041">
            <v>0</v>
          </cell>
          <cell r="Z1041">
            <v>0</v>
          </cell>
        </row>
        <row r="1042">
          <cell r="A1042" t="str">
            <v>North York</v>
          </cell>
          <cell r="B1042" t="str">
            <v>Public Libraries</v>
          </cell>
          <cell r="C1042" t="str">
            <v>Public Libraries</v>
          </cell>
          <cell r="D1042">
            <v>27997</v>
          </cell>
          <cell r="E1042">
            <v>70</v>
          </cell>
          <cell r="F1042">
            <v>0</v>
          </cell>
          <cell r="G1042">
            <v>1531666.7265920001</v>
          </cell>
          <cell r="H1042">
            <v>27198.300726000001</v>
          </cell>
          <cell r="I1042">
            <v>0</v>
          </cell>
          <cell r="J1042">
            <v>0</v>
          </cell>
          <cell r="K1042">
            <v>6547.6753738407715</v>
          </cell>
          <cell r="L1042">
            <v>1818798.7149557699</v>
          </cell>
          <cell r="M1042">
            <v>112935.00896985494</v>
          </cell>
          <cell r="N1042">
            <v>64.964057397427226</v>
          </cell>
          <cell r="O1042" t="e">
            <v>#DIV/0!</v>
          </cell>
          <cell r="P1042">
            <v>0.92805796282038899</v>
          </cell>
          <cell r="Q1042">
            <v>5514.0231907320986</v>
          </cell>
          <cell r="R1042">
            <v>1033.6521831086725</v>
          </cell>
          <cell r="S1042">
            <v>1531666.7265920001</v>
          </cell>
          <cell r="T1042">
            <v>281276.66661807417</v>
          </cell>
          <cell r="U1042">
            <v>0</v>
          </cell>
          <cell r="V1042">
            <v>0</v>
          </cell>
          <cell r="W1042">
            <v>61266.669063680005</v>
          </cell>
          <cell r="X1042">
            <v>51668.339906174944</v>
          </cell>
          <cell r="Y1042">
            <v>0</v>
          </cell>
          <cell r="Z1042">
            <v>0</v>
          </cell>
        </row>
        <row r="1043">
          <cell r="A1043" t="str">
            <v>North York Animal Centre</v>
          </cell>
          <cell r="B1043" t="str">
            <v>Animal Centres</v>
          </cell>
          <cell r="C1043" t="str">
            <v>Animal Centres</v>
          </cell>
          <cell r="D1043">
            <v>13218</v>
          </cell>
          <cell r="E1043">
            <v>168</v>
          </cell>
          <cell r="F1043">
            <v>0</v>
          </cell>
          <cell r="G1043">
            <v>338797.52623400005</v>
          </cell>
          <cell r="H1043">
            <v>8695.4034479999991</v>
          </cell>
          <cell r="I1043">
            <v>0</v>
          </cell>
          <cell r="J1043">
            <v>0</v>
          </cell>
          <cell r="K1043">
            <v>1550.1388346273143</v>
          </cell>
          <cell r="L1043">
            <v>430594.12072980951</v>
          </cell>
          <cell r="M1043">
            <v>30070.472025491123</v>
          </cell>
          <cell r="N1043">
            <v>32.576344434090593</v>
          </cell>
          <cell r="O1043" t="e">
            <v>#DIV/0!</v>
          </cell>
          <cell r="P1043">
            <v>0.1939068121076821</v>
          </cell>
          <cell r="Q1043">
            <v>1219.6761764052935</v>
          </cell>
          <cell r="R1043">
            <v>330.46265822202076</v>
          </cell>
          <cell r="S1043">
            <v>338797.52623400005</v>
          </cell>
          <cell r="T1043">
            <v>89925.253838181583</v>
          </cell>
          <cell r="U1043">
            <v>0</v>
          </cell>
          <cell r="V1043">
            <v>0</v>
          </cell>
          <cell r="W1043">
            <v>13551.901049360002</v>
          </cell>
          <cell r="X1043">
            <v>16518.570976131119</v>
          </cell>
          <cell r="Y1043">
            <v>0</v>
          </cell>
          <cell r="Z1043">
            <v>0</v>
          </cell>
        </row>
        <row r="1044">
          <cell r="A1044" t="str">
            <v>North York Central</v>
          </cell>
          <cell r="B1044" t="str">
            <v>Public Libraries</v>
          </cell>
          <cell r="C1044" t="str">
            <v>Public Libraries</v>
          </cell>
          <cell r="D1044">
            <v>168014</v>
          </cell>
          <cell r="E1044">
            <v>70</v>
          </cell>
          <cell r="F1044">
            <v>0</v>
          </cell>
          <cell r="G1044">
            <v>1881333.8138710002</v>
          </cell>
          <cell r="H1044">
            <v>130595.380985</v>
          </cell>
          <cell r="I1044">
            <v>0</v>
          </cell>
          <cell r="J1044">
            <v>0</v>
          </cell>
          <cell r="K1044">
            <v>11736.015040767665</v>
          </cell>
          <cell r="L1044">
            <v>3260004.1779910182</v>
          </cell>
          <cell r="M1044">
            <v>323344.09185823466</v>
          </cell>
          <cell r="N1044">
            <v>19.403169842935817</v>
          </cell>
          <cell r="O1044" t="e">
            <v>#DIV/0!</v>
          </cell>
          <cell r="P1044">
            <v>0.27718814061336883</v>
          </cell>
          <cell r="Q1044">
            <v>6772.8299499428085</v>
          </cell>
          <cell r="R1044">
            <v>4963.1850908248562</v>
          </cell>
          <cell r="S1044">
            <v>1881333.8138710002</v>
          </cell>
          <cell r="T1044">
            <v>1350578.2515325744</v>
          </cell>
          <cell r="U1044">
            <v>0</v>
          </cell>
          <cell r="V1044">
            <v>0</v>
          </cell>
          <cell r="W1044">
            <v>75253.352554840007</v>
          </cell>
          <cell r="X1044">
            <v>248090.73930339466</v>
          </cell>
          <cell r="Y1044">
            <v>0</v>
          </cell>
          <cell r="Z1044">
            <v>0</v>
          </cell>
        </row>
        <row r="1045">
          <cell r="A1045" t="str">
            <v>North York Central Office</v>
          </cell>
          <cell r="B1045" t="str">
            <v>Administrative Offices</v>
          </cell>
          <cell r="C1045" t="str">
            <v>Administrative Offices</v>
          </cell>
          <cell r="D1045">
            <v>18934</v>
          </cell>
          <cell r="E1045">
            <v>70</v>
          </cell>
          <cell r="F1045">
            <v>0</v>
          </cell>
          <cell r="G1045">
            <v>434366.58272800001</v>
          </cell>
          <cell r="H1045">
            <v>19831.304724000001</v>
          </cell>
          <cell r="I1045">
            <v>0</v>
          </cell>
          <cell r="J1045">
            <v>0</v>
          </cell>
          <cell r="K1045">
            <v>2317.4009236760003</v>
          </cell>
          <cell r="L1045">
            <v>643722.47879888897</v>
          </cell>
          <cell r="M1045">
            <v>55047.994580255559</v>
          </cell>
          <cell r="N1045">
            <v>33.998229576364686</v>
          </cell>
          <cell r="O1045" t="e">
            <v>#DIV/0!</v>
          </cell>
          <cell r="P1045">
            <v>0.48568899394806692</v>
          </cell>
          <cell r="Q1045">
            <v>1563.7262133195409</v>
          </cell>
          <cell r="R1045">
            <v>753.67471035645951</v>
          </cell>
          <cell r="S1045">
            <v>434366.58272800001</v>
          </cell>
          <cell r="T1045">
            <v>205089.40406419081</v>
          </cell>
          <cell r="U1045">
            <v>0</v>
          </cell>
          <cell r="V1045">
            <v>0</v>
          </cell>
          <cell r="W1045">
            <v>17374.663309120002</v>
          </cell>
          <cell r="X1045">
            <v>37673.331271135561</v>
          </cell>
          <cell r="Y1045">
            <v>0</v>
          </cell>
          <cell r="Z1045">
            <v>0</v>
          </cell>
        </row>
        <row r="1046">
          <cell r="A1046" t="str">
            <v>North York Civic Centre</v>
          </cell>
          <cell r="B1046" t="str">
            <v>Administrative Offices</v>
          </cell>
          <cell r="C1046" t="str">
            <v>Administrative Offices</v>
          </cell>
          <cell r="D1046">
            <v>303518</v>
          </cell>
          <cell r="E1046">
            <v>70</v>
          </cell>
          <cell r="F1046">
            <v>0</v>
          </cell>
          <cell r="G1046">
            <v>5708637.5854840009</v>
          </cell>
          <cell r="H1046">
            <v>421383.23988200002</v>
          </cell>
          <cell r="I1046">
            <v>0</v>
          </cell>
          <cell r="J1046">
            <v>0</v>
          </cell>
          <cell r="K1046">
            <v>36565.552945961164</v>
          </cell>
          <cell r="L1046">
            <v>10157098.040544769</v>
          </cell>
          <cell r="M1046">
            <v>1028843.0303907967</v>
          </cell>
          <cell r="N1046">
            <v>33.464565661821602</v>
          </cell>
          <cell r="O1046" t="e">
            <v>#DIV/0!</v>
          </cell>
          <cell r="P1046">
            <v>0.47806522374030863</v>
          </cell>
          <cell r="Q1046">
            <v>20551.180937306184</v>
          </cell>
          <cell r="R1046">
            <v>16014.372008654978</v>
          </cell>
          <cell r="S1046">
            <v>5708637.5854840009</v>
          </cell>
          <cell r="T1046">
            <v>4357819.0518876798</v>
          </cell>
          <cell r="U1046">
            <v>0</v>
          </cell>
          <cell r="V1046">
            <v>0</v>
          </cell>
          <cell r="W1046">
            <v>228345.50341936003</v>
          </cell>
          <cell r="X1046">
            <v>800497.52697143669</v>
          </cell>
          <cell r="Y1046">
            <v>0</v>
          </cell>
          <cell r="Z1046">
            <v>0</v>
          </cell>
        </row>
        <row r="1047">
          <cell r="A1047" t="str">
            <v>North York Ctr Subway Stn</v>
          </cell>
          <cell r="B1047" t="str">
            <v>TTC</v>
          </cell>
          <cell r="C1047" t="str">
            <v>TTC</v>
          </cell>
          <cell r="D1047">
            <v>0</v>
          </cell>
          <cell r="E1047">
            <v>168</v>
          </cell>
          <cell r="F1047">
            <v>0</v>
          </cell>
          <cell r="G1047">
            <v>604306.92354800005</v>
          </cell>
          <cell r="H1047">
            <v>0</v>
          </cell>
          <cell r="I1047">
            <v>0</v>
          </cell>
          <cell r="J1047">
            <v>0</v>
          </cell>
          <cell r="K1047">
            <v>2175.5139893766532</v>
          </cell>
          <cell r="L1047">
            <v>604309.44149351481</v>
          </cell>
          <cell r="M1047">
            <v>24172.276941920001</v>
          </cell>
          <cell r="N1047" t="e">
            <v>#DIV/0!</v>
          </cell>
          <cell r="O1047" t="e">
            <v>#DIV/0!</v>
          </cell>
          <cell r="P1047" t="e">
            <v>#DIV/0!</v>
          </cell>
          <cell r="Q1047">
            <v>2175.5139893766532</v>
          </cell>
          <cell r="R1047">
            <v>0</v>
          </cell>
          <cell r="S1047">
            <v>604306.92354800005</v>
          </cell>
          <cell r="T1047">
            <v>0</v>
          </cell>
          <cell r="U1047">
            <v>0</v>
          </cell>
          <cell r="V1047">
            <v>0</v>
          </cell>
          <cell r="W1047">
            <v>24172.276941920001</v>
          </cell>
          <cell r="X1047">
            <v>0</v>
          </cell>
          <cell r="Y1047">
            <v>0</v>
          </cell>
          <cell r="Z1047">
            <v>0</v>
          </cell>
        </row>
        <row r="1048">
          <cell r="A1048" t="str">
            <v>North York Memorial Hall</v>
          </cell>
          <cell r="B1048" t="str">
            <v>Community Centres</v>
          </cell>
          <cell r="C1048" t="str">
            <v>Community Centres</v>
          </cell>
          <cell r="D1048">
            <v>10473</v>
          </cell>
          <cell r="E1048">
            <v>100</v>
          </cell>
          <cell r="F1048">
            <v>0</v>
          </cell>
          <cell r="G1048">
            <v>163594.31258</v>
          </cell>
          <cell r="H1048">
            <v>11355.504876999999</v>
          </cell>
          <cell r="I1048">
            <v>0</v>
          </cell>
          <cell r="J1048">
            <v>0</v>
          </cell>
          <cell r="K1048">
            <v>1020.4999108786085</v>
          </cell>
          <cell r="L1048">
            <v>283472.19746628014</v>
          </cell>
          <cell r="M1048">
            <v>28115.71156298813</v>
          </cell>
          <cell r="N1048">
            <v>27.066952875611587</v>
          </cell>
          <cell r="O1048" t="e">
            <v>#DIV/0!</v>
          </cell>
          <cell r="P1048">
            <v>0.27066952875611588</v>
          </cell>
          <cell r="Q1048">
            <v>588.94197920268869</v>
          </cell>
          <cell r="R1048">
            <v>431.5579316759198</v>
          </cell>
          <cell r="S1048">
            <v>163594.31258</v>
          </cell>
          <cell r="T1048">
            <v>117435.22478647089</v>
          </cell>
          <cell r="U1048">
            <v>0</v>
          </cell>
          <cell r="V1048">
            <v>0</v>
          </cell>
          <cell r="W1048">
            <v>6543.7725031999998</v>
          </cell>
          <cell r="X1048">
            <v>21571.939059788128</v>
          </cell>
          <cell r="Y1048">
            <v>0</v>
          </cell>
          <cell r="Z1048">
            <v>0</v>
          </cell>
        </row>
        <row r="1049">
          <cell r="A1049" t="str">
            <v>Northern District</v>
          </cell>
          <cell r="B1049" t="str">
            <v>Public Libraries</v>
          </cell>
          <cell r="C1049" t="str">
            <v>Public Libraries</v>
          </cell>
          <cell r="D1049">
            <v>114179</v>
          </cell>
          <cell r="E1049">
            <v>70</v>
          </cell>
          <cell r="F1049">
            <v>0</v>
          </cell>
          <cell r="G1049">
            <v>2686147.1333550001</v>
          </cell>
          <cell r="H1049">
            <v>131065.557138</v>
          </cell>
          <cell r="I1049">
            <v>0</v>
          </cell>
          <cell r="J1049">
            <v>0</v>
          </cell>
          <cell r="K1049">
            <v>14651.223775272802</v>
          </cell>
          <cell r="L1049">
            <v>4069784.382020223</v>
          </cell>
          <cell r="M1049">
            <v>356429.81357368722</v>
          </cell>
          <cell r="N1049">
            <v>35.643895830408596</v>
          </cell>
          <cell r="O1049" t="e">
            <v>#DIV/0!</v>
          </cell>
          <cell r="P1049">
            <v>0.50919851186297993</v>
          </cell>
          <cell r="Q1049">
            <v>9670.1699722850008</v>
          </cell>
          <cell r="R1049">
            <v>4981.0538029878007</v>
          </cell>
          <cell r="S1049">
            <v>2686147.1333550001</v>
          </cell>
          <cell r="T1049">
            <v>1355440.6722540546</v>
          </cell>
          <cell r="U1049">
            <v>0</v>
          </cell>
          <cell r="V1049">
            <v>0</v>
          </cell>
          <cell r="W1049">
            <v>107445.88533420001</v>
          </cell>
          <cell r="X1049">
            <v>248983.92823948723</v>
          </cell>
          <cell r="Y1049">
            <v>0</v>
          </cell>
          <cell r="Z1049">
            <v>0</v>
          </cell>
        </row>
        <row r="1050">
          <cell r="A1050" t="str">
            <v>Northern Elms</v>
          </cell>
          <cell r="B1050" t="str">
            <v>Public Libraries</v>
          </cell>
          <cell r="C1050" t="str">
            <v>Public Libraries</v>
          </cell>
          <cell r="D1050">
            <v>3035</v>
          </cell>
          <cell r="E1050">
            <v>70</v>
          </cell>
          <cell r="F1050">
            <v>0</v>
          </cell>
          <cell r="G1050">
            <v>55983.218848000004</v>
          </cell>
          <cell r="H1050">
            <v>2206.208556</v>
          </cell>
          <cell r="I1050">
            <v>0</v>
          </cell>
          <cell r="J1050">
            <v>0</v>
          </cell>
          <cell r="K1050">
            <v>285.38582343209697</v>
          </cell>
          <cell r="L1050">
            <v>79273.839842249159</v>
          </cell>
          <cell r="M1050">
            <v>6430.4410856676404</v>
          </cell>
          <cell r="N1050">
            <v>26.119881331877814</v>
          </cell>
          <cell r="O1050" t="e">
            <v>#DIV/0!</v>
          </cell>
          <cell r="P1050">
            <v>0.37314116188396879</v>
          </cell>
          <cell r="Q1050">
            <v>201.54042760108271</v>
          </cell>
          <cell r="R1050">
            <v>83.845395831014244</v>
          </cell>
          <cell r="S1050">
            <v>55983.218848000004</v>
          </cell>
          <cell r="T1050">
            <v>22815.947023585199</v>
          </cell>
          <cell r="U1050">
            <v>0</v>
          </cell>
          <cell r="V1050">
            <v>0</v>
          </cell>
          <cell r="W1050">
            <v>2239.3287539200001</v>
          </cell>
          <cell r="X1050">
            <v>4191.1123317476404</v>
          </cell>
          <cell r="Y1050">
            <v>0</v>
          </cell>
          <cell r="Z1050">
            <v>0</v>
          </cell>
        </row>
        <row r="1051">
          <cell r="A1051" t="str">
            <v>Northern Services Building</v>
          </cell>
          <cell r="B1051" t="str">
            <v>Storage Facilities</v>
          </cell>
          <cell r="C1051" t="str">
            <v>Storage Facilities</v>
          </cell>
          <cell r="D1051">
            <v>5769</v>
          </cell>
          <cell r="E1051">
            <v>70</v>
          </cell>
          <cell r="F1051">
            <v>0</v>
          </cell>
          <cell r="G1051">
            <v>233638.443944</v>
          </cell>
          <cell r="H1051">
            <v>55398.596547999994</v>
          </cell>
          <cell r="I1051">
            <v>0</v>
          </cell>
          <cell r="J1051">
            <v>0</v>
          </cell>
          <cell r="K1051">
            <v>2946.4863839554132</v>
          </cell>
          <cell r="L1051">
            <v>818468.43998761475</v>
          </cell>
          <cell r="M1051">
            <v>114585.69763403012</v>
          </cell>
          <cell r="N1051">
            <v>141.87353787270146</v>
          </cell>
          <cell r="O1051" t="e">
            <v>#DIV/0!</v>
          </cell>
          <cell r="P1051">
            <v>2.0267648267528782</v>
          </cell>
          <cell r="Q1051">
            <v>841.1019027750591</v>
          </cell>
          <cell r="R1051">
            <v>2105.3844811803542</v>
          </cell>
          <cell r="S1051">
            <v>233638.443944</v>
          </cell>
          <cell r="T1051">
            <v>572915.66592045152</v>
          </cell>
          <cell r="U1051">
            <v>0</v>
          </cell>
          <cell r="V1051">
            <v>0</v>
          </cell>
          <cell r="W1051">
            <v>9345.5377577599993</v>
          </cell>
          <cell r="X1051">
            <v>105240.15987627012</v>
          </cell>
          <cell r="Y1051">
            <v>0</v>
          </cell>
          <cell r="Z1051">
            <v>0</v>
          </cell>
        </row>
        <row r="1052">
          <cell r="A1052" t="str">
            <v>Northline Parks and Garage</v>
          </cell>
          <cell r="B1052" t="str">
            <v>Storage Facilities</v>
          </cell>
          <cell r="C1052" t="str">
            <v>Storage Facilities</v>
          </cell>
          <cell r="D1052">
            <v>50041</v>
          </cell>
          <cell r="E1052">
            <v>70</v>
          </cell>
          <cell r="F1052">
            <v>0</v>
          </cell>
          <cell r="G1052">
            <v>582603.75408600003</v>
          </cell>
          <cell r="H1052">
            <v>129396.02043400001</v>
          </cell>
          <cell r="I1052">
            <v>0</v>
          </cell>
          <cell r="J1052">
            <v>0</v>
          </cell>
          <cell r="K1052">
            <v>7014.9864950970914</v>
          </cell>
          <cell r="L1052">
            <v>1948607.3597491921</v>
          </cell>
          <cell r="M1052">
            <v>269116.4762217055</v>
          </cell>
          <cell r="N1052">
            <v>38.940216217685339</v>
          </cell>
          <cell r="O1052" t="e">
            <v>#DIV/0!</v>
          </cell>
          <cell r="P1052">
            <v>0.55628880310979056</v>
          </cell>
          <cell r="Q1052">
            <v>2097.3822537659112</v>
          </cell>
          <cell r="R1052">
            <v>4917.6042413311798</v>
          </cell>
          <cell r="S1052">
            <v>582603.75408600003</v>
          </cell>
          <cell r="T1052">
            <v>1338174.8245222978</v>
          </cell>
          <cell r="U1052">
            <v>0</v>
          </cell>
          <cell r="V1052">
            <v>0</v>
          </cell>
          <cell r="W1052">
            <v>23304.150163440001</v>
          </cell>
          <cell r="X1052">
            <v>245812.32605826549</v>
          </cell>
          <cell r="Y1052">
            <v>0</v>
          </cell>
          <cell r="Z1052">
            <v>0</v>
          </cell>
        </row>
        <row r="1053">
          <cell r="A1053" t="str">
            <v>Northwood C.C</v>
          </cell>
          <cell r="B1053" t="str">
            <v>Community Centres</v>
          </cell>
          <cell r="C1053" t="str">
            <v>Community Centres</v>
          </cell>
          <cell r="D1053">
            <v>36167</v>
          </cell>
          <cell r="E1053">
            <v>100</v>
          </cell>
          <cell r="F1053">
            <v>0</v>
          </cell>
          <cell r="G1053">
            <v>352216.56946999999</v>
          </cell>
          <cell r="H1053">
            <v>49252.439035000003</v>
          </cell>
          <cell r="I1053">
            <v>0</v>
          </cell>
          <cell r="J1053">
            <v>0</v>
          </cell>
          <cell r="K1053">
            <v>3139.789045105791</v>
          </cell>
          <cell r="L1053">
            <v>872163.62364049756</v>
          </cell>
          <cell r="M1053">
            <v>107653.02868919917</v>
          </cell>
          <cell r="N1053">
            <v>24.114900977147609</v>
          </cell>
          <cell r="O1053" t="e">
            <v>#DIV/0!</v>
          </cell>
          <cell r="P1053">
            <v>0.2411490097714761</v>
          </cell>
          <cell r="Q1053">
            <v>1267.9849333405418</v>
          </cell>
          <cell r="R1053">
            <v>1871.804111765249</v>
          </cell>
          <cell r="S1053">
            <v>352216.56946999999</v>
          </cell>
          <cell r="T1053">
            <v>509353.94876825949</v>
          </cell>
          <cell r="U1053">
            <v>0</v>
          </cell>
          <cell r="V1053">
            <v>0</v>
          </cell>
          <cell r="W1053">
            <v>14088.662778800001</v>
          </cell>
          <cell r="X1053">
            <v>93564.365910399167</v>
          </cell>
          <cell r="Y1053">
            <v>0</v>
          </cell>
          <cell r="Z1053">
            <v>0</v>
          </cell>
        </row>
        <row r="1054">
          <cell r="A1054" t="str">
            <v>Northwood Park</v>
          </cell>
          <cell r="B1054" t="str">
            <v>Outdoor Recreational Facilities</v>
          </cell>
          <cell r="C1054" t="str">
            <v>Outdoor Recreational Facilities</v>
          </cell>
          <cell r="D1054">
            <v>850</v>
          </cell>
          <cell r="E1054">
            <v>100</v>
          </cell>
          <cell r="F1054">
            <v>0</v>
          </cell>
          <cell r="G1054">
            <v>13483.710631</v>
          </cell>
          <cell r="H1054">
            <v>0</v>
          </cell>
          <cell r="I1054">
            <v>0</v>
          </cell>
          <cell r="J1054">
            <v>0</v>
          </cell>
          <cell r="K1054">
            <v>48.541560527259463</v>
          </cell>
          <cell r="L1054">
            <v>13483.76681312763</v>
          </cell>
          <cell r="M1054">
            <v>539.34842523999998</v>
          </cell>
          <cell r="N1054">
            <v>15.8632550742678</v>
          </cell>
          <cell r="O1054" t="e">
            <v>#DIV/0!</v>
          </cell>
          <cell r="P1054">
            <v>0.15863255074267799</v>
          </cell>
          <cell r="Q1054">
            <v>48.541560527259463</v>
          </cell>
          <cell r="R1054">
            <v>0</v>
          </cell>
          <cell r="S1054">
            <v>13483.710631</v>
          </cell>
          <cell r="T1054">
            <v>0</v>
          </cell>
          <cell r="U1054">
            <v>0</v>
          </cell>
          <cell r="V1054">
            <v>0</v>
          </cell>
          <cell r="W1054">
            <v>539.34842523999998</v>
          </cell>
          <cell r="X1054">
            <v>0</v>
          </cell>
          <cell r="Y1054">
            <v>0</v>
          </cell>
          <cell r="Z1054">
            <v>0</v>
          </cell>
        </row>
        <row r="1055">
          <cell r="A1055" t="str">
            <v>Norwood Park</v>
          </cell>
          <cell r="B1055" t="str">
            <v>Outdoor Recreational Facilities</v>
          </cell>
          <cell r="C1055" t="str">
            <v>Outdoor Recreational Facilities</v>
          </cell>
          <cell r="D1055">
            <v>1905</v>
          </cell>
          <cell r="E1055">
            <v>100</v>
          </cell>
          <cell r="F1055">
            <v>0</v>
          </cell>
          <cell r="G1055">
            <v>7868.7117689999995</v>
          </cell>
          <cell r="H1055">
            <v>3827.8739350000001</v>
          </cell>
          <cell r="I1055">
            <v>0</v>
          </cell>
          <cell r="J1055">
            <v>0</v>
          </cell>
          <cell r="K1055">
            <v>173.80312203705461</v>
          </cell>
          <cell r="L1055">
            <v>48278.645010292945</v>
          </cell>
          <cell r="M1055">
            <v>7586.52230634015</v>
          </cell>
          <cell r="N1055">
            <v>25.343120740311257</v>
          </cell>
          <cell r="O1055" t="e">
            <v>#DIV/0!</v>
          </cell>
          <cell r="P1055">
            <v>0.25343120740311259</v>
          </cell>
          <cell r="Q1055">
            <v>28.327480399076531</v>
          </cell>
          <cell r="R1055">
            <v>145.47564163797807</v>
          </cell>
          <cell r="S1055">
            <v>7868.7117689999995</v>
          </cell>
          <cell r="T1055">
            <v>39586.723873589501</v>
          </cell>
          <cell r="U1055">
            <v>0</v>
          </cell>
          <cell r="V1055">
            <v>0</v>
          </cell>
          <cell r="W1055">
            <v>314.74847075999998</v>
          </cell>
          <cell r="X1055">
            <v>7271.7738355801503</v>
          </cell>
          <cell r="Y1055">
            <v>0</v>
          </cell>
          <cell r="Z1055">
            <v>0</v>
          </cell>
        </row>
        <row r="1056">
          <cell r="A1056" t="str">
            <v>NW District Office &amp; Garage</v>
          </cell>
          <cell r="B1056" t="str">
            <v>Ambulance Stations</v>
          </cell>
          <cell r="C1056" t="str">
            <v>Ambulance Stations</v>
          </cell>
          <cell r="D1056">
            <v>13153</v>
          </cell>
          <cell r="E1056">
            <v>168</v>
          </cell>
          <cell r="F1056">
            <v>0</v>
          </cell>
          <cell r="G1056">
            <v>155135.672001</v>
          </cell>
          <cell r="H1056">
            <v>14947.105882000002</v>
          </cell>
          <cell r="I1056">
            <v>0</v>
          </cell>
          <cell r="J1056">
            <v>0</v>
          </cell>
          <cell r="K1056">
            <v>1126.5449339518254</v>
          </cell>
          <cell r="L1056">
            <v>312929.14831995149</v>
          </cell>
          <cell r="M1056">
            <v>34600.294453016584</v>
          </cell>
          <cell r="N1056">
            <v>23.791465697555804</v>
          </cell>
          <cell r="O1056" t="e">
            <v>#DIV/0!</v>
          </cell>
          <cell r="P1056">
            <v>0.14161586724735598</v>
          </cell>
          <cell r="Q1056">
            <v>558.49074623868</v>
          </cell>
          <cell r="R1056">
            <v>568.05418771314532</v>
          </cell>
          <cell r="S1056">
            <v>155135.672001</v>
          </cell>
          <cell r="T1056">
            <v>154578.4848998794</v>
          </cell>
          <cell r="U1056">
            <v>0</v>
          </cell>
          <cell r="V1056">
            <v>0</v>
          </cell>
          <cell r="W1056">
            <v>6205.4268800400005</v>
          </cell>
          <cell r="X1056">
            <v>28394.867572976586</v>
          </cell>
          <cell r="Y1056">
            <v>0</v>
          </cell>
          <cell r="Z1056">
            <v>0</v>
          </cell>
        </row>
        <row r="1057">
          <cell r="A1057" t="str">
            <v>Oakcrest Park</v>
          </cell>
          <cell r="B1057" t="str">
            <v>Outdoor Recreational Facilities</v>
          </cell>
          <cell r="C1057" t="str">
            <v>Outdoor Recreational Facilities</v>
          </cell>
          <cell r="D1057">
            <v>183</v>
          </cell>
          <cell r="E1057">
            <v>100</v>
          </cell>
          <cell r="F1057">
            <v>0</v>
          </cell>
          <cell r="G1057">
            <v>537.47400000000005</v>
          </cell>
          <cell r="H1057">
            <v>0</v>
          </cell>
          <cell r="I1057">
            <v>0</v>
          </cell>
          <cell r="J1057">
            <v>0</v>
          </cell>
          <cell r="K1057">
            <v>1.9349144621100001</v>
          </cell>
          <cell r="L1057">
            <v>537.47623947500006</v>
          </cell>
          <cell r="M1057">
            <v>21.498960000000004</v>
          </cell>
          <cell r="N1057">
            <v>2.9370286310109295</v>
          </cell>
          <cell r="O1057" t="e">
            <v>#DIV/0!</v>
          </cell>
          <cell r="P1057">
            <v>2.9370286310109295E-2</v>
          </cell>
          <cell r="Q1057">
            <v>1.9349144621100001</v>
          </cell>
          <cell r="R1057">
            <v>0</v>
          </cell>
          <cell r="S1057">
            <v>537.47400000000005</v>
          </cell>
          <cell r="T1057">
            <v>0</v>
          </cell>
          <cell r="U1057">
            <v>0</v>
          </cell>
          <cell r="V1057">
            <v>0</v>
          </cell>
          <cell r="W1057">
            <v>21.498960000000004</v>
          </cell>
          <cell r="X1057">
            <v>0</v>
          </cell>
          <cell r="Y1057">
            <v>0</v>
          </cell>
          <cell r="Z1057">
            <v>0</v>
          </cell>
        </row>
        <row r="1058">
          <cell r="A1058" t="str">
            <v>Oakdale Community Center</v>
          </cell>
          <cell r="B1058" t="str">
            <v>Community Centres</v>
          </cell>
          <cell r="C1058" t="str">
            <v>Community Centres</v>
          </cell>
          <cell r="D1058">
            <v>10000</v>
          </cell>
          <cell r="E1058">
            <v>100</v>
          </cell>
          <cell r="F1058">
            <v>0</v>
          </cell>
          <cell r="G1058">
            <v>177573.77425000002</v>
          </cell>
          <cell r="H1058">
            <v>18661.595277</v>
          </cell>
          <cell r="I1058">
            <v>0</v>
          </cell>
          <cell r="J1058">
            <v>0</v>
          </cell>
          <cell r="K1058">
            <v>1348.4889810061895</v>
          </cell>
          <cell r="L1058">
            <v>374580.2725017193</v>
          </cell>
          <cell r="M1058">
            <v>42554.196901764131</v>
          </cell>
          <cell r="N1058">
            <v>37.458027250171931</v>
          </cell>
          <cell r="O1058" t="e">
            <v>#DIV/0!</v>
          </cell>
          <cell r="P1058">
            <v>0.37458027250171932</v>
          </cell>
          <cell r="Q1058">
            <v>639.26825090661373</v>
          </cell>
          <cell r="R1058">
            <v>709.2207300995758</v>
          </cell>
          <cell r="S1058">
            <v>177573.77425000002</v>
          </cell>
          <cell r="T1058">
            <v>192992.61987615089</v>
          </cell>
          <cell r="U1058">
            <v>0</v>
          </cell>
          <cell r="V1058">
            <v>0</v>
          </cell>
          <cell r="W1058">
            <v>7102.9509700000008</v>
          </cell>
          <cell r="X1058">
            <v>35451.245931764133</v>
          </cell>
          <cell r="Y1058">
            <v>0</v>
          </cell>
          <cell r="Z1058">
            <v>0</v>
          </cell>
        </row>
        <row r="1059">
          <cell r="A1059" t="str">
            <v>Oakdale VIllage Park</v>
          </cell>
          <cell r="B1059" t="str">
            <v>Outdoor Recreational Facilities</v>
          </cell>
          <cell r="C1059" t="str">
            <v>Outdoor Recreational Facilities</v>
          </cell>
          <cell r="D1059">
            <v>123451</v>
          </cell>
          <cell r="E1059">
            <v>100</v>
          </cell>
          <cell r="F1059">
            <v>0</v>
          </cell>
          <cell r="G1059">
            <v>2593.8750180000002</v>
          </cell>
          <cell r="H1059">
            <v>0</v>
          </cell>
          <cell r="I1059">
            <v>0</v>
          </cell>
          <cell r="J1059">
            <v>0</v>
          </cell>
          <cell r="K1059">
            <v>9.3379889729252703</v>
          </cell>
          <cell r="L1059">
            <v>2593.8858258125751</v>
          </cell>
          <cell r="M1059">
            <v>103.75500072000001</v>
          </cell>
          <cell r="N1059">
            <v>2.1011460626585245E-2</v>
          </cell>
          <cell r="O1059" t="e">
            <v>#DIV/0!</v>
          </cell>
          <cell r="P1059">
            <v>2.1011460626585245E-4</v>
          </cell>
          <cell r="Q1059">
            <v>9.3379889729252703</v>
          </cell>
          <cell r="R1059">
            <v>0</v>
          </cell>
          <cell r="S1059">
            <v>2593.8750180000002</v>
          </cell>
          <cell r="T1059">
            <v>0</v>
          </cell>
          <cell r="U1059">
            <v>0</v>
          </cell>
          <cell r="V1059">
            <v>0</v>
          </cell>
          <cell r="W1059">
            <v>103.75500072000001</v>
          </cell>
          <cell r="X1059">
            <v>0</v>
          </cell>
          <cell r="Y1059">
            <v>0</v>
          </cell>
          <cell r="Z1059">
            <v>0</v>
          </cell>
        </row>
        <row r="1060">
          <cell r="A1060" t="str">
            <v>Oakridge C.C</v>
          </cell>
          <cell r="B1060" t="str">
            <v>Community Centres</v>
          </cell>
          <cell r="C1060" t="str">
            <v>Community Centres</v>
          </cell>
          <cell r="D1060">
            <v>18600</v>
          </cell>
          <cell r="E1060">
            <v>100</v>
          </cell>
          <cell r="F1060">
            <v>0</v>
          </cell>
          <cell r="G1060">
            <v>277276.73252700001</v>
          </cell>
          <cell r="H1060">
            <v>28131.153870999999</v>
          </cell>
          <cell r="I1060">
            <v>0</v>
          </cell>
          <cell r="J1060">
            <v>0</v>
          </cell>
          <cell r="K1060">
            <v>2067.3050033727209</v>
          </cell>
          <cell r="L1060">
            <v>574251.38982575585</v>
          </cell>
          <cell r="M1060">
            <v>64531.54099827999</v>
          </cell>
          <cell r="N1060">
            <v>30.873730635793326</v>
          </cell>
          <cell r="O1060" t="e">
            <v>#DIV/0!</v>
          </cell>
          <cell r="P1060">
            <v>0.30873730635793328</v>
          </cell>
          <cell r="Q1060">
            <v>998.20039624818787</v>
          </cell>
          <cell r="R1060">
            <v>1069.104607124533</v>
          </cell>
          <cell r="S1060">
            <v>277276.73252700001</v>
          </cell>
          <cell r="T1060">
            <v>290923.95398772066</v>
          </cell>
          <cell r="U1060">
            <v>0</v>
          </cell>
          <cell r="V1060">
            <v>0</v>
          </cell>
          <cell r="W1060">
            <v>11091.069301080001</v>
          </cell>
          <cell r="X1060">
            <v>53440.471697199988</v>
          </cell>
          <cell r="Y1060">
            <v>0</v>
          </cell>
          <cell r="Z1060">
            <v>0</v>
          </cell>
        </row>
        <row r="1061">
          <cell r="A1061" t="str">
            <v>Oakvale Substation</v>
          </cell>
          <cell r="B1061" t="str">
            <v>TTC</v>
          </cell>
          <cell r="C1061" t="str">
            <v>TTC</v>
          </cell>
          <cell r="D1061">
            <v>0</v>
          </cell>
          <cell r="E1061">
            <v>168</v>
          </cell>
          <cell r="F1061">
            <v>0</v>
          </cell>
          <cell r="G1061">
            <v>24029734.737129003</v>
          </cell>
          <cell r="H1061">
            <v>397529.84451600001</v>
          </cell>
          <cell r="I1061">
            <v>0</v>
          </cell>
          <cell r="J1061">
            <v>0</v>
          </cell>
          <cell r="K1061">
            <v>101615.24608775612</v>
          </cell>
          <cell r="L1061">
            <v>28226457.246598925</v>
          </cell>
          <cell r="M1061">
            <v>1716372.8598137603</v>
          </cell>
          <cell r="N1061" t="e">
            <v>#DIV/0!</v>
          </cell>
          <cell r="O1061" t="e">
            <v>#DIV/0!</v>
          </cell>
          <cell r="P1061" t="e">
            <v>#DIV/0!</v>
          </cell>
          <cell r="Q1061">
            <v>86507.405499685468</v>
          </cell>
          <cell r="R1061">
            <v>15107.840588070663</v>
          </cell>
          <cell r="S1061">
            <v>24029734.737129003</v>
          </cell>
          <cell r="T1061">
            <v>4111134.393031117</v>
          </cell>
          <cell r="U1061">
            <v>0</v>
          </cell>
          <cell r="V1061">
            <v>0</v>
          </cell>
          <cell r="W1061">
            <v>961189.38948516012</v>
          </cell>
          <cell r="X1061">
            <v>755183.47032860015</v>
          </cell>
          <cell r="Y1061">
            <v>0</v>
          </cell>
          <cell r="Z1061">
            <v>0</v>
          </cell>
        </row>
        <row r="1062">
          <cell r="A1062" t="str">
            <v>Oakwood Village</v>
          </cell>
          <cell r="B1062" t="str">
            <v>Public Libraries</v>
          </cell>
          <cell r="C1062" t="str">
            <v>Public Libraries</v>
          </cell>
          <cell r="D1062">
            <v>17287</v>
          </cell>
          <cell r="E1062">
            <v>70</v>
          </cell>
          <cell r="F1062">
            <v>0</v>
          </cell>
          <cell r="G1062">
            <v>153880.2304</v>
          </cell>
          <cell r="H1062">
            <v>11805.533333000001</v>
          </cell>
          <cell r="I1062">
            <v>0</v>
          </cell>
          <cell r="J1062">
            <v>0</v>
          </cell>
          <cell r="K1062">
            <v>1002.6320825072823</v>
          </cell>
          <cell r="L1062">
            <v>278508.91180757846</v>
          </cell>
          <cell r="M1062">
            <v>28582.062833366774</v>
          </cell>
          <cell r="N1062">
            <v>16.110887476576529</v>
          </cell>
          <cell r="O1062" t="e">
            <v>#DIV/0!</v>
          </cell>
          <cell r="P1062">
            <v>0.23015553537966471</v>
          </cell>
          <cell r="Q1062">
            <v>553.97113764345602</v>
          </cell>
          <cell r="R1062">
            <v>448.66094486382633</v>
          </cell>
          <cell r="S1062">
            <v>153880.2304</v>
          </cell>
          <cell r="T1062">
            <v>122089.28406988611</v>
          </cell>
          <cell r="U1062">
            <v>0</v>
          </cell>
          <cell r="V1062">
            <v>0</v>
          </cell>
          <cell r="W1062">
            <v>6155.2092160000002</v>
          </cell>
          <cell r="X1062">
            <v>22426.853617366774</v>
          </cell>
          <cell r="Y1062">
            <v>0</v>
          </cell>
          <cell r="Z1062">
            <v>0</v>
          </cell>
        </row>
        <row r="1063">
          <cell r="A1063" t="str">
            <v>Oates Park</v>
          </cell>
          <cell r="B1063" t="str">
            <v>Outdoor Recreational Facilities</v>
          </cell>
          <cell r="C1063" t="str">
            <v>Outdoor Recreational Facilities</v>
          </cell>
          <cell r="D1063">
            <v>130264</v>
          </cell>
          <cell r="E1063">
            <v>100</v>
          </cell>
          <cell r="F1063">
            <v>0</v>
          </cell>
          <cell r="G1063">
            <v>3786.8749469999998</v>
          </cell>
          <cell r="H1063">
            <v>0</v>
          </cell>
          <cell r="I1063">
            <v>0</v>
          </cell>
          <cell r="J1063">
            <v>0</v>
          </cell>
          <cell r="K1063">
            <v>13.632806612324204</v>
          </cell>
          <cell r="L1063">
            <v>3786.8907256456123</v>
          </cell>
          <cell r="M1063">
            <v>151.47499787999999</v>
          </cell>
          <cell r="N1063">
            <v>2.9070892385045847E-2</v>
          </cell>
          <cell r="O1063" t="e">
            <v>#DIV/0!</v>
          </cell>
          <cell r="P1063">
            <v>2.9070892385045846E-4</v>
          </cell>
          <cell r="Q1063">
            <v>13.632806612324204</v>
          </cell>
          <cell r="R1063">
            <v>0</v>
          </cell>
          <cell r="S1063">
            <v>3786.8749469999998</v>
          </cell>
          <cell r="T1063">
            <v>0</v>
          </cell>
          <cell r="U1063">
            <v>0</v>
          </cell>
          <cell r="V1063">
            <v>0</v>
          </cell>
          <cell r="W1063">
            <v>151.47499787999999</v>
          </cell>
          <cell r="X1063">
            <v>0</v>
          </cell>
          <cell r="Y1063">
            <v>0</v>
          </cell>
          <cell r="Z1063">
            <v>0</v>
          </cell>
        </row>
        <row r="1064">
          <cell r="A1064" t="str">
            <v>O'Connor C.C</v>
          </cell>
          <cell r="B1064" t="str">
            <v>Community Centres</v>
          </cell>
          <cell r="C1064" t="str">
            <v>Community Centres</v>
          </cell>
          <cell r="D1064">
            <v>16254</v>
          </cell>
          <cell r="E1064">
            <v>100</v>
          </cell>
          <cell r="F1064">
            <v>0</v>
          </cell>
          <cell r="G1064">
            <v>213299.40340100002</v>
          </cell>
          <cell r="H1064">
            <v>35934.454811000003</v>
          </cell>
          <cell r="I1064">
            <v>0</v>
          </cell>
          <cell r="J1064">
            <v>0</v>
          </cell>
          <cell r="K1064">
            <v>2133.5445922036643</v>
          </cell>
          <cell r="L1064">
            <v>592651.27561212901</v>
          </cell>
          <cell r="M1064">
            <v>76796.300595948604</v>
          </cell>
          <cell r="N1064">
            <v>36.461872499823365</v>
          </cell>
          <cell r="O1064" t="e">
            <v>#DIV/0!</v>
          </cell>
          <cell r="P1064">
            <v>0.36461872499823367</v>
          </cell>
          <cell r="Q1064">
            <v>767.88105173465101</v>
          </cell>
          <cell r="R1064">
            <v>1365.6635404690132</v>
          </cell>
          <cell r="S1064">
            <v>213299.40340100002</v>
          </cell>
          <cell r="T1064">
            <v>371623.35131891869</v>
          </cell>
          <cell r="U1064">
            <v>0</v>
          </cell>
          <cell r="V1064">
            <v>0</v>
          </cell>
          <cell r="W1064">
            <v>8531.9761360400007</v>
          </cell>
          <cell r="X1064">
            <v>68264.324459908603</v>
          </cell>
          <cell r="Y1064">
            <v>0</v>
          </cell>
          <cell r="Z1064">
            <v>0</v>
          </cell>
        </row>
        <row r="1065">
          <cell r="A1065" t="str">
            <v>Old City Hall</v>
          </cell>
          <cell r="B1065" t="str">
            <v>Administrative Offices</v>
          </cell>
          <cell r="C1065" t="str">
            <v>Administrative Offices</v>
          </cell>
          <cell r="D1065">
            <v>350494</v>
          </cell>
          <cell r="E1065">
            <v>70</v>
          </cell>
          <cell r="F1065">
            <v>0</v>
          </cell>
          <cell r="G1065">
            <v>2695471.4435159997</v>
          </cell>
          <cell r="H1065">
            <v>0</v>
          </cell>
          <cell r="I1065">
            <v>21899.704360006614</v>
          </cell>
          <cell r="J1065">
            <v>6554.9365398032596</v>
          </cell>
          <cell r="K1065">
            <v>38158.378528539128</v>
          </cell>
          <cell r="L1065">
            <v>10599549.591260869</v>
          </cell>
          <cell r="M1065">
            <v>1273619.2401268042</v>
          </cell>
          <cell r="N1065">
            <v>30.241743342998365</v>
          </cell>
          <cell r="O1065" t="e">
            <v>#DIV/0!</v>
          </cell>
          <cell r="P1065">
            <v>0.43202490489997664</v>
          </cell>
          <cell r="Q1065">
            <v>9703.7376287292518</v>
          </cell>
          <cell r="R1065">
            <v>0</v>
          </cell>
          <cell r="S1065">
            <v>2695471.4435159997</v>
          </cell>
          <cell r="T1065">
            <v>0</v>
          </cell>
          <cell r="U1065">
            <v>6083251.2111129481</v>
          </cell>
          <cell r="V1065">
            <v>1820815.7055009054</v>
          </cell>
          <cell r="W1065">
            <v>107818.85774063999</v>
          </cell>
          <cell r="X1065">
            <v>0</v>
          </cell>
          <cell r="Y1065">
            <v>1144262.4853679787</v>
          </cell>
          <cell r="Z1065">
            <v>21537.897018185602</v>
          </cell>
        </row>
        <row r="1066">
          <cell r="A1066" t="str">
            <v>Old City Hall - Cenotaph</v>
          </cell>
          <cell r="B1066" t="str">
            <v>EDC - Others</v>
          </cell>
          <cell r="C1066" t="str">
            <v>EDC - Others</v>
          </cell>
          <cell r="D1066">
            <v>1</v>
          </cell>
          <cell r="E1066">
            <v>168</v>
          </cell>
          <cell r="F1066">
            <v>0</v>
          </cell>
          <cell r="G1066">
            <v>9089.3719720000008</v>
          </cell>
          <cell r="H1066">
            <v>0</v>
          </cell>
          <cell r="I1066">
            <v>0</v>
          </cell>
          <cell r="J1066">
            <v>0</v>
          </cell>
          <cell r="K1066">
            <v>32.721875439779581</v>
          </cell>
          <cell r="L1066">
            <v>9089.4098443832172</v>
          </cell>
          <cell r="M1066">
            <v>363.57487888000003</v>
          </cell>
          <cell r="N1066">
            <v>9089.4098443832172</v>
          </cell>
          <cell r="O1066" t="e">
            <v>#DIV/0!</v>
          </cell>
          <cell r="P1066">
            <v>54.103630026090578</v>
          </cell>
          <cell r="Q1066">
            <v>32.721875439779581</v>
          </cell>
          <cell r="R1066">
            <v>0</v>
          </cell>
          <cell r="S1066">
            <v>9089.3719720000008</v>
          </cell>
          <cell r="T1066">
            <v>0</v>
          </cell>
          <cell r="U1066">
            <v>0</v>
          </cell>
          <cell r="V1066">
            <v>0</v>
          </cell>
          <cell r="W1066">
            <v>363.57487888000003</v>
          </cell>
          <cell r="X1066">
            <v>0</v>
          </cell>
          <cell r="Y1066">
            <v>0</v>
          </cell>
          <cell r="Z1066">
            <v>0</v>
          </cell>
        </row>
        <row r="1067">
          <cell r="A1067" t="str">
            <v>Old Eglinton Yard</v>
          </cell>
          <cell r="B1067" t="str">
            <v>Storage Facilities</v>
          </cell>
          <cell r="C1067" t="str">
            <v>Storage Facilities</v>
          </cell>
          <cell r="D1067">
            <v>66155</v>
          </cell>
          <cell r="E1067">
            <v>70</v>
          </cell>
          <cell r="F1067">
            <v>0</v>
          </cell>
          <cell r="G1067">
            <v>626754.48490299995</v>
          </cell>
          <cell r="H1067">
            <v>86598.817095999999</v>
          </cell>
          <cell r="I1067">
            <v>0</v>
          </cell>
          <cell r="J1067">
            <v>0</v>
          </cell>
          <cell r="K1067">
            <v>5547.452343736657</v>
          </cell>
          <cell r="L1067">
            <v>1540958.9843712936</v>
          </cell>
          <cell r="M1067">
            <v>189581.08624522024</v>
          </cell>
          <cell r="N1067">
            <v>23.293159766779436</v>
          </cell>
          <cell r="O1067" t="e">
            <v>#DIV/0!</v>
          </cell>
          <cell r="P1067">
            <v>0.3327594252397062</v>
          </cell>
          <cell r="Q1067">
            <v>2256.325546968073</v>
          </cell>
          <cell r="R1067">
            <v>3291.126796768584</v>
          </cell>
          <cell r="S1067">
            <v>626754.48490299995</v>
          </cell>
          <cell r="T1067">
            <v>895578.98676170316</v>
          </cell>
          <cell r="U1067">
            <v>0</v>
          </cell>
          <cell r="V1067">
            <v>0</v>
          </cell>
          <cell r="W1067">
            <v>25070.179396119998</v>
          </cell>
          <cell r="X1067">
            <v>164510.90684910025</v>
          </cell>
          <cell r="Y1067">
            <v>0</v>
          </cell>
          <cell r="Z1067">
            <v>0</v>
          </cell>
        </row>
        <row r="1068">
          <cell r="A1068" t="str">
            <v>Old Orchard Park</v>
          </cell>
          <cell r="B1068" t="str">
            <v>Outdoor Recreational Facilities</v>
          </cell>
          <cell r="C1068" t="str">
            <v>Outdoor Recreational Facilities</v>
          </cell>
          <cell r="D1068">
            <v>50611</v>
          </cell>
          <cell r="E1068">
            <v>100</v>
          </cell>
          <cell r="F1068">
            <v>0</v>
          </cell>
          <cell r="G1068">
            <v>2830.4178440000001</v>
          </cell>
          <cell r="H1068">
            <v>0</v>
          </cell>
          <cell r="I1068">
            <v>0</v>
          </cell>
          <cell r="J1068">
            <v>0</v>
          </cell>
          <cell r="K1068">
            <v>10.18954669466766</v>
          </cell>
          <cell r="L1068">
            <v>2830.4296374076835</v>
          </cell>
          <cell r="M1068">
            <v>113.21671376</v>
          </cell>
          <cell r="N1068">
            <v>5.5925186963460188E-2</v>
          </cell>
          <cell r="O1068" t="e">
            <v>#DIV/0!</v>
          </cell>
          <cell r="P1068">
            <v>5.5925186963460194E-4</v>
          </cell>
          <cell r="Q1068">
            <v>10.18954669466766</v>
          </cell>
          <cell r="R1068">
            <v>0</v>
          </cell>
          <cell r="S1068">
            <v>2830.4178440000001</v>
          </cell>
          <cell r="T1068">
            <v>0</v>
          </cell>
          <cell r="U1068">
            <v>0</v>
          </cell>
          <cell r="V1068">
            <v>0</v>
          </cell>
          <cell r="W1068">
            <v>113.21671376</v>
          </cell>
          <cell r="X1068">
            <v>0</v>
          </cell>
          <cell r="Y1068">
            <v>0</v>
          </cell>
          <cell r="Z1068">
            <v>0</v>
          </cell>
        </row>
        <row r="1069">
          <cell r="A1069" t="str">
            <v>Olympic Island Buildings</v>
          </cell>
          <cell r="B1069" t="str">
            <v>Outdoor Recreational Facilities</v>
          </cell>
          <cell r="C1069" t="str">
            <v>Outdoor Recreational Facilities</v>
          </cell>
          <cell r="D1069">
            <v>4725</v>
          </cell>
          <cell r="E1069">
            <v>100</v>
          </cell>
          <cell r="F1069">
            <v>0</v>
          </cell>
          <cell r="G1069">
            <v>42976.083190999998</v>
          </cell>
          <cell r="H1069">
            <v>0</v>
          </cell>
          <cell r="I1069">
            <v>0</v>
          </cell>
          <cell r="J1069">
            <v>0</v>
          </cell>
          <cell r="K1069">
            <v>154.71454412884785</v>
          </cell>
          <cell r="L1069">
            <v>42976.262258013296</v>
          </cell>
          <cell r="M1069">
            <v>1719.0433276399999</v>
          </cell>
          <cell r="N1069">
            <v>9.0955052397911729</v>
          </cell>
          <cell r="O1069" t="e">
            <v>#DIV/0!</v>
          </cell>
          <cell r="P1069">
            <v>9.0955052397911726E-2</v>
          </cell>
          <cell r="Q1069">
            <v>154.71454412884785</v>
          </cell>
          <cell r="R1069">
            <v>0</v>
          </cell>
          <cell r="S1069">
            <v>42976.083190999998</v>
          </cell>
          <cell r="T1069">
            <v>0</v>
          </cell>
          <cell r="U1069">
            <v>0</v>
          </cell>
          <cell r="V1069">
            <v>0</v>
          </cell>
          <cell r="W1069">
            <v>1719.0433276399999</v>
          </cell>
          <cell r="X1069">
            <v>0</v>
          </cell>
          <cell r="Y1069">
            <v>0</v>
          </cell>
          <cell r="Z1069">
            <v>0</v>
          </cell>
        </row>
        <row r="1070">
          <cell r="A1070" t="str">
            <v>Orde Substation</v>
          </cell>
          <cell r="B1070" t="str">
            <v>TTC</v>
          </cell>
          <cell r="C1070" t="str">
            <v>TTC</v>
          </cell>
          <cell r="D1070">
            <v>0</v>
          </cell>
          <cell r="E1070">
            <v>168</v>
          </cell>
          <cell r="F1070">
            <v>0</v>
          </cell>
          <cell r="G1070">
            <v>5520388.0666450001</v>
          </cell>
          <cell r="H1070">
            <v>0</v>
          </cell>
          <cell r="I1070">
            <v>0</v>
          </cell>
          <cell r="J1070">
            <v>0</v>
          </cell>
          <cell r="K1070">
            <v>19873.479845743001</v>
          </cell>
          <cell r="L1070">
            <v>5520411.0682619447</v>
          </cell>
          <cell r="M1070">
            <v>220815.5226658</v>
          </cell>
          <cell r="N1070" t="e">
            <v>#DIV/0!</v>
          </cell>
          <cell r="O1070" t="e">
            <v>#DIV/0!</v>
          </cell>
          <cell r="P1070" t="e">
            <v>#DIV/0!</v>
          </cell>
          <cell r="Q1070">
            <v>19873.479845743001</v>
          </cell>
          <cell r="R1070">
            <v>0</v>
          </cell>
          <cell r="S1070">
            <v>5520388.0666450001</v>
          </cell>
          <cell r="T1070">
            <v>0</v>
          </cell>
          <cell r="U1070">
            <v>0</v>
          </cell>
          <cell r="V1070">
            <v>0</v>
          </cell>
          <cell r="W1070">
            <v>220815.5226658</v>
          </cell>
          <cell r="X1070">
            <v>0</v>
          </cell>
          <cell r="Y1070">
            <v>0</v>
          </cell>
          <cell r="Z1070">
            <v>0</v>
          </cell>
        </row>
        <row r="1071">
          <cell r="A1071" t="str">
            <v>Oriole Arena &amp; R.C</v>
          </cell>
          <cell r="B1071" t="str">
            <v>Indoor Recreational Facilities</v>
          </cell>
          <cell r="C1071" t="str">
            <v>Indoor Recreational Facilities</v>
          </cell>
          <cell r="D1071">
            <v>64347</v>
          </cell>
          <cell r="E1071">
            <v>100</v>
          </cell>
          <cell r="F1071">
            <v>0</v>
          </cell>
          <cell r="G1071">
            <v>1144864.6119670002</v>
          </cell>
          <cell r="H1071">
            <v>56942.238262999999</v>
          </cell>
          <cell r="I1071">
            <v>0</v>
          </cell>
          <cell r="J1071">
            <v>0</v>
          </cell>
          <cell r="K1071">
            <v>6285.579268869571</v>
          </cell>
          <cell r="L1071">
            <v>1745994.2413526587</v>
          </cell>
          <cell r="M1071">
            <v>153967.18508451848</v>
          </cell>
          <cell r="N1071">
            <v>27.134042633730534</v>
          </cell>
          <cell r="O1071" t="e">
            <v>#DIV/0!</v>
          </cell>
          <cell r="P1071">
            <v>0.27134042633730532</v>
          </cell>
          <cell r="Q1071">
            <v>4121.52977605038</v>
          </cell>
          <cell r="R1071">
            <v>2164.0494928191911</v>
          </cell>
          <cell r="S1071">
            <v>1144864.6119670002</v>
          </cell>
          <cell r="T1071">
            <v>588879.5454444671</v>
          </cell>
          <cell r="U1071">
            <v>0</v>
          </cell>
          <cell r="V1071">
            <v>0</v>
          </cell>
          <cell r="W1071">
            <v>45794.584478680008</v>
          </cell>
          <cell r="X1071">
            <v>108172.60060583848</v>
          </cell>
          <cell r="Y1071">
            <v>0</v>
          </cell>
          <cell r="Z1071">
            <v>0</v>
          </cell>
        </row>
        <row r="1072">
          <cell r="A1072" t="str">
            <v>Oriole Park WR</v>
          </cell>
          <cell r="B1072" t="str">
            <v>Outdoor Recreational Facilities</v>
          </cell>
          <cell r="C1072" t="str">
            <v>Outdoor Recreational Facilities</v>
          </cell>
          <cell r="D1072">
            <v>377</v>
          </cell>
          <cell r="E1072">
            <v>100</v>
          </cell>
          <cell r="F1072">
            <v>0</v>
          </cell>
          <cell r="G1072">
            <v>10295.610561000001</v>
          </cell>
          <cell r="H1072">
            <v>0</v>
          </cell>
          <cell r="I1072">
            <v>0</v>
          </cell>
          <cell r="J1072">
            <v>0</v>
          </cell>
          <cell r="K1072">
            <v>37.064352453758417</v>
          </cell>
          <cell r="L1072">
            <v>10295.653459377338</v>
          </cell>
          <cell r="M1072">
            <v>411.82442244000003</v>
          </cell>
          <cell r="N1072">
            <v>27.309425621690551</v>
          </cell>
          <cell r="O1072" t="e">
            <v>#DIV/0!</v>
          </cell>
          <cell r="P1072">
            <v>0.27309425621690553</v>
          </cell>
          <cell r="Q1072">
            <v>37.064352453758417</v>
          </cell>
          <cell r="R1072">
            <v>0</v>
          </cell>
          <cell r="S1072">
            <v>10295.610561000001</v>
          </cell>
          <cell r="T1072">
            <v>0</v>
          </cell>
          <cell r="U1072">
            <v>0</v>
          </cell>
          <cell r="V1072">
            <v>0</v>
          </cell>
          <cell r="W1072">
            <v>411.82442244000003</v>
          </cell>
          <cell r="X1072">
            <v>0</v>
          </cell>
          <cell r="Y1072">
            <v>0</v>
          </cell>
          <cell r="Z1072">
            <v>0</v>
          </cell>
        </row>
        <row r="1073">
          <cell r="A1073" t="str">
            <v>Oriole Parks Yard</v>
          </cell>
          <cell r="B1073" t="str">
            <v>Storage Facilities</v>
          </cell>
          <cell r="C1073" t="str">
            <v>Storage Facilities</v>
          </cell>
          <cell r="D1073">
            <v>13046</v>
          </cell>
          <cell r="E1073">
            <v>70</v>
          </cell>
          <cell r="F1073">
            <v>0</v>
          </cell>
          <cell r="G1073">
            <v>86201.805699999997</v>
          </cell>
          <cell r="H1073">
            <v>0</v>
          </cell>
          <cell r="I1073">
            <v>0</v>
          </cell>
          <cell r="J1073">
            <v>0</v>
          </cell>
          <cell r="K1073">
            <v>310.32779354708549</v>
          </cell>
          <cell r="L1073">
            <v>86202.164874190421</v>
          </cell>
          <cell r="M1073">
            <v>3448.072228</v>
          </cell>
          <cell r="N1073">
            <v>6.6075551796865266</v>
          </cell>
          <cell r="O1073" t="e">
            <v>#DIV/0!</v>
          </cell>
          <cell r="P1073">
            <v>9.4393645424093231E-2</v>
          </cell>
          <cell r="Q1073">
            <v>310.32779354708549</v>
          </cell>
          <cell r="R1073">
            <v>0</v>
          </cell>
          <cell r="S1073">
            <v>86201.805699999997</v>
          </cell>
          <cell r="T1073">
            <v>0</v>
          </cell>
          <cell r="U1073">
            <v>0</v>
          </cell>
          <cell r="V1073">
            <v>0</v>
          </cell>
          <cell r="W1073">
            <v>3448.072228</v>
          </cell>
          <cell r="X1073">
            <v>0</v>
          </cell>
          <cell r="Y1073">
            <v>0</v>
          </cell>
          <cell r="Z1073">
            <v>0</v>
          </cell>
        </row>
        <row r="1074">
          <cell r="A1074" t="str">
            <v>Oriole Yd- Signs and Markings</v>
          </cell>
          <cell r="B1074" t="str">
            <v>Storage Facilities</v>
          </cell>
          <cell r="C1074" t="str">
            <v>Storage Facilities</v>
          </cell>
          <cell r="D1074">
            <v>16264</v>
          </cell>
          <cell r="E1074">
            <v>70</v>
          </cell>
          <cell r="F1074">
            <v>0</v>
          </cell>
          <cell r="G1074">
            <v>5926.6834930000005</v>
          </cell>
          <cell r="H1074">
            <v>47502.188965000001</v>
          </cell>
          <cell r="I1074">
            <v>0</v>
          </cell>
          <cell r="J1074">
            <v>0</v>
          </cell>
          <cell r="K1074">
            <v>1826.6232451933331</v>
          </cell>
          <cell r="L1074">
            <v>507395.34588703699</v>
          </cell>
          <cell r="M1074">
            <v>90476.500694640854</v>
          </cell>
          <cell r="N1074">
            <v>31.197451173575811</v>
          </cell>
          <cell r="O1074" t="e">
            <v>#DIV/0!</v>
          </cell>
          <cell r="P1074">
            <v>0.44567787390822589</v>
          </cell>
          <cell r="Q1074">
            <v>21.336149475052395</v>
          </cell>
          <cell r="R1074">
            <v>1805.2870957182806</v>
          </cell>
          <cell r="S1074">
            <v>5926.6834930000005</v>
          </cell>
          <cell r="T1074">
            <v>491253.3876193405</v>
          </cell>
          <cell r="U1074">
            <v>0</v>
          </cell>
          <cell r="V1074">
            <v>0</v>
          </cell>
          <cell r="W1074">
            <v>237.06733972000004</v>
          </cell>
          <cell r="X1074">
            <v>90239.433354920853</v>
          </cell>
          <cell r="Y1074">
            <v>0</v>
          </cell>
          <cell r="Z1074">
            <v>0</v>
          </cell>
        </row>
        <row r="1075">
          <cell r="A1075" t="str">
            <v>Oriole Yd- Works</v>
          </cell>
          <cell r="B1075" t="str">
            <v>Storage Facilities</v>
          </cell>
          <cell r="C1075" t="str">
            <v>Storage Facilities</v>
          </cell>
          <cell r="D1075">
            <v>26759</v>
          </cell>
          <cell r="E1075">
            <v>70</v>
          </cell>
          <cell r="F1075">
            <v>0</v>
          </cell>
          <cell r="G1075">
            <v>223491.683074</v>
          </cell>
          <cell r="H1075">
            <v>48297.621376000003</v>
          </cell>
          <cell r="I1075">
            <v>0</v>
          </cell>
          <cell r="J1075">
            <v>0</v>
          </cell>
          <cell r="K1075">
            <v>2640.0903533708547</v>
          </cell>
          <cell r="L1075">
            <v>733358.43149190408</v>
          </cell>
          <cell r="M1075">
            <v>100690.17567473344</v>
          </cell>
          <cell r="N1075">
            <v>27.406047740644421</v>
          </cell>
          <cell r="O1075" t="e">
            <v>#DIV/0!</v>
          </cell>
          <cell r="P1075">
            <v>0.39151496772349176</v>
          </cell>
          <cell r="Q1075">
            <v>804.57341144164604</v>
          </cell>
          <cell r="R1075">
            <v>1835.5169419292085</v>
          </cell>
          <cell r="S1075">
            <v>223491.683074</v>
          </cell>
          <cell r="T1075">
            <v>499479.51098417921</v>
          </cell>
          <cell r="U1075">
            <v>0</v>
          </cell>
          <cell r="V1075">
            <v>0</v>
          </cell>
          <cell r="W1075">
            <v>8939.6673229600001</v>
          </cell>
          <cell r="X1075">
            <v>91750.508351773446</v>
          </cell>
          <cell r="Y1075">
            <v>0</v>
          </cell>
          <cell r="Z1075">
            <v>0</v>
          </cell>
        </row>
        <row r="1076">
          <cell r="A1076" t="str">
            <v>Osgoode Subway Stn</v>
          </cell>
          <cell r="B1076" t="str">
            <v>TTC</v>
          </cell>
          <cell r="C1076" t="str">
            <v>TTC</v>
          </cell>
          <cell r="D1076">
            <v>0</v>
          </cell>
          <cell r="E1076">
            <v>168</v>
          </cell>
          <cell r="F1076">
            <v>0</v>
          </cell>
          <cell r="G1076">
            <v>404269.41269100003</v>
          </cell>
          <cell r="H1076">
            <v>0</v>
          </cell>
          <cell r="I1076">
            <v>0</v>
          </cell>
          <cell r="J1076">
            <v>0</v>
          </cell>
          <cell r="K1076">
            <v>1455.3759497287904</v>
          </cell>
          <cell r="L1076">
            <v>404271.09714688623</v>
          </cell>
          <cell r="M1076">
            <v>16170.776507640001</v>
          </cell>
          <cell r="N1076" t="e">
            <v>#DIV/0!</v>
          </cell>
          <cell r="O1076" t="e">
            <v>#DIV/0!</v>
          </cell>
          <cell r="P1076" t="e">
            <v>#DIV/0!</v>
          </cell>
          <cell r="Q1076">
            <v>1455.3759497287904</v>
          </cell>
          <cell r="R1076">
            <v>0</v>
          </cell>
          <cell r="S1076">
            <v>404269.41269100003</v>
          </cell>
          <cell r="T1076">
            <v>0</v>
          </cell>
          <cell r="U1076">
            <v>0</v>
          </cell>
          <cell r="V1076">
            <v>0</v>
          </cell>
          <cell r="W1076">
            <v>16170.776507640001</v>
          </cell>
          <cell r="X1076">
            <v>0</v>
          </cell>
          <cell r="Y1076">
            <v>0</v>
          </cell>
          <cell r="Z1076">
            <v>0</v>
          </cell>
        </row>
        <row r="1077">
          <cell r="A1077" t="str">
            <v>Osler Playground</v>
          </cell>
          <cell r="B1077" t="str">
            <v>Outdoor Recreational Facilities</v>
          </cell>
          <cell r="C1077" t="str">
            <v>Outdoor Recreational Facilities</v>
          </cell>
          <cell r="D1077">
            <v>183</v>
          </cell>
          <cell r="E1077">
            <v>100</v>
          </cell>
          <cell r="F1077">
            <v>0</v>
          </cell>
          <cell r="G1077">
            <v>6817.0231659999999</v>
          </cell>
          <cell r="H1077">
            <v>0</v>
          </cell>
          <cell r="I1077">
            <v>0</v>
          </cell>
          <cell r="J1077">
            <v>0</v>
          </cell>
          <cell r="K1077">
            <v>24.54138565294749</v>
          </cell>
          <cell r="L1077">
            <v>6817.0515702631919</v>
          </cell>
          <cell r="M1077">
            <v>272.68092664</v>
          </cell>
          <cell r="N1077">
            <v>37.251647924935476</v>
          </cell>
          <cell r="O1077" t="e">
            <v>#DIV/0!</v>
          </cell>
          <cell r="P1077">
            <v>0.37251647924935477</v>
          </cell>
          <cell r="Q1077">
            <v>24.54138565294749</v>
          </cell>
          <cell r="R1077">
            <v>0</v>
          </cell>
          <cell r="S1077">
            <v>6817.0231659999999</v>
          </cell>
          <cell r="T1077">
            <v>0</v>
          </cell>
          <cell r="U1077">
            <v>0</v>
          </cell>
          <cell r="V1077">
            <v>0</v>
          </cell>
          <cell r="W1077">
            <v>272.68092664</v>
          </cell>
          <cell r="X1077">
            <v>0</v>
          </cell>
          <cell r="Y1077">
            <v>0</v>
          </cell>
          <cell r="Z1077">
            <v>0</v>
          </cell>
        </row>
        <row r="1078">
          <cell r="A1078" t="str">
            <v>Osler Walkway</v>
          </cell>
          <cell r="B1078" t="str">
            <v>Outdoor Recreational Facilities</v>
          </cell>
          <cell r="C1078" t="str">
            <v>Outdoor Recreational Facilities</v>
          </cell>
          <cell r="D1078">
            <v>1722</v>
          </cell>
          <cell r="E1078">
            <v>100</v>
          </cell>
          <cell r="F1078">
            <v>0</v>
          </cell>
          <cell r="G1078">
            <v>17977.541519999999</v>
          </cell>
          <cell r="H1078">
            <v>0</v>
          </cell>
          <cell r="I1078">
            <v>0</v>
          </cell>
          <cell r="J1078">
            <v>0</v>
          </cell>
          <cell r="K1078">
            <v>64.719419135122791</v>
          </cell>
          <cell r="L1078">
            <v>17977.616426422999</v>
          </cell>
          <cell r="M1078">
            <v>719.10166079999999</v>
          </cell>
          <cell r="N1078">
            <v>10.439963081546457</v>
          </cell>
          <cell r="O1078" t="e">
            <v>#DIV/0!</v>
          </cell>
          <cell r="P1078">
            <v>0.10439963081546458</v>
          </cell>
          <cell r="Q1078">
            <v>64.719419135122791</v>
          </cell>
          <cell r="R1078">
            <v>0</v>
          </cell>
          <cell r="S1078">
            <v>17977.541519999999</v>
          </cell>
          <cell r="T1078">
            <v>0</v>
          </cell>
          <cell r="U1078">
            <v>0</v>
          </cell>
          <cell r="V1078">
            <v>0</v>
          </cell>
          <cell r="W1078">
            <v>719.10166079999999</v>
          </cell>
          <cell r="X1078">
            <v>0</v>
          </cell>
          <cell r="Y1078">
            <v>0</v>
          </cell>
          <cell r="Z1078">
            <v>0</v>
          </cell>
        </row>
        <row r="1079">
          <cell r="A1079" t="str">
            <v>Ossington Substation</v>
          </cell>
          <cell r="B1079" t="str">
            <v>TTC</v>
          </cell>
          <cell r="C1079" t="str">
            <v>TTC</v>
          </cell>
          <cell r="D1079">
            <v>0</v>
          </cell>
          <cell r="E1079">
            <v>168</v>
          </cell>
          <cell r="F1079">
            <v>0</v>
          </cell>
          <cell r="G1079">
            <v>1727239.9244200001</v>
          </cell>
          <cell r="H1079">
            <v>0</v>
          </cell>
          <cell r="I1079">
            <v>0</v>
          </cell>
          <cell r="J1079">
            <v>0</v>
          </cell>
          <cell r="K1079">
            <v>6218.0896365108665</v>
          </cell>
          <cell r="L1079">
            <v>1727247.1212530185</v>
          </cell>
          <cell r="M1079">
            <v>69089.596976800007</v>
          </cell>
          <cell r="N1079" t="e">
            <v>#DIV/0!</v>
          </cell>
          <cell r="O1079" t="e">
            <v>#DIV/0!</v>
          </cell>
          <cell r="P1079" t="e">
            <v>#DIV/0!</v>
          </cell>
          <cell r="Q1079">
            <v>6218.0896365108665</v>
          </cell>
          <cell r="R1079">
            <v>0</v>
          </cell>
          <cell r="S1079">
            <v>1727239.9244200001</v>
          </cell>
          <cell r="T1079">
            <v>0</v>
          </cell>
          <cell r="U1079">
            <v>0</v>
          </cell>
          <cell r="V1079">
            <v>0</v>
          </cell>
          <cell r="W1079">
            <v>69089.596976800007</v>
          </cell>
          <cell r="X1079">
            <v>0</v>
          </cell>
          <cell r="Y1079">
            <v>0</v>
          </cell>
          <cell r="Z1079">
            <v>0</v>
          </cell>
        </row>
        <row r="1080">
          <cell r="A1080" t="str">
            <v>Ossington Subway Stn</v>
          </cell>
          <cell r="B1080" t="str">
            <v>TTC</v>
          </cell>
          <cell r="C1080" t="str">
            <v>TTC</v>
          </cell>
          <cell r="D1080">
            <v>0</v>
          </cell>
          <cell r="E1080">
            <v>168</v>
          </cell>
          <cell r="F1080">
            <v>0</v>
          </cell>
          <cell r="G1080">
            <v>853185.41248399997</v>
          </cell>
          <cell r="H1080">
            <v>0</v>
          </cell>
          <cell r="I1080">
            <v>0</v>
          </cell>
          <cell r="J1080">
            <v>0</v>
          </cell>
          <cell r="K1080">
            <v>3071.4802827235872</v>
          </cell>
          <cell r="L1080">
            <v>853188.96742321865</v>
          </cell>
          <cell r="M1080">
            <v>34127.416499359999</v>
          </cell>
          <cell r="N1080" t="e">
            <v>#DIV/0!</v>
          </cell>
          <cell r="O1080" t="e">
            <v>#DIV/0!</v>
          </cell>
          <cell r="P1080" t="e">
            <v>#DIV/0!</v>
          </cell>
          <cell r="Q1080">
            <v>3071.4802827235872</v>
          </cell>
          <cell r="R1080">
            <v>0</v>
          </cell>
          <cell r="S1080">
            <v>853185.41248399997</v>
          </cell>
          <cell r="T1080">
            <v>0</v>
          </cell>
          <cell r="U1080">
            <v>0</v>
          </cell>
          <cell r="V1080">
            <v>0</v>
          </cell>
          <cell r="W1080">
            <v>34127.416499359999</v>
          </cell>
          <cell r="X1080">
            <v>0</v>
          </cell>
          <cell r="Y1080">
            <v>0</v>
          </cell>
          <cell r="Z1080">
            <v>0</v>
          </cell>
        </row>
        <row r="1081">
          <cell r="A1081" t="str">
            <v>Other Traffic Control Signal Lig</v>
          </cell>
          <cell r="B1081" t="str">
            <v>Traffic Signals</v>
          </cell>
          <cell r="C1081" t="str">
            <v>Traffic Signals</v>
          </cell>
          <cell r="D1081">
            <v>1</v>
          </cell>
          <cell r="E1081">
            <v>168</v>
          </cell>
          <cell r="F1081">
            <v>0</v>
          </cell>
          <cell r="G1081">
            <v>47113.369227000003</v>
          </cell>
          <cell r="H1081">
            <v>0</v>
          </cell>
          <cell r="I1081">
            <v>0</v>
          </cell>
          <cell r="J1081">
            <v>0</v>
          </cell>
          <cell r="K1081">
            <v>169.60883591773842</v>
          </cell>
          <cell r="L1081">
            <v>47113.565532705121</v>
          </cell>
          <cell r="M1081">
            <v>1884.5347690800002</v>
          </cell>
          <cell r="N1081">
            <v>47113.565532705121</v>
          </cell>
          <cell r="O1081" t="e">
            <v>#DIV/0!</v>
          </cell>
          <cell r="P1081">
            <v>280.43789007562572</v>
          </cell>
          <cell r="Q1081">
            <v>169.60883591773842</v>
          </cell>
          <cell r="R1081">
            <v>0</v>
          </cell>
          <cell r="S1081">
            <v>47113.369227000003</v>
          </cell>
          <cell r="T1081">
            <v>0</v>
          </cell>
          <cell r="U1081">
            <v>0</v>
          </cell>
          <cell r="V1081">
            <v>0</v>
          </cell>
          <cell r="W1081">
            <v>1884.5347690800002</v>
          </cell>
          <cell r="X1081">
            <v>0</v>
          </cell>
          <cell r="Y1081">
            <v>0</v>
          </cell>
          <cell r="Z1081">
            <v>0</v>
          </cell>
        </row>
        <row r="1082">
          <cell r="A1082" t="str">
            <v>Otter Creek Park</v>
          </cell>
          <cell r="B1082" t="str">
            <v>Outdoor Recreational Facilities</v>
          </cell>
          <cell r="C1082" t="str">
            <v>Outdoor Recreational Facilities</v>
          </cell>
          <cell r="D1082">
            <v>3035</v>
          </cell>
          <cell r="E1082">
            <v>100</v>
          </cell>
          <cell r="F1082">
            <v>0</v>
          </cell>
          <cell r="G1082">
            <v>350523.43022500002</v>
          </cell>
          <cell r="H1082">
            <v>0</v>
          </cell>
          <cell r="I1082">
            <v>0</v>
          </cell>
          <cell r="J1082">
            <v>0</v>
          </cell>
          <cell r="K1082">
            <v>1261.8896066614534</v>
          </cell>
          <cell r="L1082">
            <v>350524.8907392926</v>
          </cell>
          <cell r="M1082">
            <v>14020.937209000002</v>
          </cell>
          <cell r="N1082">
            <v>115.49419793716396</v>
          </cell>
          <cell r="O1082" t="e">
            <v>#DIV/0!</v>
          </cell>
          <cell r="P1082">
            <v>1.1549419793716396</v>
          </cell>
          <cell r="Q1082">
            <v>1261.8896066614534</v>
          </cell>
          <cell r="R1082">
            <v>0</v>
          </cell>
          <cell r="S1082">
            <v>350523.43022500002</v>
          </cell>
          <cell r="T1082">
            <v>0</v>
          </cell>
          <cell r="U1082">
            <v>0</v>
          </cell>
          <cell r="V1082">
            <v>0</v>
          </cell>
          <cell r="W1082">
            <v>14020.937209000002</v>
          </cell>
          <cell r="X1082">
            <v>0</v>
          </cell>
          <cell r="Y1082">
            <v>0</v>
          </cell>
          <cell r="Z1082">
            <v>0</v>
          </cell>
        </row>
        <row r="1083">
          <cell r="A1083" t="str">
            <v>Ourland Community Ctr</v>
          </cell>
          <cell r="B1083" t="str">
            <v>Community Centres</v>
          </cell>
          <cell r="C1083" t="str">
            <v>Community Centres</v>
          </cell>
          <cell r="D1083">
            <v>9451</v>
          </cell>
          <cell r="E1083">
            <v>100</v>
          </cell>
          <cell r="F1083">
            <v>0</v>
          </cell>
          <cell r="G1083">
            <v>224147.361103</v>
          </cell>
          <cell r="H1083">
            <v>24144.9</v>
          </cell>
          <cell r="I1083">
            <v>0</v>
          </cell>
          <cell r="J1083">
            <v>0</v>
          </cell>
          <cell r="K1083">
            <v>1724.5437102142128</v>
          </cell>
          <cell r="L1083">
            <v>479039.91950394801</v>
          </cell>
          <cell r="M1083">
            <v>54833.719525120003</v>
          </cell>
          <cell r="N1083">
            <v>50.686691302925404</v>
          </cell>
          <cell r="O1083" t="e">
            <v>#DIV/0!</v>
          </cell>
          <cell r="P1083">
            <v>0.50686691302925402</v>
          </cell>
          <cell r="Q1083">
            <v>806.93386218121657</v>
          </cell>
          <cell r="R1083">
            <v>917.60984803299618</v>
          </cell>
          <cell r="S1083">
            <v>224147.361103</v>
          </cell>
          <cell r="T1083">
            <v>249699.31233000002</v>
          </cell>
          <cell r="U1083">
            <v>0</v>
          </cell>
          <cell r="V1083">
            <v>0</v>
          </cell>
          <cell r="W1083">
            <v>8965.8944441200001</v>
          </cell>
          <cell r="X1083">
            <v>45867.825081000003</v>
          </cell>
          <cell r="Y1083">
            <v>0</v>
          </cell>
          <cell r="Z1083">
            <v>0</v>
          </cell>
        </row>
        <row r="1084">
          <cell r="A1084" t="str">
            <v>Ourland Pool (outdoor)</v>
          </cell>
          <cell r="B1084" t="str">
            <v>Outdoor Recreational Facilities</v>
          </cell>
          <cell r="C1084" t="str">
            <v>Outdoor Recreational Facilities</v>
          </cell>
          <cell r="D1084">
            <v>1098</v>
          </cell>
          <cell r="E1084">
            <v>100</v>
          </cell>
          <cell r="F1084">
            <v>0</v>
          </cell>
          <cell r="G1084">
            <v>31654.341634</v>
          </cell>
          <cell r="H1084">
            <v>0</v>
          </cell>
          <cell r="I1084">
            <v>0</v>
          </cell>
          <cell r="J1084">
            <v>0</v>
          </cell>
          <cell r="K1084">
            <v>113.95610469752451</v>
          </cell>
          <cell r="L1084">
            <v>31654.473527090144</v>
          </cell>
          <cell r="M1084">
            <v>1266.1736653600001</v>
          </cell>
          <cell r="N1084">
            <v>28.829210862559329</v>
          </cell>
          <cell r="O1084" t="e">
            <v>#DIV/0!</v>
          </cell>
          <cell r="P1084">
            <v>0.28829210862559329</v>
          </cell>
          <cell r="Q1084">
            <v>113.95610469752451</v>
          </cell>
          <cell r="R1084">
            <v>0</v>
          </cell>
          <cell r="S1084">
            <v>31654.341634</v>
          </cell>
          <cell r="T1084">
            <v>0</v>
          </cell>
          <cell r="U1084">
            <v>0</v>
          </cell>
          <cell r="V1084">
            <v>0</v>
          </cell>
          <cell r="W1084">
            <v>1266.1736653600001</v>
          </cell>
          <cell r="X1084">
            <v>0</v>
          </cell>
          <cell r="Y1084">
            <v>0</v>
          </cell>
          <cell r="Z1084">
            <v>0</v>
          </cell>
        </row>
        <row r="1085">
          <cell r="A1085" t="str">
            <v>Palaise Royale</v>
          </cell>
          <cell r="B1085" t="str">
            <v>Cultural Facilities</v>
          </cell>
          <cell r="C1085" t="str">
            <v>Cultural Facilities</v>
          </cell>
          <cell r="D1085">
            <v>28503</v>
          </cell>
          <cell r="E1085">
            <v>100</v>
          </cell>
          <cell r="F1085">
            <v>0</v>
          </cell>
          <cell r="G1085">
            <v>412637.33148400002</v>
          </cell>
          <cell r="H1085">
            <v>0</v>
          </cell>
          <cell r="I1085">
            <v>0</v>
          </cell>
          <cell r="J1085">
            <v>0</v>
          </cell>
          <cell r="K1085">
            <v>1485.5005829023723</v>
          </cell>
          <cell r="L1085">
            <v>412639.05080621457</v>
          </cell>
          <cell r="M1085">
            <v>16505.493259360002</v>
          </cell>
          <cell r="N1085">
            <v>14.477039287310619</v>
          </cell>
          <cell r="O1085" t="e">
            <v>#DIV/0!</v>
          </cell>
          <cell r="P1085">
            <v>0.1447703928731062</v>
          </cell>
          <cell r="Q1085">
            <v>1485.5005829023723</v>
          </cell>
          <cell r="R1085">
            <v>0</v>
          </cell>
          <cell r="S1085">
            <v>412637.33148400002</v>
          </cell>
          <cell r="T1085">
            <v>0</v>
          </cell>
          <cell r="U1085">
            <v>0</v>
          </cell>
          <cell r="V1085">
            <v>0</v>
          </cell>
          <cell r="W1085">
            <v>16505.493259360002</v>
          </cell>
          <cell r="X1085">
            <v>0</v>
          </cell>
          <cell r="Y1085">
            <v>0</v>
          </cell>
          <cell r="Z1085">
            <v>0</v>
          </cell>
        </row>
        <row r="1086">
          <cell r="A1086" t="str">
            <v>Palmerston</v>
          </cell>
          <cell r="B1086" t="str">
            <v>Public Libraries</v>
          </cell>
          <cell r="C1086" t="str">
            <v>Public Libraries</v>
          </cell>
          <cell r="D1086">
            <v>8493</v>
          </cell>
          <cell r="E1086">
            <v>70</v>
          </cell>
          <cell r="F1086">
            <v>0</v>
          </cell>
          <cell r="G1086">
            <v>175675.458957</v>
          </cell>
          <cell r="H1086">
            <v>0</v>
          </cell>
          <cell r="I1086">
            <v>0</v>
          </cell>
          <cell r="J1086">
            <v>0</v>
          </cell>
          <cell r="K1086">
            <v>632.43428737708427</v>
          </cell>
          <cell r="L1086">
            <v>175676.19093807897</v>
          </cell>
          <cell r="M1086">
            <v>7027.01835828</v>
          </cell>
          <cell r="N1086">
            <v>20.68482172825609</v>
          </cell>
          <cell r="O1086" t="e">
            <v>#DIV/0!</v>
          </cell>
          <cell r="P1086">
            <v>0.29549745326080129</v>
          </cell>
          <cell r="Q1086">
            <v>632.43428737708427</v>
          </cell>
          <cell r="R1086">
            <v>0</v>
          </cell>
          <cell r="S1086">
            <v>175675.458957</v>
          </cell>
          <cell r="T1086">
            <v>0</v>
          </cell>
          <cell r="U1086">
            <v>0</v>
          </cell>
          <cell r="V1086">
            <v>0</v>
          </cell>
          <cell r="W1086">
            <v>7027.01835828</v>
          </cell>
          <cell r="X1086">
            <v>0</v>
          </cell>
          <cell r="Y1086">
            <v>0</v>
          </cell>
          <cell r="Z1086">
            <v>0</v>
          </cell>
        </row>
        <row r="1087">
          <cell r="A1087" t="str">
            <v>Pantry Park / Beaches Park</v>
          </cell>
          <cell r="B1087" t="str">
            <v>Outdoor Recreational Facilities</v>
          </cell>
          <cell r="C1087" t="str">
            <v>Outdoor Recreational Facilities</v>
          </cell>
          <cell r="D1087">
            <v>7373</v>
          </cell>
          <cell r="E1087">
            <v>100</v>
          </cell>
          <cell r="F1087">
            <v>0</v>
          </cell>
          <cell r="G1087">
            <v>84325.827749999997</v>
          </cell>
          <cell r="H1087">
            <v>0</v>
          </cell>
          <cell r="I1087">
            <v>0</v>
          </cell>
          <cell r="J1087">
            <v>0</v>
          </cell>
          <cell r="K1087">
            <v>303.57424478741621</v>
          </cell>
          <cell r="L1087">
            <v>84326.179107615608</v>
          </cell>
          <cell r="M1087">
            <v>3373.0331099999999</v>
          </cell>
          <cell r="N1087">
            <v>11.437159786737503</v>
          </cell>
          <cell r="O1087" t="e">
            <v>#DIV/0!</v>
          </cell>
          <cell r="P1087">
            <v>0.11437159786737502</v>
          </cell>
          <cell r="Q1087">
            <v>303.57424478741621</v>
          </cell>
          <cell r="R1087">
            <v>0</v>
          </cell>
          <cell r="S1087">
            <v>84325.827749999997</v>
          </cell>
          <cell r="T1087">
            <v>0</v>
          </cell>
          <cell r="U1087">
            <v>0</v>
          </cell>
          <cell r="V1087">
            <v>0</v>
          </cell>
          <cell r="W1087">
            <v>3373.0331099999999</v>
          </cell>
          <cell r="X1087">
            <v>0</v>
          </cell>
          <cell r="Y1087">
            <v>0</v>
          </cell>
          <cell r="Z1087">
            <v>0</v>
          </cell>
        </row>
        <row r="1088">
          <cell r="A1088" t="str">
            <v>Pantry Park Storm Pumping Station</v>
          </cell>
          <cell r="B1088" t="str">
            <v>Storm Pumping Facilities</v>
          </cell>
          <cell r="C1088" t="str">
            <v>Storm Pumping Facilities</v>
          </cell>
          <cell r="D1088">
            <v>78</v>
          </cell>
          <cell r="E1088">
            <v>168</v>
          </cell>
          <cell r="F1088">
            <v>0</v>
          </cell>
          <cell r="G1088">
            <v>24499.744999000002</v>
          </cell>
          <cell r="H1088">
            <v>0</v>
          </cell>
          <cell r="I1088">
            <v>0</v>
          </cell>
          <cell r="J1088">
            <v>0</v>
          </cell>
          <cell r="K1088">
            <v>88.199449492574985</v>
          </cell>
          <cell r="L1088">
            <v>24499.847081270829</v>
          </cell>
          <cell r="M1088">
            <v>979.98979996000014</v>
          </cell>
          <cell r="N1088">
            <v>314.10060360603626</v>
          </cell>
          <cell r="O1088" t="e">
            <v>#DIV/0!</v>
          </cell>
          <cell r="P1088">
            <v>1.8696464500359302</v>
          </cell>
          <cell r="Q1088">
            <v>88.199449492574985</v>
          </cell>
          <cell r="R1088">
            <v>0</v>
          </cell>
          <cell r="S1088">
            <v>24499.744999000002</v>
          </cell>
          <cell r="T1088">
            <v>0</v>
          </cell>
          <cell r="U1088">
            <v>0</v>
          </cell>
          <cell r="V1088">
            <v>0</v>
          </cell>
          <cell r="W1088">
            <v>979.98979996000014</v>
          </cell>
          <cell r="X1088">
            <v>0</v>
          </cell>
          <cell r="Y1088">
            <v>0</v>
          </cell>
          <cell r="Z1088">
            <v>0</v>
          </cell>
        </row>
        <row r="1089">
          <cell r="A1089" t="str">
            <v>Pape Ave Playground</v>
          </cell>
          <cell r="B1089" t="str">
            <v>Outdoor Recreational Facilities</v>
          </cell>
          <cell r="C1089" t="str">
            <v>Outdoor Recreational Facilities</v>
          </cell>
          <cell r="D1089">
            <v>121244</v>
          </cell>
          <cell r="E1089">
            <v>100</v>
          </cell>
          <cell r="F1089">
            <v>0</v>
          </cell>
          <cell r="G1089">
            <v>7290.3646859999999</v>
          </cell>
          <cell r="H1089">
            <v>0</v>
          </cell>
          <cell r="I1089">
            <v>0</v>
          </cell>
          <cell r="J1089">
            <v>0</v>
          </cell>
          <cell r="K1089">
            <v>26.245422225070289</v>
          </cell>
          <cell r="L1089">
            <v>7290.3950625195248</v>
          </cell>
          <cell r="M1089">
            <v>291.61458743999998</v>
          </cell>
          <cell r="N1089">
            <v>6.0129945090227351E-2</v>
          </cell>
          <cell r="O1089" t="e">
            <v>#DIV/0!</v>
          </cell>
          <cell r="P1089">
            <v>6.0129945090227354E-4</v>
          </cell>
          <cell r="Q1089">
            <v>26.245422225070289</v>
          </cell>
          <cell r="R1089">
            <v>0</v>
          </cell>
          <cell r="S1089">
            <v>7290.3646859999999</v>
          </cell>
          <cell r="T1089">
            <v>0</v>
          </cell>
          <cell r="U1089">
            <v>0</v>
          </cell>
          <cell r="V1089">
            <v>0</v>
          </cell>
          <cell r="W1089">
            <v>291.61458743999998</v>
          </cell>
          <cell r="X1089">
            <v>0</v>
          </cell>
          <cell r="Y1089">
            <v>0</v>
          </cell>
          <cell r="Z1089">
            <v>0</v>
          </cell>
        </row>
        <row r="1090">
          <cell r="A1090" t="str">
            <v>Pape Avenue Multiuse Building</v>
          </cell>
          <cell r="B1090" t="str">
            <v>Administrative Offices</v>
          </cell>
          <cell r="C1090" t="str">
            <v>Administrative Offices</v>
          </cell>
          <cell r="D1090">
            <v>9365</v>
          </cell>
          <cell r="E1090">
            <v>70</v>
          </cell>
          <cell r="F1090">
            <v>0</v>
          </cell>
          <cell r="G1090">
            <v>85638.054838999989</v>
          </cell>
          <cell r="H1090">
            <v>23231.588544000002</v>
          </cell>
          <cell r="I1090">
            <v>0</v>
          </cell>
          <cell r="J1090">
            <v>0</v>
          </cell>
          <cell r="K1090">
            <v>1191.1983740779547</v>
          </cell>
          <cell r="L1090">
            <v>330888.43724387628</v>
          </cell>
          <cell r="M1090">
            <v>47558.338634711363</v>
          </cell>
          <cell r="N1090">
            <v>35.332454590910444</v>
          </cell>
          <cell r="O1090" t="e">
            <v>#DIV/0!</v>
          </cell>
          <cell r="P1090">
            <v>0.50474935129872067</v>
          </cell>
          <cell r="Q1090">
            <v>308.29828199122255</v>
          </cell>
          <cell r="R1090">
            <v>882.900092086732</v>
          </cell>
          <cell r="S1090">
            <v>85638.054838999989</v>
          </cell>
          <cell r="T1090">
            <v>240254.11924548482</v>
          </cell>
          <cell r="U1090">
            <v>0</v>
          </cell>
          <cell r="V1090">
            <v>0</v>
          </cell>
          <cell r="W1090">
            <v>3425.5221935599998</v>
          </cell>
          <cell r="X1090">
            <v>44132.816441151364</v>
          </cell>
          <cell r="Y1090">
            <v>0</v>
          </cell>
          <cell r="Z1090">
            <v>0</v>
          </cell>
        </row>
        <row r="1091">
          <cell r="A1091" t="str">
            <v>Pape Danforth</v>
          </cell>
          <cell r="B1091" t="str">
            <v>Public Libraries</v>
          </cell>
          <cell r="C1091" t="str">
            <v>Public Libraries</v>
          </cell>
          <cell r="D1091">
            <v>8181</v>
          </cell>
          <cell r="E1091">
            <v>70</v>
          </cell>
          <cell r="F1091">
            <v>0</v>
          </cell>
          <cell r="G1091">
            <v>146080.985693</v>
          </cell>
          <cell r="H1091">
            <v>11026.868333</v>
          </cell>
          <cell r="I1091">
            <v>0</v>
          </cell>
          <cell r="J1091">
            <v>0</v>
          </cell>
          <cell r="K1091">
            <v>944.96207195879697</v>
          </cell>
          <cell r="L1091">
            <v>262489.46443299914</v>
          </cell>
          <cell r="M1091">
            <v>26790.870931236772</v>
          </cell>
          <cell r="N1091">
            <v>32.085254178339952</v>
          </cell>
          <cell r="O1091" t="e">
            <v>#DIV/0!</v>
          </cell>
          <cell r="P1091">
            <v>0.458360773976285</v>
          </cell>
          <cell r="Q1091">
            <v>525.89373970958536</v>
          </cell>
          <cell r="R1091">
            <v>419.06833224921155</v>
          </cell>
          <cell r="S1091">
            <v>146080.985693</v>
          </cell>
          <cell r="T1091">
            <v>114036.56423938609</v>
          </cell>
          <cell r="U1091">
            <v>0</v>
          </cell>
          <cell r="V1091">
            <v>0</v>
          </cell>
          <cell r="W1091">
            <v>5843.2394277200001</v>
          </cell>
          <cell r="X1091">
            <v>20947.631503516772</v>
          </cell>
          <cell r="Y1091">
            <v>0</v>
          </cell>
          <cell r="Z1091">
            <v>0</v>
          </cell>
        </row>
        <row r="1092">
          <cell r="A1092" t="str">
            <v>Pape Subway Stn</v>
          </cell>
          <cell r="B1092" t="str">
            <v>TTC</v>
          </cell>
          <cell r="C1092" t="str">
            <v>TTC</v>
          </cell>
          <cell r="D1092">
            <v>0</v>
          </cell>
          <cell r="E1092">
            <v>168</v>
          </cell>
          <cell r="F1092">
            <v>0</v>
          </cell>
          <cell r="G1092">
            <v>747403.07544100005</v>
          </cell>
          <cell r="H1092">
            <v>0</v>
          </cell>
          <cell r="I1092">
            <v>0</v>
          </cell>
          <cell r="J1092">
            <v>0</v>
          </cell>
          <cell r="K1092">
            <v>2690.6622826337316</v>
          </cell>
          <cell r="L1092">
            <v>747406.18962048099</v>
          </cell>
          <cell r="M1092">
            <v>29896.123017640002</v>
          </cell>
          <cell r="N1092" t="e">
            <v>#DIV/0!</v>
          </cell>
          <cell r="O1092" t="e">
            <v>#DIV/0!</v>
          </cell>
          <cell r="P1092" t="e">
            <v>#DIV/0!</v>
          </cell>
          <cell r="Q1092">
            <v>2690.6622826337316</v>
          </cell>
          <cell r="R1092">
            <v>0</v>
          </cell>
          <cell r="S1092">
            <v>747403.07544100005</v>
          </cell>
          <cell r="T1092">
            <v>0</v>
          </cell>
          <cell r="U1092">
            <v>0</v>
          </cell>
          <cell r="V1092">
            <v>0</v>
          </cell>
          <cell r="W1092">
            <v>29896.123017640002</v>
          </cell>
          <cell r="X1092">
            <v>0</v>
          </cell>
          <cell r="Y1092">
            <v>0</v>
          </cell>
          <cell r="Z1092">
            <v>0</v>
          </cell>
        </row>
        <row r="1093">
          <cell r="A1093" t="str">
            <v>Park Hill Substation</v>
          </cell>
          <cell r="B1093" t="str">
            <v>TTC</v>
          </cell>
          <cell r="C1093" t="str">
            <v>TTC</v>
          </cell>
          <cell r="D1093">
            <v>0</v>
          </cell>
          <cell r="E1093">
            <v>168</v>
          </cell>
          <cell r="F1093">
            <v>0</v>
          </cell>
          <cell r="G1093">
            <v>4231679.6441620002</v>
          </cell>
          <cell r="H1093">
            <v>0</v>
          </cell>
          <cell r="I1093">
            <v>0</v>
          </cell>
          <cell r="J1093">
            <v>0</v>
          </cell>
          <cell r="K1093">
            <v>15234.110194177862</v>
          </cell>
          <cell r="L1093">
            <v>4231697.2761605168</v>
          </cell>
          <cell r="M1093">
            <v>169267.18576648002</v>
          </cell>
          <cell r="N1093" t="e">
            <v>#DIV/0!</v>
          </cell>
          <cell r="O1093" t="e">
            <v>#DIV/0!</v>
          </cell>
          <cell r="P1093" t="e">
            <v>#DIV/0!</v>
          </cell>
          <cell r="Q1093">
            <v>15234.110194177862</v>
          </cell>
          <cell r="R1093">
            <v>0</v>
          </cell>
          <cell r="S1093">
            <v>4231679.6441620002</v>
          </cell>
          <cell r="T1093">
            <v>0</v>
          </cell>
          <cell r="U1093">
            <v>0</v>
          </cell>
          <cell r="V1093">
            <v>0</v>
          </cell>
          <cell r="W1093">
            <v>169267.18576648002</v>
          </cell>
          <cell r="X1093">
            <v>0</v>
          </cell>
          <cell r="Y1093">
            <v>0</v>
          </cell>
          <cell r="Z1093">
            <v>0</v>
          </cell>
        </row>
        <row r="1094">
          <cell r="A1094" t="str">
            <v>Park Lights - unknown name</v>
          </cell>
          <cell r="B1094" t="str">
            <v>Outdoor Recreational Facilities</v>
          </cell>
          <cell r="C1094" t="str">
            <v>Outdoor Recreational Facilities</v>
          </cell>
          <cell r="D1094">
            <v>1</v>
          </cell>
          <cell r="E1094">
            <v>100</v>
          </cell>
          <cell r="F1094">
            <v>0</v>
          </cell>
          <cell r="G1094">
            <v>909158.89199999999</v>
          </cell>
          <cell r="H1094">
            <v>0</v>
          </cell>
          <cell r="I1094">
            <v>0</v>
          </cell>
          <cell r="J1094">
            <v>0</v>
          </cell>
          <cell r="K1094">
            <v>3272.9856485833798</v>
          </cell>
          <cell r="L1094">
            <v>909162.68016204995</v>
          </cell>
          <cell r="M1094">
            <v>36366.355680000001</v>
          </cell>
          <cell r="N1094">
            <v>909162.68016204995</v>
          </cell>
          <cell r="O1094" t="e">
            <v>#DIV/0!</v>
          </cell>
          <cell r="P1094">
            <v>9091.6268016204995</v>
          </cell>
          <cell r="Q1094">
            <v>3272.9856485833798</v>
          </cell>
          <cell r="R1094">
            <v>0</v>
          </cell>
          <cell r="S1094">
            <v>909158.89199999999</v>
          </cell>
          <cell r="T1094">
            <v>0</v>
          </cell>
          <cell r="U1094">
            <v>0</v>
          </cell>
          <cell r="V1094">
            <v>0</v>
          </cell>
          <cell r="W1094">
            <v>36366.355680000001</v>
          </cell>
          <cell r="X1094">
            <v>0</v>
          </cell>
          <cell r="Y1094">
            <v>0</v>
          </cell>
          <cell r="Z1094">
            <v>0</v>
          </cell>
        </row>
        <row r="1095">
          <cell r="A1095" t="str">
            <v>Parkdale</v>
          </cell>
          <cell r="B1095" t="str">
            <v>Public Libraries</v>
          </cell>
          <cell r="C1095" t="str">
            <v>Public Libraries</v>
          </cell>
          <cell r="D1095">
            <v>24079</v>
          </cell>
          <cell r="E1095">
            <v>70</v>
          </cell>
          <cell r="F1095">
            <v>0</v>
          </cell>
          <cell r="G1095">
            <v>280499.53595499997</v>
          </cell>
          <cell r="H1095">
            <v>15237.667232</v>
          </cell>
          <cell r="I1095">
            <v>0</v>
          </cell>
          <cell r="J1095">
            <v>0</v>
          </cell>
          <cell r="K1095">
            <v>1588.8993032515823</v>
          </cell>
          <cell r="L1095">
            <v>441360.91756988398</v>
          </cell>
          <cell r="M1095">
            <v>40166.825502158077</v>
          </cell>
          <cell r="N1095">
            <v>18.329702959835707</v>
          </cell>
          <cell r="O1095" t="e">
            <v>#DIV/0!</v>
          </cell>
          <cell r="P1095">
            <v>0.26185289942622436</v>
          </cell>
          <cell r="Q1095">
            <v>1009.8025369310392</v>
          </cell>
          <cell r="R1095">
            <v>579.09676632054322</v>
          </cell>
          <cell r="S1095">
            <v>280499.53595499997</v>
          </cell>
          <cell r="T1095">
            <v>157583.38321317438</v>
          </cell>
          <cell r="U1095">
            <v>0</v>
          </cell>
          <cell r="V1095">
            <v>0</v>
          </cell>
          <cell r="W1095">
            <v>11219.981438199999</v>
          </cell>
          <cell r="X1095">
            <v>28946.84406395808</v>
          </cell>
          <cell r="Y1095">
            <v>0</v>
          </cell>
          <cell r="Z1095">
            <v>0</v>
          </cell>
        </row>
        <row r="1096">
          <cell r="A1096" t="str">
            <v>Parkdale Pumping Station</v>
          </cell>
          <cell r="B1096" t="str">
            <v>Water Pumping Facilities</v>
          </cell>
          <cell r="C1096" t="str">
            <v>Water Pumping Facilities</v>
          </cell>
          <cell r="D1096">
            <v>11227</v>
          </cell>
          <cell r="E1096">
            <v>168</v>
          </cell>
          <cell r="F1096">
            <v>7734.47</v>
          </cell>
          <cell r="G1096">
            <v>2821833.6244050004</v>
          </cell>
          <cell r="H1096">
            <v>0</v>
          </cell>
          <cell r="I1096">
            <v>0</v>
          </cell>
          <cell r="J1096">
            <v>0</v>
          </cell>
          <cell r="K1096">
            <v>10158.643375362366</v>
          </cell>
          <cell r="L1096">
            <v>2821845.3820451018</v>
          </cell>
          <cell r="M1096">
            <v>112873.34497620002</v>
          </cell>
          <cell r="N1096">
            <v>251.34456061682567</v>
          </cell>
          <cell r="O1096">
            <v>364.84017418712619</v>
          </cell>
          <cell r="P1096">
            <v>1.4960985751001528</v>
          </cell>
          <cell r="Q1096">
            <v>10158.643375362366</v>
          </cell>
          <cell r="R1096">
            <v>0</v>
          </cell>
          <cell r="S1096">
            <v>2821833.6244050004</v>
          </cell>
          <cell r="T1096">
            <v>0</v>
          </cell>
          <cell r="U1096">
            <v>0</v>
          </cell>
          <cell r="V1096">
            <v>0</v>
          </cell>
          <cell r="W1096">
            <v>112873.34497620002</v>
          </cell>
          <cell r="X1096">
            <v>0</v>
          </cell>
          <cell r="Y1096">
            <v>0</v>
          </cell>
          <cell r="Z1096">
            <v>0</v>
          </cell>
        </row>
        <row r="1097">
          <cell r="A1097" t="str">
            <v>Parklawn Pool/Rink</v>
          </cell>
          <cell r="B1097" t="str">
            <v>Outdoor Recreational Facilities</v>
          </cell>
          <cell r="C1097" t="str">
            <v>Outdoor Recreational Facilities</v>
          </cell>
          <cell r="D1097">
            <v>5210</v>
          </cell>
          <cell r="E1097">
            <v>100</v>
          </cell>
          <cell r="F1097">
            <v>0</v>
          </cell>
          <cell r="G1097">
            <v>601157.20782100002</v>
          </cell>
          <cell r="H1097">
            <v>56546.942424000001</v>
          </cell>
          <cell r="I1097">
            <v>0</v>
          </cell>
          <cell r="J1097">
            <v>0</v>
          </cell>
          <cell r="K1097">
            <v>4313.2015195444746</v>
          </cell>
          <cell r="L1097">
            <v>1198111.5332067986</v>
          </cell>
          <cell r="M1097">
            <v>131467.94936628858</v>
          </cell>
          <cell r="N1097">
            <v>229.96382595140088</v>
          </cell>
          <cell r="O1097" t="e">
            <v>#DIV/0!</v>
          </cell>
          <cell r="P1097">
            <v>2.2996382595140088</v>
          </cell>
          <cell r="Q1097">
            <v>2164.1749655137173</v>
          </cell>
          <cell r="R1097">
            <v>2149.0265540307569</v>
          </cell>
          <cell r="S1097">
            <v>601157.20782100002</v>
          </cell>
          <cell r="T1097">
            <v>584791.51446628082</v>
          </cell>
          <cell r="U1097">
            <v>0</v>
          </cell>
          <cell r="V1097">
            <v>0</v>
          </cell>
          <cell r="W1097">
            <v>24046.288312840003</v>
          </cell>
          <cell r="X1097">
            <v>107421.66105344857</v>
          </cell>
          <cell r="Y1097">
            <v>0</v>
          </cell>
          <cell r="Z1097">
            <v>0</v>
          </cell>
        </row>
        <row r="1098">
          <cell r="A1098" t="str">
            <v>Parks Various Locations</v>
          </cell>
          <cell r="B1098" t="str">
            <v>Outdoor Recreational Facilities</v>
          </cell>
          <cell r="C1098" t="str">
            <v>Outdoor Recreational Facilities</v>
          </cell>
          <cell r="D1098">
            <v>85</v>
          </cell>
          <cell r="E1098">
            <v>100</v>
          </cell>
          <cell r="F1098">
            <v>0</v>
          </cell>
          <cell r="G1098">
            <v>1114905.912881</v>
          </cell>
          <cell r="H1098">
            <v>0</v>
          </cell>
          <cell r="I1098">
            <v>0</v>
          </cell>
          <cell r="J1098">
            <v>0</v>
          </cell>
          <cell r="K1098">
            <v>4013.6780099602929</v>
          </cell>
          <cell r="L1098">
            <v>1114910.5583223037</v>
          </cell>
          <cell r="M1098">
            <v>44596.236515240002</v>
          </cell>
          <cell r="N1098">
            <v>13116.594803791808</v>
          </cell>
          <cell r="O1098" t="e">
            <v>#DIV/0!</v>
          </cell>
          <cell r="P1098">
            <v>131.16594803791807</v>
          </cell>
          <cell r="Q1098">
            <v>4013.6780099602929</v>
          </cell>
          <cell r="R1098">
            <v>0</v>
          </cell>
          <cell r="S1098">
            <v>1114905.912881</v>
          </cell>
          <cell r="T1098">
            <v>0</v>
          </cell>
          <cell r="U1098">
            <v>0</v>
          </cell>
          <cell r="V1098">
            <v>0</v>
          </cell>
          <cell r="W1098">
            <v>44596.236515240002</v>
          </cell>
          <cell r="X1098">
            <v>0</v>
          </cell>
          <cell r="Y1098">
            <v>0</v>
          </cell>
          <cell r="Z1098">
            <v>0</v>
          </cell>
        </row>
        <row r="1099">
          <cell r="A1099" t="str">
            <v>Parliament</v>
          </cell>
          <cell r="B1099" t="str">
            <v>Public Libraries</v>
          </cell>
          <cell r="C1099" t="str">
            <v>Public Libraries</v>
          </cell>
          <cell r="D1099">
            <v>14639</v>
          </cell>
          <cell r="E1099">
            <v>70</v>
          </cell>
          <cell r="F1099">
            <v>0</v>
          </cell>
          <cell r="G1099">
            <v>198495.14662500002</v>
          </cell>
          <cell r="H1099">
            <v>15613.851293</v>
          </cell>
          <cell r="I1099">
            <v>0</v>
          </cell>
          <cell r="J1099">
            <v>0</v>
          </cell>
          <cell r="K1099">
            <v>1307.9788807800812</v>
          </cell>
          <cell r="L1099">
            <v>363327.46688335593</v>
          </cell>
          <cell r="M1099">
            <v>37601.283027799174</v>
          </cell>
          <cell r="N1099">
            <v>24.81914522053118</v>
          </cell>
          <cell r="O1099" t="e">
            <v>#DIV/0!</v>
          </cell>
          <cell r="P1099">
            <v>0.3545592174361597</v>
          </cell>
          <cell r="Q1099">
            <v>714.58550527719945</v>
          </cell>
          <cell r="R1099">
            <v>593.39337550288178</v>
          </cell>
          <cell r="S1099">
            <v>198495.14662500002</v>
          </cell>
          <cell r="T1099">
            <v>161473.76591681808</v>
          </cell>
          <cell r="U1099">
            <v>0</v>
          </cell>
          <cell r="V1099">
            <v>0</v>
          </cell>
          <cell r="W1099">
            <v>7939.8058650000012</v>
          </cell>
          <cell r="X1099">
            <v>29661.477162799172</v>
          </cell>
          <cell r="Y1099">
            <v>0</v>
          </cell>
          <cell r="Z1099">
            <v>0</v>
          </cell>
        </row>
        <row r="1100">
          <cell r="A1100" t="str">
            <v>Pedestrian Crossovers</v>
          </cell>
          <cell r="B1100" t="str">
            <v>Traffic Signals</v>
          </cell>
          <cell r="C1100" t="str">
            <v>Traffic Signals</v>
          </cell>
          <cell r="D1100">
            <v>1100</v>
          </cell>
          <cell r="E1100">
            <v>168</v>
          </cell>
          <cell r="F1100">
            <v>0</v>
          </cell>
          <cell r="G1100">
            <v>2258408.0308520002</v>
          </cell>
          <cell r="H1100">
            <v>0</v>
          </cell>
          <cell r="I1100">
            <v>0</v>
          </cell>
          <cell r="J1100">
            <v>0</v>
          </cell>
          <cell r="K1100">
            <v>8130.3027871876629</v>
          </cell>
          <cell r="L1100">
            <v>2258417.4408854619</v>
          </cell>
          <cell r="M1100">
            <v>90336.321234080009</v>
          </cell>
          <cell r="N1100">
            <v>2053.1067644413288</v>
          </cell>
          <cell r="O1100" t="e">
            <v>#DIV/0!</v>
          </cell>
          <cell r="P1100">
            <v>12.220873597865053</v>
          </cell>
          <cell r="Q1100">
            <v>8130.3027871876629</v>
          </cell>
          <cell r="R1100">
            <v>0</v>
          </cell>
          <cell r="S1100">
            <v>2258408.0308520002</v>
          </cell>
          <cell r="T1100">
            <v>0</v>
          </cell>
          <cell r="U1100">
            <v>0</v>
          </cell>
          <cell r="V1100">
            <v>0</v>
          </cell>
          <cell r="W1100">
            <v>90336.321234080009</v>
          </cell>
          <cell r="X1100">
            <v>0</v>
          </cell>
          <cell r="Y1100">
            <v>0</v>
          </cell>
          <cell r="Z1100">
            <v>0</v>
          </cell>
        </row>
        <row r="1101">
          <cell r="A1101" t="str">
            <v>Pelmo Park Tennis</v>
          </cell>
          <cell r="B1101" t="str">
            <v>Indoor Recreational Facilities</v>
          </cell>
          <cell r="C1101" t="str">
            <v>Indoor Recreational Facilities</v>
          </cell>
          <cell r="D1101">
            <v>2573</v>
          </cell>
          <cell r="E1101">
            <v>100</v>
          </cell>
          <cell r="F1101">
            <v>0</v>
          </cell>
          <cell r="G1101">
            <v>100163.804922</v>
          </cell>
          <cell r="H1101">
            <v>9005.2045500000004</v>
          </cell>
          <cell r="I1101">
            <v>0</v>
          </cell>
          <cell r="J1101">
            <v>0</v>
          </cell>
          <cell r="K1101">
            <v>702.82763017314869</v>
          </cell>
          <cell r="L1101">
            <v>195229.89727031908</v>
          </cell>
          <cell r="M1101">
            <v>21113.649228469501</v>
          </cell>
          <cell r="N1101">
            <v>75.876368935219233</v>
          </cell>
          <cell r="O1101" t="e">
            <v>#DIV/0!</v>
          </cell>
          <cell r="P1101">
            <v>0.75876368935219229</v>
          </cell>
          <cell r="Q1101">
            <v>360.59120017627379</v>
          </cell>
          <cell r="R1101">
            <v>342.2364299968749</v>
          </cell>
          <cell r="S1101">
            <v>100163.804922</v>
          </cell>
          <cell r="T1101">
            <v>93129.123894734992</v>
          </cell>
          <cell r="U1101">
            <v>0</v>
          </cell>
          <cell r="V1101">
            <v>0</v>
          </cell>
          <cell r="W1101">
            <v>4006.5521968799999</v>
          </cell>
          <cell r="X1101">
            <v>17107.097031589503</v>
          </cell>
          <cell r="Y1101">
            <v>0</v>
          </cell>
          <cell r="Z1101">
            <v>0</v>
          </cell>
        </row>
        <row r="1102">
          <cell r="A1102" t="str">
            <v>Perth Ave Square</v>
          </cell>
          <cell r="B1102" t="str">
            <v>Outdoor Recreational Facilities</v>
          </cell>
          <cell r="C1102" t="str">
            <v>Outdoor Recreational Facilities</v>
          </cell>
          <cell r="D1102">
            <v>65315</v>
          </cell>
          <cell r="E1102">
            <v>100</v>
          </cell>
          <cell r="F1102">
            <v>0</v>
          </cell>
          <cell r="G1102">
            <v>2725.8080940000004</v>
          </cell>
          <cell r="H1102">
            <v>0</v>
          </cell>
          <cell r="I1102">
            <v>0</v>
          </cell>
          <cell r="J1102">
            <v>0</v>
          </cell>
          <cell r="K1102">
            <v>9.8129500255214115</v>
          </cell>
          <cell r="L1102">
            <v>2725.8194515337254</v>
          </cell>
          <cell r="M1102">
            <v>109.03232376000003</v>
          </cell>
          <cell r="N1102">
            <v>4.1733437212489101E-2</v>
          </cell>
          <cell r="O1102" t="e">
            <v>#DIV/0!</v>
          </cell>
          <cell r="P1102">
            <v>4.1733437212489101E-4</v>
          </cell>
          <cell r="Q1102">
            <v>9.8129500255214115</v>
          </cell>
          <cell r="R1102">
            <v>0</v>
          </cell>
          <cell r="S1102">
            <v>2725.8080940000004</v>
          </cell>
          <cell r="T1102">
            <v>0</v>
          </cell>
          <cell r="U1102">
            <v>0</v>
          </cell>
          <cell r="V1102">
            <v>0</v>
          </cell>
          <cell r="W1102">
            <v>109.03232376000003</v>
          </cell>
          <cell r="X1102">
            <v>0</v>
          </cell>
          <cell r="Y1102">
            <v>0</v>
          </cell>
          <cell r="Z1102">
            <v>0</v>
          </cell>
        </row>
        <row r="1103">
          <cell r="A1103" t="str">
            <v>Perth Dupont</v>
          </cell>
          <cell r="B1103" t="str">
            <v>Public Libraries</v>
          </cell>
          <cell r="C1103" t="str">
            <v>Public Libraries</v>
          </cell>
          <cell r="D1103">
            <v>3627</v>
          </cell>
          <cell r="E1103">
            <v>70</v>
          </cell>
          <cell r="F1103">
            <v>0</v>
          </cell>
          <cell r="G1103">
            <v>23266.683667000001</v>
          </cell>
          <cell r="H1103">
            <v>4915.1876840000004</v>
          </cell>
          <cell r="I1103">
            <v>0</v>
          </cell>
          <cell r="J1103">
            <v>0</v>
          </cell>
          <cell r="K1103">
            <v>270.55864186813801</v>
          </cell>
          <cell r="L1103">
            <v>75155.178296705009</v>
          </cell>
          <cell r="M1103">
            <v>10268.000238097962</v>
          </cell>
          <cell r="N1103">
            <v>20.721030685609321</v>
          </cell>
          <cell r="O1103" t="e">
            <v>#DIV/0!</v>
          </cell>
          <cell r="P1103">
            <v>0.29601472408013318</v>
          </cell>
          <cell r="Q1103">
            <v>83.760410201455002</v>
          </cell>
          <cell r="R1103">
            <v>186.79823166668299</v>
          </cell>
          <cell r="S1103">
            <v>23266.683667000001</v>
          </cell>
          <cell r="T1103">
            <v>50831.3964716228</v>
          </cell>
          <cell r="U1103">
            <v>0</v>
          </cell>
          <cell r="V1103">
            <v>0</v>
          </cell>
          <cell r="W1103">
            <v>930.66734668000004</v>
          </cell>
          <cell r="X1103">
            <v>9337.3328914179619</v>
          </cell>
          <cell r="Y1103">
            <v>0</v>
          </cell>
          <cell r="Z1103">
            <v>0</v>
          </cell>
        </row>
        <row r="1104">
          <cell r="A1104" t="str">
            <v>Perth Square Park WR</v>
          </cell>
          <cell r="B1104" t="str">
            <v>Outdoor Recreational Facilities</v>
          </cell>
          <cell r="C1104" t="str">
            <v>Outdoor Recreational Facilities</v>
          </cell>
          <cell r="D1104">
            <v>560</v>
          </cell>
          <cell r="E1104">
            <v>100</v>
          </cell>
          <cell r="F1104">
            <v>0</v>
          </cell>
          <cell r="G1104">
            <v>14665.229106999999</v>
          </cell>
          <cell r="H1104">
            <v>0</v>
          </cell>
          <cell r="I1104">
            <v>0</v>
          </cell>
          <cell r="J1104">
            <v>0</v>
          </cell>
          <cell r="K1104">
            <v>52.795044763636596</v>
          </cell>
          <cell r="L1104">
            <v>14665.290212121277</v>
          </cell>
          <cell r="M1104">
            <v>586.60916427999996</v>
          </cell>
          <cell r="N1104">
            <v>26.188018235930851</v>
          </cell>
          <cell r="O1104" t="e">
            <v>#DIV/0!</v>
          </cell>
          <cell r="P1104">
            <v>0.26188018235930849</v>
          </cell>
          <cell r="Q1104">
            <v>52.795044763636596</v>
          </cell>
          <cell r="R1104">
            <v>0</v>
          </cell>
          <cell r="S1104">
            <v>14665.229106999999</v>
          </cell>
          <cell r="T1104">
            <v>0</v>
          </cell>
          <cell r="U1104">
            <v>0</v>
          </cell>
          <cell r="V1104">
            <v>0</v>
          </cell>
          <cell r="W1104">
            <v>586.60916427999996</v>
          </cell>
          <cell r="X1104">
            <v>0</v>
          </cell>
          <cell r="Y1104">
            <v>0</v>
          </cell>
          <cell r="Z1104">
            <v>0</v>
          </cell>
        </row>
        <row r="1105">
          <cell r="A1105" t="str">
            <v>Pharmacy Yard</v>
          </cell>
          <cell r="B1105" t="str">
            <v>Storage Facilities</v>
          </cell>
          <cell r="C1105" t="str">
            <v>Storage Facilities</v>
          </cell>
          <cell r="D1105">
            <v>1851</v>
          </cell>
          <cell r="E1105">
            <v>70</v>
          </cell>
          <cell r="F1105">
            <v>0</v>
          </cell>
          <cell r="G1105">
            <v>29358.972351</v>
          </cell>
          <cell r="H1105">
            <v>5977.4918250000001</v>
          </cell>
          <cell r="I1105">
            <v>0</v>
          </cell>
          <cell r="J1105">
            <v>0</v>
          </cell>
          <cell r="K1105">
            <v>332.86309007956442</v>
          </cell>
          <cell r="L1105">
            <v>92461.969466545677</v>
          </cell>
          <cell r="M1105">
            <v>12529.740339074251</v>
          </cell>
          <cell r="N1105">
            <v>49.952441635086807</v>
          </cell>
          <cell r="O1105" t="e">
            <v>#DIV/0!</v>
          </cell>
          <cell r="P1105">
            <v>0.71360630907266864</v>
          </cell>
          <cell r="Q1105">
            <v>105.69274084818527</v>
          </cell>
          <cell r="R1105">
            <v>227.17034923137916</v>
          </cell>
          <cell r="S1105">
            <v>29358.972351</v>
          </cell>
          <cell r="T1105">
            <v>61817.427206602501</v>
          </cell>
          <cell r="U1105">
            <v>0</v>
          </cell>
          <cell r="V1105">
            <v>0</v>
          </cell>
          <cell r="W1105">
            <v>1174.35889404</v>
          </cell>
          <cell r="X1105">
            <v>11355.381445034251</v>
          </cell>
          <cell r="Y1105">
            <v>0</v>
          </cell>
          <cell r="Z1105">
            <v>0</v>
          </cell>
        </row>
        <row r="1106">
          <cell r="A1106" t="str">
            <v>Phil White Arena</v>
          </cell>
          <cell r="B1106" t="str">
            <v>Indoor Sports Arena</v>
          </cell>
          <cell r="C1106" t="str">
            <v>Indoor Sports Arena</v>
          </cell>
          <cell r="D1106">
            <v>25941</v>
          </cell>
          <cell r="E1106">
            <v>100</v>
          </cell>
          <cell r="F1106">
            <v>0</v>
          </cell>
          <cell r="G1106">
            <v>881721.63971300004</v>
          </cell>
          <cell r="H1106">
            <v>21879.075854999999</v>
          </cell>
          <cell r="I1106">
            <v>0</v>
          </cell>
          <cell r="J1106">
            <v>0</v>
          </cell>
          <cell r="K1106">
            <v>4005.7099326965244</v>
          </cell>
          <cell r="L1106">
            <v>1112697.2035268124</v>
          </cell>
          <cell r="M1106">
            <v>76832.327199504958</v>
          </cell>
          <cell r="N1106">
            <v>42.893381270067167</v>
          </cell>
          <cell r="O1106" t="e">
            <v>#DIV/0!</v>
          </cell>
          <cell r="P1106">
            <v>0.42893381270067166</v>
          </cell>
          <cell r="Q1106">
            <v>3174.2111287913958</v>
          </cell>
          <cell r="R1106">
            <v>831.49880390512874</v>
          </cell>
          <cell r="S1106">
            <v>881721.63971300004</v>
          </cell>
          <cell r="T1106">
            <v>226266.83876965349</v>
          </cell>
          <cell r="U1106">
            <v>0</v>
          </cell>
          <cell r="V1106">
            <v>0</v>
          </cell>
          <cell r="W1106">
            <v>35268.865588520006</v>
          </cell>
          <cell r="X1106">
            <v>41563.461610984952</v>
          </cell>
          <cell r="Y1106">
            <v>0</v>
          </cell>
          <cell r="Z1106">
            <v>0</v>
          </cell>
        </row>
        <row r="1107">
          <cell r="A1107" t="str">
            <v>Phin Ave Parkette</v>
          </cell>
          <cell r="B1107" t="str">
            <v>Outdoor Recreational Facilities</v>
          </cell>
          <cell r="C1107" t="str">
            <v>Outdoor Recreational Facilities</v>
          </cell>
          <cell r="D1107">
            <v>102084</v>
          </cell>
          <cell r="E1107">
            <v>100</v>
          </cell>
          <cell r="F1107">
            <v>0</v>
          </cell>
          <cell r="G1107">
            <v>7861.1782090000006</v>
          </cell>
          <cell r="H1107">
            <v>0</v>
          </cell>
          <cell r="I1107">
            <v>0</v>
          </cell>
          <cell r="J1107">
            <v>0</v>
          </cell>
          <cell r="K1107">
            <v>28.300359470073136</v>
          </cell>
          <cell r="L1107">
            <v>7861.210963909205</v>
          </cell>
          <cell r="M1107">
            <v>314.44712836000002</v>
          </cell>
          <cell r="N1107">
            <v>7.7007277966274879E-2</v>
          </cell>
          <cell r="O1107" t="e">
            <v>#DIV/0!</v>
          </cell>
          <cell r="P1107">
            <v>7.7007277966274876E-4</v>
          </cell>
          <cell r="Q1107">
            <v>28.300359470073136</v>
          </cell>
          <cell r="R1107">
            <v>0</v>
          </cell>
          <cell r="S1107">
            <v>7861.1782090000006</v>
          </cell>
          <cell r="T1107">
            <v>0</v>
          </cell>
          <cell r="U1107">
            <v>0</v>
          </cell>
          <cell r="V1107">
            <v>0</v>
          </cell>
          <cell r="W1107">
            <v>314.44712836000002</v>
          </cell>
          <cell r="X1107">
            <v>0</v>
          </cell>
          <cell r="Y1107">
            <v>0</v>
          </cell>
          <cell r="Z1107">
            <v>0</v>
          </cell>
        </row>
        <row r="1108">
          <cell r="A1108" t="str">
            <v>Pine Point Arena</v>
          </cell>
          <cell r="B1108" t="str">
            <v>Indoor Sports Arena</v>
          </cell>
          <cell r="C1108" t="str">
            <v>Indoor Sports Arena</v>
          </cell>
          <cell r="D1108">
            <v>32001</v>
          </cell>
          <cell r="E1108">
            <v>100</v>
          </cell>
          <cell r="F1108">
            <v>0</v>
          </cell>
          <cell r="G1108">
            <v>454190.87142899999</v>
          </cell>
          <cell r="H1108">
            <v>29735.567052999999</v>
          </cell>
          <cell r="I1108">
            <v>0</v>
          </cell>
          <cell r="J1108">
            <v>0</v>
          </cell>
          <cell r="K1108">
            <v>2765.1731453935899</v>
          </cell>
          <cell r="L1108">
            <v>768103.65149821946</v>
          </cell>
          <cell r="M1108">
            <v>74655.994232073572</v>
          </cell>
          <cell r="N1108">
            <v>24.002489031537124</v>
          </cell>
          <cell r="O1108" t="e">
            <v>#DIV/0!</v>
          </cell>
          <cell r="P1108">
            <v>0.24002489031537125</v>
          </cell>
          <cell r="Q1108">
            <v>1635.0939500074712</v>
          </cell>
          <cell r="R1108">
            <v>1130.0791953861185</v>
          </cell>
          <cell r="S1108">
            <v>454190.87142899999</v>
          </cell>
          <cell r="T1108">
            <v>307516.31379201007</v>
          </cell>
          <cell r="U1108">
            <v>0</v>
          </cell>
          <cell r="V1108">
            <v>0</v>
          </cell>
          <cell r="W1108">
            <v>18167.634857159999</v>
          </cell>
          <cell r="X1108">
            <v>56488.359374913569</v>
          </cell>
          <cell r="Y1108">
            <v>0</v>
          </cell>
          <cell r="Z1108">
            <v>0</v>
          </cell>
        </row>
        <row r="1109">
          <cell r="A1109" t="str">
            <v>Pine Point C.C &amp; Pool</v>
          </cell>
          <cell r="B1109" t="str">
            <v>Outdoor Recreational Facilities</v>
          </cell>
          <cell r="C1109" t="str">
            <v>Outdoor Recreational Facilities</v>
          </cell>
          <cell r="D1109">
            <v>17265</v>
          </cell>
          <cell r="E1109">
            <v>100</v>
          </cell>
          <cell r="F1109">
            <v>0</v>
          </cell>
          <cell r="G1109">
            <v>61996.6</v>
          </cell>
          <cell r="H1109">
            <v>17102</v>
          </cell>
          <cell r="I1109">
            <v>0</v>
          </cell>
          <cell r="J1109">
            <v>0</v>
          </cell>
          <cell r="K1109">
            <v>873.13810456907709</v>
          </cell>
          <cell r="L1109">
            <v>242538.36238029919</v>
          </cell>
          <cell r="M1109">
            <v>34968.362379999999</v>
          </cell>
          <cell r="N1109">
            <v>14.047979286434938</v>
          </cell>
          <cell r="O1109" t="e">
            <v>#DIV/0!</v>
          </cell>
          <cell r="P1109">
            <v>0.14047979286434939</v>
          </cell>
          <cell r="Q1109">
            <v>223.18868994899998</v>
          </cell>
          <cell r="R1109">
            <v>649.94941462007705</v>
          </cell>
          <cell r="S1109">
            <v>61996.6</v>
          </cell>
          <cell r="T1109">
            <v>176863.75339999999</v>
          </cell>
          <cell r="U1109">
            <v>0</v>
          </cell>
          <cell r="V1109">
            <v>0</v>
          </cell>
          <cell r="W1109">
            <v>2479.864</v>
          </cell>
          <cell r="X1109">
            <v>32488.498380000001</v>
          </cell>
          <cell r="Y1109">
            <v>0</v>
          </cell>
          <cell r="Z1109">
            <v>0</v>
          </cell>
        </row>
        <row r="1110">
          <cell r="A1110" t="str">
            <v>Pine Point Park</v>
          </cell>
          <cell r="B1110" t="str">
            <v>Outdoor Recreational Facilities</v>
          </cell>
          <cell r="C1110" t="str">
            <v>Outdoor Recreational Facilities</v>
          </cell>
          <cell r="D1110">
            <v>4270484</v>
          </cell>
          <cell r="E1110">
            <v>100</v>
          </cell>
          <cell r="F1110">
            <v>0</v>
          </cell>
          <cell r="G1110">
            <v>53073.900960999999</v>
          </cell>
          <cell r="H1110">
            <v>0</v>
          </cell>
          <cell r="I1110">
            <v>0</v>
          </cell>
          <cell r="J1110">
            <v>0</v>
          </cell>
          <cell r="K1110">
            <v>191.0668395681144</v>
          </cell>
          <cell r="L1110">
            <v>53074.122102254005</v>
          </cell>
          <cell r="M1110">
            <v>2122.9560384400002</v>
          </cell>
          <cell r="N1110">
            <v>1.2428128076877001E-2</v>
          </cell>
          <cell r="O1110" t="e">
            <v>#DIV/0!</v>
          </cell>
          <cell r="P1110">
            <v>1.2428128076877001E-4</v>
          </cell>
          <cell r="Q1110">
            <v>191.0668395681144</v>
          </cell>
          <cell r="R1110">
            <v>0</v>
          </cell>
          <cell r="S1110">
            <v>53073.900960999999</v>
          </cell>
          <cell r="T1110">
            <v>0</v>
          </cell>
          <cell r="U1110">
            <v>0</v>
          </cell>
          <cell r="V1110">
            <v>0</v>
          </cell>
          <cell r="W1110">
            <v>2122.9560384400002</v>
          </cell>
          <cell r="X1110">
            <v>0</v>
          </cell>
          <cell r="Y1110">
            <v>0</v>
          </cell>
          <cell r="Z1110">
            <v>0</v>
          </cell>
        </row>
        <row r="1111">
          <cell r="A1111" t="str">
            <v>Pine Point Park Tennis</v>
          </cell>
          <cell r="B1111" t="str">
            <v>Outdoor Recreational Facilities</v>
          </cell>
          <cell r="C1111" t="str">
            <v>Outdoor Recreational Facilities</v>
          </cell>
          <cell r="D1111">
            <v>1755</v>
          </cell>
          <cell r="E1111">
            <v>100</v>
          </cell>
          <cell r="F1111">
            <v>0</v>
          </cell>
          <cell r="G1111">
            <v>3811.159146</v>
          </cell>
          <cell r="H1111">
            <v>0</v>
          </cell>
          <cell r="I1111">
            <v>0</v>
          </cell>
          <cell r="J1111">
            <v>0</v>
          </cell>
          <cell r="K1111">
            <v>13.720230092987189</v>
          </cell>
          <cell r="L1111">
            <v>3811.1750258297748</v>
          </cell>
          <cell r="M1111">
            <v>152.44636584</v>
          </cell>
          <cell r="N1111">
            <v>2.1716097013275069</v>
          </cell>
          <cell r="O1111" t="e">
            <v>#DIV/0!</v>
          </cell>
          <cell r="P1111">
            <v>2.1716097013275069E-2</v>
          </cell>
          <cell r="Q1111">
            <v>13.720230092987189</v>
          </cell>
          <cell r="R1111">
            <v>0</v>
          </cell>
          <cell r="S1111">
            <v>3811.159146</v>
          </cell>
          <cell r="T1111">
            <v>0</v>
          </cell>
          <cell r="U1111">
            <v>0</v>
          </cell>
          <cell r="V1111">
            <v>0</v>
          </cell>
          <cell r="W1111">
            <v>152.44636584</v>
          </cell>
          <cell r="X1111">
            <v>0</v>
          </cell>
          <cell r="Y1111">
            <v>0</v>
          </cell>
          <cell r="Z1111">
            <v>0</v>
          </cell>
        </row>
        <row r="1112">
          <cell r="A1112" t="str">
            <v>Pleasant Substation</v>
          </cell>
          <cell r="B1112" t="str">
            <v>TTC</v>
          </cell>
          <cell r="C1112" t="str">
            <v>TTC</v>
          </cell>
          <cell r="D1112">
            <v>0</v>
          </cell>
          <cell r="E1112">
            <v>168</v>
          </cell>
          <cell r="F1112">
            <v>0</v>
          </cell>
          <cell r="G1112">
            <v>8500725.1284190007</v>
          </cell>
          <cell r="H1112">
            <v>0</v>
          </cell>
          <cell r="I1112">
            <v>0</v>
          </cell>
          <cell r="J1112">
            <v>0</v>
          </cell>
          <cell r="K1112">
            <v>30602.737973185325</v>
          </cell>
          <cell r="L1112">
            <v>8500760.5481070355</v>
          </cell>
          <cell r="M1112">
            <v>340029.00513676001</v>
          </cell>
          <cell r="N1112" t="e">
            <v>#DIV/0!</v>
          </cell>
          <cell r="O1112" t="e">
            <v>#DIV/0!</v>
          </cell>
          <cell r="P1112" t="e">
            <v>#DIV/0!</v>
          </cell>
          <cell r="Q1112">
            <v>30602.737973185325</v>
          </cell>
          <cell r="R1112">
            <v>0</v>
          </cell>
          <cell r="S1112">
            <v>8500725.1284190007</v>
          </cell>
          <cell r="T1112">
            <v>0</v>
          </cell>
          <cell r="U1112">
            <v>0</v>
          </cell>
          <cell r="V1112">
            <v>0</v>
          </cell>
          <cell r="W1112">
            <v>340029.00513676001</v>
          </cell>
          <cell r="X1112">
            <v>0</v>
          </cell>
          <cell r="Y1112">
            <v>0</v>
          </cell>
          <cell r="Z1112">
            <v>0</v>
          </cell>
        </row>
        <row r="1113">
          <cell r="A1113" t="str">
            <v>Pleasant View</v>
          </cell>
          <cell r="B1113" t="str">
            <v>Public Libraries</v>
          </cell>
          <cell r="C1113" t="str">
            <v>Public Libraries</v>
          </cell>
          <cell r="D1113">
            <v>6997</v>
          </cell>
          <cell r="E1113">
            <v>70</v>
          </cell>
          <cell r="F1113">
            <v>0</v>
          </cell>
          <cell r="G1113">
            <v>88243.995886000004</v>
          </cell>
          <cell r="H1113">
            <v>11528.571429000001</v>
          </cell>
          <cell r="I1113">
            <v>0</v>
          </cell>
          <cell r="J1113">
            <v>0</v>
          </cell>
          <cell r="K1113">
            <v>755.81491243299615</v>
          </cell>
          <cell r="L1113">
            <v>209948.58678694337</v>
          </cell>
          <cell r="M1113">
            <v>25430.471693397012</v>
          </cell>
          <cell r="N1113">
            <v>30.005514761604026</v>
          </cell>
          <cell r="O1113" t="e">
            <v>#DIV/0!</v>
          </cell>
          <cell r="P1113">
            <v>0.4286502108800575</v>
          </cell>
          <cell r="Q1113">
            <v>317.67970884953832</v>
          </cell>
          <cell r="R1113">
            <v>438.13520358345789</v>
          </cell>
          <cell r="S1113">
            <v>88243.995886000004</v>
          </cell>
          <cell r="T1113">
            <v>119225.02714728931</v>
          </cell>
          <cell r="U1113">
            <v>0</v>
          </cell>
          <cell r="V1113">
            <v>0</v>
          </cell>
          <cell r="W1113">
            <v>3529.7598354400002</v>
          </cell>
          <cell r="X1113">
            <v>21900.711857957012</v>
          </cell>
          <cell r="Y1113">
            <v>0</v>
          </cell>
          <cell r="Z1113">
            <v>0</v>
          </cell>
        </row>
        <row r="1114">
          <cell r="A1114" t="str">
            <v>Pleasantview Arena &amp; R.C</v>
          </cell>
          <cell r="B1114" t="str">
            <v>Indoor Recreational Facilities</v>
          </cell>
          <cell r="C1114" t="str">
            <v>Indoor Recreational Facilities</v>
          </cell>
          <cell r="D1114">
            <v>30559</v>
          </cell>
          <cell r="E1114">
            <v>100</v>
          </cell>
          <cell r="F1114">
            <v>0</v>
          </cell>
          <cell r="G1114">
            <v>669516.091166</v>
          </cell>
          <cell r="H1114">
            <v>116826.205909</v>
          </cell>
          <cell r="I1114">
            <v>0</v>
          </cell>
          <cell r="J1114">
            <v>0</v>
          </cell>
          <cell r="K1114">
            <v>6850.1653012418046</v>
          </cell>
          <cell r="L1114">
            <v>1902823.6947893903</v>
          </cell>
          <cell r="M1114">
            <v>248714.21874990821</v>
          </cell>
          <cell r="N1114">
            <v>62.267210798435492</v>
          </cell>
          <cell r="O1114" t="e">
            <v>#DIV/0!</v>
          </cell>
          <cell r="P1114">
            <v>0.62267210798435491</v>
          </cell>
          <cell r="Q1114">
            <v>2410.2679709389672</v>
          </cell>
          <cell r="R1114">
            <v>4439.8973303028379</v>
          </cell>
          <cell r="S1114">
            <v>669516.091166</v>
          </cell>
          <cell r="T1114">
            <v>1208181.5736491052</v>
          </cell>
          <cell r="U1114">
            <v>0</v>
          </cell>
          <cell r="V1114">
            <v>0</v>
          </cell>
          <cell r="W1114">
            <v>26780.643646640001</v>
          </cell>
          <cell r="X1114">
            <v>221933.5751032682</v>
          </cell>
          <cell r="Y1114">
            <v>0</v>
          </cell>
          <cell r="Z1114">
            <v>0</v>
          </cell>
        </row>
        <row r="1115">
          <cell r="A1115" t="str">
            <v>Police Academy</v>
          </cell>
          <cell r="B1115" t="str">
            <v>Police Stations</v>
          </cell>
          <cell r="C1115" t="str">
            <v>Police Stations</v>
          </cell>
          <cell r="D1115">
            <v>302735</v>
          </cell>
          <cell r="E1115">
            <v>168</v>
          </cell>
          <cell r="F1115">
            <v>0</v>
          </cell>
          <cell r="G1115">
            <v>5429771.7920639999</v>
          </cell>
          <cell r="H1115">
            <v>630453.33210200001</v>
          </cell>
          <cell r="I1115">
            <v>0</v>
          </cell>
          <cell r="J1115">
            <v>0</v>
          </cell>
          <cell r="K1115">
            <v>43507.192896777713</v>
          </cell>
          <cell r="L1115">
            <v>12085331.360216031</v>
          </cell>
          <cell r="M1115">
            <v>1414856.7621434086</v>
          </cell>
          <cell r="N1115">
            <v>39.920496012076669</v>
          </cell>
          <cell r="O1115" t="e">
            <v>#DIV/0!</v>
          </cell>
          <cell r="P1115">
            <v>0.23762200007188494</v>
          </cell>
          <cell r="Q1115">
            <v>19547.25989800728</v>
          </cell>
          <cell r="R1115">
            <v>23959.932998770433</v>
          </cell>
          <cell r="S1115">
            <v>5429771.7920639999</v>
          </cell>
          <cell r="T1115">
            <v>6519959.2245992534</v>
          </cell>
          <cell r="U1115">
            <v>0</v>
          </cell>
          <cell r="V1115">
            <v>0</v>
          </cell>
          <cell r="W1115">
            <v>217190.87168256001</v>
          </cell>
          <cell r="X1115">
            <v>1197665.8904608486</v>
          </cell>
          <cell r="Y1115">
            <v>0</v>
          </cell>
          <cell r="Z1115">
            <v>0</v>
          </cell>
        </row>
        <row r="1116">
          <cell r="A1116" t="str">
            <v>Police Dog Service</v>
          </cell>
          <cell r="B1116" t="str">
            <v>Police Stations</v>
          </cell>
          <cell r="C1116" t="str">
            <v>Police Stations</v>
          </cell>
          <cell r="D1116">
            <v>9440</v>
          </cell>
          <cell r="E1116">
            <v>168</v>
          </cell>
          <cell r="F1116">
            <v>0</v>
          </cell>
          <cell r="G1116">
            <v>146972.00206100001</v>
          </cell>
          <cell r="H1116">
            <v>6057.77981</v>
          </cell>
          <cell r="I1116">
            <v>0</v>
          </cell>
          <cell r="J1116">
            <v>0</v>
          </cell>
          <cell r="K1116">
            <v>759.32304931730266</v>
          </cell>
          <cell r="L1116">
            <v>210923.06925480629</v>
          </cell>
          <cell r="M1116">
            <v>17386.7838096989</v>
          </cell>
          <cell r="N1116">
            <v>22.343545471907447</v>
          </cell>
          <cell r="O1116" t="e">
            <v>#DIV/0!</v>
          </cell>
          <cell r="P1116">
            <v>0.13299729447563957</v>
          </cell>
          <cell r="Q1116">
            <v>529.10141199963095</v>
          </cell>
          <cell r="R1116">
            <v>230.22163731767174</v>
          </cell>
          <cell r="S1116">
            <v>146972.00206100001</v>
          </cell>
          <cell r="T1116">
            <v>62647.741461076999</v>
          </cell>
          <cell r="U1116">
            <v>0</v>
          </cell>
          <cell r="V1116">
            <v>0</v>
          </cell>
          <cell r="W1116">
            <v>5878.8800824400005</v>
          </cell>
          <cell r="X1116">
            <v>11507.903727258901</v>
          </cell>
          <cell r="Y1116">
            <v>0</v>
          </cell>
          <cell r="Z1116">
            <v>0</v>
          </cell>
        </row>
        <row r="1117">
          <cell r="A1117" t="str">
            <v>Police Garage</v>
          </cell>
          <cell r="B1117" t="str">
            <v>Police Stations</v>
          </cell>
          <cell r="C1117" t="str">
            <v>Police Stations</v>
          </cell>
          <cell r="D1117">
            <v>33024</v>
          </cell>
          <cell r="E1117">
            <v>168</v>
          </cell>
          <cell r="F1117">
            <v>0</v>
          </cell>
          <cell r="G1117">
            <v>388050.245</v>
          </cell>
          <cell r="H1117">
            <v>62953.396364</v>
          </cell>
          <cell r="I1117">
            <v>0</v>
          </cell>
          <cell r="J1117">
            <v>0</v>
          </cell>
          <cell r="K1117">
            <v>3789.4860078131705</v>
          </cell>
          <cell r="L1117">
            <v>1052635.0021703253</v>
          </cell>
          <cell r="M1117">
            <v>135113.94733872719</v>
          </cell>
          <cell r="N1117">
            <v>31.874848660680875</v>
          </cell>
          <cell r="O1117" t="e">
            <v>#DIV/0!</v>
          </cell>
          <cell r="P1117">
            <v>0.18973124202786235</v>
          </cell>
          <cell r="Q1117">
            <v>1396.986702753675</v>
          </cell>
          <cell r="R1117">
            <v>2392.4993050594953</v>
          </cell>
          <cell r="S1117">
            <v>388050.245</v>
          </cell>
          <cell r="T1117">
            <v>651045.13917757873</v>
          </cell>
          <cell r="U1117">
            <v>0</v>
          </cell>
          <cell r="V1117">
            <v>0</v>
          </cell>
          <cell r="W1117">
            <v>15522.0098</v>
          </cell>
          <cell r="X1117">
            <v>119591.93753872717</v>
          </cell>
          <cell r="Y1117">
            <v>0</v>
          </cell>
          <cell r="Z1117">
            <v>0</v>
          </cell>
        </row>
        <row r="1118">
          <cell r="A1118" t="str">
            <v>Police Headquarters</v>
          </cell>
          <cell r="B1118" t="str">
            <v>Police Stations</v>
          </cell>
          <cell r="C1118" t="str">
            <v>Police Stations</v>
          </cell>
          <cell r="D1118">
            <v>425000</v>
          </cell>
          <cell r="E1118">
            <v>168</v>
          </cell>
          <cell r="F1118">
            <v>0</v>
          </cell>
          <cell r="G1118">
            <v>10091337.604774</v>
          </cell>
          <cell r="H1118">
            <v>467349.73266699997</v>
          </cell>
          <cell r="I1118">
            <v>0</v>
          </cell>
          <cell r="J1118">
            <v>24813.2741488088</v>
          </cell>
          <cell r="K1118">
            <v>78903.536953231902</v>
          </cell>
          <cell r="L1118">
            <v>21917649.15367553</v>
          </cell>
          <cell r="M1118">
            <v>1373003.3874411331</v>
          </cell>
          <cell r="N1118">
            <v>51.570939185118895</v>
          </cell>
          <cell r="O1118" t="e">
            <v>#DIV/0!</v>
          </cell>
          <cell r="P1118">
            <v>0.30696987610189819</v>
          </cell>
          <cell r="Q1118">
            <v>36328.966747250473</v>
          </cell>
          <cell r="R1118">
            <v>17761.296057172622</v>
          </cell>
          <cell r="S1118">
            <v>10091337.604774</v>
          </cell>
          <cell r="T1118">
            <v>4833190.7303223135</v>
          </cell>
          <cell r="U1118">
            <v>0</v>
          </cell>
          <cell r="V1118">
            <v>6892576.1524468893</v>
          </cell>
          <cell r="W1118">
            <v>403653.50419096003</v>
          </cell>
          <cell r="X1118">
            <v>887819.61365017318</v>
          </cell>
          <cell r="Y1118">
            <v>0</v>
          </cell>
          <cell r="Z1118">
            <v>81530.2696</v>
          </cell>
        </row>
        <row r="1119">
          <cell r="A1119" t="str">
            <v>Police Marine Hq</v>
          </cell>
          <cell r="B1119" t="str">
            <v>Police Stations</v>
          </cell>
          <cell r="C1119" t="str">
            <v>Police Stations</v>
          </cell>
          <cell r="D1119">
            <v>23035</v>
          </cell>
          <cell r="E1119">
            <v>168</v>
          </cell>
          <cell r="F1119">
            <v>0</v>
          </cell>
          <cell r="G1119">
            <v>351780.72057099995</v>
          </cell>
          <cell r="H1119">
            <v>52486.614318000007</v>
          </cell>
          <cell r="I1119">
            <v>0</v>
          </cell>
          <cell r="J1119">
            <v>0</v>
          </cell>
          <cell r="K1119">
            <v>3261.1325267934144</v>
          </cell>
          <cell r="L1119">
            <v>905870.14633150399</v>
          </cell>
          <cell r="M1119">
            <v>113779.52517660144</v>
          </cell>
          <cell r="N1119">
            <v>39.325814904775513</v>
          </cell>
          <cell r="O1119" t="e">
            <v>#DIV/0!</v>
          </cell>
          <cell r="P1119">
            <v>0.23408223157604471</v>
          </cell>
          <cell r="Q1119">
            <v>1266.4158707664083</v>
          </cell>
          <cell r="R1119">
            <v>1994.7166560270064</v>
          </cell>
          <cell r="S1119">
            <v>351780.72057099995</v>
          </cell>
          <cell r="T1119">
            <v>542800.81929246068</v>
          </cell>
          <cell r="U1119">
            <v>0</v>
          </cell>
          <cell r="V1119">
            <v>0</v>
          </cell>
          <cell r="W1119">
            <v>14071.228822839999</v>
          </cell>
          <cell r="X1119">
            <v>99708.296353761441</v>
          </cell>
          <cell r="Y1119">
            <v>0</v>
          </cell>
          <cell r="Z1119">
            <v>0</v>
          </cell>
        </row>
        <row r="1120">
          <cell r="A1120" t="str">
            <v>Polson Street Park</v>
          </cell>
          <cell r="B1120" t="str">
            <v>Outdoor Recreational Facilities</v>
          </cell>
          <cell r="C1120" t="str">
            <v>Outdoor Recreational Facilities</v>
          </cell>
          <cell r="D1120">
            <v>3</v>
          </cell>
          <cell r="E1120">
            <v>100</v>
          </cell>
          <cell r="F1120">
            <v>0</v>
          </cell>
          <cell r="G1120">
            <v>31343.97221</v>
          </cell>
          <cell r="H1120">
            <v>0</v>
          </cell>
          <cell r="I1120">
            <v>0</v>
          </cell>
          <cell r="J1120">
            <v>0</v>
          </cell>
          <cell r="K1120">
            <v>112.83877011558315</v>
          </cell>
          <cell r="L1120">
            <v>31344.102809884207</v>
          </cell>
          <cell r="M1120">
            <v>1253.7588883999999</v>
          </cell>
          <cell r="N1120">
            <v>10448.034269961403</v>
          </cell>
          <cell r="O1120" t="e">
            <v>#DIV/0!</v>
          </cell>
          <cell r="P1120">
            <v>104.48034269961403</v>
          </cell>
          <cell r="Q1120">
            <v>112.83877011558315</v>
          </cell>
          <cell r="R1120">
            <v>0</v>
          </cell>
          <cell r="S1120">
            <v>31343.97221</v>
          </cell>
          <cell r="T1120">
            <v>0</v>
          </cell>
          <cell r="U1120">
            <v>0</v>
          </cell>
          <cell r="V1120">
            <v>0</v>
          </cell>
          <cell r="W1120">
            <v>1253.7588883999999</v>
          </cell>
          <cell r="X1120">
            <v>0</v>
          </cell>
          <cell r="Y1120">
            <v>0</v>
          </cell>
          <cell r="Z1120">
            <v>0</v>
          </cell>
        </row>
        <row r="1121">
          <cell r="A1121" t="str">
            <v>Poplar Plains Parkette</v>
          </cell>
          <cell r="B1121" t="str">
            <v>Outdoor Recreational Facilities</v>
          </cell>
          <cell r="C1121" t="str">
            <v>Outdoor Recreational Facilities</v>
          </cell>
          <cell r="D1121">
            <v>30623</v>
          </cell>
          <cell r="E1121">
            <v>100</v>
          </cell>
          <cell r="F1121">
            <v>0</v>
          </cell>
          <cell r="G1121">
            <v>1363.4003539999999</v>
          </cell>
          <cell r="H1121">
            <v>0</v>
          </cell>
          <cell r="I1121">
            <v>0</v>
          </cell>
          <cell r="J1121">
            <v>0</v>
          </cell>
          <cell r="K1121">
            <v>4.9082617254053096</v>
          </cell>
          <cell r="L1121">
            <v>1363.4060348348082</v>
          </cell>
          <cell r="M1121">
            <v>54.536014159999993</v>
          </cell>
          <cell r="N1121">
            <v>4.4522288307311766E-2</v>
          </cell>
          <cell r="O1121" t="e">
            <v>#DIV/0!</v>
          </cell>
          <cell r="P1121">
            <v>4.4522288307311767E-4</v>
          </cell>
          <cell r="Q1121">
            <v>4.9082617254053096</v>
          </cell>
          <cell r="R1121">
            <v>0</v>
          </cell>
          <cell r="S1121">
            <v>1363.4003539999999</v>
          </cell>
          <cell r="T1121">
            <v>0</v>
          </cell>
          <cell r="U1121">
            <v>0</v>
          </cell>
          <cell r="V1121">
            <v>0</v>
          </cell>
          <cell r="W1121">
            <v>54.536014159999993</v>
          </cell>
          <cell r="X1121">
            <v>0</v>
          </cell>
          <cell r="Y1121">
            <v>0</v>
          </cell>
          <cell r="Z1121">
            <v>0</v>
          </cell>
        </row>
        <row r="1122">
          <cell r="A1122" t="str">
            <v>Port Union C.C</v>
          </cell>
          <cell r="B1122" t="str">
            <v>Community Centres</v>
          </cell>
          <cell r="C1122" t="str">
            <v>Community Centres</v>
          </cell>
          <cell r="D1122">
            <v>19978</v>
          </cell>
          <cell r="E1122">
            <v>100</v>
          </cell>
          <cell r="F1122">
            <v>0</v>
          </cell>
          <cell r="G1122">
            <v>423340.79999999999</v>
          </cell>
          <cell r="H1122">
            <v>21380.124142999997</v>
          </cell>
          <cell r="I1122">
            <v>0</v>
          </cell>
          <cell r="J1122">
            <v>0</v>
          </cell>
          <cell r="K1122">
            <v>2336.5697270858873</v>
          </cell>
          <cell r="L1122">
            <v>649047.14641274652</v>
          </cell>
          <cell r="M1122">
            <v>57549.240033215669</v>
          </cell>
          <cell r="N1122">
            <v>32.48809422428404</v>
          </cell>
          <cell r="O1122" t="e">
            <v>#DIV/0!</v>
          </cell>
          <cell r="P1122">
            <v>0.32488094224284042</v>
          </cell>
          <cell r="Q1122">
            <v>1524.033230112</v>
          </cell>
          <cell r="R1122">
            <v>812.53649697388755</v>
          </cell>
          <cell r="S1122">
            <v>423340.79999999999</v>
          </cell>
          <cell r="T1122">
            <v>221106.82984966307</v>
          </cell>
          <cell r="U1122">
            <v>0</v>
          </cell>
          <cell r="V1122">
            <v>0</v>
          </cell>
          <cell r="W1122">
            <v>16933.632000000001</v>
          </cell>
          <cell r="X1122">
            <v>40615.608033215663</v>
          </cell>
          <cell r="Y1122">
            <v>0</v>
          </cell>
          <cell r="Z1122">
            <v>0</v>
          </cell>
        </row>
        <row r="1123">
          <cell r="A1123" t="str">
            <v>Port Union Park</v>
          </cell>
          <cell r="B1123" t="str">
            <v>Outdoor Recreational Facilities</v>
          </cell>
          <cell r="C1123" t="str">
            <v>Outdoor Recreational Facilities</v>
          </cell>
          <cell r="D1123">
            <v>1</v>
          </cell>
          <cell r="E1123">
            <v>168</v>
          </cell>
          <cell r="F1123">
            <v>0</v>
          </cell>
          <cell r="G1123">
            <v>1221.831263</v>
          </cell>
          <cell r="H1123">
            <v>0</v>
          </cell>
          <cell r="I1123">
            <v>0</v>
          </cell>
          <cell r="J1123">
            <v>0</v>
          </cell>
          <cell r="K1123">
            <v>4.3986108742689449</v>
          </cell>
          <cell r="L1123">
            <v>1221.8363539635959</v>
          </cell>
          <cell r="M1123">
            <v>48.873250519999999</v>
          </cell>
          <cell r="N1123">
            <v>1221.8363539635959</v>
          </cell>
          <cell r="O1123" t="e">
            <v>#DIV/0!</v>
          </cell>
          <cell r="P1123">
            <v>7.2728354402594997</v>
          </cell>
          <cell r="Q1123">
            <v>4.3986108742689449</v>
          </cell>
          <cell r="R1123">
            <v>0</v>
          </cell>
          <cell r="S1123">
            <v>1221.831263</v>
          </cell>
          <cell r="T1123">
            <v>0</v>
          </cell>
          <cell r="U1123">
            <v>0</v>
          </cell>
          <cell r="V1123">
            <v>0</v>
          </cell>
          <cell r="W1123">
            <v>48.873250519999999</v>
          </cell>
          <cell r="X1123">
            <v>0</v>
          </cell>
          <cell r="Y1123">
            <v>0</v>
          </cell>
          <cell r="Z1123">
            <v>0</v>
          </cell>
        </row>
        <row r="1124">
          <cell r="A1124" t="str">
            <v>Port Union Sewage Pumping Station</v>
          </cell>
          <cell r="B1124" t="str">
            <v>Sewage Pumping Facilities</v>
          </cell>
          <cell r="C1124" t="str">
            <v>Sewage Pumping Facilities</v>
          </cell>
          <cell r="D1124">
            <v>1</v>
          </cell>
          <cell r="E1124">
            <v>168</v>
          </cell>
          <cell r="F1124">
            <v>576.22</v>
          </cell>
          <cell r="G1124">
            <v>55321.428875000005</v>
          </cell>
          <cell r="H1124">
            <v>0</v>
          </cell>
          <cell r="I1124">
            <v>0</v>
          </cell>
          <cell r="J1124">
            <v>0</v>
          </cell>
          <cell r="K1124">
            <v>199.15797377143312</v>
          </cell>
          <cell r="L1124">
            <v>55321.659380953643</v>
          </cell>
          <cell r="M1124">
            <v>2212.8571550000001</v>
          </cell>
          <cell r="N1124">
            <v>55321.659380953643</v>
          </cell>
          <cell r="O1124">
            <v>96.007877860806005</v>
          </cell>
          <cell r="P1124">
            <v>329.29559155329548</v>
          </cell>
          <cell r="Q1124">
            <v>199.15797377143312</v>
          </cell>
          <cell r="R1124">
            <v>0</v>
          </cell>
          <cell r="S1124">
            <v>55321.428875000005</v>
          </cell>
          <cell r="T1124">
            <v>0</v>
          </cell>
          <cell r="U1124">
            <v>0</v>
          </cell>
          <cell r="V1124">
            <v>0</v>
          </cell>
          <cell r="W1124">
            <v>2212.8571550000001</v>
          </cell>
          <cell r="X1124">
            <v>0</v>
          </cell>
          <cell r="Y1124">
            <v>0</v>
          </cell>
          <cell r="Z1124">
            <v>0</v>
          </cell>
        </row>
        <row r="1125">
          <cell r="A1125" t="str">
            <v>Port Union Village Comm Park</v>
          </cell>
          <cell r="B1125" t="str">
            <v>Outdoor Recreational Facilities</v>
          </cell>
          <cell r="C1125" t="str">
            <v>Outdoor Recreational Facilities</v>
          </cell>
          <cell r="D1125">
            <v>15300</v>
          </cell>
          <cell r="E1125">
            <v>100</v>
          </cell>
          <cell r="F1125">
            <v>0</v>
          </cell>
          <cell r="G1125">
            <v>27759.130544</v>
          </cell>
          <cell r="H1125">
            <v>0</v>
          </cell>
          <cell r="I1125">
            <v>0</v>
          </cell>
          <cell r="J1125">
            <v>0</v>
          </cell>
          <cell r="K1125">
            <v>99.933286345358155</v>
          </cell>
          <cell r="L1125">
            <v>27759.246207043932</v>
          </cell>
          <cell r="M1125">
            <v>1110.3652217599999</v>
          </cell>
          <cell r="N1125">
            <v>1.8143298174538518</v>
          </cell>
          <cell r="O1125" t="e">
            <v>#DIV/0!</v>
          </cell>
          <cell r="P1125">
            <v>1.8143298174538518E-2</v>
          </cell>
          <cell r="Q1125">
            <v>99.933286345358155</v>
          </cell>
          <cell r="R1125">
            <v>0</v>
          </cell>
          <cell r="S1125">
            <v>27759.130544</v>
          </cell>
          <cell r="T1125">
            <v>0</v>
          </cell>
          <cell r="U1125">
            <v>0</v>
          </cell>
          <cell r="V1125">
            <v>0</v>
          </cell>
          <cell r="W1125">
            <v>1110.3652217599999</v>
          </cell>
          <cell r="X1125">
            <v>0</v>
          </cell>
          <cell r="Y1125">
            <v>0</v>
          </cell>
          <cell r="Z1125">
            <v>0</v>
          </cell>
        </row>
        <row r="1126">
          <cell r="A1126" t="str">
            <v>Power House C.C.</v>
          </cell>
          <cell r="B1126" t="str">
            <v>Community Centres</v>
          </cell>
          <cell r="C1126" t="str">
            <v>Community Centres</v>
          </cell>
          <cell r="D1126">
            <v>5737</v>
          </cell>
          <cell r="E1126">
            <v>100</v>
          </cell>
          <cell r="F1126">
            <v>0</v>
          </cell>
          <cell r="G1126">
            <v>357252.16499999998</v>
          </cell>
          <cell r="H1126">
            <v>0</v>
          </cell>
          <cell r="I1126">
            <v>0</v>
          </cell>
          <cell r="J1126">
            <v>0</v>
          </cell>
          <cell r="K1126">
            <v>1286.1131527824748</v>
          </cell>
          <cell r="L1126">
            <v>357253.65355068748</v>
          </cell>
          <cell r="M1126">
            <v>14290.086599999999</v>
          </cell>
          <cell r="N1126">
            <v>62.271858732907006</v>
          </cell>
          <cell r="O1126" t="e">
            <v>#DIV/0!</v>
          </cell>
          <cell r="P1126">
            <v>0.62271858732907004</v>
          </cell>
          <cell r="Q1126">
            <v>1286.1131527824748</v>
          </cell>
          <cell r="R1126">
            <v>0</v>
          </cell>
          <cell r="S1126">
            <v>357252.16499999998</v>
          </cell>
          <cell r="T1126">
            <v>0</v>
          </cell>
          <cell r="U1126">
            <v>0</v>
          </cell>
          <cell r="V1126">
            <v>0</v>
          </cell>
          <cell r="W1126">
            <v>14290.086599999999</v>
          </cell>
          <cell r="X1126">
            <v>0</v>
          </cell>
          <cell r="Y1126">
            <v>0</v>
          </cell>
          <cell r="Z1126">
            <v>0</v>
          </cell>
        </row>
        <row r="1127">
          <cell r="A1127" t="str">
            <v>Prairie Drive Park</v>
          </cell>
          <cell r="B1127" t="str">
            <v>Outdoor Recreational Facilities</v>
          </cell>
          <cell r="C1127" t="str">
            <v>Outdoor Recreational Facilities</v>
          </cell>
          <cell r="D1127">
            <v>144182</v>
          </cell>
          <cell r="E1127">
            <v>100</v>
          </cell>
          <cell r="F1127">
            <v>0</v>
          </cell>
          <cell r="G1127">
            <v>4239.362607</v>
          </cell>
          <cell r="H1127">
            <v>0</v>
          </cell>
          <cell r="I1127">
            <v>0</v>
          </cell>
          <cell r="J1127">
            <v>0</v>
          </cell>
          <cell r="K1127">
            <v>15.261768975639104</v>
          </cell>
          <cell r="L1127">
            <v>4239.3802710108621</v>
          </cell>
          <cell r="M1127">
            <v>169.57450428000001</v>
          </cell>
          <cell r="N1127">
            <v>2.9402978672863896E-2</v>
          </cell>
          <cell r="O1127" t="e">
            <v>#DIV/0!</v>
          </cell>
          <cell r="P1127">
            <v>2.9402978672863895E-4</v>
          </cell>
          <cell r="Q1127">
            <v>15.261768975639104</v>
          </cell>
          <cell r="R1127">
            <v>0</v>
          </cell>
          <cell r="S1127">
            <v>4239.362607</v>
          </cell>
          <cell r="T1127">
            <v>0</v>
          </cell>
          <cell r="U1127">
            <v>0</v>
          </cell>
          <cell r="V1127">
            <v>0</v>
          </cell>
          <cell r="W1127">
            <v>169.57450428000001</v>
          </cell>
          <cell r="X1127">
            <v>0</v>
          </cell>
          <cell r="Y1127">
            <v>0</v>
          </cell>
          <cell r="Z1127">
            <v>0</v>
          </cell>
        </row>
        <row r="1128">
          <cell r="A1128" t="str">
            <v>Pricefield Rd Playground</v>
          </cell>
          <cell r="B1128" t="str">
            <v>Outdoor Recreational Facilities</v>
          </cell>
          <cell r="C1128" t="str">
            <v>Outdoor Recreational Facilities</v>
          </cell>
          <cell r="D1128">
            <v>82107</v>
          </cell>
          <cell r="E1128">
            <v>100</v>
          </cell>
          <cell r="F1128">
            <v>0</v>
          </cell>
          <cell r="G1128">
            <v>9766.2876759999999</v>
          </cell>
          <cell r="H1128">
            <v>0</v>
          </cell>
          <cell r="I1128">
            <v>0</v>
          </cell>
          <cell r="J1128">
            <v>0</v>
          </cell>
          <cell r="K1128">
            <v>35.158782127915138</v>
          </cell>
          <cell r="L1128">
            <v>9766.3283688653173</v>
          </cell>
          <cell r="M1128">
            <v>390.65150704000001</v>
          </cell>
          <cell r="N1128">
            <v>0.11894635498636313</v>
          </cell>
          <cell r="O1128" t="e">
            <v>#DIV/0!</v>
          </cell>
          <cell r="P1128">
            <v>1.1894635498636314E-3</v>
          </cell>
          <cell r="Q1128">
            <v>35.158782127915138</v>
          </cell>
          <cell r="R1128">
            <v>0</v>
          </cell>
          <cell r="S1128">
            <v>9766.2876759999999</v>
          </cell>
          <cell r="T1128">
            <v>0</v>
          </cell>
          <cell r="U1128">
            <v>0</v>
          </cell>
          <cell r="V1128">
            <v>0</v>
          </cell>
          <cell r="W1128">
            <v>390.65150704000001</v>
          </cell>
          <cell r="X1128">
            <v>0</v>
          </cell>
          <cell r="Y1128">
            <v>0</v>
          </cell>
          <cell r="Z1128">
            <v>0</v>
          </cell>
        </row>
        <row r="1129">
          <cell r="A1129" t="str">
            <v>Prince Edward Substation</v>
          </cell>
          <cell r="B1129" t="str">
            <v>TTC</v>
          </cell>
          <cell r="C1129" t="str">
            <v>TTC</v>
          </cell>
          <cell r="D1129">
            <v>0</v>
          </cell>
          <cell r="E1129">
            <v>168</v>
          </cell>
          <cell r="F1129">
            <v>0</v>
          </cell>
          <cell r="G1129">
            <v>10123148.236871</v>
          </cell>
          <cell r="H1129">
            <v>0</v>
          </cell>
          <cell r="I1129">
            <v>0</v>
          </cell>
          <cell r="J1129">
            <v>0</v>
          </cell>
          <cell r="K1129">
            <v>36443.485499959155</v>
          </cell>
          <cell r="L1129">
            <v>10123190.416655321</v>
          </cell>
          <cell r="M1129">
            <v>404925.92947484</v>
          </cell>
          <cell r="N1129" t="e">
            <v>#DIV/0!</v>
          </cell>
          <cell r="O1129" t="e">
            <v>#DIV/0!</v>
          </cell>
          <cell r="P1129" t="e">
            <v>#DIV/0!</v>
          </cell>
          <cell r="Q1129">
            <v>36443.485499959155</v>
          </cell>
          <cell r="R1129">
            <v>0</v>
          </cell>
          <cell r="S1129">
            <v>10123148.236871</v>
          </cell>
          <cell r="T1129">
            <v>0</v>
          </cell>
          <cell r="U1129">
            <v>0</v>
          </cell>
          <cell r="V1129">
            <v>0</v>
          </cell>
          <cell r="W1129">
            <v>404925.92947484</v>
          </cell>
          <cell r="X1129">
            <v>0</v>
          </cell>
          <cell r="Y1129">
            <v>0</v>
          </cell>
          <cell r="Z1129">
            <v>0</v>
          </cell>
        </row>
        <row r="1130">
          <cell r="A1130" t="str">
            <v>Prince Of Wales Rink (outdoor)</v>
          </cell>
          <cell r="B1130" t="str">
            <v>Outdoor Recreational Facilities</v>
          </cell>
          <cell r="C1130" t="str">
            <v>Outdoor Recreational Facilities</v>
          </cell>
          <cell r="D1130">
            <v>1970</v>
          </cell>
          <cell r="E1130">
            <v>100</v>
          </cell>
          <cell r="F1130">
            <v>0</v>
          </cell>
          <cell r="G1130">
            <v>124784.249855</v>
          </cell>
          <cell r="H1130">
            <v>9168.7920159999994</v>
          </cell>
          <cell r="I1130">
            <v>0</v>
          </cell>
          <cell r="J1130">
            <v>0</v>
          </cell>
          <cell r="K1130">
            <v>797.67862718680908</v>
          </cell>
          <cell r="L1130">
            <v>221577.39644078031</v>
          </cell>
          <cell r="M1130">
            <v>22409.232499075042</v>
          </cell>
          <cell r="N1130">
            <v>112.47583575674128</v>
          </cell>
          <cell r="O1130" t="e">
            <v>#DIV/0!</v>
          </cell>
          <cell r="P1130">
            <v>1.1247583575674127</v>
          </cell>
          <cell r="Q1130">
            <v>449.22517124174783</v>
          </cell>
          <cell r="R1130">
            <v>348.45345594506119</v>
          </cell>
          <cell r="S1130">
            <v>124784.249855</v>
          </cell>
          <cell r="T1130">
            <v>94820.896391867194</v>
          </cell>
          <cell r="U1130">
            <v>0</v>
          </cell>
          <cell r="V1130">
            <v>0</v>
          </cell>
          <cell r="W1130">
            <v>4991.3699942000003</v>
          </cell>
          <cell r="X1130">
            <v>17417.86250487504</v>
          </cell>
          <cell r="Y1130">
            <v>0</v>
          </cell>
          <cell r="Z1130">
            <v>0</v>
          </cell>
        </row>
        <row r="1131">
          <cell r="A1131" t="str">
            <v>Princess Park</v>
          </cell>
          <cell r="B1131" t="str">
            <v>Outdoor Recreational Facilities</v>
          </cell>
          <cell r="C1131" t="str">
            <v>Outdoor Recreational Facilities</v>
          </cell>
          <cell r="D1131">
            <v>36726</v>
          </cell>
          <cell r="E1131">
            <v>100</v>
          </cell>
          <cell r="F1131">
            <v>0</v>
          </cell>
          <cell r="G1131">
            <v>14239.232686000001</v>
          </cell>
          <cell r="H1131">
            <v>0</v>
          </cell>
          <cell r="I1131">
            <v>0</v>
          </cell>
          <cell r="J1131">
            <v>0</v>
          </cell>
          <cell r="K1131">
            <v>51.26145125809029</v>
          </cell>
          <cell r="L1131">
            <v>14239.292016136193</v>
          </cell>
          <cell r="M1131">
            <v>569.5693074400001</v>
          </cell>
          <cell r="N1131">
            <v>0.38771693122409717</v>
          </cell>
          <cell r="O1131" t="e">
            <v>#DIV/0!</v>
          </cell>
          <cell r="P1131">
            <v>3.8771693122409715E-3</v>
          </cell>
          <cell r="Q1131">
            <v>51.26145125809029</v>
          </cell>
          <cell r="R1131">
            <v>0</v>
          </cell>
          <cell r="S1131">
            <v>14239.232686000001</v>
          </cell>
          <cell r="T1131">
            <v>0</v>
          </cell>
          <cell r="U1131">
            <v>0</v>
          </cell>
          <cell r="V1131">
            <v>0</v>
          </cell>
          <cell r="W1131">
            <v>569.5693074400001</v>
          </cell>
          <cell r="X1131">
            <v>0</v>
          </cell>
          <cell r="Y1131">
            <v>0</v>
          </cell>
          <cell r="Z1131">
            <v>0</v>
          </cell>
        </row>
        <row r="1132">
          <cell r="A1132" t="str">
            <v>Property Bureau</v>
          </cell>
          <cell r="B1132" t="str">
            <v>Police Stations</v>
          </cell>
          <cell r="C1132" t="str">
            <v>Police Stations</v>
          </cell>
          <cell r="D1132">
            <v>43992</v>
          </cell>
          <cell r="E1132">
            <v>168</v>
          </cell>
          <cell r="F1132">
            <v>0</v>
          </cell>
          <cell r="G1132">
            <v>414020.18225599994</v>
          </cell>
          <cell r="H1132">
            <v>30408.032256999999</v>
          </cell>
          <cell r="I1132">
            <v>0</v>
          </cell>
          <cell r="J1132">
            <v>0</v>
          </cell>
          <cell r="K1132">
            <v>2646.1146262878333</v>
          </cell>
          <cell r="L1132">
            <v>735031.84063550923</v>
          </cell>
          <cell r="M1132">
            <v>74326.642088540335</v>
          </cell>
          <cell r="N1132">
            <v>16.708306979348727</v>
          </cell>
          <cell r="O1132" t="e">
            <v>#DIV/0!</v>
          </cell>
          <cell r="P1132">
            <v>9.9454208210409095E-2</v>
          </cell>
          <cell r="Q1132">
            <v>1490.4788664243335</v>
          </cell>
          <cell r="R1132">
            <v>1155.6357598634997</v>
          </cell>
          <cell r="S1132">
            <v>414020.18225599994</v>
          </cell>
          <cell r="T1132">
            <v>314470.74719221686</v>
          </cell>
          <cell r="U1132">
            <v>0</v>
          </cell>
          <cell r="V1132">
            <v>0</v>
          </cell>
          <cell r="W1132">
            <v>16560.807290239998</v>
          </cell>
          <cell r="X1132">
            <v>57765.834798300333</v>
          </cell>
          <cell r="Y1132">
            <v>0</v>
          </cell>
          <cell r="Z1132">
            <v>0</v>
          </cell>
        </row>
        <row r="1133">
          <cell r="A1133" t="str">
            <v>Property Dept Workshop</v>
          </cell>
          <cell r="B1133" t="str">
            <v>Administrative Offices</v>
          </cell>
          <cell r="C1133" t="str">
            <v>Administrative Offices</v>
          </cell>
          <cell r="D1133">
            <v>39170</v>
          </cell>
          <cell r="E1133">
            <v>70</v>
          </cell>
          <cell r="F1133">
            <v>0</v>
          </cell>
          <cell r="G1133">
            <v>119614.56185</v>
          </cell>
          <cell r="H1133">
            <v>106591.62402</v>
          </cell>
          <cell r="I1133">
            <v>0</v>
          </cell>
          <cell r="J1133">
            <v>0</v>
          </cell>
          <cell r="K1133">
            <v>4481.5535008921306</v>
          </cell>
          <cell r="L1133">
            <v>1244875.9724700362</v>
          </cell>
          <cell r="M1133">
            <v>207275.62470855381</v>
          </cell>
          <cell r="N1133">
            <v>31.781362585397911</v>
          </cell>
          <cell r="O1133" t="e">
            <v>#DIV/0!</v>
          </cell>
          <cell r="P1133">
            <v>0.45401946550568445</v>
          </cell>
          <cell r="Q1133">
            <v>430.61421687842773</v>
          </cell>
          <cell r="R1133">
            <v>4050.9392840137029</v>
          </cell>
          <cell r="S1133">
            <v>119614.56185</v>
          </cell>
          <cell r="T1133">
            <v>1102338.598127634</v>
          </cell>
          <cell r="U1133">
            <v>0</v>
          </cell>
          <cell r="V1133">
            <v>0</v>
          </cell>
          <cell r="W1133">
            <v>4784.5824739999998</v>
          </cell>
          <cell r="X1133">
            <v>202491.04223455381</v>
          </cell>
          <cell r="Y1133">
            <v>0</v>
          </cell>
          <cell r="Z1133">
            <v>0</v>
          </cell>
        </row>
        <row r="1134">
          <cell r="A1134" t="str">
            <v>Property Evidence Unit</v>
          </cell>
          <cell r="B1134" t="str">
            <v>Police Stations</v>
          </cell>
          <cell r="C1134" t="str">
            <v>Police Stations</v>
          </cell>
          <cell r="D1134">
            <v>287752</v>
          </cell>
          <cell r="E1134">
            <v>168</v>
          </cell>
          <cell r="F1134">
            <v>0</v>
          </cell>
          <cell r="G1134">
            <v>3132760.7652579998</v>
          </cell>
          <cell r="H1134">
            <v>155245.67741900001</v>
          </cell>
          <cell r="I1134">
            <v>0</v>
          </cell>
          <cell r="J1134">
            <v>0</v>
          </cell>
          <cell r="K1134">
            <v>17177.987919230956</v>
          </cell>
          <cell r="L1134">
            <v>4771663.3108974881</v>
          </cell>
          <cell r="M1134">
            <v>420229.09154642018</v>
          </cell>
          <cell r="N1134">
            <v>16.58255480725586</v>
          </cell>
          <cell r="O1134" t="e">
            <v>#DIV/0!</v>
          </cell>
          <cell r="P1134">
            <v>9.8705683376522982E-2</v>
          </cell>
          <cell r="Q1134">
            <v>11277.985746340277</v>
          </cell>
          <cell r="R1134">
            <v>5900.0021728906786</v>
          </cell>
          <cell r="S1134">
            <v>3132760.7652579998</v>
          </cell>
          <cell r="T1134">
            <v>1605504.2221640723</v>
          </cell>
          <cell r="U1134">
            <v>0</v>
          </cell>
          <cell r="V1134">
            <v>0</v>
          </cell>
          <cell r="W1134">
            <v>125310.43061031999</v>
          </cell>
          <cell r="X1134">
            <v>294918.66093610018</v>
          </cell>
          <cell r="Y1134">
            <v>0</v>
          </cell>
          <cell r="Z1134">
            <v>0</v>
          </cell>
        </row>
        <row r="1135">
          <cell r="A1135" t="str">
            <v>Property Maintenance Office</v>
          </cell>
          <cell r="B1135" t="str">
            <v>Administrative Offices</v>
          </cell>
          <cell r="C1135" t="str">
            <v>Administrative Offices</v>
          </cell>
          <cell r="D1135">
            <v>13487</v>
          </cell>
          <cell r="E1135">
            <v>70</v>
          </cell>
          <cell r="F1135">
            <v>0</v>
          </cell>
          <cell r="G1135">
            <v>127005.60224099999</v>
          </cell>
          <cell r="H1135">
            <v>27474.865227000002</v>
          </cell>
          <cell r="I1135">
            <v>0</v>
          </cell>
          <cell r="J1135">
            <v>0</v>
          </cell>
          <cell r="K1135">
            <v>1501.3848945207228</v>
          </cell>
          <cell r="L1135">
            <v>417051.3595890897</v>
          </cell>
          <cell r="M1135">
            <v>57273.950812719631</v>
          </cell>
          <cell r="N1135">
            <v>30.922470496707177</v>
          </cell>
          <cell r="O1135" t="e">
            <v>#DIV/0!</v>
          </cell>
          <cell r="P1135">
            <v>0.44174957852438823</v>
          </cell>
          <cell r="Q1135">
            <v>457.22207315163354</v>
          </cell>
          <cell r="R1135">
            <v>1044.1628213690892</v>
          </cell>
          <cell r="S1135">
            <v>127005.60224099999</v>
          </cell>
          <cell r="T1135">
            <v>284136.81371806591</v>
          </cell>
          <cell r="U1135">
            <v>0</v>
          </cell>
          <cell r="V1135">
            <v>0</v>
          </cell>
          <cell r="W1135">
            <v>5080.2240896399999</v>
          </cell>
          <cell r="X1135">
            <v>52193.726723079635</v>
          </cell>
          <cell r="Y1135">
            <v>0</v>
          </cell>
          <cell r="Z1135">
            <v>0</v>
          </cell>
        </row>
        <row r="1136">
          <cell r="A1136" t="str">
            <v>Property Operation Workshop</v>
          </cell>
          <cell r="B1136" t="str">
            <v>Storage Facilities</v>
          </cell>
          <cell r="C1136" t="str">
            <v>Storage Facilities</v>
          </cell>
          <cell r="D1136">
            <v>12034</v>
          </cell>
          <cell r="E1136">
            <v>70</v>
          </cell>
          <cell r="F1136">
            <v>0</v>
          </cell>
          <cell r="G1136">
            <v>56002.924833000005</v>
          </cell>
          <cell r="H1136">
            <v>43658.411454999994</v>
          </cell>
          <cell r="I1136">
            <v>0</v>
          </cell>
          <cell r="J1136">
            <v>0</v>
          </cell>
          <cell r="K1136">
            <v>1860.8184194028943</v>
          </cell>
          <cell r="L1136">
            <v>516894.00538969284</v>
          </cell>
          <cell r="M1136">
            <v>85177.564650268949</v>
          </cell>
          <cell r="N1136">
            <v>42.952800846741965</v>
          </cell>
          <cell r="O1136" t="e">
            <v>#DIV/0!</v>
          </cell>
          <cell r="P1136">
            <v>0.61361144066774231</v>
          </cell>
          <cell r="Q1136">
            <v>201.6113694426725</v>
          </cell>
          <cell r="R1136">
            <v>1659.2070499602219</v>
          </cell>
          <cell r="S1136">
            <v>56002.924833000005</v>
          </cell>
          <cell r="T1136">
            <v>451502.19374417339</v>
          </cell>
          <cell r="U1136">
            <v>0</v>
          </cell>
          <cell r="V1136">
            <v>0</v>
          </cell>
          <cell r="W1136">
            <v>2240.1169933200003</v>
          </cell>
          <cell r="X1136">
            <v>82937.447656948949</v>
          </cell>
          <cell r="Y1136">
            <v>0</v>
          </cell>
          <cell r="Z1136">
            <v>0</v>
          </cell>
        </row>
        <row r="1137">
          <cell r="A1137" t="str">
            <v>Public Health Building</v>
          </cell>
          <cell r="B1137" t="str">
            <v>Administrative Offices</v>
          </cell>
          <cell r="C1137" t="str">
            <v>Administrative Offices</v>
          </cell>
          <cell r="D1137">
            <v>6394</v>
          </cell>
          <cell r="E1137">
            <v>70</v>
          </cell>
          <cell r="F1137">
            <v>0</v>
          </cell>
          <cell r="G1137">
            <v>72104.034249999997</v>
          </cell>
          <cell r="H1137">
            <v>10646.245097000001</v>
          </cell>
          <cell r="I1137">
            <v>0</v>
          </cell>
          <cell r="J1137">
            <v>0</v>
          </cell>
          <cell r="K1137">
            <v>664.17862022111581</v>
          </cell>
          <cell r="L1137">
            <v>184494.06117253218</v>
          </cell>
          <cell r="M1137">
            <v>23108.726718319929</v>
          </cell>
          <cell r="N1137">
            <v>28.854247915629056</v>
          </cell>
          <cell r="O1137" t="e">
            <v>#DIV/0!</v>
          </cell>
          <cell r="P1137">
            <v>0.41220354165184364</v>
          </cell>
          <cell r="Q1137">
            <v>259.57560486051375</v>
          </cell>
          <cell r="R1137">
            <v>404.60301536060206</v>
          </cell>
          <cell r="S1137">
            <v>72104.034249999997</v>
          </cell>
          <cell r="T1137">
            <v>110100.27291964491</v>
          </cell>
          <cell r="U1137">
            <v>0</v>
          </cell>
          <cell r="V1137">
            <v>0</v>
          </cell>
          <cell r="W1137">
            <v>2884.1613699999998</v>
          </cell>
          <cell r="X1137">
            <v>20224.565348319931</v>
          </cell>
          <cell r="Y1137">
            <v>0</v>
          </cell>
          <cell r="Z1137">
            <v>0</v>
          </cell>
        </row>
        <row r="1138">
          <cell r="A1138" t="str">
            <v>Public Health HQ</v>
          </cell>
          <cell r="B1138" t="str">
            <v>Administrative Offices</v>
          </cell>
          <cell r="C1138" t="str">
            <v>Administrative Offices</v>
          </cell>
          <cell r="D1138">
            <v>111385</v>
          </cell>
          <cell r="E1138">
            <v>70</v>
          </cell>
          <cell r="F1138">
            <v>0</v>
          </cell>
          <cell r="G1138">
            <v>1889680.717165</v>
          </cell>
          <cell r="H1138">
            <v>31349.151515000001</v>
          </cell>
          <cell r="I1138">
            <v>0</v>
          </cell>
          <cell r="J1138">
            <v>0</v>
          </cell>
          <cell r="K1138">
            <v>7994.2812586624786</v>
          </cell>
          <cell r="L1138">
            <v>2220633.6829617997</v>
          </cell>
          <cell r="M1138">
            <v>135140.89832813037</v>
          </cell>
          <cell r="N1138">
            <v>19.936559527421103</v>
          </cell>
          <cell r="O1138" t="e">
            <v>#DIV/0!</v>
          </cell>
          <cell r="P1138">
            <v>0.2848079932488729</v>
          </cell>
          <cell r="Q1138">
            <v>6802.8789270047573</v>
          </cell>
          <cell r="R1138">
            <v>1191.4023316577216</v>
          </cell>
          <cell r="S1138">
            <v>1889680.717165</v>
          </cell>
          <cell r="T1138">
            <v>324203.52022267552</v>
          </cell>
          <cell r="U1138">
            <v>0</v>
          </cell>
          <cell r="V1138">
            <v>0</v>
          </cell>
          <cell r="W1138">
            <v>75587.228686600007</v>
          </cell>
          <cell r="X1138">
            <v>59553.669641530352</v>
          </cell>
          <cell r="Y1138">
            <v>0</v>
          </cell>
          <cell r="Z1138">
            <v>0</v>
          </cell>
        </row>
        <row r="1139">
          <cell r="A1139" t="str">
            <v>Public Order</v>
          </cell>
          <cell r="B1139" t="str">
            <v>Police Stations</v>
          </cell>
          <cell r="C1139" t="str">
            <v>Police Stations</v>
          </cell>
          <cell r="D1139">
            <v>8342</v>
          </cell>
          <cell r="E1139">
            <v>168</v>
          </cell>
          <cell r="F1139">
            <v>0</v>
          </cell>
          <cell r="G1139">
            <v>49866.360250000005</v>
          </cell>
          <cell r="H1139">
            <v>19671.605162</v>
          </cell>
          <cell r="I1139">
            <v>0</v>
          </cell>
          <cell r="J1139">
            <v>0</v>
          </cell>
          <cell r="K1139">
            <v>927.12508634547896</v>
          </cell>
          <cell r="L1139">
            <v>257534.74620707749</v>
          </cell>
          <cell r="M1139">
            <v>39364.606020199783</v>
          </cell>
          <cell r="N1139">
            <v>30.872062599745565</v>
          </cell>
          <cell r="O1139" t="e">
            <v>#DIV/0!</v>
          </cell>
          <cell r="P1139">
            <v>0.1837622773794379</v>
          </cell>
          <cell r="Q1139">
            <v>179.51964489540376</v>
          </cell>
          <cell r="R1139">
            <v>747.6054414500752</v>
          </cell>
          <cell r="S1139">
            <v>49866.360250000005</v>
          </cell>
          <cell r="T1139">
            <v>203437.8391038554</v>
          </cell>
          <cell r="U1139">
            <v>0</v>
          </cell>
          <cell r="V1139">
            <v>0</v>
          </cell>
          <cell r="W1139">
            <v>1994.6544100000003</v>
          </cell>
          <cell r="X1139">
            <v>37369.95161019978</v>
          </cell>
          <cell r="Y1139">
            <v>0</v>
          </cell>
          <cell r="Z1139">
            <v>0</v>
          </cell>
        </row>
        <row r="1140">
          <cell r="A1140" t="str">
            <v>Queen St W Subway Station</v>
          </cell>
          <cell r="B1140" t="str">
            <v>TTC</v>
          </cell>
          <cell r="C1140" t="str">
            <v>TTC</v>
          </cell>
          <cell r="D1140">
            <v>0</v>
          </cell>
          <cell r="E1140">
            <v>168</v>
          </cell>
          <cell r="F1140">
            <v>0</v>
          </cell>
          <cell r="G1140">
            <v>592123.32954399998</v>
          </cell>
          <cell r="H1140">
            <v>0</v>
          </cell>
          <cell r="I1140">
            <v>0</v>
          </cell>
          <cell r="J1140">
            <v>0</v>
          </cell>
          <cell r="K1140">
            <v>2131.6528682083431</v>
          </cell>
          <cell r="L1140">
            <v>592125.79672453972</v>
          </cell>
          <cell r="M1140">
            <v>23684.93318176</v>
          </cell>
          <cell r="N1140" t="e">
            <v>#DIV/0!</v>
          </cell>
          <cell r="O1140" t="e">
            <v>#DIV/0!</v>
          </cell>
          <cell r="P1140" t="e">
            <v>#DIV/0!</v>
          </cell>
          <cell r="Q1140">
            <v>2131.6528682083431</v>
          </cell>
          <cell r="R1140">
            <v>0</v>
          </cell>
          <cell r="S1140">
            <v>592123.32954399998</v>
          </cell>
          <cell r="T1140">
            <v>0</v>
          </cell>
          <cell r="U1140">
            <v>0</v>
          </cell>
          <cell r="V1140">
            <v>0</v>
          </cell>
          <cell r="W1140">
            <v>23684.93318176</v>
          </cell>
          <cell r="X1140">
            <v>0</v>
          </cell>
          <cell r="Y1140">
            <v>0</v>
          </cell>
          <cell r="Z1140">
            <v>0</v>
          </cell>
        </row>
        <row r="1141">
          <cell r="A1141" t="str">
            <v>Queen Street Office</v>
          </cell>
          <cell r="B1141" t="str">
            <v>Administrative Offices</v>
          </cell>
          <cell r="C1141" t="str">
            <v>Administrative Offices</v>
          </cell>
          <cell r="D1141">
            <v>25327</v>
          </cell>
          <cell r="E1141">
            <v>70</v>
          </cell>
          <cell r="F1141">
            <v>0</v>
          </cell>
          <cell r="G1141">
            <v>312114.85057300003</v>
          </cell>
          <cell r="H1141">
            <v>37404.054284999998</v>
          </cell>
          <cell r="I1141">
            <v>0</v>
          </cell>
          <cell r="J1141">
            <v>0</v>
          </cell>
          <cell r="K1141">
            <v>2545.1327728905367</v>
          </cell>
          <cell r="L1141">
            <v>706981.32580292691</v>
          </cell>
          <cell r="M1141">
            <v>83540.701907591661</v>
          </cell>
          <cell r="N1141">
            <v>27.914136131516837</v>
          </cell>
          <cell r="O1141" t="e">
            <v>#DIV/0!</v>
          </cell>
          <cell r="P1141">
            <v>0.39877337330738338</v>
          </cell>
          <cell r="Q1141">
            <v>1123.6181437855587</v>
          </cell>
          <cell r="R1141">
            <v>1421.514629104978</v>
          </cell>
          <cell r="S1141">
            <v>312114.85057300003</v>
          </cell>
          <cell r="T1141">
            <v>386821.50819918443</v>
          </cell>
          <cell r="U1141">
            <v>0</v>
          </cell>
          <cell r="V1141">
            <v>0</v>
          </cell>
          <cell r="W1141">
            <v>12484.594022920002</v>
          </cell>
          <cell r="X1141">
            <v>71056.107884671655</v>
          </cell>
          <cell r="Y1141">
            <v>0</v>
          </cell>
          <cell r="Z1141">
            <v>0</v>
          </cell>
        </row>
        <row r="1142">
          <cell r="A1142" t="str">
            <v>Queen's Park Outdoor Ltg</v>
          </cell>
          <cell r="B1142" t="str">
            <v>Outdoor Recreational Facilities</v>
          </cell>
          <cell r="C1142" t="str">
            <v>Outdoor Recreational Facilities</v>
          </cell>
          <cell r="D1142">
            <v>1</v>
          </cell>
          <cell r="E1142">
            <v>100</v>
          </cell>
          <cell r="F1142">
            <v>0</v>
          </cell>
          <cell r="G1142">
            <v>24684.504000000001</v>
          </cell>
          <cell r="H1142">
            <v>0</v>
          </cell>
          <cell r="I1142">
            <v>0</v>
          </cell>
          <cell r="J1142">
            <v>0</v>
          </cell>
          <cell r="K1142">
            <v>88.864584667559996</v>
          </cell>
          <cell r="L1142">
            <v>24684.606852099998</v>
          </cell>
          <cell r="M1142">
            <v>987.38016000000005</v>
          </cell>
          <cell r="N1142">
            <v>24684.606852099998</v>
          </cell>
          <cell r="O1142" t="e">
            <v>#DIV/0!</v>
          </cell>
          <cell r="P1142">
            <v>246.84606852099998</v>
          </cell>
          <cell r="Q1142">
            <v>88.864584667559996</v>
          </cell>
          <cell r="R1142">
            <v>0</v>
          </cell>
          <cell r="S1142">
            <v>24684.504000000001</v>
          </cell>
          <cell r="T1142">
            <v>0</v>
          </cell>
          <cell r="U1142">
            <v>0</v>
          </cell>
          <cell r="V1142">
            <v>0</v>
          </cell>
          <cell r="W1142">
            <v>987.38016000000005</v>
          </cell>
          <cell r="X1142">
            <v>0</v>
          </cell>
          <cell r="Y1142">
            <v>0</v>
          </cell>
          <cell r="Z1142">
            <v>0</v>
          </cell>
        </row>
        <row r="1143">
          <cell r="A1143" t="str">
            <v>Queens Park Subway Stn</v>
          </cell>
          <cell r="B1143" t="str">
            <v>TTC</v>
          </cell>
          <cell r="C1143" t="str">
            <v>TTC</v>
          </cell>
          <cell r="D1143">
            <v>0</v>
          </cell>
          <cell r="E1143">
            <v>168</v>
          </cell>
          <cell r="F1143">
            <v>0</v>
          </cell>
          <cell r="G1143">
            <v>449492.18705899996</v>
          </cell>
          <cell r="H1143">
            <v>0</v>
          </cell>
          <cell r="I1143">
            <v>0</v>
          </cell>
          <cell r="J1143">
            <v>0</v>
          </cell>
          <cell r="K1143">
            <v>1618.1786157952056</v>
          </cell>
          <cell r="L1143">
            <v>449494.05994311266</v>
          </cell>
          <cell r="M1143">
            <v>17979.687482359997</v>
          </cell>
          <cell r="N1143" t="e">
            <v>#DIV/0!</v>
          </cell>
          <cell r="O1143" t="e">
            <v>#DIV/0!</v>
          </cell>
          <cell r="P1143" t="e">
            <v>#DIV/0!</v>
          </cell>
          <cell r="Q1143">
            <v>1618.1786157952056</v>
          </cell>
          <cell r="R1143">
            <v>0</v>
          </cell>
          <cell r="S1143">
            <v>449492.18705899996</v>
          </cell>
          <cell r="T1143">
            <v>0</v>
          </cell>
          <cell r="U1143">
            <v>0</v>
          </cell>
          <cell r="V1143">
            <v>0</v>
          </cell>
          <cell r="W1143">
            <v>17979.687482359997</v>
          </cell>
          <cell r="X1143">
            <v>0</v>
          </cell>
          <cell r="Y1143">
            <v>0</v>
          </cell>
          <cell r="Z1143">
            <v>0</v>
          </cell>
        </row>
        <row r="1144">
          <cell r="A1144" t="str">
            <v>Queensway Garage &amp; Shop</v>
          </cell>
          <cell r="B1144" t="str">
            <v>TTC</v>
          </cell>
          <cell r="C1144" t="str">
            <v>TTC</v>
          </cell>
          <cell r="D1144">
            <v>0</v>
          </cell>
          <cell r="E1144">
            <v>70</v>
          </cell>
          <cell r="F1144">
            <v>0</v>
          </cell>
          <cell r="G1144">
            <v>2552553.5270969998</v>
          </cell>
          <cell r="H1144">
            <v>332458.57064500003</v>
          </cell>
          <cell r="I1144">
            <v>0</v>
          </cell>
          <cell r="J1144">
            <v>0</v>
          </cell>
          <cell r="K1144">
            <v>21824.08383207742</v>
          </cell>
          <cell r="L1144">
            <v>6062245.5089103943</v>
          </cell>
          <cell r="M1144">
            <v>733670.3631524801</v>
          </cell>
          <cell r="N1144" t="e">
            <v>#DIV/0!</v>
          </cell>
          <cell r="O1144" t="e">
            <v>#DIV/0!</v>
          </cell>
          <cell r="P1144" t="e">
            <v>#DIV/0!</v>
          </cell>
          <cell r="Q1144">
            <v>9189.2309858521057</v>
          </cell>
          <cell r="R1144">
            <v>12634.852846225314</v>
          </cell>
          <cell r="S1144">
            <v>2552553.5270969998</v>
          </cell>
          <cell r="T1144">
            <v>3438186.8000393966</v>
          </cell>
          <cell r="U1144">
            <v>0</v>
          </cell>
          <cell r="V1144">
            <v>0</v>
          </cell>
          <cell r="W1144">
            <v>102102.14108387999</v>
          </cell>
          <cell r="X1144">
            <v>631568.22206860012</v>
          </cell>
          <cell r="Y1144">
            <v>0</v>
          </cell>
          <cell r="Z1144">
            <v>0</v>
          </cell>
        </row>
        <row r="1145">
          <cell r="A1145" t="str">
            <v>Queensway Park</v>
          </cell>
          <cell r="B1145" t="str">
            <v>Outdoor Recreational Facilities</v>
          </cell>
          <cell r="C1145" t="str">
            <v>Outdoor Recreational Facilities</v>
          </cell>
          <cell r="D1145">
            <v>338072</v>
          </cell>
          <cell r="E1145">
            <v>100</v>
          </cell>
          <cell r="F1145">
            <v>0</v>
          </cell>
          <cell r="G1145">
            <v>46878.599644999995</v>
          </cell>
          <cell r="H1145">
            <v>0</v>
          </cell>
          <cell r="I1145">
            <v>0</v>
          </cell>
          <cell r="J1145">
            <v>0</v>
          </cell>
          <cell r="K1145">
            <v>168.76366190099463</v>
          </cell>
          <cell r="L1145">
            <v>46878.794972498508</v>
          </cell>
          <cell r="M1145">
            <v>1875.1439857999999</v>
          </cell>
          <cell r="N1145">
            <v>0.13866512154954716</v>
          </cell>
          <cell r="O1145" t="e">
            <v>#DIV/0!</v>
          </cell>
          <cell r="P1145">
            <v>1.3866512154954715E-3</v>
          </cell>
          <cell r="Q1145">
            <v>168.76366190099463</v>
          </cell>
          <cell r="R1145">
            <v>0</v>
          </cell>
          <cell r="S1145">
            <v>46878.599644999995</v>
          </cell>
          <cell r="T1145">
            <v>0</v>
          </cell>
          <cell r="U1145">
            <v>0</v>
          </cell>
          <cell r="V1145">
            <v>0</v>
          </cell>
          <cell r="W1145">
            <v>1875.1439857999999</v>
          </cell>
          <cell r="X1145">
            <v>0</v>
          </cell>
          <cell r="Y1145">
            <v>0</v>
          </cell>
          <cell r="Z1145">
            <v>0</v>
          </cell>
        </row>
        <row r="1146">
          <cell r="A1146" t="str">
            <v>Queensway Rink</v>
          </cell>
          <cell r="B1146" t="str">
            <v>Outdoor Recreational Facilities</v>
          </cell>
          <cell r="C1146" t="str">
            <v>Outdoor Recreational Facilities</v>
          </cell>
          <cell r="D1146">
            <v>1603</v>
          </cell>
          <cell r="E1146">
            <v>100</v>
          </cell>
          <cell r="F1146">
            <v>0</v>
          </cell>
          <cell r="G1146">
            <v>7337.6209669999998</v>
          </cell>
          <cell r="H1146">
            <v>3866.7574399999999</v>
          </cell>
          <cell r="I1146">
            <v>0</v>
          </cell>
          <cell r="J1146">
            <v>0</v>
          </cell>
          <cell r="K1146">
            <v>173.36892729068043</v>
          </cell>
          <cell r="L1146">
            <v>48158.035358522342</v>
          </cell>
          <cell r="M1146">
            <v>7639.1452798736</v>
          </cell>
          <cell r="N1146">
            <v>30.042442519352676</v>
          </cell>
          <cell r="O1146" t="e">
            <v>#DIV/0!</v>
          </cell>
          <cell r="P1146">
            <v>0.30042442519352675</v>
          </cell>
          <cell r="Q1146">
            <v>26.415545545514505</v>
          </cell>
          <cell r="R1146">
            <v>146.95338174516593</v>
          </cell>
          <cell r="S1146">
            <v>7337.6209669999998</v>
          </cell>
          <cell r="T1146">
            <v>39988.845417247998</v>
          </cell>
          <cell r="U1146">
            <v>0</v>
          </cell>
          <cell r="V1146">
            <v>0</v>
          </cell>
          <cell r="W1146">
            <v>293.50483867999998</v>
          </cell>
          <cell r="X1146">
            <v>7345.6404411936001</v>
          </cell>
          <cell r="Y1146">
            <v>0</v>
          </cell>
          <cell r="Z1146">
            <v>0</v>
          </cell>
        </row>
        <row r="1147">
          <cell r="A1147" t="str">
            <v>R.C. Harris Filtration Plant</v>
          </cell>
          <cell r="B1147" t="str">
            <v>Water Treatment Facilities</v>
          </cell>
          <cell r="C1147" t="str">
            <v>Water Treatment Facilities</v>
          </cell>
          <cell r="D1147">
            <v>115368</v>
          </cell>
          <cell r="E1147">
            <v>168</v>
          </cell>
          <cell r="F1147">
            <v>121785.2</v>
          </cell>
          <cell r="G1147">
            <v>45890654.951934993</v>
          </cell>
          <cell r="H1147">
            <v>43380.564050000001</v>
          </cell>
          <cell r="I1147">
            <v>0</v>
          </cell>
          <cell r="J1147">
            <v>0</v>
          </cell>
          <cell r="K1147">
            <v>166855.69384263086</v>
          </cell>
          <cell r="L1147">
            <v>46348803.845175244</v>
          </cell>
          <cell r="M1147">
            <v>1918035.8217975441</v>
          </cell>
          <cell r="N1147">
            <v>401.74748496268671</v>
          </cell>
          <cell r="O1147">
            <v>380.57829559893355</v>
          </cell>
          <cell r="P1147">
            <v>2.3913540771588493</v>
          </cell>
          <cell r="Q1147">
            <v>165207.04618679025</v>
          </cell>
          <cell r="R1147">
            <v>1648.6476558406187</v>
          </cell>
          <cell r="S1147">
            <v>45890654.951934993</v>
          </cell>
          <cell r="T1147">
            <v>448628.77923588501</v>
          </cell>
          <cell r="U1147">
            <v>0</v>
          </cell>
          <cell r="V1147">
            <v>0</v>
          </cell>
          <cell r="W1147">
            <v>1835626.1980773997</v>
          </cell>
          <cell r="X1147">
            <v>82409.623720144504</v>
          </cell>
          <cell r="Y1147">
            <v>0</v>
          </cell>
          <cell r="Z1147">
            <v>0</v>
          </cell>
        </row>
        <row r="1148">
          <cell r="A1148" t="str">
            <v>R.L. Clark Filtration Plant</v>
          </cell>
          <cell r="B1148" t="str">
            <v>Water Treatment Facilities</v>
          </cell>
          <cell r="C1148" t="str">
            <v>Water Treatment Facilities</v>
          </cell>
          <cell r="D1148">
            <v>401612</v>
          </cell>
          <cell r="E1148">
            <v>168</v>
          </cell>
          <cell r="F1148">
            <v>134418.5</v>
          </cell>
          <cell r="G1148">
            <v>54850774.508935004</v>
          </cell>
          <cell r="H1148">
            <v>62882.013953000001</v>
          </cell>
          <cell r="I1148">
            <v>0</v>
          </cell>
          <cell r="J1148">
            <v>0</v>
          </cell>
          <cell r="K1148">
            <v>199853.39746079824</v>
          </cell>
          <cell r="L1148">
            <v>55514832.627999514</v>
          </cell>
          <cell r="M1148">
            <v>2313487.3134437748</v>
          </cell>
          <cell r="N1148">
            <v>138.23001461111599</v>
          </cell>
          <cell r="O1148">
            <v>412.999941436629</v>
          </cell>
          <cell r="P1148">
            <v>0.82279770601854751</v>
          </cell>
          <cell r="Q1148">
            <v>197463.61099378363</v>
          </cell>
          <cell r="R1148">
            <v>2389.7864670146105</v>
          </cell>
          <cell r="S1148">
            <v>54850774.508935004</v>
          </cell>
          <cell r="T1148">
            <v>650306.92369774007</v>
          </cell>
          <cell r="U1148">
            <v>0</v>
          </cell>
          <cell r="V1148">
            <v>0</v>
          </cell>
          <cell r="W1148">
            <v>2194030.9803574001</v>
          </cell>
          <cell r="X1148">
            <v>119456.33308637458</v>
          </cell>
          <cell r="Y1148">
            <v>0</v>
          </cell>
          <cell r="Z1148">
            <v>0</v>
          </cell>
        </row>
        <row r="1149">
          <cell r="A1149" t="str">
            <v>Radio, Electronics and Telecom</v>
          </cell>
          <cell r="B1149" t="str">
            <v>Police Stations</v>
          </cell>
          <cell r="C1149" t="str">
            <v>Police Stations</v>
          </cell>
          <cell r="D1149">
            <v>18000</v>
          </cell>
          <cell r="E1149">
            <v>168</v>
          </cell>
          <cell r="F1149">
            <v>0</v>
          </cell>
          <cell r="G1149">
            <v>125327.582237</v>
          </cell>
          <cell r="H1149">
            <v>517.80745999999999</v>
          </cell>
          <cell r="I1149">
            <v>0</v>
          </cell>
          <cell r="J1149">
            <v>0</v>
          </cell>
          <cell r="K1149">
            <v>470.86008226519738</v>
          </cell>
          <cell r="L1149">
            <v>130794.46729588817</v>
          </cell>
          <cell r="M1149">
            <v>5996.7769431674005</v>
          </cell>
          <cell r="N1149">
            <v>7.2663592942160093</v>
          </cell>
          <cell r="O1149" t="e">
            <v>#DIV/0!</v>
          </cell>
          <cell r="P1149">
            <v>4.3252138656047677E-2</v>
          </cell>
          <cell r="Q1149">
            <v>451.18117596693349</v>
          </cell>
          <cell r="R1149">
            <v>19.678906298263886</v>
          </cell>
          <cell r="S1149">
            <v>125327.582237</v>
          </cell>
          <cell r="T1149">
            <v>5355.0094090819994</v>
          </cell>
          <cell r="U1149">
            <v>0</v>
          </cell>
          <cell r="V1149">
            <v>0</v>
          </cell>
          <cell r="W1149">
            <v>5013.1032894800001</v>
          </cell>
          <cell r="X1149">
            <v>983.67365368740002</v>
          </cell>
          <cell r="Y1149">
            <v>0</v>
          </cell>
          <cell r="Z1149">
            <v>0</v>
          </cell>
        </row>
        <row r="1150">
          <cell r="A1150" t="str">
            <v>Ralph Thornton Community Ctr</v>
          </cell>
          <cell r="B1150" t="str">
            <v>Community Centres</v>
          </cell>
          <cell r="C1150" t="str">
            <v>Community Centres</v>
          </cell>
          <cell r="D1150">
            <v>17061</v>
          </cell>
          <cell r="E1150">
            <v>100</v>
          </cell>
          <cell r="F1150">
            <v>0</v>
          </cell>
          <cell r="G1150">
            <v>150226.07066699999</v>
          </cell>
          <cell r="H1150">
            <v>0</v>
          </cell>
          <cell r="I1150">
            <v>0</v>
          </cell>
          <cell r="J1150">
            <v>0</v>
          </cell>
          <cell r="K1150">
            <v>540.81610779225991</v>
          </cell>
          <cell r="L1150">
            <v>150226.69660896109</v>
          </cell>
          <cell r="M1150">
            <v>6009.04282668</v>
          </cell>
          <cell r="N1150">
            <v>8.8052691289467848</v>
          </cell>
          <cell r="O1150" t="e">
            <v>#DIV/0!</v>
          </cell>
          <cell r="P1150">
            <v>8.8052691289467855E-2</v>
          </cell>
          <cell r="Q1150">
            <v>540.81610779225991</v>
          </cell>
          <cell r="R1150">
            <v>0</v>
          </cell>
          <cell r="S1150">
            <v>150226.07066699999</v>
          </cell>
          <cell r="T1150">
            <v>0</v>
          </cell>
          <cell r="U1150">
            <v>0</v>
          </cell>
          <cell r="V1150">
            <v>0</v>
          </cell>
          <cell r="W1150">
            <v>6009.04282668</v>
          </cell>
          <cell r="X1150">
            <v>0</v>
          </cell>
          <cell r="Y1150">
            <v>0</v>
          </cell>
          <cell r="Z1150">
            <v>0</v>
          </cell>
        </row>
        <row r="1151">
          <cell r="A1151" t="str">
            <v>Ramsden Park</v>
          </cell>
          <cell r="B1151" t="str">
            <v>Outdoor Recreational Facilities</v>
          </cell>
          <cell r="C1151" t="str">
            <v>Outdoor Recreational Facilities</v>
          </cell>
          <cell r="D1151">
            <v>3434</v>
          </cell>
          <cell r="E1151">
            <v>100</v>
          </cell>
          <cell r="F1151">
            <v>0</v>
          </cell>
          <cell r="G1151">
            <v>389986.67636400001</v>
          </cell>
          <cell r="H1151">
            <v>5918.8018179999999</v>
          </cell>
          <cell r="I1151">
            <v>0</v>
          </cell>
          <cell r="J1151">
            <v>0</v>
          </cell>
          <cell r="K1151">
            <v>1628.8977617343642</v>
          </cell>
          <cell r="L1151">
            <v>452471.60048176785</v>
          </cell>
          <cell r="M1151">
            <v>26843.355680196422</v>
          </cell>
          <cell r="N1151">
            <v>131.76225989568078</v>
          </cell>
          <cell r="O1151" t="e">
            <v>#DIV/0!</v>
          </cell>
          <cell r="P1151">
            <v>1.3176225989568078</v>
          </cell>
          <cell r="Q1151">
            <v>1403.9578847105454</v>
          </cell>
          <cell r="R1151">
            <v>224.93987702381872</v>
          </cell>
          <cell r="S1151">
            <v>389986.67636400001</v>
          </cell>
          <cell r="T1151">
            <v>61210.472761210593</v>
          </cell>
          <cell r="U1151">
            <v>0</v>
          </cell>
          <cell r="V1151">
            <v>0</v>
          </cell>
          <cell r="W1151">
            <v>15599.46705456</v>
          </cell>
          <cell r="X1151">
            <v>11243.88862563642</v>
          </cell>
          <cell r="Y1151">
            <v>0</v>
          </cell>
          <cell r="Z1151">
            <v>0</v>
          </cell>
        </row>
        <row r="1152">
          <cell r="A1152" t="str">
            <v>Ramsden Yard</v>
          </cell>
          <cell r="B1152" t="str">
            <v>Storage Facilities</v>
          </cell>
          <cell r="C1152" t="str">
            <v>Storage Facilities</v>
          </cell>
          <cell r="D1152">
            <v>20247</v>
          </cell>
          <cell r="E1152">
            <v>70</v>
          </cell>
          <cell r="F1152">
            <v>0</v>
          </cell>
          <cell r="G1152">
            <v>134367.119622</v>
          </cell>
          <cell r="H1152">
            <v>85587.474430000002</v>
          </cell>
          <cell r="I1152">
            <v>0</v>
          </cell>
          <cell r="J1152">
            <v>0</v>
          </cell>
          <cell r="K1152">
            <v>3736.4150801647825</v>
          </cell>
          <cell r="L1152">
            <v>1037893.0778235507</v>
          </cell>
          <cell r="M1152">
            <v>167964.35408480672</v>
          </cell>
          <cell r="N1152">
            <v>51.261573458959383</v>
          </cell>
          <cell r="O1152" t="e">
            <v>#DIV/0!</v>
          </cell>
          <cell r="P1152">
            <v>0.73230819227084831</v>
          </cell>
          <cell r="Q1152">
            <v>483.72364614599428</v>
          </cell>
          <cell r="R1152">
            <v>3252.6914340187882</v>
          </cell>
          <cell r="S1152">
            <v>134367.119622</v>
          </cell>
          <cell r="T1152">
            <v>885119.98431273096</v>
          </cell>
          <cell r="U1152">
            <v>0</v>
          </cell>
          <cell r="V1152">
            <v>0</v>
          </cell>
          <cell r="W1152">
            <v>5374.6847848799998</v>
          </cell>
          <cell r="X1152">
            <v>162589.66929992673</v>
          </cell>
          <cell r="Y1152">
            <v>0</v>
          </cell>
          <cell r="Z1152">
            <v>0</v>
          </cell>
        </row>
        <row r="1153">
          <cell r="A1153" t="str">
            <v>Ravina Gardens</v>
          </cell>
          <cell r="B1153" t="str">
            <v>Outdoor Recreational Facilities</v>
          </cell>
          <cell r="C1153" t="str">
            <v>Outdoor Recreational Facilities</v>
          </cell>
          <cell r="D1153">
            <v>194</v>
          </cell>
          <cell r="E1153">
            <v>100</v>
          </cell>
          <cell r="F1153">
            <v>0</v>
          </cell>
          <cell r="G1153">
            <v>464.87844899999999</v>
          </cell>
          <cell r="H1153">
            <v>0</v>
          </cell>
          <cell r="I1153">
            <v>0</v>
          </cell>
          <cell r="J1153">
            <v>0</v>
          </cell>
          <cell r="K1153">
            <v>1.673569389576735</v>
          </cell>
          <cell r="L1153">
            <v>464.88038599353752</v>
          </cell>
          <cell r="M1153">
            <v>18.595137959999999</v>
          </cell>
          <cell r="N1153">
            <v>2.3962906494512244</v>
          </cell>
          <cell r="O1153" t="e">
            <v>#DIV/0!</v>
          </cell>
          <cell r="P1153">
            <v>2.3962906494512243E-2</v>
          </cell>
          <cell r="Q1153">
            <v>1.673569389576735</v>
          </cell>
          <cell r="R1153">
            <v>0</v>
          </cell>
          <cell r="S1153">
            <v>464.87844899999999</v>
          </cell>
          <cell r="T1153">
            <v>0</v>
          </cell>
          <cell r="U1153">
            <v>0</v>
          </cell>
          <cell r="V1153">
            <v>0</v>
          </cell>
          <cell r="W1153">
            <v>18.595137959999999</v>
          </cell>
          <cell r="X1153">
            <v>0</v>
          </cell>
          <cell r="Y1153">
            <v>0</v>
          </cell>
          <cell r="Z1153">
            <v>0</v>
          </cell>
        </row>
        <row r="1154">
          <cell r="A1154" t="str">
            <v>Rean Park</v>
          </cell>
          <cell r="B1154" t="str">
            <v>Outdoor Recreational Facilities</v>
          </cell>
          <cell r="C1154" t="str">
            <v>Outdoor Recreational Facilities</v>
          </cell>
          <cell r="D1154">
            <v>113709</v>
          </cell>
          <cell r="E1154">
            <v>100</v>
          </cell>
          <cell r="F1154">
            <v>0</v>
          </cell>
          <cell r="G1154">
            <v>4461.5152189999999</v>
          </cell>
          <cell r="H1154">
            <v>0</v>
          </cell>
          <cell r="I1154">
            <v>0</v>
          </cell>
          <cell r="J1154">
            <v>0</v>
          </cell>
          <cell r="K1154">
            <v>16.061521711128282</v>
          </cell>
          <cell r="L1154">
            <v>4461.5338086467455</v>
          </cell>
          <cell r="M1154">
            <v>178.46060875999999</v>
          </cell>
          <cell r="N1154">
            <v>3.9236417597962744E-2</v>
          </cell>
          <cell r="O1154" t="e">
            <v>#DIV/0!</v>
          </cell>
          <cell r="P1154">
            <v>3.9236417597962744E-4</v>
          </cell>
          <cell r="Q1154">
            <v>16.061521711128282</v>
          </cell>
          <cell r="R1154">
            <v>0</v>
          </cell>
          <cell r="S1154">
            <v>4461.5152189999999</v>
          </cell>
          <cell r="T1154">
            <v>0</v>
          </cell>
          <cell r="U1154">
            <v>0</v>
          </cell>
          <cell r="V1154">
            <v>0</v>
          </cell>
          <cell r="W1154">
            <v>178.46060875999999</v>
          </cell>
          <cell r="X1154">
            <v>0</v>
          </cell>
          <cell r="Y1154">
            <v>0</v>
          </cell>
          <cell r="Z1154">
            <v>0</v>
          </cell>
        </row>
        <row r="1155">
          <cell r="A1155" t="str">
            <v>Redlands Sewage Pumping Station</v>
          </cell>
          <cell r="B1155" t="str">
            <v>Sewage Pumping Facilities</v>
          </cell>
          <cell r="C1155" t="str">
            <v>Sewage Pumping Facilities</v>
          </cell>
          <cell r="D1155">
            <v>1</v>
          </cell>
          <cell r="E1155">
            <v>168</v>
          </cell>
          <cell r="F1155">
            <v>671.26</v>
          </cell>
          <cell r="G1155">
            <v>149757.71677500001</v>
          </cell>
          <cell r="H1155">
            <v>0</v>
          </cell>
          <cell r="I1155">
            <v>0</v>
          </cell>
          <cell r="J1155">
            <v>0</v>
          </cell>
          <cell r="K1155">
            <v>539.1300267557516</v>
          </cell>
          <cell r="L1155">
            <v>149758.34076548656</v>
          </cell>
          <cell r="M1155">
            <v>5990.3086710000007</v>
          </cell>
          <cell r="N1155">
            <v>149758.34076548656</v>
          </cell>
          <cell r="O1155">
            <v>223.10034973853135</v>
          </cell>
          <cell r="P1155">
            <v>891.41869503265809</v>
          </cell>
          <cell r="Q1155">
            <v>539.1300267557516</v>
          </cell>
          <cell r="R1155">
            <v>0</v>
          </cell>
          <cell r="S1155">
            <v>149757.71677500001</v>
          </cell>
          <cell r="T1155">
            <v>0</v>
          </cell>
          <cell r="U1155">
            <v>0</v>
          </cell>
          <cell r="V1155">
            <v>0</v>
          </cell>
          <cell r="W1155">
            <v>5990.3086710000007</v>
          </cell>
          <cell r="X1155">
            <v>0</v>
          </cell>
          <cell r="Y1155">
            <v>0</v>
          </cell>
          <cell r="Z1155">
            <v>0</v>
          </cell>
        </row>
        <row r="1156">
          <cell r="A1156" t="str">
            <v>Regan Park</v>
          </cell>
          <cell r="B1156" t="str">
            <v>Outdoor Recreational Facilities</v>
          </cell>
          <cell r="C1156" t="str">
            <v>Outdoor Recreational Facilities</v>
          </cell>
          <cell r="D1156">
            <v>12819</v>
          </cell>
          <cell r="E1156">
            <v>100</v>
          </cell>
          <cell r="F1156">
            <v>0</v>
          </cell>
          <cell r="G1156">
            <v>624.98500200000001</v>
          </cell>
          <cell r="H1156">
            <v>0</v>
          </cell>
          <cell r="I1156">
            <v>0</v>
          </cell>
          <cell r="J1156">
            <v>0</v>
          </cell>
          <cell r="K1156">
            <v>2.2499553819750298</v>
          </cell>
          <cell r="L1156">
            <v>624.98760610417492</v>
          </cell>
          <cell r="M1156">
            <v>24.999400080000001</v>
          </cell>
          <cell r="N1156">
            <v>4.8754786340913868E-2</v>
          </cell>
          <cell r="O1156" t="e">
            <v>#DIV/0!</v>
          </cell>
          <cell r="P1156">
            <v>4.8754786340913869E-4</v>
          </cell>
          <cell r="Q1156">
            <v>2.2499553819750298</v>
          </cell>
          <cell r="R1156">
            <v>0</v>
          </cell>
          <cell r="S1156">
            <v>624.98500200000001</v>
          </cell>
          <cell r="T1156">
            <v>0</v>
          </cell>
          <cell r="U1156">
            <v>0</v>
          </cell>
          <cell r="V1156">
            <v>0</v>
          </cell>
          <cell r="W1156">
            <v>24.999400080000001</v>
          </cell>
          <cell r="X1156">
            <v>0</v>
          </cell>
          <cell r="Y1156">
            <v>0</v>
          </cell>
          <cell r="Z1156">
            <v>0</v>
          </cell>
        </row>
        <row r="1157">
          <cell r="A1157" t="str">
            <v>Regent Park Aquatic Centre</v>
          </cell>
          <cell r="B1157" t="str">
            <v>Indoor Recreational Facilities</v>
          </cell>
          <cell r="C1157" t="str">
            <v>Indoor Recreational Facilities</v>
          </cell>
          <cell r="D1157">
            <v>30505</v>
          </cell>
          <cell r="E1157">
            <v>100</v>
          </cell>
          <cell r="F1157">
            <v>0</v>
          </cell>
          <cell r="G1157">
            <v>1077114.878613</v>
          </cell>
          <cell r="H1157">
            <v>24383.203382</v>
          </cell>
          <cell r="I1157">
            <v>0</v>
          </cell>
          <cell r="J1157">
            <v>0</v>
          </cell>
          <cell r="K1157">
            <v>4804.2961192559515</v>
          </cell>
          <cell r="L1157">
            <v>1334526.6997933199</v>
          </cell>
          <cell r="M1157">
            <v>89405.122777271579</v>
          </cell>
          <cell r="N1157">
            <v>43.747801992896896</v>
          </cell>
          <cell r="O1157" t="e">
            <v>#DIV/0!</v>
          </cell>
          <cell r="P1157">
            <v>0.43747801992896895</v>
          </cell>
          <cell r="Q1157">
            <v>3877.6297197299791</v>
          </cell>
          <cell r="R1157">
            <v>926.66639952597257</v>
          </cell>
          <cell r="S1157">
            <v>1077114.878613</v>
          </cell>
          <cell r="T1157">
            <v>252163.77441562939</v>
          </cell>
          <cell r="U1157">
            <v>0</v>
          </cell>
          <cell r="V1157">
            <v>0</v>
          </cell>
          <cell r="W1157">
            <v>43084.595144520004</v>
          </cell>
          <cell r="X1157">
            <v>46320.527632751582</v>
          </cell>
          <cell r="Y1157">
            <v>0</v>
          </cell>
          <cell r="Z1157">
            <v>0</v>
          </cell>
        </row>
        <row r="1158">
          <cell r="A1158" t="str">
            <v>Regent Park C.C</v>
          </cell>
          <cell r="B1158" t="str">
            <v>Community Centres</v>
          </cell>
          <cell r="C1158" t="str">
            <v>Community Centres</v>
          </cell>
          <cell r="D1158">
            <v>55004</v>
          </cell>
          <cell r="E1158">
            <v>100</v>
          </cell>
          <cell r="F1158">
            <v>0</v>
          </cell>
          <cell r="G1158">
            <v>809998.37609699997</v>
          </cell>
          <cell r="H1158">
            <v>3725.4778230000002</v>
          </cell>
          <cell r="I1158">
            <v>0</v>
          </cell>
          <cell r="J1158">
            <v>0</v>
          </cell>
          <cell r="K1158">
            <v>3057.5904537458523</v>
          </cell>
          <cell r="L1158">
            <v>849330.68159607006</v>
          </cell>
          <cell r="M1158">
            <v>39477.188009454869</v>
          </cell>
          <cell r="N1158">
            <v>15.44125302879918</v>
          </cell>
          <cell r="O1158" t="e">
            <v>#DIV/0!</v>
          </cell>
          <cell r="P1158">
            <v>0.15441253028799179</v>
          </cell>
          <cell r="Q1158">
            <v>2916.0063039248412</v>
          </cell>
          <cell r="R1158">
            <v>141.58414982101095</v>
          </cell>
          <cell r="S1158">
            <v>809998.37609699997</v>
          </cell>
          <cell r="T1158">
            <v>38527.774002119098</v>
          </cell>
          <cell r="U1158">
            <v>0</v>
          </cell>
          <cell r="V1158">
            <v>0</v>
          </cell>
          <cell r="W1158">
            <v>32399.935043879999</v>
          </cell>
          <cell r="X1158">
            <v>7077.2529655748704</v>
          </cell>
          <cell r="Y1158">
            <v>0</v>
          </cell>
          <cell r="Z1158">
            <v>0</v>
          </cell>
        </row>
        <row r="1159">
          <cell r="A1159" t="str">
            <v>Regent Park Childcare Centre</v>
          </cell>
          <cell r="B1159" t="str">
            <v>Child Care Facilities</v>
          </cell>
          <cell r="C1159" t="str">
            <v>Child Care Facilities</v>
          </cell>
          <cell r="D1159">
            <v>15963</v>
          </cell>
          <cell r="E1159">
            <v>100</v>
          </cell>
          <cell r="F1159">
            <v>0</v>
          </cell>
          <cell r="G1159">
            <v>305919.11239899998</v>
          </cell>
          <cell r="H1159">
            <v>0</v>
          </cell>
          <cell r="I1159">
            <v>0</v>
          </cell>
          <cell r="J1159">
            <v>0</v>
          </cell>
          <cell r="K1159">
            <v>1101.3133934230859</v>
          </cell>
          <cell r="L1159">
            <v>305920.38706196833</v>
          </cell>
          <cell r="M1159">
            <v>12236.76449596</v>
          </cell>
          <cell r="N1159">
            <v>19.16434173162741</v>
          </cell>
          <cell r="O1159" t="e">
            <v>#DIV/0!</v>
          </cell>
          <cell r="P1159">
            <v>0.1916434173162741</v>
          </cell>
          <cell r="Q1159">
            <v>1101.3133934230859</v>
          </cell>
          <cell r="R1159">
            <v>0</v>
          </cell>
          <cell r="S1159">
            <v>305919.11239899998</v>
          </cell>
          <cell r="T1159">
            <v>0</v>
          </cell>
          <cell r="U1159">
            <v>0</v>
          </cell>
          <cell r="V1159">
            <v>0</v>
          </cell>
          <cell r="W1159">
            <v>12236.76449596</v>
          </cell>
          <cell r="X1159">
            <v>0</v>
          </cell>
          <cell r="Y1159">
            <v>0</v>
          </cell>
          <cell r="Z1159">
            <v>0</v>
          </cell>
        </row>
        <row r="1160">
          <cell r="A1160" t="str">
            <v>Regent Park North R.C</v>
          </cell>
          <cell r="B1160" t="str">
            <v>Community Centres</v>
          </cell>
          <cell r="C1160" t="str">
            <v>Community Centres</v>
          </cell>
          <cell r="D1160">
            <v>6168</v>
          </cell>
          <cell r="E1160">
            <v>100</v>
          </cell>
          <cell r="F1160">
            <v>0</v>
          </cell>
          <cell r="G1160">
            <v>32760.774315999999</v>
          </cell>
          <cell r="H1160">
            <v>0</v>
          </cell>
          <cell r="I1160">
            <v>0</v>
          </cell>
          <cell r="J1160">
            <v>0</v>
          </cell>
          <cell r="K1160">
            <v>117.93927894921472</v>
          </cell>
          <cell r="L1160">
            <v>32760.910819226312</v>
          </cell>
          <cell r="M1160">
            <v>1310.4309726399999</v>
          </cell>
          <cell r="N1160">
            <v>5.3114317151793635</v>
          </cell>
          <cell r="O1160" t="e">
            <v>#DIV/0!</v>
          </cell>
          <cell r="P1160">
            <v>5.3114317151793634E-2</v>
          </cell>
          <cell r="Q1160">
            <v>117.93927894921472</v>
          </cell>
          <cell r="R1160">
            <v>0</v>
          </cell>
          <cell r="S1160">
            <v>32760.774315999999</v>
          </cell>
          <cell r="T1160">
            <v>0</v>
          </cell>
          <cell r="U1160">
            <v>0</v>
          </cell>
          <cell r="V1160">
            <v>0</v>
          </cell>
          <cell r="W1160">
            <v>1310.4309726399999</v>
          </cell>
          <cell r="X1160">
            <v>0</v>
          </cell>
          <cell r="Y1160">
            <v>0</v>
          </cell>
          <cell r="Z1160">
            <v>0</v>
          </cell>
        </row>
        <row r="1161">
          <cell r="A1161" t="str">
            <v>Regent Park South Rink</v>
          </cell>
          <cell r="B1161" t="str">
            <v>Outdoor Recreational Facilities</v>
          </cell>
          <cell r="C1161" t="str">
            <v>Outdoor Recreational Facilities</v>
          </cell>
          <cell r="D1161">
            <v>2519</v>
          </cell>
          <cell r="E1161">
            <v>100</v>
          </cell>
          <cell r="F1161">
            <v>0</v>
          </cell>
          <cell r="G1161">
            <v>214578.596727</v>
          </cell>
          <cell r="H1161">
            <v>0</v>
          </cell>
          <cell r="I1161">
            <v>0</v>
          </cell>
          <cell r="J1161">
            <v>0</v>
          </cell>
          <cell r="K1161">
            <v>772.48616689615085</v>
          </cell>
          <cell r="L1161">
            <v>214579.49080448636</v>
          </cell>
          <cell r="M1161">
            <v>8583.1438690800005</v>
          </cell>
          <cell r="N1161">
            <v>85.184394920399512</v>
          </cell>
          <cell r="O1161" t="e">
            <v>#DIV/0!</v>
          </cell>
          <cell r="P1161">
            <v>0.85184394920399509</v>
          </cell>
          <cell r="Q1161">
            <v>772.48616689615085</v>
          </cell>
          <cell r="R1161">
            <v>0</v>
          </cell>
          <cell r="S1161">
            <v>214578.596727</v>
          </cell>
          <cell r="T1161">
            <v>0</v>
          </cell>
          <cell r="U1161">
            <v>0</v>
          </cell>
          <cell r="V1161">
            <v>0</v>
          </cell>
          <cell r="W1161">
            <v>8583.1438690800005</v>
          </cell>
          <cell r="X1161">
            <v>0</v>
          </cell>
          <cell r="Y1161">
            <v>0</v>
          </cell>
          <cell r="Z1161">
            <v>0</v>
          </cell>
        </row>
        <row r="1162">
          <cell r="A1162" t="str">
            <v>Rennie Park /Ice Rink</v>
          </cell>
          <cell r="B1162" t="str">
            <v>Outdoor Recreational Facilities</v>
          </cell>
          <cell r="C1162" t="str">
            <v>Outdoor Recreational Facilities</v>
          </cell>
          <cell r="D1162">
            <v>495</v>
          </cell>
          <cell r="E1162">
            <v>100</v>
          </cell>
          <cell r="F1162">
            <v>0</v>
          </cell>
          <cell r="G1162">
            <v>490591.60831200005</v>
          </cell>
          <cell r="H1162">
            <v>0</v>
          </cell>
          <cell r="I1162">
            <v>0</v>
          </cell>
          <cell r="J1162">
            <v>0</v>
          </cell>
          <cell r="K1162">
            <v>1766.1371487973247</v>
          </cell>
          <cell r="L1162">
            <v>490593.65244370134</v>
          </cell>
          <cell r="M1162">
            <v>19623.664332480002</v>
          </cell>
          <cell r="N1162">
            <v>991.09828776505321</v>
          </cell>
          <cell r="O1162" t="e">
            <v>#DIV/0!</v>
          </cell>
          <cell r="P1162">
            <v>9.9109828776505324</v>
          </cell>
          <cell r="Q1162">
            <v>1766.1371487973247</v>
          </cell>
          <cell r="R1162">
            <v>0</v>
          </cell>
          <cell r="S1162">
            <v>490591.60831200005</v>
          </cell>
          <cell r="T1162">
            <v>0</v>
          </cell>
          <cell r="U1162">
            <v>0</v>
          </cell>
          <cell r="V1162">
            <v>0</v>
          </cell>
          <cell r="W1162">
            <v>19623.664332480002</v>
          </cell>
          <cell r="X1162">
            <v>0</v>
          </cell>
          <cell r="Y1162">
            <v>0</v>
          </cell>
          <cell r="Z1162">
            <v>0</v>
          </cell>
        </row>
        <row r="1163">
          <cell r="A1163" t="str">
            <v>Rennie Park /Tennis</v>
          </cell>
          <cell r="B1163" t="str">
            <v>Outdoor Recreational Facilities</v>
          </cell>
          <cell r="C1163" t="str">
            <v>Outdoor Recreational Facilities</v>
          </cell>
          <cell r="D1163">
            <v>1047113</v>
          </cell>
          <cell r="E1163">
            <v>100</v>
          </cell>
          <cell r="F1163">
            <v>0</v>
          </cell>
          <cell r="G1163">
            <v>112424.507178</v>
          </cell>
          <cell r="H1163">
            <v>0</v>
          </cell>
          <cell r="I1163">
            <v>0</v>
          </cell>
          <cell r="J1163">
            <v>0</v>
          </cell>
          <cell r="K1163">
            <v>404.72991220840765</v>
          </cell>
          <cell r="L1163">
            <v>112424.97561344657</v>
          </cell>
          <cell r="M1163">
            <v>4496.98028712</v>
          </cell>
          <cell r="N1163">
            <v>0.10736661240329036</v>
          </cell>
          <cell r="O1163" t="e">
            <v>#DIV/0!</v>
          </cell>
          <cell r="P1163">
            <v>1.0736661240329036E-3</v>
          </cell>
          <cell r="Q1163">
            <v>404.72991220840765</v>
          </cell>
          <cell r="R1163">
            <v>0</v>
          </cell>
          <cell r="S1163">
            <v>112424.507178</v>
          </cell>
          <cell r="T1163">
            <v>0</v>
          </cell>
          <cell r="U1163">
            <v>0</v>
          </cell>
          <cell r="V1163">
            <v>0</v>
          </cell>
          <cell r="W1163">
            <v>4496.98028712</v>
          </cell>
          <cell r="X1163">
            <v>0</v>
          </cell>
          <cell r="Y1163">
            <v>0</v>
          </cell>
          <cell r="Z1163">
            <v>0</v>
          </cell>
        </row>
        <row r="1164">
          <cell r="A1164" t="str">
            <v>Rexdale</v>
          </cell>
          <cell r="B1164" t="str">
            <v>Public Libraries</v>
          </cell>
          <cell r="C1164" t="str">
            <v>Public Libraries</v>
          </cell>
          <cell r="D1164">
            <v>5091</v>
          </cell>
          <cell r="E1164">
            <v>70</v>
          </cell>
          <cell r="F1164">
            <v>0</v>
          </cell>
          <cell r="G1164">
            <v>55691.774018000004</v>
          </cell>
          <cell r="H1164">
            <v>5211.460446</v>
          </cell>
          <cell r="I1164">
            <v>0</v>
          </cell>
          <cell r="J1164">
            <v>0</v>
          </cell>
          <cell r="K1164">
            <v>398.54909028915824</v>
          </cell>
          <cell r="L1164">
            <v>110708.0806358773</v>
          </cell>
          <cell r="M1164">
            <v>12127.830255381741</v>
          </cell>
          <cell r="N1164">
            <v>21.745841806300785</v>
          </cell>
          <cell r="O1164" t="e">
            <v>#DIV/0!</v>
          </cell>
          <cell r="P1164">
            <v>0.31065488294715404</v>
          </cell>
          <cell r="Q1164">
            <v>200.49122184141027</v>
          </cell>
          <cell r="R1164">
            <v>198.05786844774798</v>
          </cell>
          <cell r="S1164">
            <v>55691.774018000004</v>
          </cell>
          <cell r="T1164">
            <v>53895.360494398199</v>
          </cell>
          <cell r="U1164">
            <v>0</v>
          </cell>
          <cell r="V1164">
            <v>0</v>
          </cell>
          <cell r="W1164">
            <v>2227.67096072</v>
          </cell>
          <cell r="X1164">
            <v>9900.1592946617402</v>
          </cell>
          <cell r="Y1164">
            <v>0</v>
          </cell>
          <cell r="Z1164">
            <v>0</v>
          </cell>
        </row>
        <row r="1165">
          <cell r="A1165" t="str">
            <v>Rexdale Community Hub</v>
          </cell>
          <cell r="B1165" t="str">
            <v>Administrative Offices</v>
          </cell>
          <cell r="C1165" t="str">
            <v>Administrative Offices</v>
          </cell>
          <cell r="D1165">
            <v>96369</v>
          </cell>
          <cell r="E1165">
            <v>70</v>
          </cell>
          <cell r="F1165">
            <v>0</v>
          </cell>
          <cell r="G1165">
            <v>1123136.117935</v>
          </cell>
          <cell r="H1165">
            <v>95125.03160599999</v>
          </cell>
          <cell r="I1165">
            <v>0</v>
          </cell>
          <cell r="J1165">
            <v>0</v>
          </cell>
          <cell r="K1165">
            <v>7658.4664206684647</v>
          </cell>
          <cell r="L1165">
            <v>2127351.783519018</v>
          </cell>
          <cell r="M1165">
            <v>225633.51600900214</v>
          </cell>
          <cell r="N1165">
            <v>22.075063386763563</v>
          </cell>
          <cell r="O1165" t="e">
            <v>#DIV/0!</v>
          </cell>
          <cell r="P1165">
            <v>0.31535804838233661</v>
          </cell>
          <cell r="Q1165">
            <v>4043.3068716077687</v>
          </cell>
          <cell r="R1165">
            <v>3615.159549060696</v>
          </cell>
          <cell r="S1165">
            <v>1123136.117935</v>
          </cell>
          <cell r="T1165">
            <v>983754.53935977002</v>
          </cell>
          <cell r="U1165">
            <v>0</v>
          </cell>
          <cell r="V1165">
            <v>0</v>
          </cell>
          <cell r="W1165">
            <v>44925.444717400002</v>
          </cell>
          <cell r="X1165">
            <v>180708.07129160213</v>
          </cell>
          <cell r="Y1165">
            <v>0</v>
          </cell>
          <cell r="Z1165">
            <v>0</v>
          </cell>
        </row>
        <row r="1166">
          <cell r="A1166" t="str">
            <v>Richmond Gardens Pool (outdoor)</v>
          </cell>
          <cell r="B1166" t="str">
            <v>Outdoor Recreational Facilities</v>
          </cell>
          <cell r="C1166" t="str">
            <v>Outdoor Recreational Facilities</v>
          </cell>
          <cell r="D1166">
            <v>2594</v>
          </cell>
          <cell r="E1166">
            <v>100</v>
          </cell>
          <cell r="F1166">
            <v>0</v>
          </cell>
          <cell r="G1166">
            <v>47358.438016</v>
          </cell>
          <cell r="H1166">
            <v>5804.2409340000004</v>
          </cell>
          <cell r="I1166">
            <v>0</v>
          </cell>
          <cell r="J1166">
            <v>0</v>
          </cell>
          <cell r="K1166">
            <v>391.07715888469005</v>
          </cell>
          <cell r="L1166">
            <v>108632.54413463613</v>
          </cell>
          <cell r="M1166">
            <v>12920.595980550461</v>
          </cell>
          <cell r="N1166">
            <v>41.878390182974606</v>
          </cell>
          <cell r="O1166" t="e">
            <v>#DIV/0!</v>
          </cell>
          <cell r="P1166">
            <v>0.41878390182974606</v>
          </cell>
          <cell r="Q1166">
            <v>170.49108723417024</v>
          </cell>
          <cell r="R1166">
            <v>220.58607165051981</v>
          </cell>
          <cell r="S1166">
            <v>47358.438016</v>
          </cell>
          <cell r="T1166">
            <v>60025.718467147803</v>
          </cell>
          <cell r="U1166">
            <v>0</v>
          </cell>
          <cell r="V1166">
            <v>0</v>
          </cell>
          <cell r="W1166">
            <v>1894.3375206400001</v>
          </cell>
          <cell r="X1166">
            <v>11026.258459910461</v>
          </cell>
          <cell r="Y1166">
            <v>0</v>
          </cell>
          <cell r="Z1166">
            <v>0</v>
          </cell>
        </row>
        <row r="1167">
          <cell r="A1167" t="str">
            <v>Richmond Substation</v>
          </cell>
          <cell r="B1167" t="str">
            <v>TTC</v>
          </cell>
          <cell r="C1167" t="str">
            <v>TTC</v>
          </cell>
          <cell r="D1167">
            <v>0</v>
          </cell>
          <cell r="E1167">
            <v>168</v>
          </cell>
          <cell r="F1167">
            <v>0</v>
          </cell>
          <cell r="G1167">
            <v>16813080.048484001</v>
          </cell>
          <cell r="H1167">
            <v>0</v>
          </cell>
          <cell r="I1167">
            <v>0</v>
          </cell>
          <cell r="J1167">
            <v>0</v>
          </cell>
          <cell r="K1167">
            <v>60527.340370743128</v>
          </cell>
          <cell r="L1167">
            <v>16813150.102984201</v>
          </cell>
          <cell r="M1167">
            <v>672523.20193936012</v>
          </cell>
          <cell r="N1167" t="e">
            <v>#DIV/0!</v>
          </cell>
          <cell r="O1167" t="e">
            <v>#DIV/0!</v>
          </cell>
          <cell r="P1167" t="e">
            <v>#DIV/0!</v>
          </cell>
          <cell r="Q1167">
            <v>60527.340370743128</v>
          </cell>
          <cell r="R1167">
            <v>0</v>
          </cell>
          <cell r="S1167">
            <v>16813080.048484001</v>
          </cell>
          <cell r="T1167">
            <v>0</v>
          </cell>
          <cell r="U1167">
            <v>0</v>
          </cell>
          <cell r="V1167">
            <v>0</v>
          </cell>
          <cell r="W1167">
            <v>672523.20193936012</v>
          </cell>
          <cell r="X1167">
            <v>0</v>
          </cell>
          <cell r="Y1167">
            <v>0</v>
          </cell>
          <cell r="Z1167">
            <v>0</v>
          </cell>
        </row>
        <row r="1168">
          <cell r="A1168" t="str">
            <v>Richview</v>
          </cell>
          <cell r="B1168" t="str">
            <v>Public Libraries</v>
          </cell>
          <cell r="C1168" t="str">
            <v>Public Libraries</v>
          </cell>
          <cell r="D1168">
            <v>47254</v>
          </cell>
          <cell r="E1168">
            <v>70</v>
          </cell>
          <cell r="F1168">
            <v>0</v>
          </cell>
          <cell r="G1168">
            <v>584022.17191899999</v>
          </cell>
          <cell r="H1168">
            <v>31243.985295000002</v>
          </cell>
          <cell r="I1168">
            <v>0</v>
          </cell>
          <cell r="J1168">
            <v>0</v>
          </cell>
          <cell r="K1168">
            <v>3289.8941430863506</v>
          </cell>
          <cell r="L1168">
            <v>913859.48419065296</v>
          </cell>
          <cell r="M1168">
            <v>82714.773301818554</v>
          </cell>
          <cell r="N1168">
            <v>19.339304274572587</v>
          </cell>
          <cell r="O1168" t="e">
            <v>#DIV/0!</v>
          </cell>
          <cell r="P1168">
            <v>0.27627577535103698</v>
          </cell>
          <cell r="Q1168">
            <v>2102.4885792409787</v>
          </cell>
          <cell r="R1168">
            <v>1187.4055638453717</v>
          </cell>
          <cell r="S1168">
            <v>584022.17191899999</v>
          </cell>
          <cell r="T1168">
            <v>323115.92272530153</v>
          </cell>
          <cell r="U1168">
            <v>0</v>
          </cell>
          <cell r="V1168">
            <v>0</v>
          </cell>
          <cell r="W1168">
            <v>23360.88687676</v>
          </cell>
          <cell r="X1168">
            <v>59353.886425058554</v>
          </cell>
          <cell r="Y1168">
            <v>0</v>
          </cell>
          <cell r="Z1168">
            <v>0</v>
          </cell>
        </row>
        <row r="1169">
          <cell r="A1169" t="str">
            <v>Richview Park</v>
          </cell>
          <cell r="B1169" t="str">
            <v>Outdoor Recreational Facilities</v>
          </cell>
          <cell r="C1169" t="str">
            <v>Outdoor Recreational Facilities</v>
          </cell>
          <cell r="D1169">
            <v>1179380</v>
          </cell>
          <cell r="E1169">
            <v>100</v>
          </cell>
          <cell r="F1169">
            <v>0</v>
          </cell>
          <cell r="G1169">
            <v>10535.520955</v>
          </cell>
          <cell r="H1169">
            <v>0</v>
          </cell>
          <cell r="I1169">
            <v>0</v>
          </cell>
          <cell r="J1169">
            <v>0</v>
          </cell>
          <cell r="K1169">
            <v>37.92803347081432</v>
          </cell>
          <cell r="L1169">
            <v>10535.564853003978</v>
          </cell>
          <cell r="M1169">
            <v>421.42083819999999</v>
          </cell>
          <cell r="N1169">
            <v>8.9331384736081477E-3</v>
          </cell>
          <cell r="O1169" t="e">
            <v>#DIV/0!</v>
          </cell>
          <cell r="P1169">
            <v>8.9331384736081483E-5</v>
          </cell>
          <cell r="Q1169">
            <v>37.92803347081432</v>
          </cell>
          <cell r="R1169">
            <v>0</v>
          </cell>
          <cell r="S1169">
            <v>10535.520955</v>
          </cell>
          <cell r="T1169">
            <v>0</v>
          </cell>
          <cell r="U1169">
            <v>0</v>
          </cell>
          <cell r="V1169">
            <v>0</v>
          </cell>
          <cell r="W1169">
            <v>421.42083819999999</v>
          </cell>
          <cell r="X1169">
            <v>0</v>
          </cell>
          <cell r="Y1169">
            <v>0</v>
          </cell>
          <cell r="Z1169">
            <v>0</v>
          </cell>
        </row>
        <row r="1170">
          <cell r="A1170" t="str">
            <v>Richview Pumping Station</v>
          </cell>
          <cell r="B1170" t="str">
            <v>Water Pumping Facilities</v>
          </cell>
          <cell r="C1170" t="str">
            <v>Water Pumping Facilities</v>
          </cell>
          <cell r="D1170">
            <v>2357</v>
          </cell>
          <cell r="E1170">
            <v>168</v>
          </cell>
          <cell r="F1170">
            <v>59005.54</v>
          </cell>
          <cell r="G1170">
            <v>13894846.006837999</v>
          </cell>
          <cell r="H1170">
            <v>0</v>
          </cell>
          <cell r="I1170">
            <v>0</v>
          </cell>
          <cell r="J1170">
            <v>0</v>
          </cell>
          <cell r="K1170">
            <v>50021.654047306896</v>
          </cell>
          <cell r="L1170">
            <v>13894903.902029693</v>
          </cell>
          <cell r="M1170">
            <v>555793.84027351998</v>
          </cell>
          <cell r="N1170">
            <v>5895.1649987397932</v>
          </cell>
          <cell r="O1170">
            <v>235.48473417970064</v>
          </cell>
          <cell r="P1170">
            <v>35.090267849641627</v>
          </cell>
          <cell r="Q1170">
            <v>50021.654047306896</v>
          </cell>
          <cell r="R1170">
            <v>0</v>
          </cell>
          <cell r="S1170">
            <v>13894846.006837999</v>
          </cell>
          <cell r="T1170">
            <v>0</v>
          </cell>
          <cell r="U1170">
            <v>0</v>
          </cell>
          <cell r="V1170">
            <v>0</v>
          </cell>
          <cell r="W1170">
            <v>555793.84027351998</v>
          </cell>
          <cell r="X1170">
            <v>0</v>
          </cell>
          <cell r="Y1170">
            <v>0</v>
          </cell>
          <cell r="Z1170">
            <v>0</v>
          </cell>
        </row>
        <row r="1171">
          <cell r="A1171" t="str">
            <v>Ridge Park</v>
          </cell>
          <cell r="B1171" t="str">
            <v>Outdoor Recreational Facilities</v>
          </cell>
          <cell r="C1171" t="str">
            <v>Outdoor Recreational Facilities</v>
          </cell>
          <cell r="D1171">
            <v>1</v>
          </cell>
          <cell r="E1171">
            <v>100</v>
          </cell>
          <cell r="F1171">
            <v>0</v>
          </cell>
          <cell r="G1171">
            <v>2847.8516090000003</v>
          </cell>
          <cell r="H1171">
            <v>0</v>
          </cell>
          <cell r="I1171">
            <v>0</v>
          </cell>
          <cell r="J1171">
            <v>0</v>
          </cell>
          <cell r="K1171">
            <v>10.252308510174135</v>
          </cell>
          <cell r="L1171">
            <v>2847.8634750483711</v>
          </cell>
          <cell r="M1171">
            <v>113.91406436000001</v>
          </cell>
          <cell r="N1171">
            <v>2847.8634750483711</v>
          </cell>
          <cell r="O1171" t="e">
            <v>#DIV/0!</v>
          </cell>
          <cell r="P1171">
            <v>28.47863475048371</v>
          </cell>
          <cell r="Q1171">
            <v>10.252308510174135</v>
          </cell>
          <cell r="R1171">
            <v>0</v>
          </cell>
          <cell r="S1171">
            <v>2847.8516090000003</v>
          </cell>
          <cell r="T1171">
            <v>0</v>
          </cell>
          <cell r="U1171">
            <v>0</v>
          </cell>
          <cell r="V1171">
            <v>0</v>
          </cell>
          <cell r="W1171">
            <v>113.91406436000001</v>
          </cell>
          <cell r="X1171">
            <v>0</v>
          </cell>
          <cell r="Y1171">
            <v>0</v>
          </cell>
          <cell r="Z1171">
            <v>0</v>
          </cell>
        </row>
        <row r="1172">
          <cell r="A1172" t="str">
            <v>Ridgevalley Sewage PS</v>
          </cell>
          <cell r="B1172" t="str">
            <v>Sewage Pumping Facilities</v>
          </cell>
          <cell r="C1172" t="str">
            <v>Sewage Pumping Facilities</v>
          </cell>
          <cell r="D1172">
            <v>0</v>
          </cell>
          <cell r="E1172">
            <v>168</v>
          </cell>
          <cell r="F1172">
            <v>229.52</v>
          </cell>
          <cell r="G1172">
            <v>5532.7865679999995</v>
          </cell>
          <cell r="H1172">
            <v>0</v>
          </cell>
          <cell r="I1172">
            <v>0</v>
          </cell>
          <cell r="J1172">
            <v>0</v>
          </cell>
          <cell r="K1172">
            <v>19.918114636598517</v>
          </cell>
          <cell r="L1172">
            <v>5532.8096212773662</v>
          </cell>
          <cell r="M1172">
            <v>221.31146271999998</v>
          </cell>
          <cell r="N1172" t="e">
            <v>#DIV/0!</v>
          </cell>
          <cell r="O1172">
            <v>24.106002184024774</v>
          </cell>
          <cell r="P1172" t="e">
            <v>#DIV/0!</v>
          </cell>
          <cell r="Q1172">
            <v>19.918114636598517</v>
          </cell>
          <cell r="R1172">
            <v>0</v>
          </cell>
          <cell r="S1172">
            <v>5532.7865679999995</v>
          </cell>
          <cell r="T1172">
            <v>0</v>
          </cell>
          <cell r="U1172">
            <v>0</v>
          </cell>
          <cell r="V1172">
            <v>0</v>
          </cell>
          <cell r="W1172">
            <v>221.31146271999998</v>
          </cell>
          <cell r="X1172">
            <v>0</v>
          </cell>
          <cell r="Y1172">
            <v>0</v>
          </cell>
          <cell r="Z1172">
            <v>0</v>
          </cell>
        </row>
        <row r="1173">
          <cell r="A1173" t="str">
            <v>Rivercrest Rink</v>
          </cell>
          <cell r="B1173" t="str">
            <v>Outdoor Recreational Facilities</v>
          </cell>
          <cell r="C1173" t="str">
            <v>Outdoor Recreational Facilities</v>
          </cell>
          <cell r="D1173">
            <v>495</v>
          </cell>
          <cell r="E1173">
            <v>100</v>
          </cell>
          <cell r="F1173">
            <v>0</v>
          </cell>
          <cell r="G1173">
            <v>141950.25140000001</v>
          </cell>
          <cell r="H1173">
            <v>0</v>
          </cell>
          <cell r="I1173">
            <v>0</v>
          </cell>
          <cell r="J1173">
            <v>0</v>
          </cell>
          <cell r="K1173">
            <v>511.02303429377099</v>
          </cell>
          <cell r="L1173">
            <v>141950.84285938082</v>
          </cell>
          <cell r="M1173">
            <v>5678.0100560000001</v>
          </cell>
          <cell r="N1173">
            <v>286.76937951390067</v>
          </cell>
          <cell r="O1173" t="e">
            <v>#DIV/0!</v>
          </cell>
          <cell r="P1173">
            <v>2.8676937951390067</v>
          </cell>
          <cell r="Q1173">
            <v>511.02303429377099</v>
          </cell>
          <cell r="R1173">
            <v>0</v>
          </cell>
          <cell r="S1173">
            <v>141950.25140000001</v>
          </cell>
          <cell r="T1173">
            <v>0</v>
          </cell>
          <cell r="U1173">
            <v>0</v>
          </cell>
          <cell r="V1173">
            <v>0</v>
          </cell>
          <cell r="W1173">
            <v>5678.0100560000001</v>
          </cell>
          <cell r="X1173">
            <v>0</v>
          </cell>
          <cell r="Y1173">
            <v>0</v>
          </cell>
          <cell r="Z1173">
            <v>0</v>
          </cell>
        </row>
        <row r="1174">
          <cell r="A1174" t="str">
            <v>Riverdale</v>
          </cell>
          <cell r="B1174" t="str">
            <v>Public Libraries</v>
          </cell>
          <cell r="C1174" t="str">
            <v>Public Libraries</v>
          </cell>
          <cell r="D1174">
            <v>9655</v>
          </cell>
          <cell r="E1174">
            <v>70</v>
          </cell>
          <cell r="F1174">
            <v>0</v>
          </cell>
          <cell r="G1174">
            <v>154109.29698799999</v>
          </cell>
          <cell r="H1174">
            <v>16903.850209</v>
          </cell>
          <cell r="I1174">
            <v>0</v>
          </cell>
          <cell r="J1174">
            <v>0</v>
          </cell>
          <cell r="K1174">
            <v>1197.2146527507055</v>
          </cell>
          <cell r="L1174">
            <v>332559.62576408486</v>
          </cell>
          <cell r="M1174">
            <v>38276.447083055209</v>
          </cell>
          <cell r="N1174">
            <v>34.444290602183827</v>
          </cell>
          <cell r="O1174" t="e">
            <v>#DIV/0!</v>
          </cell>
          <cell r="P1174">
            <v>0.49206129431691181</v>
          </cell>
          <cell r="Q1174">
            <v>554.79578079625469</v>
          </cell>
          <cell r="R1174">
            <v>642.41887195445076</v>
          </cell>
          <cell r="S1174">
            <v>154109.29698799999</v>
          </cell>
          <cell r="T1174">
            <v>174814.54770641529</v>
          </cell>
          <cell r="U1174">
            <v>0</v>
          </cell>
          <cell r="V1174">
            <v>0</v>
          </cell>
          <cell r="W1174">
            <v>6164.3718795199993</v>
          </cell>
          <cell r="X1174">
            <v>32112.075203535212</v>
          </cell>
          <cell r="Y1174">
            <v>0</v>
          </cell>
          <cell r="Z1174">
            <v>0</v>
          </cell>
        </row>
        <row r="1175">
          <cell r="A1175" t="str">
            <v>Riverdale Farm</v>
          </cell>
          <cell r="B1175" t="str">
            <v>Cultural Facilities</v>
          </cell>
          <cell r="C1175" t="str">
            <v>Cultural Facilities</v>
          </cell>
          <cell r="D1175">
            <v>23713</v>
          </cell>
          <cell r="E1175">
            <v>100</v>
          </cell>
          <cell r="F1175">
            <v>0</v>
          </cell>
          <cell r="G1175">
            <v>70039.381431000002</v>
          </cell>
          <cell r="H1175">
            <v>11168.768381</v>
          </cell>
          <cell r="I1175">
            <v>0</v>
          </cell>
          <cell r="J1175">
            <v>0</v>
          </cell>
          <cell r="K1175">
            <v>676.60396695704344</v>
          </cell>
          <cell r="L1175">
            <v>187945.54637695651</v>
          </cell>
          <cell r="M1175">
            <v>24018.772862941893</v>
          </cell>
          <cell r="N1175">
            <v>7.9258443207083253</v>
          </cell>
          <cell r="O1175" t="e">
            <v>#DIV/0!</v>
          </cell>
          <cell r="P1175">
            <v>7.9258443207083251E-2</v>
          </cell>
          <cell r="Q1175">
            <v>252.14282374232147</v>
          </cell>
          <cell r="R1175">
            <v>424.46114321472203</v>
          </cell>
          <cell r="S1175">
            <v>70039.381431000002</v>
          </cell>
          <cell r="T1175">
            <v>115504.05196578769</v>
          </cell>
          <cell r="U1175">
            <v>0</v>
          </cell>
          <cell r="V1175">
            <v>0</v>
          </cell>
          <cell r="W1175">
            <v>2801.5752572400002</v>
          </cell>
          <cell r="X1175">
            <v>21217.197605701891</v>
          </cell>
          <cell r="Y1175">
            <v>0</v>
          </cell>
          <cell r="Z1175">
            <v>0</v>
          </cell>
        </row>
        <row r="1176">
          <cell r="A1176" t="str">
            <v>Riverdale Park East</v>
          </cell>
          <cell r="B1176" t="str">
            <v>Outdoor Recreational Facilities</v>
          </cell>
          <cell r="C1176" t="str">
            <v>Outdoor Recreational Facilities</v>
          </cell>
          <cell r="D1176">
            <v>23401</v>
          </cell>
          <cell r="E1176">
            <v>100</v>
          </cell>
          <cell r="F1176">
            <v>0</v>
          </cell>
          <cell r="G1176">
            <v>442935.47479000001</v>
          </cell>
          <cell r="H1176">
            <v>59521.494725999997</v>
          </cell>
          <cell r="I1176">
            <v>0</v>
          </cell>
          <cell r="J1176">
            <v>0</v>
          </cell>
          <cell r="K1176">
            <v>3856.6466637939384</v>
          </cell>
          <cell r="L1176">
            <v>1071290.7399427607</v>
          </cell>
          <cell r="M1176">
            <v>130789.80730763494</v>
          </cell>
          <cell r="N1176">
            <v>45.779699155709615</v>
          </cell>
          <cell r="O1176" t="e">
            <v>#DIV/0!</v>
          </cell>
          <cell r="P1176">
            <v>0.45779699155709613</v>
          </cell>
          <cell r="Q1176">
            <v>1594.5743532761219</v>
          </cell>
          <cell r="R1176">
            <v>2262.0723105178167</v>
          </cell>
          <cell r="S1176">
            <v>442935.47479000001</v>
          </cell>
          <cell r="T1176">
            <v>615553.44200787414</v>
          </cell>
          <cell r="U1176">
            <v>0</v>
          </cell>
          <cell r="V1176">
            <v>0</v>
          </cell>
          <cell r="W1176">
            <v>17717.4189916</v>
          </cell>
          <cell r="X1176">
            <v>113072.38831603494</v>
          </cell>
          <cell r="Y1176">
            <v>0</v>
          </cell>
          <cell r="Z1176">
            <v>0</v>
          </cell>
        </row>
        <row r="1177">
          <cell r="A1177" t="str">
            <v>Riverdale Park West</v>
          </cell>
          <cell r="B1177" t="str">
            <v>Outdoor Recreational Facilities</v>
          </cell>
          <cell r="C1177" t="str">
            <v>Outdoor Recreational Facilities</v>
          </cell>
          <cell r="D1177">
            <v>1</v>
          </cell>
          <cell r="E1177">
            <v>100</v>
          </cell>
          <cell r="F1177">
            <v>0</v>
          </cell>
          <cell r="G1177">
            <v>295249.479085</v>
          </cell>
          <cell r="H1177">
            <v>12011.727272999999</v>
          </cell>
          <cell r="I1177">
            <v>0</v>
          </cell>
          <cell r="J1177">
            <v>0</v>
          </cell>
          <cell r="K1177">
            <v>1519.3997531711639</v>
          </cell>
          <cell r="L1177">
            <v>422055.48699198995</v>
          </cell>
          <cell r="M1177">
            <v>34628.537346645368</v>
          </cell>
          <cell r="N1177">
            <v>422055.48699198995</v>
          </cell>
          <cell r="O1177" t="e">
            <v>#DIV/0!</v>
          </cell>
          <cell r="P1177">
            <v>4220.5548699198998</v>
          </cell>
          <cell r="Q1177">
            <v>1062.9025534481862</v>
          </cell>
          <cell r="R1177">
            <v>456.49719972297765</v>
          </cell>
          <cell r="S1177">
            <v>295249.479085</v>
          </cell>
          <cell r="T1177">
            <v>124221.67993918408</v>
          </cell>
          <cell r="U1177">
            <v>0</v>
          </cell>
          <cell r="V1177">
            <v>0</v>
          </cell>
          <cell r="W1177">
            <v>11809.979163399999</v>
          </cell>
          <cell r="X1177">
            <v>22818.558183245368</v>
          </cell>
          <cell r="Y1177">
            <v>0</v>
          </cell>
          <cell r="Z1177">
            <v>0</v>
          </cell>
        </row>
        <row r="1178">
          <cell r="A1178" t="str">
            <v>Riverlea Greenhouse</v>
          </cell>
          <cell r="B1178" t="str">
            <v>Greenhouses</v>
          </cell>
          <cell r="C1178" t="str">
            <v>Greenhouses</v>
          </cell>
          <cell r="D1178">
            <v>17018</v>
          </cell>
          <cell r="E1178">
            <v>168</v>
          </cell>
          <cell r="F1178">
            <v>0</v>
          </cell>
          <cell r="G1178">
            <v>97700.794811</v>
          </cell>
          <cell r="H1178">
            <v>90367.499284000005</v>
          </cell>
          <cell r="I1178">
            <v>0</v>
          </cell>
          <cell r="J1178">
            <v>0</v>
          </cell>
          <cell r="K1178">
            <v>3786.0772247566792</v>
          </cell>
          <cell r="L1178">
            <v>1051688.1179879664</v>
          </cell>
          <cell r="M1178">
            <v>175578.26650726196</v>
          </cell>
          <cell r="N1178">
            <v>61.798573157125773</v>
          </cell>
          <cell r="O1178" t="e">
            <v>#DIV/0!</v>
          </cell>
          <cell r="P1178">
            <v>0.36784864974479625</v>
          </cell>
          <cell r="Q1178">
            <v>351.72432683152215</v>
          </cell>
          <cell r="R1178">
            <v>3434.3528979251573</v>
          </cell>
          <cell r="S1178">
            <v>97700.794811</v>
          </cell>
          <cell r="T1178">
            <v>934553.56734534283</v>
          </cell>
          <cell r="U1178">
            <v>0</v>
          </cell>
          <cell r="V1178">
            <v>0</v>
          </cell>
          <cell r="W1178">
            <v>3908.0317924400001</v>
          </cell>
          <cell r="X1178">
            <v>171670.23471482197</v>
          </cell>
          <cell r="Y1178">
            <v>0</v>
          </cell>
          <cell r="Z1178">
            <v>0</v>
          </cell>
        </row>
        <row r="1179">
          <cell r="A1179" t="str">
            <v>Riverside Sewage Pumping Station</v>
          </cell>
          <cell r="B1179" t="str">
            <v>Sewage Pumping Facilities</v>
          </cell>
          <cell r="C1179" t="str">
            <v>Sewage Pumping Facilities</v>
          </cell>
          <cell r="D1179">
            <v>1</v>
          </cell>
          <cell r="E1179">
            <v>168</v>
          </cell>
          <cell r="F1179">
            <v>39.869999999999997</v>
          </cell>
          <cell r="G1179">
            <v>2124.2532550000001</v>
          </cell>
          <cell r="H1179">
            <v>0</v>
          </cell>
          <cell r="I1179">
            <v>0</v>
          </cell>
          <cell r="J1179">
            <v>0</v>
          </cell>
          <cell r="K1179">
            <v>7.6473435817988245</v>
          </cell>
          <cell r="L1179">
            <v>2124.2621060552292</v>
          </cell>
          <cell r="M1179">
            <v>84.9701302</v>
          </cell>
          <cell r="N1179">
            <v>2124.2621060552292</v>
          </cell>
          <cell r="O1179">
            <v>53.279711714452702</v>
          </cell>
          <cell r="P1179">
            <v>12.644417297947793</v>
          </cell>
          <cell r="Q1179">
            <v>7.6473435817988245</v>
          </cell>
          <cell r="R1179">
            <v>0</v>
          </cell>
          <cell r="S1179">
            <v>2124.2532550000001</v>
          </cell>
          <cell r="T1179">
            <v>0</v>
          </cell>
          <cell r="U1179">
            <v>0</v>
          </cell>
          <cell r="V1179">
            <v>0</v>
          </cell>
          <cell r="W1179">
            <v>84.9701302</v>
          </cell>
          <cell r="X1179">
            <v>0</v>
          </cell>
          <cell r="Y1179">
            <v>0</v>
          </cell>
          <cell r="Z1179">
            <v>0</v>
          </cell>
        </row>
        <row r="1180">
          <cell r="A1180" t="str">
            <v>Riverview Gdns Park</v>
          </cell>
          <cell r="B1180" t="str">
            <v>Parking Lots and Garages</v>
          </cell>
          <cell r="C1180" t="str">
            <v>Parking Lots and Garages</v>
          </cell>
          <cell r="D1180">
            <v>100</v>
          </cell>
          <cell r="E1180">
            <v>168</v>
          </cell>
          <cell r="F1180">
            <v>0</v>
          </cell>
          <cell r="G1180">
            <v>23488.254607999999</v>
          </cell>
          <cell r="H1180">
            <v>0</v>
          </cell>
          <cell r="I1180">
            <v>0</v>
          </cell>
          <cell r="J1180">
            <v>0</v>
          </cell>
          <cell r="K1180">
            <v>84.558068912619106</v>
          </cell>
          <cell r="L1180">
            <v>23488.35247572753</v>
          </cell>
          <cell r="M1180">
            <v>939.53018431999999</v>
          </cell>
          <cell r="N1180">
            <v>234.8835247572753</v>
          </cell>
          <cell r="O1180" t="e">
            <v>#DIV/0!</v>
          </cell>
          <cell r="P1180">
            <v>1.3981162187933054</v>
          </cell>
          <cell r="Q1180">
            <v>84.558068912619106</v>
          </cell>
          <cell r="R1180">
            <v>0</v>
          </cell>
          <cell r="S1180">
            <v>23488.254607999999</v>
          </cell>
          <cell r="T1180">
            <v>0</v>
          </cell>
          <cell r="U1180">
            <v>0</v>
          </cell>
          <cell r="V1180">
            <v>0</v>
          </cell>
          <cell r="W1180">
            <v>939.53018431999999</v>
          </cell>
          <cell r="X1180">
            <v>0</v>
          </cell>
          <cell r="Y1180">
            <v>0</v>
          </cell>
          <cell r="Z1180">
            <v>0</v>
          </cell>
        </row>
        <row r="1181">
          <cell r="A1181" t="str">
            <v>Riverwood Sewage Pumping Station</v>
          </cell>
          <cell r="B1181" t="str">
            <v>Water Misc Service</v>
          </cell>
          <cell r="C1181" t="str">
            <v>Water Misc Service</v>
          </cell>
          <cell r="D1181">
            <v>1</v>
          </cell>
          <cell r="E1181">
            <v>168</v>
          </cell>
          <cell r="F1181">
            <v>0</v>
          </cell>
          <cell r="G1181">
            <v>24155.144539000001</v>
          </cell>
          <cell r="H1181">
            <v>0</v>
          </cell>
          <cell r="I1181">
            <v>0</v>
          </cell>
          <cell r="J1181">
            <v>0</v>
          </cell>
          <cell r="K1181">
            <v>86.958882667568076</v>
          </cell>
          <cell r="L1181">
            <v>24155.245185435579</v>
          </cell>
          <cell r="M1181">
            <v>966.2057815600001</v>
          </cell>
          <cell r="N1181">
            <v>24155.245185435579</v>
          </cell>
          <cell r="O1181" t="e">
            <v>#DIV/0!</v>
          </cell>
          <cell r="P1181">
            <v>143.78122134187845</v>
          </cell>
          <cell r="Q1181">
            <v>86.958882667568076</v>
          </cell>
          <cell r="R1181">
            <v>0</v>
          </cell>
          <cell r="S1181">
            <v>24155.144539000001</v>
          </cell>
          <cell r="T1181">
            <v>0</v>
          </cell>
          <cell r="U1181">
            <v>0</v>
          </cell>
          <cell r="V1181">
            <v>0</v>
          </cell>
          <cell r="W1181">
            <v>966.2057815600001</v>
          </cell>
          <cell r="X1181">
            <v>0</v>
          </cell>
          <cell r="Y1181">
            <v>0</v>
          </cell>
          <cell r="Z1181">
            <v>0</v>
          </cell>
        </row>
        <row r="1182">
          <cell r="A1182" t="str">
            <v>Robertson House</v>
          </cell>
          <cell r="B1182" t="str">
            <v>Shelters &amp; Housing</v>
          </cell>
          <cell r="C1182" t="str">
            <v>Shelters &amp; Housing</v>
          </cell>
          <cell r="D1182">
            <v>19795</v>
          </cell>
          <cell r="E1182">
            <v>168</v>
          </cell>
          <cell r="F1182">
            <v>0</v>
          </cell>
          <cell r="G1182">
            <v>485855.83706699999</v>
          </cell>
          <cell r="H1182">
            <v>87017.443270999996</v>
          </cell>
          <cell r="I1182">
            <v>0</v>
          </cell>
          <cell r="J1182">
            <v>0</v>
          </cell>
          <cell r="K1182">
            <v>5056.1246897550864</v>
          </cell>
          <cell r="L1182">
            <v>1404479.0804875239</v>
          </cell>
          <cell r="M1182">
            <v>184740.400290166</v>
          </cell>
          <cell r="N1182">
            <v>70.951203863982016</v>
          </cell>
          <cell r="O1182" t="e">
            <v>#DIV/0!</v>
          </cell>
          <cell r="P1182">
            <v>0.42232859442846438</v>
          </cell>
          <cell r="Q1182">
            <v>1749.0883012787558</v>
          </cell>
          <cell r="R1182">
            <v>3307.036388476331</v>
          </cell>
          <cell r="S1182">
            <v>485855.83706699999</v>
          </cell>
          <cell r="T1182">
            <v>899908.29307570064</v>
          </cell>
          <cell r="U1182">
            <v>0</v>
          </cell>
          <cell r="V1182">
            <v>0</v>
          </cell>
          <cell r="W1182">
            <v>19434.23348268</v>
          </cell>
          <cell r="X1182">
            <v>165306.16680748601</v>
          </cell>
          <cell r="Y1182">
            <v>0</v>
          </cell>
          <cell r="Z1182">
            <v>0</v>
          </cell>
        </row>
        <row r="1183">
          <cell r="A1183" t="str">
            <v>Rockcliffe GreenHouse</v>
          </cell>
          <cell r="B1183" t="str">
            <v>Greenhouses</v>
          </cell>
          <cell r="C1183" t="str">
            <v>Greenhouses</v>
          </cell>
          <cell r="D1183">
            <v>12271</v>
          </cell>
          <cell r="E1183">
            <v>168</v>
          </cell>
          <cell r="F1183">
            <v>0</v>
          </cell>
          <cell r="G1183">
            <v>85149.371197999993</v>
          </cell>
          <cell r="H1183">
            <v>89641.001250000001</v>
          </cell>
          <cell r="I1183">
            <v>0</v>
          </cell>
          <cell r="J1183">
            <v>0</v>
          </cell>
          <cell r="K1183">
            <v>3713.2818675116828</v>
          </cell>
          <cell r="L1183">
            <v>1031467.1854199119</v>
          </cell>
          <cell r="M1183">
            <v>173696.08851253253</v>
          </cell>
          <cell r="N1183">
            <v>84.057304654870165</v>
          </cell>
          <cell r="O1183" t="e">
            <v>#DIV/0!</v>
          </cell>
          <cell r="P1183">
            <v>0.50034109913613189</v>
          </cell>
          <cell r="Q1183">
            <v>306.53901355336791</v>
          </cell>
          <cell r="R1183">
            <v>3406.7428539583148</v>
          </cell>
          <cell r="S1183">
            <v>85149.371197999993</v>
          </cell>
          <cell r="T1183">
            <v>927040.34262712498</v>
          </cell>
          <cell r="U1183">
            <v>0</v>
          </cell>
          <cell r="V1183">
            <v>0</v>
          </cell>
          <cell r="W1183">
            <v>3405.9748479199998</v>
          </cell>
          <cell r="X1183">
            <v>170290.11366461252</v>
          </cell>
          <cell r="Y1183">
            <v>0</v>
          </cell>
          <cell r="Z1183">
            <v>0</v>
          </cell>
        </row>
        <row r="1184">
          <cell r="A1184" t="str">
            <v>Rockcliffe Yard</v>
          </cell>
          <cell r="B1184" t="str">
            <v>Storage Facilities</v>
          </cell>
          <cell r="C1184" t="str">
            <v>Storage Facilities</v>
          </cell>
          <cell r="D1184">
            <v>14047</v>
          </cell>
          <cell r="E1184">
            <v>70</v>
          </cell>
          <cell r="F1184">
            <v>0</v>
          </cell>
          <cell r="G1184">
            <v>73034.208104999998</v>
          </cell>
          <cell r="H1184">
            <v>36309.587501000002</v>
          </cell>
          <cell r="I1184">
            <v>0</v>
          </cell>
          <cell r="J1184">
            <v>0</v>
          </cell>
          <cell r="K1184">
            <v>1642.8444377311998</v>
          </cell>
          <cell r="L1184">
            <v>456345.67714755551</v>
          </cell>
          <cell r="M1184">
            <v>71898.328603974689</v>
          </cell>
          <cell r="N1184">
            <v>32.48705610789176</v>
          </cell>
          <cell r="O1184" t="e">
            <v>#DIV/0!</v>
          </cell>
          <cell r="P1184">
            <v>0.46410080154131084</v>
          </cell>
          <cell r="Q1184">
            <v>262.92424469112154</v>
          </cell>
          <cell r="R1184">
            <v>1379.9201930400782</v>
          </cell>
          <cell r="S1184">
            <v>73034.208104999998</v>
          </cell>
          <cell r="T1184">
            <v>375502.86105909169</v>
          </cell>
          <cell r="U1184">
            <v>0</v>
          </cell>
          <cell r="V1184">
            <v>0</v>
          </cell>
          <cell r="W1184">
            <v>2921.3683242000002</v>
          </cell>
          <cell r="X1184">
            <v>68976.960279774692</v>
          </cell>
          <cell r="Y1184">
            <v>0</v>
          </cell>
          <cell r="Z1184">
            <v>0</v>
          </cell>
        </row>
        <row r="1185">
          <cell r="A1185" t="str">
            <v>Roding Arena &amp; R.C</v>
          </cell>
          <cell r="B1185" t="str">
            <v>Indoor Recreational Facilities</v>
          </cell>
          <cell r="C1185" t="str">
            <v>Indoor Recreational Facilities</v>
          </cell>
          <cell r="D1185">
            <v>30494</v>
          </cell>
          <cell r="E1185">
            <v>100</v>
          </cell>
          <cell r="F1185">
            <v>0</v>
          </cell>
          <cell r="G1185">
            <v>618094.28395000007</v>
          </cell>
          <cell r="H1185">
            <v>31346.137763999999</v>
          </cell>
          <cell r="I1185">
            <v>0</v>
          </cell>
          <cell r="J1185">
            <v>0</v>
          </cell>
          <cell r="K1185">
            <v>3416.4364898166996</v>
          </cell>
          <cell r="L1185">
            <v>949010.13606019435</v>
          </cell>
          <cell r="M1185">
            <v>84271.71580689316</v>
          </cell>
          <cell r="N1185">
            <v>31.121208633180114</v>
          </cell>
          <cell r="O1185" t="e">
            <v>#DIV/0!</v>
          </cell>
          <cell r="P1185">
            <v>0.31121208633180114</v>
          </cell>
          <cell r="Q1185">
            <v>2225.1486936342594</v>
          </cell>
          <cell r="R1185">
            <v>1191.2877961824402</v>
          </cell>
          <cell r="S1185">
            <v>618094.28395000007</v>
          </cell>
          <cell r="T1185">
            <v>324172.35291395878</v>
          </cell>
          <cell r="U1185">
            <v>0</v>
          </cell>
          <cell r="V1185">
            <v>0</v>
          </cell>
          <cell r="W1185">
            <v>24723.771358000002</v>
          </cell>
          <cell r="X1185">
            <v>59547.944448893162</v>
          </cell>
          <cell r="Y1185">
            <v>0</v>
          </cell>
          <cell r="Z1185">
            <v>0</v>
          </cell>
        </row>
        <row r="1186">
          <cell r="A1186" t="str">
            <v>Roncesvalles Substation</v>
          </cell>
          <cell r="B1186" t="str">
            <v>TTC</v>
          </cell>
          <cell r="C1186" t="str">
            <v>TTC</v>
          </cell>
          <cell r="D1186">
            <v>0</v>
          </cell>
          <cell r="E1186">
            <v>168</v>
          </cell>
          <cell r="F1186">
            <v>0</v>
          </cell>
          <cell r="G1186">
            <v>9970656.0477740001</v>
          </cell>
          <cell r="H1186">
            <v>114557.69677400001</v>
          </cell>
          <cell r="I1186">
            <v>0</v>
          </cell>
          <cell r="J1186">
            <v>0</v>
          </cell>
          <cell r="K1186">
            <v>40248.195576856095</v>
          </cell>
          <cell r="L1186">
            <v>11180054.326904472</v>
          </cell>
          <cell r="M1186">
            <v>616450.35289556009</v>
          </cell>
          <cell r="N1186" t="e">
            <v>#DIV/0!</v>
          </cell>
          <cell r="O1186" t="e">
            <v>#DIV/0!</v>
          </cell>
          <cell r="P1186" t="e">
            <v>#DIV/0!</v>
          </cell>
          <cell r="Q1186">
            <v>35894.511331827118</v>
          </cell>
          <cell r="R1186">
            <v>4353.6842450289787</v>
          </cell>
          <cell r="S1186">
            <v>9970656.0477740001</v>
          </cell>
          <cell r="T1186">
            <v>1184721.3327276758</v>
          </cell>
          <cell r="U1186">
            <v>0</v>
          </cell>
          <cell r="V1186">
            <v>0</v>
          </cell>
          <cell r="W1186">
            <v>398826.24191096</v>
          </cell>
          <cell r="X1186">
            <v>217624.11098460009</v>
          </cell>
          <cell r="Y1186">
            <v>0</v>
          </cell>
          <cell r="Z1186">
            <v>0</v>
          </cell>
        </row>
        <row r="1187">
          <cell r="A1187" t="str">
            <v>Rosedale Park</v>
          </cell>
          <cell r="B1187" t="str">
            <v>Outdoor Recreational Facilities</v>
          </cell>
          <cell r="C1187" t="str">
            <v>Outdoor Recreational Facilities</v>
          </cell>
          <cell r="D1187">
            <v>4575</v>
          </cell>
          <cell r="E1187">
            <v>100</v>
          </cell>
          <cell r="F1187">
            <v>0</v>
          </cell>
          <cell r="G1187">
            <v>224033.84986699998</v>
          </cell>
          <cell r="H1187">
            <v>1341.306386</v>
          </cell>
          <cell r="I1187">
            <v>0</v>
          </cell>
          <cell r="J1187">
            <v>0</v>
          </cell>
          <cell r="K1187">
            <v>857.50062059068762</v>
          </cell>
          <cell r="L1187">
            <v>238194.61683074656</v>
          </cell>
          <cell r="M1187">
            <v>11509.420323100339</v>
          </cell>
          <cell r="N1187">
            <v>52.064397121474656</v>
          </cell>
          <cell r="O1187" t="e">
            <v>#DIV/0!</v>
          </cell>
          <cell r="P1187">
            <v>0.52064397121474659</v>
          </cell>
          <cell r="Q1187">
            <v>806.52522002894796</v>
          </cell>
          <cell r="R1187">
            <v>50.975400561739633</v>
          </cell>
          <cell r="S1187">
            <v>224033.84986699998</v>
          </cell>
          <cell r="T1187">
            <v>13871.3882520962</v>
          </cell>
          <cell r="U1187">
            <v>0</v>
          </cell>
          <cell r="V1187">
            <v>0</v>
          </cell>
          <cell r="W1187">
            <v>8961.3539946799992</v>
          </cell>
          <cell r="X1187">
            <v>2548.0663284203401</v>
          </cell>
          <cell r="Y1187">
            <v>0</v>
          </cell>
          <cell r="Z1187">
            <v>0</v>
          </cell>
        </row>
        <row r="1188">
          <cell r="A1188" t="str">
            <v>Rosedale Subway Stn</v>
          </cell>
          <cell r="B1188" t="str">
            <v>TTC</v>
          </cell>
          <cell r="C1188" t="str">
            <v>TTC</v>
          </cell>
          <cell r="D1188">
            <v>0</v>
          </cell>
          <cell r="E1188">
            <v>168</v>
          </cell>
          <cell r="F1188">
            <v>0</v>
          </cell>
          <cell r="G1188">
            <v>269653.29280900001</v>
          </cell>
          <cell r="H1188">
            <v>0</v>
          </cell>
          <cell r="I1188">
            <v>0</v>
          </cell>
          <cell r="J1188">
            <v>0</v>
          </cell>
          <cell r="K1188">
            <v>970.75589891179209</v>
          </cell>
          <cell r="L1188">
            <v>269654.41636438668</v>
          </cell>
          <cell r="M1188">
            <v>10786.13171236</v>
          </cell>
          <cell r="N1188" t="e">
            <v>#DIV/0!</v>
          </cell>
          <cell r="O1188" t="e">
            <v>#DIV/0!</v>
          </cell>
          <cell r="P1188" t="e">
            <v>#DIV/0!</v>
          </cell>
          <cell r="Q1188">
            <v>970.75589891179209</v>
          </cell>
          <cell r="R1188">
            <v>0</v>
          </cell>
          <cell r="S1188">
            <v>269653.29280900001</v>
          </cell>
          <cell r="T1188">
            <v>0</v>
          </cell>
          <cell r="U1188">
            <v>0</v>
          </cell>
          <cell r="V1188">
            <v>0</v>
          </cell>
          <cell r="W1188">
            <v>10786.13171236</v>
          </cell>
          <cell r="X1188">
            <v>0</v>
          </cell>
          <cell r="Y1188">
            <v>0</v>
          </cell>
          <cell r="Z1188">
            <v>0</v>
          </cell>
        </row>
        <row r="1189">
          <cell r="A1189" t="str">
            <v>Rosegarden Park</v>
          </cell>
          <cell r="B1189" t="str">
            <v>Outdoor Recreational Facilities</v>
          </cell>
          <cell r="C1189" t="str">
            <v>Outdoor Recreational Facilities</v>
          </cell>
          <cell r="D1189">
            <v>1</v>
          </cell>
          <cell r="E1189">
            <v>100</v>
          </cell>
          <cell r="F1189">
            <v>0</v>
          </cell>
          <cell r="G1189">
            <v>14282.834117999999</v>
          </cell>
          <cell r="H1189">
            <v>0</v>
          </cell>
          <cell r="I1189">
            <v>0</v>
          </cell>
          <cell r="J1189">
            <v>0</v>
          </cell>
          <cell r="K1189">
            <v>51.418417067311765</v>
          </cell>
          <cell r="L1189">
            <v>14282.893629808825</v>
          </cell>
          <cell r="M1189">
            <v>571.31336471999998</v>
          </cell>
          <cell r="N1189">
            <v>14282.893629808825</v>
          </cell>
          <cell r="O1189" t="e">
            <v>#DIV/0!</v>
          </cell>
          <cell r="P1189">
            <v>142.82893629808825</v>
          </cell>
          <cell r="Q1189">
            <v>51.418417067311765</v>
          </cell>
          <cell r="R1189">
            <v>0</v>
          </cell>
          <cell r="S1189">
            <v>14282.834117999999</v>
          </cell>
          <cell r="T1189">
            <v>0</v>
          </cell>
          <cell r="U1189">
            <v>0</v>
          </cell>
          <cell r="V1189">
            <v>0</v>
          </cell>
          <cell r="W1189">
            <v>571.31336471999998</v>
          </cell>
          <cell r="X1189">
            <v>0</v>
          </cell>
          <cell r="Y1189">
            <v>0</v>
          </cell>
          <cell r="Z1189">
            <v>0</v>
          </cell>
        </row>
        <row r="1190">
          <cell r="A1190" t="str">
            <v>Rosehill Pumping Station</v>
          </cell>
          <cell r="B1190" t="str">
            <v>Water Pumping Facilities</v>
          </cell>
          <cell r="C1190" t="str">
            <v>Water Pumping Facilities</v>
          </cell>
          <cell r="D1190">
            <v>1550</v>
          </cell>
          <cell r="E1190">
            <v>168</v>
          </cell>
          <cell r="F1190">
            <v>35742.68</v>
          </cell>
          <cell r="G1190">
            <v>10868367.201935999</v>
          </cell>
          <cell r="H1190">
            <v>0</v>
          </cell>
          <cell r="I1190">
            <v>0</v>
          </cell>
          <cell r="J1190">
            <v>0</v>
          </cell>
          <cell r="K1190">
            <v>39126.284952477625</v>
          </cell>
          <cell r="L1190">
            <v>10868412.486799341</v>
          </cell>
          <cell r="M1190">
            <v>434734.68807743996</v>
          </cell>
          <cell r="N1190">
            <v>7011.8790237415105</v>
          </cell>
          <cell r="O1190">
            <v>304.07379879738568</v>
          </cell>
          <cell r="P1190">
            <v>41.737375141318516</v>
          </cell>
          <cell r="Q1190">
            <v>39126.284952477625</v>
          </cell>
          <cell r="R1190">
            <v>0</v>
          </cell>
          <cell r="S1190">
            <v>10868367.201935999</v>
          </cell>
          <cell r="T1190">
            <v>0</v>
          </cell>
          <cell r="U1190">
            <v>0</v>
          </cell>
          <cell r="V1190">
            <v>0</v>
          </cell>
          <cell r="W1190">
            <v>434734.68807743996</v>
          </cell>
          <cell r="X1190">
            <v>0</v>
          </cell>
          <cell r="Y1190">
            <v>0</v>
          </cell>
          <cell r="Z1190">
            <v>0</v>
          </cell>
        </row>
        <row r="1191">
          <cell r="A1191" t="str">
            <v>Rosehill Reservoir</v>
          </cell>
          <cell r="B1191" t="str">
            <v>Water Misc Service</v>
          </cell>
          <cell r="C1191" t="str">
            <v>Water Misc Service</v>
          </cell>
          <cell r="D1191">
            <v>2023</v>
          </cell>
          <cell r="E1191">
            <v>168</v>
          </cell>
          <cell r="F1191">
            <v>0</v>
          </cell>
          <cell r="G1191">
            <v>71044.869658000011</v>
          </cell>
          <cell r="H1191">
            <v>0</v>
          </cell>
          <cell r="I1191">
            <v>0</v>
          </cell>
          <cell r="J1191">
            <v>0</v>
          </cell>
          <cell r="K1191">
            <v>255.76259644184489</v>
          </cell>
          <cell r="L1191">
            <v>71045.165678290243</v>
          </cell>
          <cell r="M1191">
            <v>2841.7947863200006</v>
          </cell>
          <cell r="N1191">
            <v>35.118717586895819</v>
          </cell>
          <cell r="O1191" t="e">
            <v>#DIV/0!</v>
          </cell>
          <cell r="P1191">
            <v>0.20903998563628465</v>
          </cell>
          <cell r="Q1191">
            <v>255.76259644184489</v>
          </cell>
          <cell r="R1191">
            <v>0</v>
          </cell>
          <cell r="S1191">
            <v>71044.869658000011</v>
          </cell>
          <cell r="T1191">
            <v>0</v>
          </cell>
          <cell r="U1191">
            <v>0</v>
          </cell>
          <cell r="V1191">
            <v>0</v>
          </cell>
          <cell r="W1191">
            <v>2841.7947863200006</v>
          </cell>
          <cell r="X1191">
            <v>0</v>
          </cell>
          <cell r="Y1191">
            <v>0</v>
          </cell>
          <cell r="Z1191">
            <v>0</v>
          </cell>
        </row>
        <row r="1192">
          <cell r="A1192" t="str">
            <v>Roselawn Comm Tower</v>
          </cell>
          <cell r="B1192" t="str">
            <v>Communication Towers</v>
          </cell>
          <cell r="C1192" t="str">
            <v>Communication Towers</v>
          </cell>
          <cell r="D1192">
            <v>1</v>
          </cell>
          <cell r="E1192">
            <v>168</v>
          </cell>
          <cell r="F1192">
            <v>0</v>
          </cell>
          <cell r="G1192">
            <v>57596.382383000004</v>
          </cell>
          <cell r="H1192">
            <v>0</v>
          </cell>
          <cell r="I1192">
            <v>0</v>
          </cell>
          <cell r="J1192">
            <v>0</v>
          </cell>
          <cell r="K1192">
            <v>207.34784052453574</v>
          </cell>
          <cell r="L1192">
            <v>57596.622367926597</v>
          </cell>
          <cell r="M1192">
            <v>2303.8552953200001</v>
          </cell>
          <cell r="N1192">
            <v>57596.622367926597</v>
          </cell>
          <cell r="O1192" t="e">
            <v>#DIV/0!</v>
          </cell>
          <cell r="P1192">
            <v>342.83703790432497</v>
          </cell>
          <cell r="Q1192">
            <v>207.34784052453574</v>
          </cell>
          <cell r="R1192">
            <v>0</v>
          </cell>
          <cell r="S1192">
            <v>57596.382383000004</v>
          </cell>
          <cell r="T1192">
            <v>0</v>
          </cell>
          <cell r="U1192">
            <v>0</v>
          </cell>
          <cell r="V1192">
            <v>0</v>
          </cell>
          <cell r="W1192">
            <v>2303.8552953200001</v>
          </cell>
          <cell r="X1192">
            <v>0</v>
          </cell>
          <cell r="Y1192">
            <v>0</v>
          </cell>
          <cell r="Z1192">
            <v>0</v>
          </cell>
        </row>
        <row r="1193">
          <cell r="A1193" t="str">
            <v>Rosethorn Park</v>
          </cell>
          <cell r="B1193" t="str">
            <v>Outdoor Recreational Facilities</v>
          </cell>
          <cell r="C1193" t="str">
            <v>Outdoor Recreational Facilities</v>
          </cell>
          <cell r="D1193">
            <v>125830</v>
          </cell>
          <cell r="E1193">
            <v>100</v>
          </cell>
          <cell r="F1193">
            <v>0</v>
          </cell>
          <cell r="G1193">
            <v>5709.8841110000003</v>
          </cell>
          <cell r="H1193">
            <v>0</v>
          </cell>
          <cell r="I1193">
            <v>0</v>
          </cell>
          <cell r="J1193">
            <v>0</v>
          </cell>
          <cell r="K1193">
            <v>20.555668447861667</v>
          </cell>
          <cell r="L1193">
            <v>5709.9079021837961</v>
          </cell>
          <cell r="M1193">
            <v>228.39536444000001</v>
          </cell>
          <cell r="N1193">
            <v>4.5377953605529653E-2</v>
          </cell>
          <cell r="O1193" t="e">
            <v>#DIV/0!</v>
          </cell>
          <cell r="P1193">
            <v>4.5377953605529653E-4</v>
          </cell>
          <cell r="Q1193">
            <v>20.555668447861667</v>
          </cell>
          <cell r="R1193">
            <v>0</v>
          </cell>
          <cell r="S1193">
            <v>5709.8841110000003</v>
          </cell>
          <cell r="T1193">
            <v>0</v>
          </cell>
          <cell r="U1193">
            <v>0</v>
          </cell>
          <cell r="V1193">
            <v>0</v>
          </cell>
          <cell r="W1193">
            <v>228.39536444000001</v>
          </cell>
          <cell r="X1193">
            <v>0</v>
          </cell>
          <cell r="Y1193">
            <v>0</v>
          </cell>
          <cell r="Z1193">
            <v>0</v>
          </cell>
        </row>
        <row r="1194">
          <cell r="A1194" t="str">
            <v>Rosetta Mcclain Gardens</v>
          </cell>
          <cell r="B1194" t="str">
            <v>Outdoor Recreational Facilities</v>
          </cell>
          <cell r="C1194" t="str">
            <v>Outdoor Recreational Facilities</v>
          </cell>
          <cell r="D1194">
            <v>1098</v>
          </cell>
          <cell r="E1194">
            <v>100</v>
          </cell>
          <cell r="F1194">
            <v>0</v>
          </cell>
          <cell r="G1194">
            <v>29516.008206000002</v>
          </cell>
          <cell r="H1194">
            <v>0</v>
          </cell>
          <cell r="I1194">
            <v>0</v>
          </cell>
          <cell r="J1194">
            <v>0</v>
          </cell>
          <cell r="K1194">
            <v>106.25807228172309</v>
          </cell>
          <cell r="L1194">
            <v>29516.131189367527</v>
          </cell>
          <cell r="M1194">
            <v>1180.6403282400001</v>
          </cell>
          <cell r="N1194">
            <v>26.881722394688094</v>
          </cell>
          <cell r="O1194" t="e">
            <v>#DIV/0!</v>
          </cell>
          <cell r="P1194">
            <v>0.26881722394688096</v>
          </cell>
          <cell r="Q1194">
            <v>106.25807228172309</v>
          </cell>
          <cell r="R1194">
            <v>0</v>
          </cell>
          <cell r="S1194">
            <v>29516.008206000002</v>
          </cell>
          <cell r="T1194">
            <v>0</v>
          </cell>
          <cell r="U1194">
            <v>0</v>
          </cell>
          <cell r="V1194">
            <v>0</v>
          </cell>
          <cell r="W1194">
            <v>1180.6403282400001</v>
          </cell>
          <cell r="X1194">
            <v>0</v>
          </cell>
          <cell r="Y1194">
            <v>0</v>
          </cell>
          <cell r="Z1194">
            <v>0</v>
          </cell>
        </row>
        <row r="1195">
          <cell r="A1195" t="str">
            <v>Rotary Peace Park</v>
          </cell>
          <cell r="B1195" t="str">
            <v>Outdoor Recreational Facilities</v>
          </cell>
          <cell r="C1195" t="str">
            <v>Outdoor Recreational Facilities</v>
          </cell>
          <cell r="D1195">
            <v>1647</v>
          </cell>
          <cell r="E1195">
            <v>100</v>
          </cell>
          <cell r="F1195">
            <v>0</v>
          </cell>
          <cell r="G1195">
            <v>8321.9845600000008</v>
          </cell>
          <cell r="H1195">
            <v>2443.8407050000001</v>
          </cell>
          <cell r="I1195">
            <v>0</v>
          </cell>
          <cell r="J1195">
            <v>0</v>
          </cell>
          <cell r="K1195">
            <v>122.83570683432333</v>
          </cell>
          <cell r="L1195">
            <v>34121.029676200924</v>
          </cell>
          <cell r="M1195">
            <v>4975.419131281451</v>
          </cell>
          <cell r="N1195">
            <v>20.717079341955632</v>
          </cell>
          <cell r="O1195" t="e">
            <v>#DIV/0!</v>
          </cell>
          <cell r="P1195">
            <v>0.20717079341955633</v>
          </cell>
          <cell r="Q1195">
            <v>29.9592692457684</v>
          </cell>
          <cell r="R1195">
            <v>92.876437588554936</v>
          </cell>
          <cell r="S1195">
            <v>8321.9845600000008</v>
          </cell>
          <cell r="T1195">
            <v>25273.467418898501</v>
          </cell>
          <cell r="U1195">
            <v>0</v>
          </cell>
          <cell r="V1195">
            <v>0</v>
          </cell>
          <cell r="W1195">
            <v>332.87938240000005</v>
          </cell>
          <cell r="X1195">
            <v>4642.5397488814506</v>
          </cell>
          <cell r="Y1195">
            <v>0</v>
          </cell>
          <cell r="Z1195">
            <v>0</v>
          </cell>
        </row>
        <row r="1196">
          <cell r="A1196" t="str">
            <v>Rotary Pool (outdoor)</v>
          </cell>
          <cell r="B1196" t="str">
            <v>Outdoor Recreational Facilities</v>
          </cell>
          <cell r="C1196" t="str">
            <v>Outdoor Recreational Facilities</v>
          </cell>
          <cell r="D1196">
            <v>3477</v>
          </cell>
          <cell r="E1196">
            <v>100</v>
          </cell>
          <cell r="F1196">
            <v>0</v>
          </cell>
          <cell r="G1196">
            <v>31555.985811999999</v>
          </cell>
          <cell r="H1196">
            <v>21244</v>
          </cell>
          <cell r="I1196">
            <v>0</v>
          </cell>
          <cell r="J1196">
            <v>0</v>
          </cell>
          <cell r="K1196">
            <v>920.9652174558837</v>
          </cell>
          <cell r="L1196">
            <v>255823.67151552325</v>
          </cell>
          <cell r="M1196">
            <v>41619.253792479998</v>
          </cell>
          <cell r="N1196">
            <v>73.575976852321901</v>
          </cell>
          <cell r="O1196" t="e">
            <v>#DIV/0!</v>
          </cell>
          <cell r="P1196">
            <v>0.735759768523219</v>
          </cell>
          <cell r="Q1196">
            <v>113.60202226298718</v>
          </cell>
          <cell r="R1196">
            <v>807.36319519289657</v>
          </cell>
          <cell r="S1196">
            <v>31555.985811999999</v>
          </cell>
          <cell r="T1196">
            <v>219699.0748</v>
          </cell>
          <cell r="U1196">
            <v>0</v>
          </cell>
          <cell r="V1196">
            <v>0</v>
          </cell>
          <cell r="W1196">
            <v>1262.23943248</v>
          </cell>
          <cell r="X1196">
            <v>40357.014360000001</v>
          </cell>
          <cell r="Y1196">
            <v>0</v>
          </cell>
          <cell r="Z1196">
            <v>0</v>
          </cell>
        </row>
        <row r="1197">
          <cell r="A1197" t="str">
            <v>Rotherham Ave 15</v>
          </cell>
          <cell r="B1197" t="str">
            <v>Fire Stations</v>
          </cell>
          <cell r="C1197" t="str">
            <v>Fire Stations</v>
          </cell>
          <cell r="D1197">
            <v>23002</v>
          </cell>
          <cell r="E1197">
            <v>168</v>
          </cell>
          <cell r="F1197">
            <v>0</v>
          </cell>
          <cell r="G1197">
            <v>158350.286337</v>
          </cell>
          <cell r="H1197">
            <v>26789.851928</v>
          </cell>
          <cell r="I1197">
            <v>0</v>
          </cell>
          <cell r="J1197">
            <v>0</v>
          </cell>
          <cell r="K1197">
            <v>1588.1927814833612</v>
          </cell>
          <cell r="L1197">
            <v>441164.66152315587</v>
          </cell>
          <cell r="M1197">
            <v>57226.425262582321</v>
          </cell>
          <cell r="N1197">
            <v>19.179404465835834</v>
          </cell>
          <cell r="O1197" t="e">
            <v>#DIV/0!</v>
          </cell>
          <cell r="P1197">
            <v>0.11416312182045139</v>
          </cell>
          <cell r="Q1197">
            <v>570.06340606749507</v>
          </cell>
          <cell r="R1197">
            <v>1018.1293754158662</v>
          </cell>
          <cell r="S1197">
            <v>158350.286337</v>
          </cell>
          <cell r="T1197">
            <v>277052.61168379756</v>
          </cell>
          <cell r="U1197">
            <v>0</v>
          </cell>
          <cell r="V1197">
            <v>0</v>
          </cell>
          <cell r="W1197">
            <v>6334.0114534800005</v>
          </cell>
          <cell r="X1197">
            <v>50892.41380910232</v>
          </cell>
          <cell r="Y1197">
            <v>0</v>
          </cell>
          <cell r="Z1197">
            <v>0</v>
          </cell>
        </row>
        <row r="1198">
          <cell r="A1198" t="str">
            <v>Rouge Beach Park</v>
          </cell>
          <cell r="B1198" t="str">
            <v>Outdoor Recreational Facilities</v>
          </cell>
          <cell r="C1198" t="str">
            <v>Outdoor Recreational Facilities</v>
          </cell>
          <cell r="D1198">
            <v>6975</v>
          </cell>
          <cell r="E1198">
            <v>100</v>
          </cell>
          <cell r="F1198">
            <v>0</v>
          </cell>
          <cell r="G1198">
            <v>18728.336327000001</v>
          </cell>
          <cell r="H1198">
            <v>0</v>
          </cell>
          <cell r="I1198">
            <v>0</v>
          </cell>
          <cell r="J1198">
            <v>0</v>
          </cell>
          <cell r="K1198">
            <v>67.422291702244905</v>
          </cell>
          <cell r="L1198">
            <v>18728.414361734696</v>
          </cell>
          <cell r="M1198">
            <v>749.13345308000009</v>
          </cell>
          <cell r="N1198">
            <v>2.6850773278472682</v>
          </cell>
          <cell r="O1198" t="e">
            <v>#DIV/0!</v>
          </cell>
          <cell r="P1198">
            <v>2.685077327847268E-2</v>
          </cell>
          <cell r="Q1198">
            <v>67.422291702244905</v>
          </cell>
          <cell r="R1198">
            <v>0</v>
          </cell>
          <cell r="S1198">
            <v>18728.336327000001</v>
          </cell>
          <cell r="T1198">
            <v>0</v>
          </cell>
          <cell r="U1198">
            <v>0</v>
          </cell>
          <cell r="V1198">
            <v>0</v>
          </cell>
          <cell r="W1198">
            <v>749.13345308000009</v>
          </cell>
          <cell r="X1198">
            <v>0</v>
          </cell>
          <cell r="Y1198">
            <v>0</v>
          </cell>
          <cell r="Z1198">
            <v>0</v>
          </cell>
        </row>
        <row r="1199">
          <cell r="A1199" t="str">
            <v>Rouge Water Tank &amp; Valve House</v>
          </cell>
          <cell r="B1199" t="str">
            <v>Water Misc Service</v>
          </cell>
          <cell r="C1199" t="str">
            <v>Water Misc Service</v>
          </cell>
          <cell r="D1199">
            <v>2142</v>
          </cell>
          <cell r="E1199">
            <v>168</v>
          </cell>
          <cell r="F1199">
            <v>0</v>
          </cell>
          <cell r="G1199">
            <v>192211.15527300001</v>
          </cell>
          <cell r="H1199">
            <v>0</v>
          </cell>
          <cell r="I1199">
            <v>0</v>
          </cell>
          <cell r="J1199">
            <v>0</v>
          </cell>
          <cell r="K1199">
            <v>691.96304215012913</v>
          </cell>
          <cell r="L1199">
            <v>192211.95615281365</v>
          </cell>
          <cell r="M1199">
            <v>7688.4462109200003</v>
          </cell>
          <cell r="N1199">
            <v>89.734806794030646</v>
          </cell>
          <cell r="O1199" t="e">
            <v>#DIV/0!</v>
          </cell>
          <cell r="P1199">
            <v>0.53413575472637287</v>
          </cell>
          <cell r="Q1199">
            <v>691.96304215012913</v>
          </cell>
          <cell r="R1199">
            <v>0</v>
          </cell>
          <cell r="S1199">
            <v>192211.15527300001</v>
          </cell>
          <cell r="T1199">
            <v>0</v>
          </cell>
          <cell r="U1199">
            <v>0</v>
          </cell>
          <cell r="V1199">
            <v>0</v>
          </cell>
          <cell r="W1199">
            <v>7688.4462109200003</v>
          </cell>
          <cell r="X1199">
            <v>0</v>
          </cell>
          <cell r="Y1199">
            <v>0</v>
          </cell>
          <cell r="Z1199">
            <v>0</v>
          </cell>
        </row>
        <row r="1200">
          <cell r="A1200" t="str">
            <v>Roundhouse Complex</v>
          </cell>
          <cell r="B1200" t="str">
            <v>Cultural Facilities</v>
          </cell>
          <cell r="C1200" t="str">
            <v>Cultural Facilities</v>
          </cell>
          <cell r="D1200">
            <v>94001</v>
          </cell>
          <cell r="E1200">
            <v>100</v>
          </cell>
          <cell r="F1200">
            <v>0</v>
          </cell>
          <cell r="G1200">
            <v>146896.883287</v>
          </cell>
          <cell r="H1200">
            <v>0</v>
          </cell>
          <cell r="I1200">
            <v>0</v>
          </cell>
          <cell r="J1200">
            <v>0</v>
          </cell>
          <cell r="K1200">
            <v>528.83098328644928</v>
          </cell>
          <cell r="L1200">
            <v>146897.49535734704</v>
          </cell>
          <cell r="M1200">
            <v>5875.8753314800006</v>
          </cell>
          <cell r="N1200">
            <v>1.56272268760276</v>
          </cell>
          <cell r="O1200" t="e">
            <v>#DIV/0!</v>
          </cell>
          <cell r="P1200">
            <v>1.5627226876027599E-2</v>
          </cell>
          <cell r="Q1200">
            <v>528.83098328644928</v>
          </cell>
          <cell r="R1200">
            <v>0</v>
          </cell>
          <cell r="S1200">
            <v>146896.883287</v>
          </cell>
          <cell r="T1200">
            <v>0</v>
          </cell>
          <cell r="U1200">
            <v>0</v>
          </cell>
          <cell r="V1200">
            <v>0</v>
          </cell>
          <cell r="W1200">
            <v>5875.8753314800006</v>
          </cell>
          <cell r="X1200">
            <v>0</v>
          </cell>
          <cell r="Y1200">
            <v>0</v>
          </cell>
          <cell r="Z1200">
            <v>0</v>
          </cell>
        </row>
        <row r="1201">
          <cell r="A1201" t="str">
            <v>Roundhouse Park</v>
          </cell>
          <cell r="B1201" t="str">
            <v>Outdoor Recreational Facilities</v>
          </cell>
          <cell r="C1201" t="str">
            <v>Outdoor Recreational Facilities</v>
          </cell>
          <cell r="D1201">
            <v>515440</v>
          </cell>
          <cell r="E1201">
            <v>100</v>
          </cell>
          <cell r="F1201">
            <v>0</v>
          </cell>
          <cell r="G1201">
            <v>23967.301228</v>
          </cell>
          <cell r="H1201">
            <v>0</v>
          </cell>
          <cell r="I1201">
            <v>0</v>
          </cell>
          <cell r="J1201">
            <v>0</v>
          </cell>
          <cell r="K1201">
            <v>86.282643930318415</v>
          </cell>
          <cell r="L1201">
            <v>23967.401091755117</v>
          </cell>
          <cell r="M1201">
            <v>958.69204911999998</v>
          </cell>
          <cell r="N1201">
            <v>4.649891566769191E-2</v>
          </cell>
          <cell r="O1201" t="e">
            <v>#DIV/0!</v>
          </cell>
          <cell r="P1201">
            <v>4.6498915667691912E-4</v>
          </cell>
          <cell r="Q1201">
            <v>86.282643930318415</v>
          </cell>
          <cell r="R1201">
            <v>0</v>
          </cell>
          <cell r="S1201">
            <v>23967.301228</v>
          </cell>
          <cell r="T1201">
            <v>0</v>
          </cell>
          <cell r="U1201">
            <v>0</v>
          </cell>
          <cell r="V1201">
            <v>0</v>
          </cell>
          <cell r="W1201">
            <v>958.69204911999998</v>
          </cell>
          <cell r="X1201">
            <v>0</v>
          </cell>
          <cell r="Y1201">
            <v>0</v>
          </cell>
          <cell r="Z1201">
            <v>0</v>
          </cell>
        </row>
        <row r="1202">
          <cell r="A1202" t="str">
            <v>Rowntree Mills Park</v>
          </cell>
          <cell r="B1202" t="str">
            <v>Outdoor Recreational Facilities</v>
          </cell>
          <cell r="C1202" t="str">
            <v>Outdoor Recreational Facilities</v>
          </cell>
          <cell r="D1202">
            <v>1389</v>
          </cell>
          <cell r="E1202">
            <v>100</v>
          </cell>
          <cell r="F1202">
            <v>0</v>
          </cell>
          <cell r="G1202">
            <v>52958.231748999999</v>
          </cell>
          <cell r="H1202">
            <v>0</v>
          </cell>
          <cell r="I1202">
            <v>0</v>
          </cell>
          <cell r="J1202">
            <v>0</v>
          </cell>
          <cell r="K1202">
            <v>190.65042866987622</v>
          </cell>
          <cell r="L1202">
            <v>52958.452408298952</v>
          </cell>
          <cell r="M1202">
            <v>2118.3292699600001</v>
          </cell>
          <cell r="N1202">
            <v>38.127035571129554</v>
          </cell>
          <cell r="O1202" t="e">
            <v>#DIV/0!</v>
          </cell>
          <cell r="P1202">
            <v>0.38127035571129553</v>
          </cell>
          <cell r="Q1202">
            <v>190.65042866987622</v>
          </cell>
          <cell r="R1202">
            <v>0</v>
          </cell>
          <cell r="S1202">
            <v>52958.231748999999</v>
          </cell>
          <cell r="T1202">
            <v>0</v>
          </cell>
          <cell r="U1202">
            <v>0</v>
          </cell>
          <cell r="V1202">
            <v>0</v>
          </cell>
          <cell r="W1202">
            <v>2118.3292699600001</v>
          </cell>
          <cell r="X1202">
            <v>0</v>
          </cell>
          <cell r="Y1202">
            <v>0</v>
          </cell>
          <cell r="Z1202">
            <v>0</v>
          </cell>
        </row>
        <row r="1203">
          <cell r="A1203" t="str">
            <v>Roxborough Parkette</v>
          </cell>
          <cell r="B1203" t="str">
            <v>Outdoor Recreational Facilities</v>
          </cell>
          <cell r="C1203" t="str">
            <v>Outdoor Recreational Facilities</v>
          </cell>
          <cell r="D1203">
            <v>86143</v>
          </cell>
          <cell r="E1203">
            <v>100</v>
          </cell>
          <cell r="F1203">
            <v>0</v>
          </cell>
          <cell r="G1203">
            <v>13527.012182</v>
          </cell>
          <cell r="H1203">
            <v>0</v>
          </cell>
          <cell r="I1203">
            <v>0</v>
          </cell>
          <cell r="J1203">
            <v>0</v>
          </cell>
          <cell r="K1203">
            <v>48.697446760382732</v>
          </cell>
          <cell r="L1203">
            <v>13527.068544550759</v>
          </cell>
          <cell r="M1203">
            <v>541.08048728000006</v>
          </cell>
          <cell r="N1203">
            <v>0.15703038603892086</v>
          </cell>
          <cell r="O1203" t="e">
            <v>#DIV/0!</v>
          </cell>
          <cell r="P1203">
            <v>1.5703038603892086E-3</v>
          </cell>
          <cell r="Q1203">
            <v>48.697446760382732</v>
          </cell>
          <cell r="R1203">
            <v>0</v>
          </cell>
          <cell r="S1203">
            <v>13527.012182</v>
          </cell>
          <cell r="T1203">
            <v>0</v>
          </cell>
          <cell r="U1203">
            <v>0</v>
          </cell>
          <cell r="V1203">
            <v>0</v>
          </cell>
          <cell r="W1203">
            <v>541.08048728000006</v>
          </cell>
          <cell r="X1203">
            <v>0</v>
          </cell>
          <cell r="Y1203">
            <v>0</v>
          </cell>
          <cell r="Z1203">
            <v>0</v>
          </cell>
        </row>
        <row r="1204">
          <cell r="A1204" t="str">
            <v>Royalcrest Rink (outdoor)</v>
          </cell>
          <cell r="B1204" t="str">
            <v>Outdoor Recreational Facilities</v>
          </cell>
          <cell r="C1204" t="str">
            <v>Outdoor Recreational Facilities</v>
          </cell>
          <cell r="D1204">
            <v>2508</v>
          </cell>
          <cell r="E1204">
            <v>100</v>
          </cell>
          <cell r="F1204">
            <v>0</v>
          </cell>
          <cell r="G1204">
            <v>244841.570286</v>
          </cell>
          <cell r="H1204">
            <v>0</v>
          </cell>
          <cell r="I1204">
            <v>0</v>
          </cell>
          <cell r="J1204">
            <v>0</v>
          </cell>
          <cell r="K1204">
            <v>881.43332565315427</v>
          </cell>
          <cell r="L1204">
            <v>244842.59045920952</v>
          </cell>
          <cell r="M1204">
            <v>9793.662811440001</v>
          </cell>
          <cell r="N1204">
            <v>97.624637344182418</v>
          </cell>
          <cell r="O1204" t="e">
            <v>#DIV/0!</v>
          </cell>
          <cell r="P1204">
            <v>0.97624637344182419</v>
          </cell>
          <cell r="Q1204">
            <v>881.43332565315427</v>
          </cell>
          <cell r="R1204">
            <v>0</v>
          </cell>
          <cell r="S1204">
            <v>244841.570286</v>
          </cell>
          <cell r="T1204">
            <v>0</v>
          </cell>
          <cell r="U1204">
            <v>0</v>
          </cell>
          <cell r="V1204">
            <v>0</v>
          </cell>
          <cell r="W1204">
            <v>9793.662811440001</v>
          </cell>
          <cell r="X1204">
            <v>0</v>
          </cell>
          <cell r="Y1204">
            <v>0</v>
          </cell>
          <cell r="Z1204">
            <v>0</v>
          </cell>
        </row>
        <row r="1205">
          <cell r="A1205" t="str">
            <v>Roywood A.I.R</v>
          </cell>
          <cell r="B1205" t="str">
            <v>Outdoor Recreational Facilities</v>
          </cell>
          <cell r="C1205" t="str">
            <v>Outdoor Recreational Facilities</v>
          </cell>
          <cell r="D1205">
            <v>2303</v>
          </cell>
          <cell r="E1205">
            <v>100</v>
          </cell>
          <cell r="F1205">
            <v>0</v>
          </cell>
          <cell r="G1205">
            <v>90314.064151000013</v>
          </cell>
          <cell r="H1205">
            <v>0</v>
          </cell>
          <cell r="I1205">
            <v>0</v>
          </cell>
          <cell r="J1205">
            <v>0</v>
          </cell>
          <cell r="K1205">
            <v>325.1319856545623</v>
          </cell>
          <cell r="L1205">
            <v>90314.440459600635</v>
          </cell>
          <cell r="M1205">
            <v>3612.5625660400005</v>
          </cell>
          <cell r="N1205">
            <v>39.215996725836142</v>
          </cell>
          <cell r="O1205" t="e">
            <v>#DIV/0!</v>
          </cell>
          <cell r="P1205">
            <v>0.39215996725836144</v>
          </cell>
          <cell r="Q1205">
            <v>325.1319856545623</v>
          </cell>
          <cell r="R1205">
            <v>0</v>
          </cell>
          <cell r="S1205">
            <v>90314.064151000013</v>
          </cell>
          <cell r="T1205">
            <v>0</v>
          </cell>
          <cell r="U1205">
            <v>0</v>
          </cell>
          <cell r="V1205">
            <v>0</v>
          </cell>
          <cell r="W1205">
            <v>3612.5625660400005</v>
          </cell>
          <cell r="X1205">
            <v>0</v>
          </cell>
          <cell r="Y1205">
            <v>0</v>
          </cell>
          <cell r="Z1205">
            <v>0</v>
          </cell>
        </row>
        <row r="1206">
          <cell r="A1206" t="str">
            <v>RT Commuter Lot</v>
          </cell>
          <cell r="B1206" t="str">
            <v>Parking Lots and Garages</v>
          </cell>
          <cell r="C1206" t="str">
            <v>Parking Lots and Garages</v>
          </cell>
          <cell r="D1206">
            <v>97</v>
          </cell>
          <cell r="E1206">
            <v>168</v>
          </cell>
          <cell r="F1206">
            <v>0</v>
          </cell>
          <cell r="G1206">
            <v>50160.546136999998</v>
          </cell>
          <cell r="H1206">
            <v>0</v>
          </cell>
          <cell r="I1206">
            <v>0</v>
          </cell>
          <cell r="J1206">
            <v>0</v>
          </cell>
          <cell r="K1206">
            <v>180.57871850139205</v>
          </cell>
          <cell r="L1206">
            <v>50160.75513927557</v>
          </cell>
          <cell r="M1206">
            <v>2006.42184548</v>
          </cell>
          <cell r="N1206">
            <v>517.12118700284088</v>
          </cell>
          <cell r="O1206" t="e">
            <v>#DIV/0!</v>
          </cell>
          <cell r="P1206">
            <v>3.0781023035883388</v>
          </cell>
          <cell r="Q1206">
            <v>180.57871850139205</v>
          </cell>
          <cell r="R1206">
            <v>0</v>
          </cell>
          <cell r="S1206">
            <v>50160.546136999998</v>
          </cell>
          <cell r="T1206">
            <v>0</v>
          </cell>
          <cell r="U1206">
            <v>0</v>
          </cell>
          <cell r="V1206">
            <v>0</v>
          </cell>
          <cell r="W1206">
            <v>2006.42184548</v>
          </cell>
          <cell r="X1206">
            <v>0</v>
          </cell>
          <cell r="Y1206">
            <v>0</v>
          </cell>
          <cell r="Z1206">
            <v>0</v>
          </cell>
        </row>
        <row r="1207">
          <cell r="A1207" t="str">
            <v>Ruddington Park</v>
          </cell>
          <cell r="B1207" t="str">
            <v>Outdoor Recreational Facilities</v>
          </cell>
          <cell r="C1207" t="str">
            <v>Outdoor Recreational Facilities</v>
          </cell>
          <cell r="D1207">
            <v>240810</v>
          </cell>
          <cell r="E1207">
            <v>100</v>
          </cell>
          <cell r="F1207">
            <v>0</v>
          </cell>
          <cell r="G1207">
            <v>3112.8</v>
          </cell>
          <cell r="H1207">
            <v>0</v>
          </cell>
          <cell r="I1207">
            <v>0</v>
          </cell>
          <cell r="J1207">
            <v>0</v>
          </cell>
          <cell r="K1207">
            <v>11.206126692</v>
          </cell>
          <cell r="L1207">
            <v>3112.81297</v>
          </cell>
          <cell r="M1207">
            <v>124.51200000000001</v>
          </cell>
          <cell r="N1207">
            <v>1.2926427349362567E-2</v>
          </cell>
          <cell r="O1207" t="e">
            <v>#DIV/0!</v>
          </cell>
          <cell r="P1207">
            <v>1.2926427349362567E-4</v>
          </cell>
          <cell r="Q1207">
            <v>11.206126692</v>
          </cell>
          <cell r="R1207">
            <v>0</v>
          </cell>
          <cell r="S1207">
            <v>3112.8</v>
          </cell>
          <cell r="T1207">
            <v>0</v>
          </cell>
          <cell r="U1207">
            <v>0</v>
          </cell>
          <cell r="V1207">
            <v>0</v>
          </cell>
          <cell r="W1207">
            <v>124.51200000000001</v>
          </cell>
          <cell r="X1207">
            <v>0</v>
          </cell>
          <cell r="Y1207">
            <v>0</v>
          </cell>
          <cell r="Z1207">
            <v>0</v>
          </cell>
        </row>
        <row r="1208">
          <cell r="A1208" t="str">
            <v>Runnymede</v>
          </cell>
          <cell r="B1208" t="str">
            <v>Public Libraries</v>
          </cell>
          <cell r="C1208" t="str">
            <v>Public Libraries</v>
          </cell>
          <cell r="D1208">
            <v>12034</v>
          </cell>
          <cell r="E1208">
            <v>70</v>
          </cell>
          <cell r="F1208">
            <v>0</v>
          </cell>
          <cell r="G1208">
            <v>135495.80951600001</v>
          </cell>
          <cell r="H1208">
            <v>20324.063145</v>
          </cell>
          <cell r="I1208">
            <v>0</v>
          </cell>
          <cell r="J1208">
            <v>0</v>
          </cell>
          <cell r="K1208">
            <v>1260.1885923381899</v>
          </cell>
          <cell r="L1208">
            <v>350052.38676060829</v>
          </cell>
          <cell r="M1208">
            <v>44029.251896565052</v>
          </cell>
          <cell r="N1208">
            <v>29.08861448899853</v>
          </cell>
          <cell r="O1208" t="e">
            <v>#DIV/0!</v>
          </cell>
          <cell r="P1208">
            <v>0.41555163555712188</v>
          </cell>
          <cell r="Q1208">
            <v>487.78694669474277</v>
          </cell>
          <cell r="R1208">
            <v>772.40164564344718</v>
          </cell>
          <cell r="S1208">
            <v>135495.80951600001</v>
          </cell>
          <cell r="T1208">
            <v>210185.3638266465</v>
          </cell>
          <cell r="U1208">
            <v>0</v>
          </cell>
          <cell r="V1208">
            <v>0</v>
          </cell>
          <cell r="W1208">
            <v>5419.8323806400003</v>
          </cell>
          <cell r="X1208">
            <v>38609.419515925052</v>
          </cell>
          <cell r="Y1208">
            <v>0</v>
          </cell>
          <cell r="Z1208">
            <v>0</v>
          </cell>
        </row>
        <row r="1209">
          <cell r="A1209" t="str">
            <v>Runnymede Park</v>
          </cell>
          <cell r="B1209" t="str">
            <v>Outdoor Recreational Facilities</v>
          </cell>
          <cell r="C1209" t="str">
            <v>Outdoor Recreational Facilities</v>
          </cell>
          <cell r="D1209">
            <v>486001</v>
          </cell>
          <cell r="E1209">
            <v>100</v>
          </cell>
          <cell r="F1209">
            <v>0</v>
          </cell>
          <cell r="G1209">
            <v>35563.893687999996</v>
          </cell>
          <cell r="H1209">
            <v>0</v>
          </cell>
          <cell r="I1209">
            <v>0</v>
          </cell>
          <cell r="J1209">
            <v>0</v>
          </cell>
          <cell r="K1209">
            <v>128.03055073520531</v>
          </cell>
          <cell r="L1209">
            <v>35564.041870890367</v>
          </cell>
          <cell r="M1209">
            <v>1422.5557475199998</v>
          </cell>
          <cell r="N1209">
            <v>7.3176890316872537E-2</v>
          </cell>
          <cell r="O1209" t="e">
            <v>#DIV/0!</v>
          </cell>
          <cell r="P1209">
            <v>7.317689031687254E-4</v>
          </cell>
          <cell r="Q1209">
            <v>128.03055073520531</v>
          </cell>
          <cell r="R1209">
            <v>0</v>
          </cell>
          <cell r="S1209">
            <v>35563.893687999996</v>
          </cell>
          <cell r="T1209">
            <v>0</v>
          </cell>
          <cell r="U1209">
            <v>0</v>
          </cell>
          <cell r="V1209">
            <v>0</v>
          </cell>
          <cell r="W1209">
            <v>1422.5557475199998</v>
          </cell>
          <cell r="X1209">
            <v>0</v>
          </cell>
          <cell r="Y1209">
            <v>0</v>
          </cell>
          <cell r="Z1209">
            <v>0</v>
          </cell>
        </row>
        <row r="1210">
          <cell r="A1210" t="str">
            <v>Runnymede Rd Unit Loop</v>
          </cell>
          <cell r="B1210" t="str">
            <v>TTC</v>
          </cell>
          <cell r="C1210" t="str">
            <v>TTC</v>
          </cell>
          <cell r="D1210">
            <v>0</v>
          </cell>
          <cell r="E1210">
            <v>168</v>
          </cell>
          <cell r="F1210">
            <v>0</v>
          </cell>
          <cell r="G1210">
            <v>12674.613871</v>
          </cell>
          <cell r="H1210">
            <v>0</v>
          </cell>
          <cell r="I1210">
            <v>0</v>
          </cell>
          <cell r="J1210">
            <v>0</v>
          </cell>
          <cell r="K1210">
            <v>45.62880005480806</v>
          </cell>
          <cell r="L1210">
            <v>12674.666681891129</v>
          </cell>
          <cell r="M1210">
            <v>506.98455483999999</v>
          </cell>
          <cell r="N1210" t="e">
            <v>#DIV/0!</v>
          </cell>
          <cell r="O1210" t="e">
            <v>#DIV/0!</v>
          </cell>
          <cell r="P1210" t="e">
            <v>#DIV/0!</v>
          </cell>
          <cell r="Q1210">
            <v>45.62880005480806</v>
          </cell>
          <cell r="R1210">
            <v>0</v>
          </cell>
          <cell r="S1210">
            <v>12674.613871</v>
          </cell>
          <cell r="T1210">
            <v>0</v>
          </cell>
          <cell r="U1210">
            <v>0</v>
          </cell>
          <cell r="V1210">
            <v>0</v>
          </cell>
          <cell r="W1210">
            <v>506.98455483999999</v>
          </cell>
          <cell r="X1210">
            <v>0</v>
          </cell>
          <cell r="Y1210">
            <v>0</v>
          </cell>
          <cell r="Z1210">
            <v>0</v>
          </cell>
        </row>
        <row r="1211">
          <cell r="A1211" t="str">
            <v>Runnymede Subway Stn</v>
          </cell>
          <cell r="B1211" t="str">
            <v>TTC</v>
          </cell>
          <cell r="C1211" t="str">
            <v>TTC</v>
          </cell>
          <cell r="D1211">
            <v>0</v>
          </cell>
          <cell r="E1211">
            <v>168</v>
          </cell>
          <cell r="F1211">
            <v>0</v>
          </cell>
          <cell r="G1211">
            <v>482875.49676499999</v>
          </cell>
          <cell r="H1211">
            <v>0</v>
          </cell>
          <cell r="I1211">
            <v>0</v>
          </cell>
          <cell r="J1211">
            <v>0</v>
          </cell>
          <cell r="K1211">
            <v>1738.3590314864514</v>
          </cell>
          <cell r="L1211">
            <v>482877.5087462365</v>
          </cell>
          <cell r="M1211">
            <v>19315.019870600001</v>
          </cell>
          <cell r="N1211" t="e">
            <v>#DIV/0!</v>
          </cell>
          <cell r="O1211" t="e">
            <v>#DIV/0!</v>
          </cell>
          <cell r="P1211" t="e">
            <v>#DIV/0!</v>
          </cell>
          <cell r="Q1211">
            <v>1738.3590314864514</v>
          </cell>
          <cell r="R1211">
            <v>0</v>
          </cell>
          <cell r="S1211">
            <v>482875.49676499999</v>
          </cell>
          <cell r="T1211">
            <v>0</v>
          </cell>
          <cell r="U1211">
            <v>0</v>
          </cell>
          <cell r="V1211">
            <v>0</v>
          </cell>
          <cell r="W1211">
            <v>19315.019870600001</v>
          </cell>
          <cell r="X1211">
            <v>0</v>
          </cell>
          <cell r="Y1211">
            <v>0</v>
          </cell>
          <cell r="Z1211">
            <v>0</v>
          </cell>
        </row>
        <row r="1212">
          <cell r="A1212" t="str">
            <v>Russell Substation</v>
          </cell>
          <cell r="B1212" t="str">
            <v>TTC</v>
          </cell>
          <cell r="C1212" t="str">
            <v>TTC</v>
          </cell>
          <cell r="D1212">
            <v>0</v>
          </cell>
          <cell r="E1212">
            <v>168</v>
          </cell>
          <cell r="F1212">
            <v>0</v>
          </cell>
          <cell r="G1212">
            <v>5142144.8912589997</v>
          </cell>
          <cell r="H1212">
            <v>53700.964138000003</v>
          </cell>
          <cell r="I1212">
            <v>0</v>
          </cell>
          <cell r="J1212">
            <v>0</v>
          </cell>
          <cell r="K1212">
            <v>20552.66590279364</v>
          </cell>
          <cell r="L1212">
            <v>5709073.8618871225</v>
          </cell>
          <cell r="M1212">
            <v>307700.98021367722</v>
          </cell>
          <cell r="N1212" t="e">
            <v>#DIV/0!</v>
          </cell>
          <cell r="O1212" t="e">
            <v>#DIV/0!</v>
          </cell>
          <cell r="P1212" t="e">
            <v>#DIV/0!</v>
          </cell>
          <cell r="Q1212">
            <v>18511.798740705766</v>
          </cell>
          <cell r="R1212">
            <v>2040.8671620878758</v>
          </cell>
          <cell r="S1212">
            <v>5142144.8912589997</v>
          </cell>
          <cell r="T1212">
            <v>555359.26082595461</v>
          </cell>
          <cell r="U1212">
            <v>0</v>
          </cell>
          <cell r="V1212">
            <v>0</v>
          </cell>
          <cell r="W1212">
            <v>205685.79565036</v>
          </cell>
          <cell r="X1212">
            <v>102015.18456331723</v>
          </cell>
          <cell r="Y1212">
            <v>0</v>
          </cell>
          <cell r="Z1212">
            <v>0</v>
          </cell>
        </row>
        <row r="1213">
          <cell r="A1213" t="str">
            <v>Ryerson Community Park</v>
          </cell>
          <cell r="B1213" t="str">
            <v>Outdoor Recreational Facilities</v>
          </cell>
          <cell r="C1213" t="str">
            <v>Outdoor Recreational Facilities</v>
          </cell>
          <cell r="D1213">
            <v>1421</v>
          </cell>
          <cell r="E1213">
            <v>100</v>
          </cell>
          <cell r="F1213">
            <v>0</v>
          </cell>
          <cell r="G1213">
            <v>145084.18471500001</v>
          </cell>
          <cell r="H1213">
            <v>0</v>
          </cell>
          <cell r="I1213">
            <v>0</v>
          </cell>
          <cell r="J1213">
            <v>0</v>
          </cell>
          <cell r="K1213">
            <v>522.30524123677071</v>
          </cell>
          <cell r="L1213">
            <v>145084.78923243631</v>
          </cell>
          <cell r="M1213">
            <v>5803.3673886000006</v>
          </cell>
          <cell r="N1213">
            <v>102.10048503338234</v>
          </cell>
          <cell r="O1213" t="e">
            <v>#DIV/0!</v>
          </cell>
          <cell r="P1213">
            <v>1.0210048503338234</v>
          </cell>
          <cell r="Q1213">
            <v>522.30524123677071</v>
          </cell>
          <cell r="R1213">
            <v>0</v>
          </cell>
          <cell r="S1213">
            <v>145084.18471500001</v>
          </cell>
          <cell r="T1213">
            <v>0</v>
          </cell>
          <cell r="U1213">
            <v>0</v>
          </cell>
          <cell r="V1213">
            <v>0</v>
          </cell>
          <cell r="W1213">
            <v>5803.3673886000006</v>
          </cell>
          <cell r="X1213">
            <v>0</v>
          </cell>
          <cell r="Y1213">
            <v>0</v>
          </cell>
          <cell r="Z1213">
            <v>0</v>
          </cell>
        </row>
        <row r="1214">
          <cell r="A1214" t="str">
            <v>S Walter Stewart</v>
          </cell>
          <cell r="B1214" t="str">
            <v>Public Libraries</v>
          </cell>
          <cell r="C1214" t="str">
            <v>Public Libraries</v>
          </cell>
          <cell r="D1214">
            <v>25847</v>
          </cell>
          <cell r="E1214">
            <v>70</v>
          </cell>
          <cell r="F1214">
            <v>0</v>
          </cell>
          <cell r="G1214">
            <v>379442.27538800001</v>
          </cell>
          <cell r="H1214">
            <v>20820.195209999998</v>
          </cell>
          <cell r="I1214">
            <v>0</v>
          </cell>
          <cell r="J1214">
            <v>0</v>
          </cell>
          <cell r="K1214">
            <v>2157.2546769155779</v>
          </cell>
          <cell r="L1214">
            <v>599237.41025432723</v>
          </cell>
          <cell r="M1214">
            <v>54729.607654004903</v>
          </cell>
          <cell r="N1214">
            <v>23.184021753175504</v>
          </cell>
          <cell r="O1214" t="e">
            <v>#DIV/0!</v>
          </cell>
          <cell r="P1214">
            <v>0.33120031075965006</v>
          </cell>
          <cell r="Q1214">
            <v>1365.9978830309308</v>
          </cell>
          <cell r="R1214">
            <v>791.25679388464687</v>
          </cell>
          <cell r="S1214">
            <v>379442.27538800001</v>
          </cell>
          <cell r="T1214">
            <v>215316.21280325696</v>
          </cell>
          <cell r="U1214">
            <v>0</v>
          </cell>
          <cell r="V1214">
            <v>0</v>
          </cell>
          <cell r="W1214">
            <v>15177.69101552</v>
          </cell>
          <cell r="X1214">
            <v>39551.916638484901</v>
          </cell>
          <cell r="Y1214">
            <v>0</v>
          </cell>
          <cell r="Z1214">
            <v>0</v>
          </cell>
        </row>
        <row r="1215">
          <cell r="A1215" t="str">
            <v>S.H Armstrong R.C</v>
          </cell>
          <cell r="B1215" t="str">
            <v>Indoor Swimming Pool</v>
          </cell>
          <cell r="C1215" t="str">
            <v>Indoor Swimming Pool</v>
          </cell>
          <cell r="D1215">
            <v>18277</v>
          </cell>
          <cell r="E1215">
            <v>100</v>
          </cell>
          <cell r="F1215">
            <v>0</v>
          </cell>
          <cell r="G1215">
            <v>221590.441379</v>
          </cell>
          <cell r="H1215">
            <v>27933.268736000002</v>
          </cell>
          <cell r="I1215">
            <v>0</v>
          </cell>
          <cell r="J1215">
            <v>0</v>
          </cell>
          <cell r="K1215">
            <v>1859.3130353440297</v>
          </cell>
          <cell r="L1215">
            <v>516475.84315111936</v>
          </cell>
          <cell r="M1215">
            <v>61928.168940251846</v>
          </cell>
          <cell r="N1215">
            <v>28.258239489583595</v>
          </cell>
          <cell r="O1215" t="e">
            <v>#DIV/0!</v>
          </cell>
          <cell r="P1215">
            <v>0.28258239489583592</v>
          </cell>
          <cell r="Q1215">
            <v>797.72891282102069</v>
          </cell>
          <cell r="R1215">
            <v>1061.584122523009</v>
          </cell>
          <cell r="S1215">
            <v>221590.441379</v>
          </cell>
          <cell r="T1215">
            <v>288877.48528709123</v>
          </cell>
          <cell r="U1215">
            <v>0</v>
          </cell>
          <cell r="V1215">
            <v>0</v>
          </cell>
          <cell r="W1215">
            <v>8863.6176551600001</v>
          </cell>
          <cell r="X1215">
            <v>53064.551285091846</v>
          </cell>
          <cell r="Y1215">
            <v>0</v>
          </cell>
          <cell r="Z1215">
            <v>0</v>
          </cell>
        </row>
        <row r="1216">
          <cell r="A1216" t="str">
            <v>SADRA Park</v>
          </cell>
          <cell r="B1216" t="str">
            <v>Outdoor Recreational Facilities</v>
          </cell>
          <cell r="C1216" t="str">
            <v>Outdoor Recreational Facilities</v>
          </cell>
          <cell r="D1216">
            <v>129080</v>
          </cell>
          <cell r="E1216">
            <v>100</v>
          </cell>
          <cell r="F1216">
            <v>0</v>
          </cell>
          <cell r="G1216">
            <v>454.46080699999999</v>
          </cell>
          <cell r="H1216">
            <v>0</v>
          </cell>
          <cell r="I1216">
            <v>0</v>
          </cell>
          <cell r="J1216">
            <v>0</v>
          </cell>
          <cell r="K1216">
            <v>1.6360657221121049</v>
          </cell>
          <cell r="L1216">
            <v>454.4627005866958</v>
          </cell>
          <cell r="M1216">
            <v>18.178432279999999</v>
          </cell>
          <cell r="N1216">
            <v>3.5207832397481857E-3</v>
          </cell>
          <cell r="O1216" t="e">
            <v>#DIV/0!</v>
          </cell>
          <cell r="P1216">
            <v>3.5207832397481858E-5</v>
          </cell>
          <cell r="Q1216">
            <v>1.6360657221121049</v>
          </cell>
          <cell r="R1216">
            <v>0</v>
          </cell>
          <cell r="S1216">
            <v>454.46080699999999</v>
          </cell>
          <cell r="T1216">
            <v>0</v>
          </cell>
          <cell r="U1216">
            <v>0</v>
          </cell>
          <cell r="V1216">
            <v>0</v>
          </cell>
          <cell r="W1216">
            <v>18.178432279999999</v>
          </cell>
          <cell r="X1216">
            <v>0</v>
          </cell>
          <cell r="Y1216">
            <v>0</v>
          </cell>
          <cell r="Z1216">
            <v>0</v>
          </cell>
        </row>
        <row r="1217">
          <cell r="A1217" t="str">
            <v>Salem Parkette</v>
          </cell>
          <cell r="B1217" t="str">
            <v>Outdoor Recreational Facilities</v>
          </cell>
          <cell r="C1217" t="str">
            <v>Outdoor Recreational Facilities</v>
          </cell>
          <cell r="D1217">
            <v>20343</v>
          </cell>
          <cell r="E1217">
            <v>100</v>
          </cell>
          <cell r="F1217">
            <v>0</v>
          </cell>
          <cell r="G1217">
            <v>55902.604721999996</v>
          </cell>
          <cell r="H1217">
            <v>0</v>
          </cell>
          <cell r="I1217">
            <v>0</v>
          </cell>
          <cell r="J1217">
            <v>0</v>
          </cell>
          <cell r="K1217">
            <v>201.25021553827079</v>
          </cell>
          <cell r="L1217">
            <v>55902.837649519664</v>
          </cell>
          <cell r="M1217">
            <v>2236.10418888</v>
          </cell>
          <cell r="N1217">
            <v>2.7480134517779908</v>
          </cell>
          <cell r="O1217" t="e">
            <v>#DIV/0!</v>
          </cell>
          <cell r="P1217">
            <v>2.7480134517779909E-2</v>
          </cell>
          <cell r="Q1217">
            <v>201.25021553827079</v>
          </cell>
          <cell r="R1217">
            <v>0</v>
          </cell>
          <cell r="S1217">
            <v>55902.604721999996</v>
          </cell>
          <cell r="T1217">
            <v>0</v>
          </cell>
          <cell r="U1217">
            <v>0</v>
          </cell>
          <cell r="V1217">
            <v>0</v>
          </cell>
          <cell r="W1217">
            <v>2236.10418888</v>
          </cell>
          <cell r="X1217">
            <v>0</v>
          </cell>
          <cell r="Y1217">
            <v>0</v>
          </cell>
          <cell r="Z1217">
            <v>0</v>
          </cell>
        </row>
        <row r="1218">
          <cell r="A1218" t="str">
            <v>Sanderson</v>
          </cell>
          <cell r="B1218" t="str">
            <v>Public Libraries</v>
          </cell>
          <cell r="C1218" t="str">
            <v>Public Libraries</v>
          </cell>
          <cell r="D1218">
            <v>12701</v>
          </cell>
          <cell r="E1218">
            <v>70</v>
          </cell>
          <cell r="F1218">
            <v>0</v>
          </cell>
          <cell r="G1218">
            <v>181921.81429200002</v>
          </cell>
          <cell r="H1218">
            <v>24541.485306000002</v>
          </cell>
          <cell r="I1218">
            <v>0</v>
          </cell>
          <cell r="J1218">
            <v>0</v>
          </cell>
          <cell r="K1218">
            <v>1587.6030523812051</v>
          </cell>
          <cell r="L1218">
            <v>441000.84788366809</v>
          </cell>
          <cell r="M1218">
            <v>53898.086792635149</v>
          </cell>
          <cell r="N1218">
            <v>34.721742215862378</v>
          </cell>
          <cell r="O1218" t="e">
            <v>#DIV/0!</v>
          </cell>
          <cell r="P1218">
            <v>0.49602488879803397</v>
          </cell>
          <cell r="Q1218">
            <v>654.92126027841448</v>
          </cell>
          <cell r="R1218">
            <v>932.68179210279061</v>
          </cell>
          <cell r="S1218">
            <v>181921.81429200002</v>
          </cell>
          <cell r="T1218">
            <v>253800.6785890602</v>
          </cell>
          <cell r="U1218">
            <v>0</v>
          </cell>
          <cell r="V1218">
            <v>0</v>
          </cell>
          <cell r="W1218">
            <v>7276.8725716800009</v>
          </cell>
          <cell r="X1218">
            <v>46621.214220955146</v>
          </cell>
          <cell r="Y1218">
            <v>0</v>
          </cell>
          <cell r="Z1218">
            <v>0</v>
          </cell>
        </row>
        <row r="1219">
          <cell r="A1219" t="str">
            <v>Scadding Court Community Ctr</v>
          </cell>
          <cell r="B1219" t="str">
            <v>Community Centres</v>
          </cell>
          <cell r="C1219" t="str">
            <v>Community Centres</v>
          </cell>
          <cell r="D1219">
            <v>46694</v>
          </cell>
          <cell r="E1219">
            <v>100</v>
          </cell>
          <cell r="F1219">
            <v>0</v>
          </cell>
          <cell r="G1219">
            <v>988592.84203199996</v>
          </cell>
          <cell r="H1219">
            <v>123554.451677</v>
          </cell>
          <cell r="I1219">
            <v>0</v>
          </cell>
          <cell r="J1219">
            <v>0</v>
          </cell>
          <cell r="K1219">
            <v>8254.5486123754563</v>
          </cell>
          <cell r="L1219">
            <v>2292930.1701042936</v>
          </cell>
          <cell r="M1219">
            <v>274258.86998756015</v>
          </cell>
          <cell r="N1219">
            <v>49.105456163624737</v>
          </cell>
          <cell r="O1219" t="e">
            <v>#DIV/0!</v>
          </cell>
          <cell r="P1219">
            <v>0.49105456163624739</v>
          </cell>
          <cell r="Q1219">
            <v>3558.9490602078299</v>
          </cell>
          <cell r="R1219">
            <v>4695.5995521676268</v>
          </cell>
          <cell r="S1219">
            <v>988592.84203199996</v>
          </cell>
          <cell r="T1219">
            <v>1277763.0729080308</v>
          </cell>
          <cell r="U1219">
            <v>0</v>
          </cell>
          <cell r="V1219">
            <v>0</v>
          </cell>
          <cell r="W1219">
            <v>39543.713681280002</v>
          </cell>
          <cell r="X1219">
            <v>234715.15630628014</v>
          </cell>
          <cell r="Y1219">
            <v>0</v>
          </cell>
          <cell r="Z1219">
            <v>0</v>
          </cell>
        </row>
        <row r="1220">
          <cell r="A1220" t="str">
            <v>Scarborough Animal Centre</v>
          </cell>
          <cell r="B1220" t="str">
            <v>Animal Centres</v>
          </cell>
          <cell r="C1220" t="str">
            <v>Animal Centres</v>
          </cell>
          <cell r="D1220">
            <v>12831</v>
          </cell>
          <cell r="E1220">
            <v>168</v>
          </cell>
          <cell r="F1220">
            <v>0</v>
          </cell>
          <cell r="G1220">
            <v>345067.692645</v>
          </cell>
          <cell r="H1220">
            <v>61121.805805999997</v>
          </cell>
          <cell r="I1220">
            <v>0</v>
          </cell>
          <cell r="J1220">
            <v>0</v>
          </cell>
          <cell r="K1220">
            <v>3565.1398708314914</v>
          </cell>
          <cell r="L1220">
            <v>990316.63078652543</v>
          </cell>
          <cell r="M1220">
            <v>129915.19097740014</v>
          </cell>
          <cell r="N1220">
            <v>77.181562683074233</v>
          </cell>
          <cell r="O1220" t="e">
            <v>#DIV/0!</v>
          </cell>
          <cell r="P1220">
            <v>0.45941406358972758</v>
          </cell>
          <cell r="Q1220">
            <v>1242.2488695373895</v>
          </cell>
          <cell r="R1220">
            <v>2322.8910012941019</v>
          </cell>
          <cell r="S1220">
            <v>345067.692645</v>
          </cell>
          <cell r="T1220">
            <v>632103.37910391018</v>
          </cell>
          <cell r="U1220">
            <v>0</v>
          </cell>
          <cell r="V1220">
            <v>0</v>
          </cell>
          <cell r="W1220">
            <v>13802.7077058</v>
          </cell>
          <cell r="X1220">
            <v>116112.48327160014</v>
          </cell>
          <cell r="Y1220">
            <v>0</v>
          </cell>
          <cell r="Z1220">
            <v>0</v>
          </cell>
        </row>
        <row r="1221">
          <cell r="A1221" t="str">
            <v>Scarborough Arena Gardens</v>
          </cell>
          <cell r="B1221" t="str">
            <v>Indoor Sports Arena</v>
          </cell>
          <cell r="C1221" t="str">
            <v>Indoor Sports Arena</v>
          </cell>
          <cell r="D1221">
            <v>38320</v>
          </cell>
          <cell r="E1221">
            <v>100</v>
          </cell>
          <cell r="F1221">
            <v>0</v>
          </cell>
          <cell r="G1221">
            <v>682087.89356999996</v>
          </cell>
          <cell r="H1221">
            <v>56054.051249999997</v>
          </cell>
          <cell r="I1221">
            <v>0</v>
          </cell>
          <cell r="J1221">
            <v>0</v>
          </cell>
          <cell r="K1221">
            <v>4585.8212217302971</v>
          </cell>
          <cell r="L1221">
            <v>1273839.2282584158</v>
          </cell>
          <cell r="M1221">
            <v>133768.83636191252</v>
          </cell>
          <cell r="N1221">
            <v>33.242151050584965</v>
          </cell>
          <cell r="O1221" t="e">
            <v>#DIV/0!</v>
          </cell>
          <cell r="P1221">
            <v>0.33242151050584967</v>
          </cell>
          <cell r="Q1221">
            <v>2455.5266481704034</v>
          </cell>
          <cell r="R1221">
            <v>2130.2945735598933</v>
          </cell>
          <cell r="S1221">
            <v>682087.89356999996</v>
          </cell>
          <cell r="T1221">
            <v>579694.18181212491</v>
          </cell>
          <cell r="U1221">
            <v>0</v>
          </cell>
          <cell r="V1221">
            <v>0</v>
          </cell>
          <cell r="W1221">
            <v>27283.515742799998</v>
          </cell>
          <cell r="X1221">
            <v>106485.32061911251</v>
          </cell>
          <cell r="Y1221">
            <v>0</v>
          </cell>
          <cell r="Z1221">
            <v>0</v>
          </cell>
        </row>
        <row r="1222">
          <cell r="A1222" t="str">
            <v>Scarborough Bluffs</v>
          </cell>
          <cell r="B1222" t="str">
            <v>Outdoor Recreational Facilities</v>
          </cell>
          <cell r="C1222" t="str">
            <v>Outdoor Recreational Facilities</v>
          </cell>
          <cell r="D1222">
            <v>97</v>
          </cell>
          <cell r="E1222">
            <v>100</v>
          </cell>
          <cell r="F1222">
            <v>0</v>
          </cell>
          <cell r="G1222">
            <v>22674.258826000001</v>
          </cell>
          <cell r="H1222">
            <v>0</v>
          </cell>
          <cell r="I1222">
            <v>0</v>
          </cell>
          <cell r="J1222">
            <v>0</v>
          </cell>
          <cell r="K1222">
            <v>81.627671887482393</v>
          </cell>
          <cell r="L1222">
            <v>22674.353302078442</v>
          </cell>
          <cell r="M1222">
            <v>906.97035304000008</v>
          </cell>
          <cell r="N1222">
            <v>233.7562196090561</v>
          </cell>
          <cell r="O1222" t="e">
            <v>#DIV/0!</v>
          </cell>
          <cell r="P1222">
            <v>2.3375621960905608</v>
          </cell>
          <cell r="Q1222">
            <v>81.627671887482393</v>
          </cell>
          <cell r="R1222">
            <v>0</v>
          </cell>
          <cell r="S1222">
            <v>22674.258826000001</v>
          </cell>
          <cell r="T1222">
            <v>0</v>
          </cell>
          <cell r="U1222">
            <v>0</v>
          </cell>
          <cell r="V1222">
            <v>0</v>
          </cell>
          <cell r="W1222">
            <v>906.97035304000008</v>
          </cell>
          <cell r="X1222">
            <v>0</v>
          </cell>
          <cell r="Y1222">
            <v>0</v>
          </cell>
          <cell r="Z1222">
            <v>0</v>
          </cell>
        </row>
        <row r="1223">
          <cell r="A1223" t="str">
            <v>Scarborough Civic Centre</v>
          </cell>
          <cell r="B1223" t="str">
            <v>Administrative Offices</v>
          </cell>
          <cell r="C1223" t="str">
            <v>Administrative Offices</v>
          </cell>
          <cell r="D1223">
            <v>372868</v>
          </cell>
          <cell r="E1223">
            <v>70</v>
          </cell>
          <cell r="F1223">
            <v>0</v>
          </cell>
          <cell r="G1223">
            <v>6230563.6533220001</v>
          </cell>
          <cell r="H1223">
            <v>234291.112903</v>
          </cell>
          <cell r="I1223">
            <v>0</v>
          </cell>
          <cell r="J1223">
            <v>0</v>
          </cell>
          <cell r="K1223">
            <v>31334.190654034115</v>
          </cell>
          <cell r="L1223">
            <v>8703941.8483428098</v>
          </cell>
          <cell r="M1223">
            <v>694303.03040358005</v>
          </cell>
          <cell r="N1223">
            <v>23.343225614273173</v>
          </cell>
          <cell r="O1223" t="e">
            <v>#DIV/0!</v>
          </cell>
          <cell r="P1223">
            <v>0.33347465163247392</v>
          </cell>
          <cell r="Q1223">
            <v>22430.122610414001</v>
          </cell>
          <cell r="R1223">
            <v>8904.0680436201164</v>
          </cell>
          <cell r="S1223">
            <v>6230563.6533220001</v>
          </cell>
          <cell r="T1223">
            <v>2422968.4023089549</v>
          </cell>
          <cell r="U1223">
            <v>0</v>
          </cell>
          <cell r="V1223">
            <v>0</v>
          </cell>
          <cell r="W1223">
            <v>249222.54613288</v>
          </cell>
          <cell r="X1223">
            <v>445080.48427070008</v>
          </cell>
          <cell r="Y1223">
            <v>0</v>
          </cell>
          <cell r="Z1223">
            <v>0</v>
          </cell>
        </row>
        <row r="1224">
          <cell r="A1224" t="str">
            <v>Scarborough Civic Centre Library</v>
          </cell>
          <cell r="B1224" t="str">
            <v>Public Libraries</v>
          </cell>
          <cell r="C1224" t="str">
            <v>Public Libraries</v>
          </cell>
          <cell r="D1224">
            <v>14500</v>
          </cell>
          <cell r="E1224">
            <v>100</v>
          </cell>
          <cell r="F1224">
            <v>0</v>
          </cell>
          <cell r="G1224">
            <v>213966.56464600001</v>
          </cell>
          <cell r="H1224">
            <v>56117.035713999998</v>
          </cell>
          <cell r="I1224">
            <v>0</v>
          </cell>
          <cell r="J1224">
            <v>0</v>
          </cell>
          <cell r="K1224">
            <v>2902.9710957925563</v>
          </cell>
          <cell r="L1224">
            <v>806380.85994237673</v>
          </cell>
          <cell r="M1224">
            <v>115163.63416136865</v>
          </cell>
          <cell r="N1224">
            <v>55.612473099474258</v>
          </cell>
          <cell r="O1224" t="e">
            <v>#DIV/0!</v>
          </cell>
          <cell r="P1224">
            <v>0.55612473099474258</v>
          </cell>
          <cell r="Q1224">
            <v>770.28284222406967</v>
          </cell>
          <cell r="R1224">
            <v>2132.6882535684867</v>
          </cell>
          <cell r="S1224">
            <v>213966.56464600001</v>
          </cell>
          <cell r="T1224">
            <v>580345.54824347375</v>
          </cell>
          <cell r="U1224">
            <v>0</v>
          </cell>
          <cell r="V1224">
            <v>0</v>
          </cell>
          <cell r="W1224">
            <v>8558.6625858400002</v>
          </cell>
          <cell r="X1224">
            <v>106604.97157552866</v>
          </cell>
          <cell r="Y1224">
            <v>0</v>
          </cell>
          <cell r="Z1224">
            <v>0</v>
          </cell>
        </row>
        <row r="1225">
          <cell r="A1225" t="str">
            <v>Scarborough Pumping Station</v>
          </cell>
          <cell r="B1225" t="str">
            <v>Water Pumping Facilities</v>
          </cell>
          <cell r="C1225" t="str">
            <v>Water Pumping Facilities</v>
          </cell>
          <cell r="D1225">
            <v>9160</v>
          </cell>
          <cell r="E1225">
            <v>168</v>
          </cell>
          <cell r="F1225">
            <v>15887.84</v>
          </cell>
          <cell r="G1225">
            <v>5473512.0172590008</v>
          </cell>
          <cell r="H1225">
            <v>0</v>
          </cell>
          <cell r="I1225">
            <v>0</v>
          </cell>
          <cell r="J1225">
            <v>0</v>
          </cell>
          <cell r="K1225">
            <v>19704.725364812661</v>
          </cell>
          <cell r="L1225">
            <v>5473534.8235590728</v>
          </cell>
          <cell r="M1225">
            <v>218940.48069036004</v>
          </cell>
          <cell r="N1225">
            <v>597.54746982085953</v>
          </cell>
          <cell r="O1225">
            <v>344.51094821946049</v>
          </cell>
          <cell r="P1225">
            <v>3.5568301775051161</v>
          </cell>
          <cell r="Q1225">
            <v>19704.725364812661</v>
          </cell>
          <cell r="R1225">
            <v>0</v>
          </cell>
          <cell r="S1225">
            <v>5473512.0172590008</v>
          </cell>
          <cell r="T1225">
            <v>0</v>
          </cell>
          <cell r="U1225">
            <v>0</v>
          </cell>
          <cell r="V1225">
            <v>0</v>
          </cell>
          <cell r="W1225">
            <v>218940.48069036004</v>
          </cell>
          <cell r="X1225">
            <v>0</v>
          </cell>
          <cell r="Y1225">
            <v>0</v>
          </cell>
          <cell r="Z1225">
            <v>0</v>
          </cell>
        </row>
        <row r="1226">
          <cell r="A1226" t="str">
            <v>Scarborough Transfer Station</v>
          </cell>
          <cell r="B1226" t="str">
            <v>Transfer Stations</v>
          </cell>
          <cell r="C1226" t="str">
            <v>Transfer Stations</v>
          </cell>
          <cell r="D1226">
            <v>96595</v>
          </cell>
          <cell r="E1226">
            <v>70</v>
          </cell>
          <cell r="F1226">
            <v>0</v>
          </cell>
          <cell r="G1226">
            <v>2342545.893774</v>
          </cell>
          <cell r="H1226">
            <v>86510.971505999987</v>
          </cell>
          <cell r="I1226">
            <v>0</v>
          </cell>
          <cell r="J1226">
            <v>0</v>
          </cell>
          <cell r="K1226">
            <v>11720.988643024184</v>
          </cell>
          <cell r="L1226">
            <v>3255830.178617829</v>
          </cell>
          <cell r="M1226">
            <v>258045.86321119312</v>
          </cell>
          <cell r="N1226">
            <v>33.705990771963656</v>
          </cell>
          <cell r="O1226" t="e">
            <v>#DIV/0!</v>
          </cell>
          <cell r="P1226">
            <v>0.48151415388519508</v>
          </cell>
          <cell r="Q1226">
            <v>8433.2003557748067</v>
          </cell>
          <cell r="R1226">
            <v>3287.7882872493778</v>
          </cell>
          <cell r="S1226">
            <v>2342545.893774</v>
          </cell>
          <cell r="T1226">
            <v>894670.51402360003</v>
          </cell>
          <cell r="U1226">
            <v>0</v>
          </cell>
          <cell r="V1226">
            <v>0</v>
          </cell>
          <cell r="W1226">
            <v>93701.835750960003</v>
          </cell>
          <cell r="X1226">
            <v>164344.02746023313</v>
          </cell>
          <cell r="Y1226">
            <v>0</v>
          </cell>
          <cell r="Z1226">
            <v>0</v>
          </cell>
        </row>
        <row r="1227">
          <cell r="A1227" t="str">
            <v>Scarborough Village C.C</v>
          </cell>
          <cell r="B1227" t="str">
            <v>Community Centres</v>
          </cell>
          <cell r="C1227" t="str">
            <v>Community Centres</v>
          </cell>
          <cell r="D1227">
            <v>58125</v>
          </cell>
          <cell r="E1227">
            <v>100</v>
          </cell>
          <cell r="F1227">
            <v>0</v>
          </cell>
          <cell r="G1227">
            <v>1127534.2443870001</v>
          </cell>
          <cell r="H1227">
            <v>83651.600204999995</v>
          </cell>
          <cell r="I1227">
            <v>0</v>
          </cell>
          <cell r="J1227">
            <v>0</v>
          </cell>
          <cell r="K1227">
            <v>7238.2600960504906</v>
          </cell>
          <cell r="L1227">
            <v>2010627.8044584696</v>
          </cell>
          <cell r="M1227">
            <v>204013.47816891645</v>
          </cell>
          <cell r="N1227">
            <v>34.591446098210227</v>
          </cell>
          <cell r="O1227" t="e">
            <v>#DIV/0!</v>
          </cell>
          <cell r="P1227">
            <v>0.34591446098210227</v>
          </cell>
          <cell r="Q1227">
            <v>4059.1401928068658</v>
          </cell>
          <cell r="R1227">
            <v>3179.1199032436248</v>
          </cell>
          <cell r="S1227">
            <v>1127534.2443870001</v>
          </cell>
          <cell r="T1227">
            <v>865099.75384004845</v>
          </cell>
          <cell r="U1227">
            <v>0</v>
          </cell>
          <cell r="V1227">
            <v>0</v>
          </cell>
          <cell r="W1227">
            <v>45101.369775480001</v>
          </cell>
          <cell r="X1227">
            <v>158912.10839343644</v>
          </cell>
          <cell r="Y1227">
            <v>0</v>
          </cell>
          <cell r="Z1227">
            <v>0</v>
          </cell>
        </row>
        <row r="1228">
          <cell r="A1228" t="str">
            <v>Scarborough Village Fieldhouse</v>
          </cell>
          <cell r="B1228" t="str">
            <v>Outdoor Recreational Facilities</v>
          </cell>
          <cell r="C1228" t="str">
            <v>Outdoor Recreational Facilities</v>
          </cell>
          <cell r="D1228">
            <v>828</v>
          </cell>
          <cell r="E1228">
            <v>100</v>
          </cell>
          <cell r="F1228">
            <v>0</v>
          </cell>
          <cell r="G1228">
            <v>5603.04</v>
          </cell>
          <cell r="H1228">
            <v>0</v>
          </cell>
          <cell r="I1228">
            <v>0</v>
          </cell>
          <cell r="J1228">
            <v>0</v>
          </cell>
          <cell r="K1228">
            <v>20.1710280456</v>
          </cell>
          <cell r="L1228">
            <v>5603.0633459999999</v>
          </cell>
          <cell r="M1228">
            <v>224.1216</v>
          </cell>
          <cell r="N1228">
            <v>6.7669847173913045</v>
          </cell>
          <cell r="O1228" t="e">
            <v>#DIV/0!</v>
          </cell>
          <cell r="P1228">
            <v>6.7669847173913042E-2</v>
          </cell>
          <cell r="Q1228">
            <v>20.1710280456</v>
          </cell>
          <cell r="R1228">
            <v>0</v>
          </cell>
          <cell r="S1228">
            <v>5603.04</v>
          </cell>
          <cell r="T1228">
            <v>0</v>
          </cell>
          <cell r="U1228">
            <v>0</v>
          </cell>
          <cell r="V1228">
            <v>0</v>
          </cell>
          <cell r="W1228">
            <v>224.1216</v>
          </cell>
          <cell r="X1228">
            <v>0</v>
          </cell>
          <cell r="Y1228">
            <v>0</v>
          </cell>
          <cell r="Z1228">
            <v>0</v>
          </cell>
        </row>
        <row r="1229">
          <cell r="A1229" t="str">
            <v>Scarborough West Office</v>
          </cell>
          <cell r="B1229" t="str">
            <v>Administrative Offices</v>
          </cell>
          <cell r="C1229" t="str">
            <v>Administrative Offices</v>
          </cell>
          <cell r="D1229">
            <v>19999</v>
          </cell>
          <cell r="E1229">
            <v>70</v>
          </cell>
          <cell r="F1229">
            <v>0</v>
          </cell>
          <cell r="G1229">
            <v>476648.435573</v>
          </cell>
          <cell r="H1229">
            <v>39833.878664000003</v>
          </cell>
          <cell r="I1229">
            <v>0</v>
          </cell>
          <cell r="J1229">
            <v>0</v>
          </cell>
          <cell r="K1229">
            <v>3229.799903926275</v>
          </cell>
          <cell r="L1229">
            <v>897166.63997952081</v>
          </cell>
          <cell r="M1229">
            <v>94737.95838213418</v>
          </cell>
          <cell r="N1229">
            <v>44.860575027727428</v>
          </cell>
          <cell r="O1229" t="e">
            <v>#DIV/0!</v>
          </cell>
          <cell r="P1229">
            <v>0.64086535753896323</v>
          </cell>
          <cell r="Q1229">
            <v>1715.9415177893334</v>
          </cell>
          <cell r="R1229">
            <v>1513.8583861369418</v>
          </cell>
          <cell r="S1229">
            <v>476648.435573</v>
          </cell>
          <cell r="T1229">
            <v>411950.02297948883</v>
          </cell>
          <cell r="U1229">
            <v>0</v>
          </cell>
          <cell r="V1229">
            <v>0</v>
          </cell>
          <cell r="W1229">
            <v>19065.93742292</v>
          </cell>
          <cell r="X1229">
            <v>75672.020959214176</v>
          </cell>
          <cell r="Y1229">
            <v>0</v>
          </cell>
          <cell r="Z1229">
            <v>0</v>
          </cell>
        </row>
        <row r="1230">
          <cell r="A1230" t="str">
            <v>Scarlett Woods Golf Course</v>
          </cell>
          <cell r="B1230" t="str">
            <v>Outdoor Recreational Facilities</v>
          </cell>
          <cell r="C1230" t="str">
            <v>Outdoor Recreational Facilities</v>
          </cell>
          <cell r="D1230">
            <v>3348</v>
          </cell>
          <cell r="E1230">
            <v>100</v>
          </cell>
          <cell r="F1230">
            <v>0</v>
          </cell>
          <cell r="G1230">
            <v>37510.072298999999</v>
          </cell>
          <cell r="H1230">
            <v>8845.633088999999</v>
          </cell>
          <cell r="I1230">
            <v>0</v>
          </cell>
          <cell r="J1230">
            <v>0</v>
          </cell>
          <cell r="K1230">
            <v>471.2088524058808</v>
          </cell>
          <cell r="L1230">
            <v>130891.34789052245</v>
          </cell>
          <cell r="M1230">
            <v>18304.363614802409</v>
          </cell>
          <cell r="N1230">
            <v>39.095384674588544</v>
          </cell>
          <cell r="O1230" t="e">
            <v>#DIV/0!</v>
          </cell>
          <cell r="P1230">
            <v>0.39095384674588546</v>
          </cell>
          <cell r="Q1230">
            <v>135.03682292748448</v>
          </cell>
          <cell r="R1230">
            <v>336.17202947839633</v>
          </cell>
          <cell r="S1230">
            <v>37510.072298999999</v>
          </cell>
          <cell r="T1230">
            <v>91478.883716511278</v>
          </cell>
          <cell r="U1230">
            <v>0</v>
          </cell>
          <cell r="V1230">
            <v>0</v>
          </cell>
          <cell r="W1230">
            <v>1500.40289196</v>
          </cell>
          <cell r="X1230">
            <v>16803.96072284241</v>
          </cell>
          <cell r="Y1230">
            <v>0</v>
          </cell>
          <cell r="Z1230">
            <v>0</v>
          </cell>
        </row>
        <row r="1231">
          <cell r="A1231" t="str">
            <v>Scott Sewage Pumping Station</v>
          </cell>
          <cell r="B1231" t="str">
            <v>Sewage Pumping Facilities</v>
          </cell>
          <cell r="C1231" t="str">
            <v>Sewage Pumping Facilities</v>
          </cell>
          <cell r="D1231">
            <v>0</v>
          </cell>
          <cell r="E1231">
            <v>168</v>
          </cell>
          <cell r="F1231">
            <v>1987.45</v>
          </cell>
          <cell r="G1231">
            <v>292587.71254799998</v>
          </cell>
          <cell r="H1231">
            <v>0</v>
          </cell>
          <cell r="I1231">
            <v>0</v>
          </cell>
          <cell r="J1231">
            <v>0</v>
          </cell>
          <cell r="K1231">
            <v>1053.3201539884881</v>
          </cell>
          <cell r="L1231">
            <v>292588.93166346895</v>
          </cell>
          <cell r="M1231">
            <v>11703.50850192</v>
          </cell>
          <cell r="N1231" t="e">
            <v>#DIV/0!</v>
          </cell>
          <cell r="O1231">
            <v>147.2182604158439</v>
          </cell>
          <cell r="P1231" t="e">
            <v>#DIV/0!</v>
          </cell>
          <cell r="Q1231">
            <v>1053.3201539884881</v>
          </cell>
          <cell r="R1231">
            <v>0</v>
          </cell>
          <cell r="S1231">
            <v>292587.71254799998</v>
          </cell>
          <cell r="T1231">
            <v>0</v>
          </cell>
          <cell r="U1231">
            <v>0</v>
          </cell>
          <cell r="V1231">
            <v>0</v>
          </cell>
          <cell r="W1231">
            <v>11703.50850192</v>
          </cell>
          <cell r="X1231">
            <v>0</v>
          </cell>
          <cell r="Y1231">
            <v>0</v>
          </cell>
          <cell r="Z1231">
            <v>0</v>
          </cell>
        </row>
        <row r="1232">
          <cell r="A1232" t="str">
            <v>Scott Westney House</v>
          </cell>
          <cell r="B1232" t="str">
            <v>Community Centres</v>
          </cell>
          <cell r="C1232" t="str">
            <v>Community Centres</v>
          </cell>
          <cell r="D1232">
            <v>3046</v>
          </cell>
          <cell r="E1232">
            <v>100</v>
          </cell>
          <cell r="F1232">
            <v>0</v>
          </cell>
          <cell r="G1232">
            <v>130031.95714400001</v>
          </cell>
          <cell r="H1232">
            <v>0</v>
          </cell>
          <cell r="I1232">
            <v>0</v>
          </cell>
          <cell r="J1232">
            <v>0</v>
          </cell>
          <cell r="K1232">
            <v>468.1169961977572</v>
          </cell>
          <cell r="L1232">
            <v>130032.49894382145</v>
          </cell>
          <cell r="M1232">
            <v>5201.2782857600005</v>
          </cell>
          <cell r="N1232">
            <v>42.689592561989969</v>
          </cell>
          <cell r="O1232" t="e">
            <v>#DIV/0!</v>
          </cell>
          <cell r="P1232">
            <v>0.4268959256198997</v>
          </cell>
          <cell r="Q1232">
            <v>468.1169961977572</v>
          </cell>
          <cell r="R1232">
            <v>0</v>
          </cell>
          <cell r="S1232">
            <v>130031.95714400001</v>
          </cell>
          <cell r="T1232">
            <v>0</v>
          </cell>
          <cell r="U1232">
            <v>0</v>
          </cell>
          <cell r="V1232">
            <v>0</v>
          </cell>
          <cell r="W1232">
            <v>5201.2782857600005</v>
          </cell>
          <cell r="X1232">
            <v>0</v>
          </cell>
          <cell r="Y1232">
            <v>0</v>
          </cell>
          <cell r="Z1232">
            <v>0</v>
          </cell>
        </row>
        <row r="1233">
          <cell r="A1233" t="str">
            <v>Seasons Park</v>
          </cell>
          <cell r="B1233" t="str">
            <v>Outdoor Recreational Facilities</v>
          </cell>
          <cell r="C1233" t="str">
            <v>Outdoor Recreational Facilities</v>
          </cell>
          <cell r="D1233">
            <v>289656</v>
          </cell>
          <cell r="E1233">
            <v>100</v>
          </cell>
          <cell r="F1233">
            <v>0</v>
          </cell>
          <cell r="G1233">
            <v>5381.7730680000004</v>
          </cell>
          <cell r="H1233">
            <v>0</v>
          </cell>
          <cell r="I1233">
            <v>0</v>
          </cell>
          <cell r="J1233">
            <v>0</v>
          </cell>
          <cell r="K1233">
            <v>19.374463771396019</v>
          </cell>
          <cell r="L1233">
            <v>5381.7954920544498</v>
          </cell>
          <cell r="M1233">
            <v>215.27092272000002</v>
          </cell>
          <cell r="N1233">
            <v>1.8579955160792284E-2</v>
          </cell>
          <cell r="O1233" t="e">
            <v>#DIV/0!</v>
          </cell>
          <cell r="P1233">
            <v>1.8579955160792283E-4</v>
          </cell>
          <cell r="Q1233">
            <v>19.374463771396019</v>
          </cell>
          <cell r="R1233">
            <v>0</v>
          </cell>
          <cell r="S1233">
            <v>5381.7730680000004</v>
          </cell>
          <cell r="T1233">
            <v>0</v>
          </cell>
          <cell r="U1233">
            <v>0</v>
          </cell>
          <cell r="V1233">
            <v>0</v>
          </cell>
          <cell r="W1233">
            <v>215.27092272000002</v>
          </cell>
          <cell r="X1233">
            <v>0</v>
          </cell>
          <cell r="Y1233">
            <v>0</v>
          </cell>
          <cell r="Z1233">
            <v>0</v>
          </cell>
        </row>
        <row r="1234">
          <cell r="A1234" t="str">
            <v>Seaton House</v>
          </cell>
          <cell r="B1234" t="str">
            <v>Shelters &amp; Housing</v>
          </cell>
          <cell r="C1234" t="str">
            <v>Shelters &amp; Housing</v>
          </cell>
          <cell r="D1234">
            <v>97995</v>
          </cell>
          <cell r="E1234">
            <v>168</v>
          </cell>
          <cell r="F1234">
            <v>0</v>
          </cell>
          <cell r="G1234">
            <v>1372373.3582649999</v>
          </cell>
          <cell r="H1234">
            <v>457986.90640600002</v>
          </cell>
          <cell r="I1234">
            <v>0</v>
          </cell>
          <cell r="J1234">
            <v>0</v>
          </cell>
          <cell r="K1234">
            <v>22346.033142331322</v>
          </cell>
          <cell r="L1234">
            <v>6207231.428425367</v>
          </cell>
          <cell r="M1234">
            <v>924928.08056101424</v>
          </cell>
          <cell r="N1234">
            <v>63.342327959848632</v>
          </cell>
          <cell r="O1234" t="e">
            <v>#DIV/0!</v>
          </cell>
          <cell r="P1234">
            <v>0.37703766642767045</v>
          </cell>
          <cell r="Q1234">
            <v>4940.5646753543733</v>
          </cell>
          <cell r="R1234">
            <v>17405.468466976949</v>
          </cell>
          <cell r="S1234">
            <v>1372373.3582649999</v>
          </cell>
          <cell r="T1234">
            <v>4736363.1899789302</v>
          </cell>
          <cell r="U1234">
            <v>0</v>
          </cell>
          <cell r="V1234">
            <v>0</v>
          </cell>
          <cell r="W1234">
            <v>54894.934330600001</v>
          </cell>
          <cell r="X1234">
            <v>870033.14623041428</v>
          </cell>
          <cell r="Y1234">
            <v>0</v>
          </cell>
          <cell r="Z1234">
            <v>0</v>
          </cell>
        </row>
        <row r="1235">
          <cell r="A1235" t="str">
            <v>Seneca Hill Park</v>
          </cell>
          <cell r="B1235" t="str">
            <v>Outdoor Recreational Facilities</v>
          </cell>
          <cell r="C1235" t="str">
            <v>Outdoor Recreational Facilities</v>
          </cell>
          <cell r="D1235">
            <v>234599</v>
          </cell>
          <cell r="E1235">
            <v>100</v>
          </cell>
          <cell r="F1235">
            <v>0</v>
          </cell>
          <cell r="G1235">
            <v>10065.826431</v>
          </cell>
          <cell r="H1235">
            <v>0</v>
          </cell>
          <cell r="I1235">
            <v>0</v>
          </cell>
          <cell r="J1235">
            <v>0</v>
          </cell>
          <cell r="K1235">
            <v>36.237126138996459</v>
          </cell>
          <cell r="L1235">
            <v>10065.868371943461</v>
          </cell>
          <cell r="M1235">
            <v>402.63305723999997</v>
          </cell>
          <cell r="N1235">
            <v>4.2906697692417534E-2</v>
          </cell>
          <cell r="O1235" t="e">
            <v>#DIV/0!</v>
          </cell>
          <cell r="P1235">
            <v>4.2906697692417532E-4</v>
          </cell>
          <cell r="Q1235">
            <v>36.237126138996459</v>
          </cell>
          <cell r="R1235">
            <v>0</v>
          </cell>
          <cell r="S1235">
            <v>10065.826431</v>
          </cell>
          <cell r="T1235">
            <v>0</v>
          </cell>
          <cell r="U1235">
            <v>0</v>
          </cell>
          <cell r="V1235">
            <v>0</v>
          </cell>
          <cell r="W1235">
            <v>402.63305723999997</v>
          </cell>
          <cell r="X1235">
            <v>0</v>
          </cell>
          <cell r="Y1235">
            <v>0</v>
          </cell>
          <cell r="Z1235">
            <v>0</v>
          </cell>
        </row>
        <row r="1236">
          <cell r="A1236" t="str">
            <v>Seneca Village C.C</v>
          </cell>
          <cell r="B1236" t="str">
            <v>Community Centres</v>
          </cell>
          <cell r="C1236" t="str">
            <v>Community Centres</v>
          </cell>
          <cell r="D1236">
            <v>9408</v>
          </cell>
          <cell r="E1236">
            <v>100</v>
          </cell>
          <cell r="F1236">
            <v>0</v>
          </cell>
          <cell r="G1236">
            <v>164435.48964700001</v>
          </cell>
          <cell r="H1236">
            <v>0</v>
          </cell>
          <cell r="I1236">
            <v>0</v>
          </cell>
          <cell r="J1236">
            <v>0</v>
          </cell>
          <cell r="K1236">
            <v>591.97022926154466</v>
          </cell>
          <cell r="L1236">
            <v>164436.17479487351</v>
          </cell>
          <cell r="M1236">
            <v>6577.4195858800003</v>
          </cell>
          <cell r="N1236">
            <v>17.478334905917677</v>
          </cell>
          <cell r="O1236" t="e">
            <v>#DIV/0!</v>
          </cell>
          <cell r="P1236">
            <v>0.17478334905917678</v>
          </cell>
          <cell r="Q1236">
            <v>591.97022926154466</v>
          </cell>
          <cell r="R1236">
            <v>0</v>
          </cell>
          <cell r="S1236">
            <v>164435.48964700001</v>
          </cell>
          <cell r="T1236">
            <v>0</v>
          </cell>
          <cell r="U1236">
            <v>0</v>
          </cell>
          <cell r="V1236">
            <v>0</v>
          </cell>
          <cell r="W1236">
            <v>6577.4195858800003</v>
          </cell>
          <cell r="X1236">
            <v>0</v>
          </cell>
          <cell r="Y1236">
            <v>0</v>
          </cell>
          <cell r="Z1236">
            <v>0</v>
          </cell>
        </row>
        <row r="1237">
          <cell r="A1237" t="str">
            <v>Sentinel Park Baseball</v>
          </cell>
          <cell r="B1237" t="str">
            <v>Outdoor Recreational Facilities</v>
          </cell>
          <cell r="C1237" t="str">
            <v>Outdoor Recreational Facilities</v>
          </cell>
          <cell r="D1237">
            <v>2443</v>
          </cell>
          <cell r="E1237">
            <v>100</v>
          </cell>
          <cell r="F1237">
            <v>0</v>
          </cell>
          <cell r="G1237">
            <v>23435.925332999999</v>
          </cell>
          <cell r="H1237">
            <v>0</v>
          </cell>
          <cell r="I1237">
            <v>0</v>
          </cell>
          <cell r="J1237">
            <v>0</v>
          </cell>
          <cell r="K1237">
            <v>84.369682737679994</v>
          </cell>
          <cell r="L1237">
            <v>23436.022982688886</v>
          </cell>
          <cell r="M1237">
            <v>937.43701332000001</v>
          </cell>
          <cell r="N1237">
            <v>9.5931326167371616</v>
          </cell>
          <cell r="O1237" t="e">
            <v>#DIV/0!</v>
          </cell>
          <cell r="P1237">
            <v>9.5931326167371614E-2</v>
          </cell>
          <cell r="Q1237">
            <v>84.369682737679994</v>
          </cell>
          <cell r="R1237">
            <v>0</v>
          </cell>
          <cell r="S1237">
            <v>23435.925332999999</v>
          </cell>
          <cell r="T1237">
            <v>0</v>
          </cell>
          <cell r="U1237">
            <v>0</v>
          </cell>
          <cell r="V1237">
            <v>0</v>
          </cell>
          <cell r="W1237">
            <v>937.43701332000001</v>
          </cell>
          <cell r="X1237">
            <v>0</v>
          </cell>
          <cell r="Y1237">
            <v>0</v>
          </cell>
          <cell r="Z1237">
            <v>0</v>
          </cell>
        </row>
        <row r="1238">
          <cell r="A1238" t="str">
            <v>Serena Gundy Park</v>
          </cell>
          <cell r="B1238" t="str">
            <v>Outdoor Recreational Facilities</v>
          </cell>
          <cell r="C1238" t="str">
            <v>Outdoor Recreational Facilities</v>
          </cell>
          <cell r="D1238">
            <v>1477831</v>
          </cell>
          <cell r="E1238">
            <v>100</v>
          </cell>
          <cell r="F1238">
            <v>0</v>
          </cell>
          <cell r="G1238">
            <v>11822.457344</v>
          </cell>
          <cell r="H1238">
            <v>0</v>
          </cell>
          <cell r="I1238">
            <v>0</v>
          </cell>
          <cell r="J1238">
            <v>0</v>
          </cell>
          <cell r="K1238">
            <v>42.561023775260161</v>
          </cell>
          <cell r="L1238">
            <v>11822.506604238934</v>
          </cell>
          <cell r="M1238">
            <v>472.89829376</v>
          </cell>
          <cell r="N1238">
            <v>7.9999043221037677E-3</v>
          </cell>
          <cell r="O1238" t="e">
            <v>#DIV/0!</v>
          </cell>
          <cell r="P1238">
            <v>7.9999043221037674E-5</v>
          </cell>
          <cell r="Q1238">
            <v>42.561023775260161</v>
          </cell>
          <cell r="R1238">
            <v>0</v>
          </cell>
          <cell r="S1238">
            <v>11822.457344</v>
          </cell>
          <cell r="T1238">
            <v>0</v>
          </cell>
          <cell r="U1238">
            <v>0</v>
          </cell>
          <cell r="V1238">
            <v>0</v>
          </cell>
          <cell r="W1238">
            <v>472.89829376</v>
          </cell>
          <cell r="X1238">
            <v>0</v>
          </cell>
          <cell r="Y1238">
            <v>0</v>
          </cell>
          <cell r="Z1238">
            <v>0</v>
          </cell>
        </row>
        <row r="1239">
          <cell r="A1239" t="str">
            <v>Seven Oaks</v>
          </cell>
          <cell r="B1239" t="str">
            <v>Long Term Care Homes</v>
          </cell>
          <cell r="C1239" t="str">
            <v>Long Term Care Homes</v>
          </cell>
          <cell r="D1239">
            <v>133311</v>
          </cell>
          <cell r="E1239">
            <v>168</v>
          </cell>
          <cell r="F1239">
            <v>0</v>
          </cell>
          <cell r="G1239">
            <v>2586009.431258</v>
          </cell>
          <cell r="H1239">
            <v>418057.72943499999</v>
          </cell>
          <cell r="I1239">
            <v>0</v>
          </cell>
          <cell r="J1239">
            <v>0</v>
          </cell>
          <cell r="K1239">
            <v>25197.661078752411</v>
          </cell>
          <cell r="L1239">
            <v>6999350.2996534482</v>
          </cell>
          <cell r="M1239">
            <v>897620.46528069524</v>
          </cell>
          <cell r="N1239">
            <v>52.503921654277953</v>
          </cell>
          <cell r="O1239" t="e">
            <v>#DIV/0!</v>
          </cell>
          <cell r="P1239">
            <v>0.3125233431802259</v>
          </cell>
          <cell r="Q1239">
            <v>9309.6727426702691</v>
          </cell>
          <cell r="R1239">
            <v>15887.988336082142</v>
          </cell>
          <cell r="S1239">
            <v>2586009.431258</v>
          </cell>
          <cell r="T1239">
            <v>4323427.6204979392</v>
          </cell>
          <cell r="U1239">
            <v>0</v>
          </cell>
          <cell r="V1239">
            <v>0</v>
          </cell>
          <cell r="W1239">
            <v>103440.37725032</v>
          </cell>
          <cell r="X1239">
            <v>794180.08803037519</v>
          </cell>
          <cell r="Y1239">
            <v>0</v>
          </cell>
          <cell r="Z1239">
            <v>0</v>
          </cell>
        </row>
        <row r="1240">
          <cell r="A1240" t="str">
            <v>Seven Oaks Tennis</v>
          </cell>
          <cell r="B1240" t="str">
            <v>Outdoor Recreational Facilities</v>
          </cell>
          <cell r="C1240" t="str">
            <v>Outdoor Recreational Facilities</v>
          </cell>
          <cell r="D1240">
            <v>466690</v>
          </cell>
          <cell r="E1240">
            <v>100</v>
          </cell>
          <cell r="F1240">
            <v>0</v>
          </cell>
          <cell r="G1240">
            <v>8843.6309459999993</v>
          </cell>
          <cell r="H1240">
            <v>0</v>
          </cell>
          <cell r="I1240">
            <v>0</v>
          </cell>
          <cell r="J1240">
            <v>0</v>
          </cell>
          <cell r="K1240">
            <v>31.837204060064185</v>
          </cell>
          <cell r="L1240">
            <v>8843.6677944622734</v>
          </cell>
          <cell r="M1240">
            <v>353.74523783999996</v>
          </cell>
          <cell r="N1240">
            <v>1.894976921395846E-2</v>
          </cell>
          <cell r="O1240" t="e">
            <v>#DIV/0!</v>
          </cell>
          <cell r="P1240">
            <v>1.8949769213958461E-4</v>
          </cell>
          <cell r="Q1240">
            <v>31.837204060064185</v>
          </cell>
          <cell r="R1240">
            <v>0</v>
          </cell>
          <cell r="S1240">
            <v>8843.6309459999993</v>
          </cell>
          <cell r="T1240">
            <v>0</v>
          </cell>
          <cell r="U1240">
            <v>0</v>
          </cell>
          <cell r="V1240">
            <v>0</v>
          </cell>
          <cell r="W1240">
            <v>353.74523783999996</v>
          </cell>
          <cell r="X1240">
            <v>0</v>
          </cell>
          <cell r="Y1240">
            <v>0</v>
          </cell>
          <cell r="Z1240">
            <v>0</v>
          </cell>
        </row>
        <row r="1241">
          <cell r="A1241" t="str">
            <v>Sewells Rd Sewage Pumping Station</v>
          </cell>
          <cell r="B1241" t="str">
            <v>Sewage Pumping Facilities</v>
          </cell>
          <cell r="C1241" t="str">
            <v>Sewage Pumping Facilities</v>
          </cell>
          <cell r="D1241">
            <v>1</v>
          </cell>
          <cell r="E1241">
            <v>168</v>
          </cell>
          <cell r="F1241">
            <v>78.22</v>
          </cell>
          <cell r="G1241">
            <v>58939.062243</v>
          </cell>
          <cell r="H1241">
            <v>0</v>
          </cell>
          <cell r="I1241">
            <v>0</v>
          </cell>
          <cell r="J1241">
            <v>0</v>
          </cell>
          <cell r="K1241">
            <v>212.18150816073364</v>
          </cell>
          <cell r="L1241">
            <v>58939.30782242601</v>
          </cell>
          <cell r="M1241">
            <v>2357.56248972</v>
          </cell>
          <cell r="N1241">
            <v>58939.30782242601</v>
          </cell>
          <cell r="O1241">
            <v>753.50687576612131</v>
          </cell>
          <cell r="P1241">
            <v>350.82921322872625</v>
          </cell>
          <cell r="Q1241">
            <v>212.18150816073364</v>
          </cell>
          <cell r="R1241">
            <v>0</v>
          </cell>
          <cell r="S1241">
            <v>58939.062243</v>
          </cell>
          <cell r="T1241">
            <v>0</v>
          </cell>
          <cell r="U1241">
            <v>0</v>
          </cell>
          <cell r="V1241">
            <v>0</v>
          </cell>
          <cell r="W1241">
            <v>2357.56248972</v>
          </cell>
          <cell r="X1241">
            <v>0</v>
          </cell>
          <cell r="Y1241">
            <v>0</v>
          </cell>
          <cell r="Z1241">
            <v>0</v>
          </cell>
        </row>
        <row r="1242">
          <cell r="A1242" t="str">
            <v>Sheppard West Substation</v>
          </cell>
          <cell r="B1242" t="str">
            <v>TTC</v>
          </cell>
          <cell r="C1242" t="str">
            <v>TTC</v>
          </cell>
          <cell r="D1242">
            <v>0</v>
          </cell>
          <cell r="E1242">
            <v>168</v>
          </cell>
          <cell r="F1242">
            <v>0</v>
          </cell>
          <cell r="G1242">
            <v>5801968.6020000009</v>
          </cell>
          <cell r="H1242">
            <v>0</v>
          </cell>
          <cell r="I1242">
            <v>0</v>
          </cell>
          <cell r="J1242">
            <v>0</v>
          </cell>
          <cell r="K1242">
            <v>20887.17399672903</v>
          </cell>
          <cell r="L1242">
            <v>5801992.776869175</v>
          </cell>
          <cell r="M1242">
            <v>232078.74408000003</v>
          </cell>
          <cell r="N1242" t="e">
            <v>#DIV/0!</v>
          </cell>
          <cell r="O1242" t="e">
            <v>#DIV/0!</v>
          </cell>
          <cell r="P1242" t="e">
            <v>#DIV/0!</v>
          </cell>
          <cell r="Q1242">
            <v>20887.17399672903</v>
          </cell>
          <cell r="R1242">
            <v>0</v>
          </cell>
          <cell r="S1242">
            <v>5801968.6020000009</v>
          </cell>
          <cell r="T1242">
            <v>0</v>
          </cell>
          <cell r="U1242">
            <v>0</v>
          </cell>
          <cell r="V1242">
            <v>0</v>
          </cell>
          <cell r="W1242">
            <v>232078.74408000003</v>
          </cell>
          <cell r="X1242">
            <v>0</v>
          </cell>
          <cell r="Y1242">
            <v>0</v>
          </cell>
          <cell r="Z1242">
            <v>0</v>
          </cell>
        </row>
        <row r="1243">
          <cell r="A1243" t="str">
            <v>Sheppard Yonge Substation</v>
          </cell>
          <cell r="B1243" t="str">
            <v>TTC</v>
          </cell>
          <cell r="C1243" t="str">
            <v>TTC</v>
          </cell>
          <cell r="D1243">
            <v>0</v>
          </cell>
          <cell r="E1243">
            <v>168</v>
          </cell>
          <cell r="F1243">
            <v>0</v>
          </cell>
          <cell r="G1243">
            <v>7891167.6532910001</v>
          </cell>
          <cell r="H1243">
            <v>0</v>
          </cell>
          <cell r="I1243">
            <v>0</v>
          </cell>
          <cell r="J1243">
            <v>0</v>
          </cell>
          <cell r="K1243">
            <v>28408.321919362399</v>
          </cell>
          <cell r="L1243">
            <v>7891200.5331562217</v>
          </cell>
          <cell r="M1243">
            <v>315646.70613164001</v>
          </cell>
          <cell r="N1243" t="e">
            <v>#DIV/0!</v>
          </cell>
          <cell r="O1243" t="e">
            <v>#DIV/0!</v>
          </cell>
          <cell r="P1243" t="e">
            <v>#DIV/0!</v>
          </cell>
          <cell r="Q1243">
            <v>28408.321919362399</v>
          </cell>
          <cell r="R1243">
            <v>0</v>
          </cell>
          <cell r="S1243">
            <v>7891167.6532910001</v>
          </cell>
          <cell r="T1243">
            <v>0</v>
          </cell>
          <cell r="U1243">
            <v>0</v>
          </cell>
          <cell r="V1243">
            <v>0</v>
          </cell>
          <cell r="W1243">
            <v>315646.70613164001</v>
          </cell>
          <cell r="X1243">
            <v>0</v>
          </cell>
          <cell r="Y1243">
            <v>0</v>
          </cell>
          <cell r="Z1243">
            <v>0</v>
          </cell>
        </row>
        <row r="1244">
          <cell r="A1244" t="str">
            <v>Sherbourne Common North Park</v>
          </cell>
          <cell r="B1244" t="str">
            <v>Outdoor Recreational Facilities</v>
          </cell>
          <cell r="C1244" t="str">
            <v>Outdoor Recreational Facilities</v>
          </cell>
          <cell r="D1244">
            <v>1</v>
          </cell>
          <cell r="E1244">
            <v>100</v>
          </cell>
          <cell r="F1244">
            <v>0</v>
          </cell>
          <cell r="G1244">
            <v>6113.0649999999996</v>
          </cell>
          <cell r="H1244">
            <v>0</v>
          </cell>
          <cell r="I1244">
            <v>0</v>
          </cell>
          <cell r="J1244">
            <v>0</v>
          </cell>
          <cell r="K1244">
            <v>22.007125695974999</v>
          </cell>
          <cell r="L1244">
            <v>6113.0904711041667</v>
          </cell>
          <cell r="M1244">
            <v>244.52259999999998</v>
          </cell>
          <cell r="N1244">
            <v>6113.0904711041667</v>
          </cell>
          <cell r="O1244" t="e">
            <v>#DIV/0!</v>
          </cell>
          <cell r="P1244">
            <v>61.130904711041666</v>
          </cell>
          <cell r="Q1244">
            <v>22.007125695974999</v>
          </cell>
          <cell r="R1244">
            <v>0</v>
          </cell>
          <cell r="S1244">
            <v>6113.0649999999996</v>
          </cell>
          <cell r="T1244">
            <v>0</v>
          </cell>
          <cell r="U1244">
            <v>0</v>
          </cell>
          <cell r="V1244">
            <v>0</v>
          </cell>
          <cell r="W1244">
            <v>244.52259999999998</v>
          </cell>
          <cell r="X1244">
            <v>0</v>
          </cell>
          <cell r="Y1244">
            <v>0</v>
          </cell>
          <cell r="Z1244">
            <v>0</v>
          </cell>
        </row>
        <row r="1245">
          <cell r="A1245" t="str">
            <v>Sherbourne Subway Stn</v>
          </cell>
          <cell r="B1245" t="str">
            <v>TTC</v>
          </cell>
          <cell r="C1245" t="str">
            <v>TTC</v>
          </cell>
          <cell r="D1245">
            <v>0</v>
          </cell>
          <cell r="E1245">
            <v>168</v>
          </cell>
          <cell r="F1245">
            <v>0</v>
          </cell>
          <cell r="G1245">
            <v>432542.48209700006</v>
          </cell>
          <cell r="H1245">
            <v>0</v>
          </cell>
          <cell r="I1245">
            <v>0</v>
          </cell>
          <cell r="J1245">
            <v>0</v>
          </cell>
          <cell r="K1245">
            <v>1557.1594236864316</v>
          </cell>
          <cell r="L1245">
            <v>432544.28435734211</v>
          </cell>
          <cell r="M1245">
            <v>17301.699283880003</v>
          </cell>
          <cell r="N1245" t="e">
            <v>#DIV/0!</v>
          </cell>
          <cell r="O1245" t="e">
            <v>#DIV/0!</v>
          </cell>
          <cell r="P1245" t="e">
            <v>#DIV/0!</v>
          </cell>
          <cell r="Q1245">
            <v>1557.1594236864316</v>
          </cell>
          <cell r="R1245">
            <v>0</v>
          </cell>
          <cell r="S1245">
            <v>432542.48209700006</v>
          </cell>
          <cell r="T1245">
            <v>0</v>
          </cell>
          <cell r="U1245">
            <v>0</v>
          </cell>
          <cell r="V1245">
            <v>0</v>
          </cell>
          <cell r="W1245">
            <v>17301.699283880003</v>
          </cell>
          <cell r="X1245">
            <v>0</v>
          </cell>
          <cell r="Y1245">
            <v>0</v>
          </cell>
          <cell r="Z1245">
            <v>0</v>
          </cell>
        </row>
        <row r="1246">
          <cell r="A1246" t="str">
            <v>Sherwood Park</v>
          </cell>
          <cell r="B1246" t="str">
            <v>Outdoor Recreational Facilities</v>
          </cell>
          <cell r="C1246" t="str">
            <v>Outdoor Recreational Facilities</v>
          </cell>
          <cell r="D1246">
            <v>5909</v>
          </cell>
          <cell r="E1246">
            <v>100</v>
          </cell>
          <cell r="F1246">
            <v>0</v>
          </cell>
          <cell r="G1246">
            <v>95100.436651000011</v>
          </cell>
          <cell r="H1246">
            <v>0</v>
          </cell>
          <cell r="I1246">
            <v>0</v>
          </cell>
          <cell r="J1246">
            <v>0</v>
          </cell>
          <cell r="K1246">
            <v>342.3629984501498</v>
          </cell>
          <cell r="L1246">
            <v>95100.832902819398</v>
          </cell>
          <cell r="M1246">
            <v>3804.0174660400007</v>
          </cell>
          <cell r="N1246">
            <v>16.094234710241903</v>
          </cell>
          <cell r="O1246" t="e">
            <v>#DIV/0!</v>
          </cell>
          <cell r="P1246">
            <v>0.16094234710241903</v>
          </cell>
          <cell r="Q1246">
            <v>342.3629984501498</v>
          </cell>
          <cell r="R1246">
            <v>0</v>
          </cell>
          <cell r="S1246">
            <v>95100.436651000011</v>
          </cell>
          <cell r="T1246">
            <v>0</v>
          </cell>
          <cell r="U1246">
            <v>0</v>
          </cell>
          <cell r="V1246">
            <v>0</v>
          </cell>
          <cell r="W1246">
            <v>3804.0174660400007</v>
          </cell>
          <cell r="X1246">
            <v>0</v>
          </cell>
          <cell r="Y1246">
            <v>0</v>
          </cell>
          <cell r="Z1246">
            <v>0</v>
          </cell>
        </row>
        <row r="1247">
          <cell r="A1247" t="str">
            <v>Sidney Belsey Cres</v>
          </cell>
          <cell r="B1247" t="str">
            <v>Streetlighting</v>
          </cell>
          <cell r="C1247" t="str">
            <v>Streetlighting</v>
          </cell>
          <cell r="D1247">
            <v>1</v>
          </cell>
          <cell r="E1247">
            <v>70</v>
          </cell>
          <cell r="F1247">
            <v>0</v>
          </cell>
          <cell r="G1247">
            <v>5021.0868769999997</v>
          </cell>
          <cell r="H1247">
            <v>0</v>
          </cell>
          <cell r="I1247">
            <v>0</v>
          </cell>
          <cell r="J1247">
            <v>0</v>
          </cell>
          <cell r="K1247">
            <v>18.075988073503154</v>
          </cell>
          <cell r="L1247">
            <v>5021.1077981953204</v>
          </cell>
          <cell r="M1247">
            <v>200.84347507999999</v>
          </cell>
          <cell r="N1247">
            <v>5021.1077981953204</v>
          </cell>
          <cell r="O1247" t="e">
            <v>#DIV/0!</v>
          </cell>
          <cell r="P1247">
            <v>71.730111402790286</v>
          </cell>
          <cell r="Q1247">
            <v>18.075988073503154</v>
          </cell>
          <cell r="R1247">
            <v>0</v>
          </cell>
          <cell r="S1247">
            <v>5021.0868769999997</v>
          </cell>
          <cell r="T1247">
            <v>0</v>
          </cell>
          <cell r="U1247">
            <v>0</v>
          </cell>
          <cell r="V1247">
            <v>0</v>
          </cell>
          <cell r="W1247">
            <v>200.84347507999999</v>
          </cell>
          <cell r="X1247">
            <v>0</v>
          </cell>
          <cell r="Y1247">
            <v>0</v>
          </cell>
          <cell r="Z1247">
            <v>0</v>
          </cell>
        </row>
        <row r="1248">
          <cell r="A1248" t="str">
            <v>Signs &amp; Flashing Beacons</v>
          </cell>
          <cell r="B1248" t="str">
            <v>Traffic Signals</v>
          </cell>
          <cell r="C1248" t="str">
            <v>Traffic Signals</v>
          </cell>
          <cell r="D1248">
            <v>100</v>
          </cell>
          <cell r="E1248">
            <v>168</v>
          </cell>
          <cell r="F1248">
            <v>0</v>
          </cell>
          <cell r="G1248">
            <v>23849.972059999996</v>
          </cell>
          <cell r="H1248">
            <v>0</v>
          </cell>
          <cell r="I1248">
            <v>0</v>
          </cell>
          <cell r="J1248">
            <v>0</v>
          </cell>
          <cell r="K1248">
            <v>85.860257165580876</v>
          </cell>
          <cell r="L1248">
            <v>23850.071434883579</v>
          </cell>
          <cell r="M1248">
            <v>953.99888239999984</v>
          </cell>
          <cell r="N1248">
            <v>238.5007143488358</v>
          </cell>
          <cell r="O1248" t="e">
            <v>#DIV/0!</v>
          </cell>
          <cell r="P1248">
            <v>1.4196471092192606</v>
          </cell>
          <cell r="Q1248">
            <v>85.860257165580876</v>
          </cell>
          <cell r="R1248">
            <v>0</v>
          </cell>
          <cell r="S1248">
            <v>23849.972059999996</v>
          </cell>
          <cell r="T1248">
            <v>0</v>
          </cell>
          <cell r="U1248">
            <v>0</v>
          </cell>
          <cell r="V1248">
            <v>0</v>
          </cell>
          <cell r="W1248">
            <v>953.99888239999984</v>
          </cell>
          <cell r="X1248">
            <v>0</v>
          </cell>
          <cell r="Y1248">
            <v>0</v>
          </cell>
          <cell r="Z1248">
            <v>0</v>
          </cell>
        </row>
        <row r="1249">
          <cell r="A1249" t="str">
            <v>Silver Birch Ave Sewage Pumping Station</v>
          </cell>
          <cell r="B1249" t="str">
            <v>Sewage Pumping Facilities</v>
          </cell>
          <cell r="C1249" t="str">
            <v>Sewage Pumping Facilities</v>
          </cell>
          <cell r="D1249">
            <v>1</v>
          </cell>
          <cell r="E1249">
            <v>168</v>
          </cell>
          <cell r="F1249">
            <v>4.6500000000000004</v>
          </cell>
          <cell r="G1249">
            <v>337.74293899999998</v>
          </cell>
          <cell r="H1249">
            <v>0</v>
          </cell>
          <cell r="I1249">
            <v>0</v>
          </cell>
          <cell r="J1249">
            <v>0</v>
          </cell>
          <cell r="K1249">
            <v>1.2158796465440849</v>
          </cell>
          <cell r="L1249">
            <v>337.74434626224581</v>
          </cell>
          <cell r="M1249">
            <v>13.509717559999999</v>
          </cell>
          <cell r="N1249">
            <v>337.74434626224581</v>
          </cell>
          <cell r="O1249">
            <v>72.633192744568987</v>
          </cell>
          <cell r="P1249">
            <v>2.010383013465749</v>
          </cell>
          <cell r="Q1249">
            <v>1.2158796465440849</v>
          </cell>
          <cell r="R1249">
            <v>0</v>
          </cell>
          <cell r="S1249">
            <v>337.74293899999998</v>
          </cell>
          <cell r="T1249">
            <v>0</v>
          </cell>
          <cell r="U1249">
            <v>0</v>
          </cell>
          <cell r="V1249">
            <v>0</v>
          </cell>
          <cell r="W1249">
            <v>13.509717559999999</v>
          </cell>
          <cell r="X1249">
            <v>0</v>
          </cell>
          <cell r="Y1249">
            <v>0</v>
          </cell>
          <cell r="Z1249">
            <v>0</v>
          </cell>
        </row>
        <row r="1250">
          <cell r="A1250" t="str">
            <v>Sir Adam Beck</v>
          </cell>
          <cell r="B1250" t="str">
            <v>Outdoor Recreational Facilities</v>
          </cell>
          <cell r="C1250" t="str">
            <v>Outdoor Recreational Facilities</v>
          </cell>
          <cell r="D1250">
            <v>160134</v>
          </cell>
          <cell r="E1250">
            <v>100</v>
          </cell>
          <cell r="F1250">
            <v>0</v>
          </cell>
          <cell r="G1250">
            <v>1371.4489120000001</v>
          </cell>
          <cell r="H1250">
            <v>0</v>
          </cell>
          <cell r="I1250">
            <v>0</v>
          </cell>
          <cell r="J1250">
            <v>0</v>
          </cell>
          <cell r="K1250">
            <v>4.9372366549336801</v>
          </cell>
          <cell r="L1250">
            <v>1371.4546263704667</v>
          </cell>
          <cell r="M1250">
            <v>54.857956480000006</v>
          </cell>
          <cell r="N1250">
            <v>8.5644187141423224E-3</v>
          </cell>
          <cell r="O1250" t="e">
            <v>#DIV/0!</v>
          </cell>
          <cell r="P1250">
            <v>8.564418714142323E-5</v>
          </cell>
          <cell r="Q1250">
            <v>4.9372366549336801</v>
          </cell>
          <cell r="R1250">
            <v>0</v>
          </cell>
          <cell r="S1250">
            <v>1371.4489120000001</v>
          </cell>
          <cell r="T1250">
            <v>0</v>
          </cell>
          <cell r="U1250">
            <v>0</v>
          </cell>
          <cell r="V1250">
            <v>0</v>
          </cell>
          <cell r="W1250">
            <v>54.857956480000006</v>
          </cell>
          <cell r="X1250">
            <v>0</v>
          </cell>
          <cell r="Y1250">
            <v>0</v>
          </cell>
          <cell r="Z1250">
            <v>0</v>
          </cell>
        </row>
        <row r="1251">
          <cell r="A1251" t="str">
            <v>Sir Adam Beck C.C.</v>
          </cell>
          <cell r="B1251" t="str">
            <v>Community Centres</v>
          </cell>
          <cell r="C1251" t="str">
            <v>Community Centres</v>
          </cell>
          <cell r="D1251">
            <v>7341</v>
          </cell>
          <cell r="E1251">
            <v>100</v>
          </cell>
          <cell r="F1251">
            <v>0</v>
          </cell>
          <cell r="G1251">
            <v>36388.996561</v>
          </cell>
          <cell r="H1251">
            <v>8080.5791939999999</v>
          </cell>
          <cell r="I1251">
            <v>0</v>
          </cell>
          <cell r="J1251">
            <v>0</v>
          </cell>
          <cell r="K1251">
            <v>438.09763073740851</v>
          </cell>
          <cell r="L1251">
            <v>121693.78631594681</v>
          </cell>
          <cell r="M1251">
            <v>16806.155351489862</v>
          </cell>
          <cell r="N1251">
            <v>16.577276435900668</v>
          </cell>
          <cell r="O1251" t="e">
            <v>#DIV/0!</v>
          </cell>
          <cell r="P1251">
            <v>0.16577276435900667</v>
          </cell>
          <cell r="Q1251">
            <v>131.0009334545484</v>
          </cell>
          <cell r="R1251">
            <v>307.09669728286013</v>
          </cell>
          <cell r="S1251">
            <v>36388.996561</v>
          </cell>
          <cell r="T1251">
            <v>83566.925850589789</v>
          </cell>
          <cell r="U1251">
            <v>0</v>
          </cell>
          <cell r="V1251">
            <v>0</v>
          </cell>
          <cell r="W1251">
            <v>1455.55986244</v>
          </cell>
          <cell r="X1251">
            <v>15350.595489049861</v>
          </cell>
          <cell r="Y1251">
            <v>0</v>
          </cell>
          <cell r="Z1251">
            <v>0</v>
          </cell>
        </row>
        <row r="1252">
          <cell r="A1252" t="str">
            <v>Sir Adam Beck Rink</v>
          </cell>
          <cell r="B1252" t="str">
            <v>Outdoor Recreational Facilities</v>
          </cell>
          <cell r="C1252" t="str">
            <v>Outdoor Recreational Facilities</v>
          </cell>
          <cell r="D1252">
            <v>2196</v>
          </cell>
          <cell r="E1252">
            <v>100</v>
          </cell>
          <cell r="F1252">
            <v>0</v>
          </cell>
          <cell r="G1252">
            <v>212551.17249999999</v>
          </cell>
          <cell r="H1252">
            <v>7708.9629029999996</v>
          </cell>
          <cell r="I1252">
            <v>0</v>
          </cell>
          <cell r="J1252">
            <v>0</v>
          </cell>
          <cell r="K1252">
            <v>1058.1610922364061</v>
          </cell>
          <cell r="L1252">
            <v>293933.63673233503</v>
          </cell>
          <cell r="M1252">
            <v>23146.68663720007</v>
          </cell>
          <cell r="N1252">
            <v>133.84956135352232</v>
          </cell>
          <cell r="O1252" t="e">
            <v>#DIV/0!</v>
          </cell>
          <cell r="P1252">
            <v>1.3384956135352233</v>
          </cell>
          <cell r="Q1252">
            <v>765.18740926758744</v>
          </cell>
          <cell r="R1252">
            <v>292.97368296881882</v>
          </cell>
          <cell r="S1252">
            <v>212551.17249999999</v>
          </cell>
          <cell r="T1252">
            <v>79723.781653955099</v>
          </cell>
          <cell r="U1252">
            <v>0</v>
          </cell>
          <cell r="V1252">
            <v>0</v>
          </cell>
          <cell r="W1252">
            <v>8502.0468999999994</v>
          </cell>
          <cell r="X1252">
            <v>14644.63973720007</v>
          </cell>
          <cell r="Y1252">
            <v>0</v>
          </cell>
          <cell r="Z1252">
            <v>0</v>
          </cell>
        </row>
        <row r="1253">
          <cell r="A1253" t="str">
            <v>Sir Winston Churchill Pk</v>
          </cell>
          <cell r="B1253" t="str">
            <v>Outdoor Recreational Facilities</v>
          </cell>
          <cell r="C1253" t="str">
            <v>Outdoor Recreational Facilities</v>
          </cell>
          <cell r="D1253">
            <v>934931</v>
          </cell>
          <cell r="E1253">
            <v>100</v>
          </cell>
          <cell r="F1253">
            <v>0</v>
          </cell>
          <cell r="G1253">
            <v>24687.881284999999</v>
          </cell>
          <cell r="H1253">
            <v>6854.1545059999999</v>
          </cell>
          <cell r="I1253">
            <v>0</v>
          </cell>
          <cell r="J1253">
            <v>0</v>
          </cell>
          <cell r="K1253">
            <v>349.36403734781322</v>
          </cell>
          <cell r="L1253">
            <v>97045.565929948119</v>
          </cell>
          <cell r="M1253">
            <v>14008.28402490314</v>
          </cell>
          <cell r="N1253">
            <v>0.10379970920843155</v>
          </cell>
          <cell r="O1253" t="e">
            <v>#DIV/0!</v>
          </cell>
          <cell r="P1253">
            <v>1.0379970920843156E-3</v>
          </cell>
          <cell r="Q1253">
            <v>88.876742944219274</v>
          </cell>
          <cell r="R1253">
            <v>260.48729440359392</v>
          </cell>
          <cell r="S1253">
            <v>24687.881284999999</v>
          </cell>
          <cell r="T1253">
            <v>70883.609654700194</v>
          </cell>
          <cell r="U1253">
            <v>0</v>
          </cell>
          <cell r="V1253">
            <v>0</v>
          </cell>
          <cell r="W1253">
            <v>987.51525140000001</v>
          </cell>
          <cell r="X1253">
            <v>13020.76877350314</v>
          </cell>
          <cell r="Y1253">
            <v>0</v>
          </cell>
          <cell r="Z1253">
            <v>0</v>
          </cell>
        </row>
        <row r="1254">
          <cell r="A1254" t="str">
            <v>Sisken Trail Park</v>
          </cell>
          <cell r="B1254" t="str">
            <v>Outdoor Recreational Facilities</v>
          </cell>
          <cell r="C1254" t="str">
            <v>Outdoor Recreational Facilities</v>
          </cell>
          <cell r="D1254">
            <v>42162</v>
          </cell>
          <cell r="E1254">
            <v>100</v>
          </cell>
          <cell r="F1254">
            <v>0</v>
          </cell>
          <cell r="G1254">
            <v>997.05379400000004</v>
          </cell>
          <cell r="H1254">
            <v>0</v>
          </cell>
          <cell r="I1254">
            <v>0</v>
          </cell>
          <cell r="J1254">
            <v>0</v>
          </cell>
          <cell r="K1254">
            <v>3.5894086142069099</v>
          </cell>
          <cell r="L1254">
            <v>997.05794839080829</v>
          </cell>
          <cell r="M1254">
            <v>39.882151759999999</v>
          </cell>
          <cell r="N1254">
            <v>2.364826024360344E-2</v>
          </cell>
          <cell r="O1254" t="e">
            <v>#DIV/0!</v>
          </cell>
          <cell r="P1254">
            <v>2.364826024360344E-4</v>
          </cell>
          <cell r="Q1254">
            <v>3.5894086142069099</v>
          </cell>
          <cell r="R1254">
            <v>0</v>
          </cell>
          <cell r="S1254">
            <v>997.05379400000004</v>
          </cell>
          <cell r="T1254">
            <v>0</v>
          </cell>
          <cell r="U1254">
            <v>0</v>
          </cell>
          <cell r="V1254">
            <v>0</v>
          </cell>
          <cell r="W1254">
            <v>39.882151759999999</v>
          </cell>
          <cell r="X1254">
            <v>0</v>
          </cell>
          <cell r="Y1254">
            <v>0</v>
          </cell>
          <cell r="Z1254">
            <v>0</v>
          </cell>
        </row>
        <row r="1255">
          <cell r="A1255" t="str">
            <v>Sixth St Garage</v>
          </cell>
          <cell r="B1255" t="str">
            <v>Storage Facilities</v>
          </cell>
          <cell r="C1255" t="str">
            <v>Storage Facilities</v>
          </cell>
          <cell r="D1255">
            <v>6997</v>
          </cell>
          <cell r="E1255">
            <v>70</v>
          </cell>
          <cell r="F1255">
            <v>0</v>
          </cell>
          <cell r="G1255">
            <v>7494.2418389999993</v>
          </cell>
          <cell r="H1255">
            <v>9769.8463950000005</v>
          </cell>
          <cell r="I1255">
            <v>0</v>
          </cell>
          <cell r="J1255">
            <v>0</v>
          </cell>
          <cell r="K1255">
            <v>398.27548555761086</v>
          </cell>
          <cell r="L1255">
            <v>110632.07932155857</v>
          </cell>
          <cell r="M1255">
            <v>18859.449171677552</v>
          </cell>
          <cell r="N1255">
            <v>15.811359056961351</v>
          </cell>
          <cell r="O1255" t="e">
            <v>#DIV/0!</v>
          </cell>
          <cell r="P1255">
            <v>0.22587655795659073</v>
          </cell>
          <cell r="Q1255">
            <v>26.979383034027581</v>
          </cell>
          <cell r="R1255">
            <v>371.29610252358327</v>
          </cell>
          <cell r="S1255">
            <v>7494.2418389999993</v>
          </cell>
          <cell r="T1255">
            <v>101036.82046317151</v>
          </cell>
          <cell r="U1255">
            <v>0</v>
          </cell>
          <cell r="V1255">
            <v>0</v>
          </cell>
          <cell r="W1255">
            <v>299.76967356</v>
          </cell>
          <cell r="X1255">
            <v>18559.679498117552</v>
          </cell>
          <cell r="Y1255">
            <v>0</v>
          </cell>
          <cell r="Z1255">
            <v>0</v>
          </cell>
        </row>
        <row r="1256">
          <cell r="A1256" t="str">
            <v>Smithfield Pool (outdoor)</v>
          </cell>
          <cell r="B1256" t="str">
            <v>Outdoor Recreational Facilities</v>
          </cell>
          <cell r="C1256" t="str">
            <v>Outdoor Recreational Facilities</v>
          </cell>
          <cell r="D1256">
            <v>850</v>
          </cell>
          <cell r="E1256">
            <v>100</v>
          </cell>
          <cell r="F1256">
            <v>0</v>
          </cell>
          <cell r="G1256">
            <v>23609.450928999999</v>
          </cell>
          <cell r="H1256">
            <v>5804.5873789999996</v>
          </cell>
          <cell r="I1256">
            <v>0</v>
          </cell>
          <cell r="J1256">
            <v>0</v>
          </cell>
          <cell r="K1256">
            <v>305.59361553388567</v>
          </cell>
          <cell r="L1256">
            <v>84887.115426079356</v>
          </cell>
          <cell r="M1256">
            <v>11971.29463517251</v>
          </cell>
          <cell r="N1256">
            <v>99.867194618916884</v>
          </cell>
          <cell r="O1256" t="e">
            <v>#DIV/0!</v>
          </cell>
          <cell r="P1256">
            <v>0.99867194618916888</v>
          </cell>
          <cell r="Q1256">
            <v>84.994377486163927</v>
          </cell>
          <cell r="R1256">
            <v>220.59923804772174</v>
          </cell>
          <cell r="S1256">
            <v>23609.450928999999</v>
          </cell>
          <cell r="T1256">
            <v>60029.301297404294</v>
          </cell>
          <cell r="U1256">
            <v>0</v>
          </cell>
          <cell r="V1256">
            <v>0</v>
          </cell>
          <cell r="W1256">
            <v>944.37803715999996</v>
          </cell>
          <cell r="X1256">
            <v>11026.916598012509</v>
          </cell>
          <cell r="Y1256">
            <v>0</v>
          </cell>
          <cell r="Z1256">
            <v>0</v>
          </cell>
        </row>
        <row r="1257">
          <cell r="A1257" t="str">
            <v>Smythe Park</v>
          </cell>
          <cell r="B1257" t="str">
            <v>Outdoor Recreational Facilities</v>
          </cell>
          <cell r="C1257" t="str">
            <v>Outdoor Recreational Facilities</v>
          </cell>
          <cell r="D1257">
            <v>3000</v>
          </cell>
          <cell r="E1257">
            <v>100</v>
          </cell>
          <cell r="F1257">
            <v>0</v>
          </cell>
          <cell r="G1257">
            <v>84096.729179999995</v>
          </cell>
          <cell r="H1257">
            <v>15672</v>
          </cell>
          <cell r="I1257">
            <v>0</v>
          </cell>
          <cell r="J1257">
            <v>0</v>
          </cell>
          <cell r="K1257">
            <v>898.35276248571404</v>
          </cell>
          <cell r="L1257">
            <v>249542.43402380947</v>
          </cell>
          <cell r="M1257">
            <v>33135.810847200002</v>
          </cell>
          <cell r="N1257">
            <v>83.18081134126983</v>
          </cell>
          <cell r="O1257" t="e">
            <v>#DIV/0!</v>
          </cell>
          <cell r="P1257">
            <v>0.83180811341269834</v>
          </cell>
          <cell r="Q1257">
            <v>302.74948649893764</v>
          </cell>
          <cell r="R1257">
            <v>595.60327598677634</v>
          </cell>
          <cell r="S1257">
            <v>84096.729179999995</v>
          </cell>
          <cell r="T1257">
            <v>162075.12239999999</v>
          </cell>
          <cell r="U1257">
            <v>0</v>
          </cell>
          <cell r="V1257">
            <v>0</v>
          </cell>
          <cell r="W1257">
            <v>3363.8691672</v>
          </cell>
          <cell r="X1257">
            <v>29771.94168</v>
          </cell>
          <cell r="Y1257">
            <v>0</v>
          </cell>
          <cell r="Z1257">
            <v>0</v>
          </cell>
        </row>
        <row r="1258">
          <cell r="A1258" t="str">
            <v>Sony Centre</v>
          </cell>
          <cell r="B1258" t="str">
            <v>Performing Arts Facilities</v>
          </cell>
          <cell r="C1258" t="str">
            <v>Performing Arts Facilities</v>
          </cell>
          <cell r="D1258">
            <v>173084</v>
          </cell>
          <cell r="E1258">
            <v>100</v>
          </cell>
          <cell r="F1258">
            <v>0</v>
          </cell>
          <cell r="G1258">
            <v>2478110.0477419998</v>
          </cell>
          <cell r="H1258">
            <v>0</v>
          </cell>
          <cell r="I1258">
            <v>6873.1243342050902</v>
          </cell>
          <cell r="J1258">
            <v>0</v>
          </cell>
          <cell r="K1258">
            <v>15794.357677727006</v>
          </cell>
          <cell r="L1258">
            <v>4387321.5771463905</v>
          </cell>
          <cell r="M1258">
            <v>458246.06874200224</v>
          </cell>
          <cell r="N1258">
            <v>25.347932663599121</v>
          </cell>
          <cell r="O1258" t="e">
            <v>#DIV/0!</v>
          </cell>
          <cell r="P1258">
            <v>0.25347932663599121</v>
          </cell>
          <cell r="Q1258">
            <v>8921.2333435219152</v>
          </cell>
          <cell r="R1258">
            <v>0</v>
          </cell>
          <cell r="S1258">
            <v>2478110.0477419998</v>
          </cell>
          <cell r="T1258">
            <v>0</v>
          </cell>
          <cell r="U1258">
            <v>1909201.2039458584</v>
          </cell>
          <cell r="V1258">
            <v>0</v>
          </cell>
          <cell r="W1258">
            <v>99124.401909679989</v>
          </cell>
          <cell r="X1258">
            <v>0</v>
          </cell>
          <cell r="Y1258">
            <v>359121.66683232225</v>
          </cell>
          <cell r="Z1258">
            <v>0</v>
          </cell>
        </row>
        <row r="1259">
          <cell r="A1259" t="str">
            <v>Spadina North Subway Stn</v>
          </cell>
          <cell r="B1259" t="str">
            <v>TTC</v>
          </cell>
          <cell r="C1259" t="str">
            <v>TTC</v>
          </cell>
          <cell r="D1259">
            <v>0</v>
          </cell>
          <cell r="E1259">
            <v>168</v>
          </cell>
          <cell r="F1259">
            <v>0</v>
          </cell>
          <cell r="G1259">
            <v>468307.98147100001</v>
          </cell>
          <cell r="H1259">
            <v>0</v>
          </cell>
          <cell r="I1259">
            <v>0</v>
          </cell>
          <cell r="J1259">
            <v>0</v>
          </cell>
          <cell r="K1259">
            <v>1685.915757915322</v>
          </cell>
          <cell r="L1259">
            <v>468309.93275425612</v>
          </cell>
          <cell r="M1259">
            <v>18732.319258840002</v>
          </cell>
          <cell r="N1259" t="e">
            <v>#DIV/0!</v>
          </cell>
          <cell r="O1259" t="e">
            <v>#DIV/0!</v>
          </cell>
          <cell r="P1259" t="e">
            <v>#DIV/0!</v>
          </cell>
          <cell r="Q1259">
            <v>1685.915757915322</v>
          </cell>
          <cell r="R1259">
            <v>0</v>
          </cell>
          <cell r="S1259">
            <v>468307.98147100001</v>
          </cell>
          <cell r="T1259">
            <v>0</v>
          </cell>
          <cell r="U1259">
            <v>0</v>
          </cell>
          <cell r="V1259">
            <v>0</v>
          </cell>
          <cell r="W1259">
            <v>18732.319258840002</v>
          </cell>
          <cell r="X1259">
            <v>0</v>
          </cell>
          <cell r="Y1259">
            <v>0</v>
          </cell>
          <cell r="Z1259">
            <v>0</v>
          </cell>
        </row>
        <row r="1260">
          <cell r="A1260" t="str">
            <v>Spadina Rd 35</v>
          </cell>
          <cell r="B1260" t="str">
            <v>Leasing</v>
          </cell>
          <cell r="C1260" t="str">
            <v>Leasing</v>
          </cell>
          <cell r="D1260">
            <v>3552</v>
          </cell>
          <cell r="E1260">
            <v>100</v>
          </cell>
          <cell r="F1260">
            <v>0</v>
          </cell>
          <cell r="G1260">
            <v>16946.751511999999</v>
          </cell>
          <cell r="H1260">
            <v>2785.6077500000001</v>
          </cell>
          <cell r="I1260">
            <v>0</v>
          </cell>
          <cell r="J1260">
            <v>0</v>
          </cell>
          <cell r="K1260">
            <v>166.87361206370142</v>
          </cell>
          <cell r="L1260">
            <v>46353.781128805953</v>
          </cell>
          <cell r="M1260">
            <v>5969.6612470774999</v>
          </cell>
          <cell r="N1260">
            <v>13.050050993470144</v>
          </cell>
          <cell r="O1260" t="e">
            <v>#DIV/0!</v>
          </cell>
          <cell r="P1260">
            <v>0.13050050993470144</v>
          </cell>
          <cell r="Q1260">
            <v>61.008559644472676</v>
          </cell>
          <cell r="R1260">
            <v>105.86505241922875</v>
          </cell>
          <cell r="S1260">
            <v>16946.751511999999</v>
          </cell>
          <cell r="T1260">
            <v>28807.919668175</v>
          </cell>
          <cell r="U1260">
            <v>0</v>
          </cell>
          <cell r="V1260">
            <v>0</v>
          </cell>
          <cell r="W1260">
            <v>677.87006048000001</v>
          </cell>
          <cell r="X1260">
            <v>5291.7911865975002</v>
          </cell>
          <cell r="Y1260">
            <v>0</v>
          </cell>
          <cell r="Z1260">
            <v>0</v>
          </cell>
        </row>
        <row r="1261">
          <cell r="A1261" t="str">
            <v>Spadina Road</v>
          </cell>
          <cell r="B1261" t="str">
            <v>Public Libraries</v>
          </cell>
          <cell r="C1261" t="str">
            <v>Public Libraries</v>
          </cell>
          <cell r="D1261">
            <v>3950</v>
          </cell>
          <cell r="E1261">
            <v>70</v>
          </cell>
          <cell r="F1261">
            <v>0</v>
          </cell>
          <cell r="G1261">
            <v>68558.816875999997</v>
          </cell>
          <cell r="H1261">
            <v>6533.5073199999997</v>
          </cell>
          <cell r="I1261">
            <v>0</v>
          </cell>
          <cell r="J1261">
            <v>0</v>
          </cell>
          <cell r="K1261">
            <v>495.1140940130598</v>
          </cell>
          <cell r="L1261">
            <v>137531.69278140549</v>
          </cell>
          <cell r="M1261">
            <v>15153.991195770799</v>
          </cell>
          <cell r="N1261">
            <v>34.818150071241895</v>
          </cell>
          <cell r="O1261" t="e">
            <v>#DIV/0!</v>
          </cell>
          <cell r="P1261">
            <v>0.49740214387488424</v>
          </cell>
          <cell r="Q1261">
            <v>246.81276913585313</v>
          </cell>
          <cell r="R1261">
            <v>248.30132487720667</v>
          </cell>
          <cell r="S1261">
            <v>68558.816875999997</v>
          </cell>
          <cell r="T1261">
            <v>67567.572651243987</v>
          </cell>
          <cell r="U1261">
            <v>0</v>
          </cell>
          <cell r="V1261">
            <v>0</v>
          </cell>
          <cell r="W1261">
            <v>2742.3526750400001</v>
          </cell>
          <cell r="X1261">
            <v>12411.638520730799</v>
          </cell>
          <cell r="Y1261">
            <v>0</v>
          </cell>
          <cell r="Z1261">
            <v>0</v>
          </cell>
        </row>
        <row r="1262">
          <cell r="A1262" t="str">
            <v>Spadina Road Parkette</v>
          </cell>
          <cell r="B1262" t="str">
            <v>Outdoor Recreational Facilities</v>
          </cell>
          <cell r="C1262" t="str">
            <v>Outdoor Recreational Facilities</v>
          </cell>
          <cell r="D1262">
            <v>18632</v>
          </cell>
          <cell r="E1262">
            <v>100</v>
          </cell>
          <cell r="F1262">
            <v>0</v>
          </cell>
          <cell r="G1262">
            <v>5908.082418</v>
          </cell>
          <cell r="H1262">
            <v>0</v>
          </cell>
          <cell r="I1262">
            <v>0</v>
          </cell>
          <cell r="J1262">
            <v>0</v>
          </cell>
          <cell r="K1262">
            <v>21.269185326036268</v>
          </cell>
          <cell r="L1262">
            <v>5908.1070350100745</v>
          </cell>
          <cell r="M1262">
            <v>236.32329672</v>
          </cell>
          <cell r="N1262">
            <v>0.31709462403446087</v>
          </cell>
          <cell r="O1262" t="e">
            <v>#DIV/0!</v>
          </cell>
          <cell r="P1262">
            <v>3.1709462403446088E-3</v>
          </cell>
          <cell r="Q1262">
            <v>21.269185326036268</v>
          </cell>
          <cell r="R1262">
            <v>0</v>
          </cell>
          <cell r="S1262">
            <v>5908.082418</v>
          </cell>
          <cell r="T1262">
            <v>0</v>
          </cell>
          <cell r="U1262">
            <v>0</v>
          </cell>
          <cell r="V1262">
            <v>0</v>
          </cell>
          <cell r="W1262">
            <v>236.32329672</v>
          </cell>
          <cell r="X1262">
            <v>0</v>
          </cell>
          <cell r="Y1262">
            <v>0</v>
          </cell>
          <cell r="Z1262">
            <v>0</v>
          </cell>
        </row>
        <row r="1263">
          <cell r="A1263" t="str">
            <v>Spadina St Clair Reservoir</v>
          </cell>
          <cell r="B1263" t="str">
            <v>Water Misc Service</v>
          </cell>
          <cell r="C1263" t="str">
            <v>Water Misc Service</v>
          </cell>
          <cell r="D1263">
            <v>678</v>
          </cell>
          <cell r="E1263">
            <v>168</v>
          </cell>
          <cell r="F1263">
            <v>0</v>
          </cell>
          <cell r="G1263">
            <v>233502.88627500003</v>
          </cell>
          <cell r="H1263">
            <v>0</v>
          </cell>
          <cell r="I1263">
            <v>0</v>
          </cell>
          <cell r="J1263">
            <v>0</v>
          </cell>
          <cell r="K1263">
            <v>840.61389313329414</v>
          </cell>
          <cell r="L1263">
            <v>233503.85920369282</v>
          </cell>
          <cell r="M1263">
            <v>9340.1154510000015</v>
          </cell>
          <cell r="N1263">
            <v>344.40097227683304</v>
          </cell>
          <cell r="O1263" t="e">
            <v>#DIV/0!</v>
          </cell>
          <cell r="P1263">
            <v>2.0500057873621014</v>
          </cell>
          <cell r="Q1263">
            <v>840.61389313329414</v>
          </cell>
          <cell r="R1263">
            <v>0</v>
          </cell>
          <cell r="S1263">
            <v>233502.88627500003</v>
          </cell>
          <cell r="T1263">
            <v>0</v>
          </cell>
          <cell r="U1263">
            <v>0</v>
          </cell>
          <cell r="V1263">
            <v>0</v>
          </cell>
          <cell r="W1263">
            <v>9340.1154510000015</v>
          </cell>
          <cell r="X1263">
            <v>0</v>
          </cell>
          <cell r="Y1263">
            <v>0</v>
          </cell>
          <cell r="Z1263">
            <v>0</v>
          </cell>
        </row>
        <row r="1264">
          <cell r="A1264" t="str">
            <v>Spadina Subway Stn</v>
          </cell>
          <cell r="B1264" t="str">
            <v>TTC</v>
          </cell>
          <cell r="C1264" t="str">
            <v>TTC</v>
          </cell>
          <cell r="D1264">
            <v>0</v>
          </cell>
          <cell r="E1264">
            <v>168</v>
          </cell>
          <cell r="F1264">
            <v>0</v>
          </cell>
          <cell r="G1264">
            <v>901954.35609699995</v>
          </cell>
          <cell r="H1264">
            <v>0</v>
          </cell>
          <cell r="I1264">
            <v>0</v>
          </cell>
          <cell r="J1264">
            <v>0</v>
          </cell>
          <cell r="K1264">
            <v>3247.0492112645411</v>
          </cell>
          <cell r="L1264">
            <v>901958.11424015032</v>
          </cell>
          <cell r="M1264">
            <v>36078.174243879999</v>
          </cell>
          <cell r="N1264" t="e">
            <v>#DIV/0!</v>
          </cell>
          <cell r="O1264" t="e">
            <v>#DIV/0!</v>
          </cell>
          <cell r="P1264" t="e">
            <v>#DIV/0!</v>
          </cell>
          <cell r="Q1264">
            <v>3247.0492112645411</v>
          </cell>
          <cell r="R1264">
            <v>0</v>
          </cell>
          <cell r="S1264">
            <v>901954.35609699995</v>
          </cell>
          <cell r="T1264">
            <v>0</v>
          </cell>
          <cell r="U1264">
            <v>0</v>
          </cell>
          <cell r="V1264">
            <v>0</v>
          </cell>
          <cell r="W1264">
            <v>36078.174243879999</v>
          </cell>
          <cell r="X1264">
            <v>0</v>
          </cell>
          <cell r="Y1264">
            <v>0</v>
          </cell>
          <cell r="Z1264">
            <v>0</v>
          </cell>
        </row>
        <row r="1265">
          <cell r="A1265" t="str">
            <v>Spandina House Museum</v>
          </cell>
          <cell r="B1265" t="str">
            <v>Cultural Facilities</v>
          </cell>
          <cell r="C1265" t="str">
            <v>Cultural Facilities</v>
          </cell>
          <cell r="D1265">
            <v>27588</v>
          </cell>
          <cell r="E1265">
            <v>100</v>
          </cell>
          <cell r="F1265">
            <v>0</v>
          </cell>
          <cell r="G1265">
            <v>88622.949561999994</v>
          </cell>
          <cell r="H1265">
            <v>53629.088879000003</v>
          </cell>
          <cell r="I1265">
            <v>0</v>
          </cell>
          <cell r="J1265">
            <v>0</v>
          </cell>
          <cell r="K1265">
            <v>2357.1795414707613</v>
          </cell>
          <cell r="L1265">
            <v>654772.09485298931</v>
          </cell>
          <cell r="M1265">
            <v>105423.56183502752</v>
          </cell>
          <cell r="N1265">
            <v>23.733945731948285</v>
          </cell>
          <cell r="O1265" t="e">
            <v>#DIV/0!</v>
          </cell>
          <cell r="P1265">
            <v>0.23733945731948286</v>
          </cell>
          <cell r="Q1265">
            <v>319.0439477674434</v>
          </cell>
          <cell r="R1265">
            <v>2038.1355937033177</v>
          </cell>
          <cell r="S1265">
            <v>88622.949561999994</v>
          </cell>
          <cell r="T1265">
            <v>554615.94845995435</v>
          </cell>
          <cell r="U1265">
            <v>0</v>
          </cell>
          <cell r="V1265">
            <v>0</v>
          </cell>
          <cell r="W1265">
            <v>3544.9179824799999</v>
          </cell>
          <cell r="X1265">
            <v>101878.64385254752</v>
          </cell>
          <cell r="Y1265">
            <v>0</v>
          </cell>
          <cell r="Z1265">
            <v>0</v>
          </cell>
        </row>
        <row r="1266">
          <cell r="A1266" t="str">
            <v>St Albans Boys Club</v>
          </cell>
          <cell r="B1266" t="str">
            <v>Indoor Recreational Facilities</v>
          </cell>
          <cell r="C1266" t="str">
            <v>Indoor Recreational Facilities</v>
          </cell>
          <cell r="D1266">
            <v>23293</v>
          </cell>
          <cell r="E1266">
            <v>100</v>
          </cell>
          <cell r="F1266">
            <v>0</v>
          </cell>
          <cell r="G1266">
            <v>293723.183563</v>
          </cell>
          <cell r="H1266">
            <v>78792.214848000003</v>
          </cell>
          <cell r="I1266">
            <v>0</v>
          </cell>
          <cell r="J1266">
            <v>0</v>
          </cell>
          <cell r="K1266">
            <v>4051.8502662229657</v>
          </cell>
          <cell r="L1266">
            <v>1125513.9628397126</v>
          </cell>
          <cell r="M1266">
            <v>161429.70996711715</v>
          </cell>
          <cell r="N1266">
            <v>48.319836982772188</v>
          </cell>
          <cell r="O1266" t="e">
            <v>#DIV/0!</v>
          </cell>
          <cell r="P1266">
            <v>0.48319836982772185</v>
          </cell>
          <cell r="Q1266">
            <v>1057.4078666745534</v>
          </cell>
          <cell r="R1266">
            <v>2994.4423995484121</v>
          </cell>
          <cell r="S1266">
            <v>293723.183563</v>
          </cell>
          <cell r="T1266">
            <v>814845.44829356158</v>
          </cell>
          <cell r="U1266">
            <v>0</v>
          </cell>
          <cell r="V1266">
            <v>0</v>
          </cell>
          <cell r="W1266">
            <v>11748.927342520001</v>
          </cell>
          <cell r="X1266">
            <v>149680.78262459714</v>
          </cell>
          <cell r="Y1266">
            <v>0</v>
          </cell>
          <cell r="Z1266">
            <v>0</v>
          </cell>
        </row>
        <row r="1267">
          <cell r="A1267" t="str">
            <v>St Andrew Subway Stn</v>
          </cell>
          <cell r="B1267" t="str">
            <v>TTC</v>
          </cell>
          <cell r="C1267" t="str">
            <v>TTC</v>
          </cell>
          <cell r="D1267">
            <v>0</v>
          </cell>
          <cell r="E1267">
            <v>168</v>
          </cell>
          <cell r="F1267">
            <v>0</v>
          </cell>
          <cell r="G1267">
            <v>321950.74436800001</v>
          </cell>
          <cell r="H1267">
            <v>0</v>
          </cell>
          <cell r="I1267">
            <v>0</v>
          </cell>
          <cell r="J1267">
            <v>0</v>
          </cell>
          <cell r="K1267">
            <v>1159.0275089859656</v>
          </cell>
          <cell r="L1267">
            <v>321952.08582943492</v>
          </cell>
          <cell r="M1267">
            <v>12878.02977472</v>
          </cell>
          <cell r="N1267" t="e">
            <v>#DIV/0!</v>
          </cell>
          <cell r="O1267" t="e">
            <v>#DIV/0!</v>
          </cell>
          <cell r="P1267" t="e">
            <v>#DIV/0!</v>
          </cell>
          <cell r="Q1267">
            <v>1159.0275089859656</v>
          </cell>
          <cell r="R1267">
            <v>0</v>
          </cell>
          <cell r="S1267">
            <v>321950.74436800001</v>
          </cell>
          <cell r="T1267">
            <v>0</v>
          </cell>
          <cell r="U1267">
            <v>0</v>
          </cell>
          <cell r="V1267">
            <v>0</v>
          </cell>
          <cell r="W1267">
            <v>12878.02977472</v>
          </cell>
          <cell r="X1267">
            <v>0</v>
          </cell>
          <cell r="Y1267">
            <v>0</v>
          </cell>
          <cell r="Z1267">
            <v>0</v>
          </cell>
        </row>
        <row r="1268">
          <cell r="A1268" t="str">
            <v>St Andrew's Playground</v>
          </cell>
          <cell r="B1268" t="str">
            <v>Outdoor Recreational Facilities</v>
          </cell>
          <cell r="C1268" t="str">
            <v>Outdoor Recreational Facilities</v>
          </cell>
          <cell r="D1268">
            <v>194</v>
          </cell>
          <cell r="E1268">
            <v>100</v>
          </cell>
          <cell r="F1268">
            <v>0</v>
          </cell>
          <cell r="G1268">
            <v>9954.5258300000005</v>
          </cell>
          <cell r="H1268">
            <v>0</v>
          </cell>
          <cell r="I1268">
            <v>0</v>
          </cell>
          <cell r="J1268">
            <v>0</v>
          </cell>
          <cell r="K1268">
            <v>35.836442305887452</v>
          </cell>
          <cell r="L1268">
            <v>9954.5673071909587</v>
          </cell>
          <cell r="M1268">
            <v>398.1810332</v>
          </cell>
          <cell r="N1268">
            <v>51.312202614386386</v>
          </cell>
          <cell r="O1268" t="e">
            <v>#DIV/0!</v>
          </cell>
          <cell r="P1268">
            <v>0.51312202614386382</v>
          </cell>
          <cell r="Q1268">
            <v>35.836442305887452</v>
          </cell>
          <cell r="R1268">
            <v>0</v>
          </cell>
          <cell r="S1268">
            <v>9954.5258300000005</v>
          </cell>
          <cell r="T1268">
            <v>0</v>
          </cell>
          <cell r="U1268">
            <v>0</v>
          </cell>
          <cell r="V1268">
            <v>0</v>
          </cell>
          <cell r="W1268">
            <v>398.1810332</v>
          </cell>
          <cell r="X1268">
            <v>0</v>
          </cell>
          <cell r="Y1268">
            <v>0</v>
          </cell>
          <cell r="Z1268">
            <v>0</v>
          </cell>
        </row>
        <row r="1269">
          <cell r="A1269" t="str">
            <v>St Clair Comm Tower</v>
          </cell>
          <cell r="B1269" t="str">
            <v>Communication Towers</v>
          </cell>
          <cell r="C1269" t="str">
            <v>Communication Towers</v>
          </cell>
          <cell r="D1269">
            <v>1</v>
          </cell>
          <cell r="E1269">
            <v>168</v>
          </cell>
          <cell r="F1269">
            <v>0</v>
          </cell>
          <cell r="G1269">
            <v>62278.518811999995</v>
          </cell>
          <cell r="H1269">
            <v>0</v>
          </cell>
          <cell r="I1269">
            <v>0</v>
          </cell>
          <cell r="J1269">
            <v>0</v>
          </cell>
          <cell r="K1269">
            <v>224.20360190098214</v>
          </cell>
          <cell r="L1269">
            <v>62278.778305828375</v>
          </cell>
          <cell r="M1269">
            <v>2491.1407524799997</v>
          </cell>
          <cell r="N1269">
            <v>62278.778305828375</v>
          </cell>
          <cell r="O1269" t="e">
            <v>#DIV/0!</v>
          </cell>
          <cell r="P1269">
            <v>370.70701372516891</v>
          </cell>
          <cell r="Q1269">
            <v>224.20360190098214</v>
          </cell>
          <cell r="R1269">
            <v>0</v>
          </cell>
          <cell r="S1269">
            <v>62278.518811999995</v>
          </cell>
          <cell r="T1269">
            <v>0</v>
          </cell>
          <cell r="U1269">
            <v>0</v>
          </cell>
          <cell r="V1269">
            <v>0</v>
          </cell>
          <cell r="W1269">
            <v>2491.1407524799997</v>
          </cell>
          <cell r="X1269">
            <v>0</v>
          </cell>
          <cell r="Y1269">
            <v>0</v>
          </cell>
          <cell r="Z1269">
            <v>0</v>
          </cell>
        </row>
        <row r="1270">
          <cell r="A1270" t="str">
            <v>St Clair Gardens - ele</v>
          </cell>
          <cell r="B1270" t="str">
            <v>Outdoor Recreational Facilities</v>
          </cell>
          <cell r="C1270" t="str">
            <v>Outdoor Recreational Facilities</v>
          </cell>
          <cell r="D1270">
            <v>21936</v>
          </cell>
          <cell r="E1270">
            <v>100</v>
          </cell>
          <cell r="F1270">
            <v>0</v>
          </cell>
          <cell r="G1270">
            <v>2887.9012990000001</v>
          </cell>
          <cell r="H1270">
            <v>0</v>
          </cell>
          <cell r="I1270">
            <v>0</v>
          </cell>
          <cell r="J1270">
            <v>0</v>
          </cell>
          <cell r="K1270">
            <v>10.396487994919484</v>
          </cell>
          <cell r="L1270">
            <v>2887.9133319220791</v>
          </cell>
          <cell r="M1270">
            <v>115.51605196000001</v>
          </cell>
          <cell r="N1270">
            <v>0.13165177479586429</v>
          </cell>
          <cell r="O1270" t="e">
            <v>#DIV/0!</v>
          </cell>
          <cell r="P1270">
            <v>1.3165177479586428E-3</v>
          </cell>
          <cell r="Q1270">
            <v>10.396487994919484</v>
          </cell>
          <cell r="R1270">
            <v>0</v>
          </cell>
          <cell r="S1270">
            <v>2887.9012990000001</v>
          </cell>
          <cell r="T1270">
            <v>0</v>
          </cell>
          <cell r="U1270">
            <v>0</v>
          </cell>
          <cell r="V1270">
            <v>0</v>
          </cell>
          <cell r="W1270">
            <v>115.51605196000001</v>
          </cell>
          <cell r="X1270">
            <v>0</v>
          </cell>
          <cell r="Y1270">
            <v>0</v>
          </cell>
          <cell r="Z1270">
            <v>0</v>
          </cell>
        </row>
        <row r="1271">
          <cell r="A1271" t="str">
            <v>St Clair Silverthorn</v>
          </cell>
          <cell r="B1271" t="str">
            <v>Public Libraries</v>
          </cell>
          <cell r="C1271" t="str">
            <v>Public Libraries</v>
          </cell>
          <cell r="D1271">
            <v>4585</v>
          </cell>
          <cell r="E1271">
            <v>70</v>
          </cell>
          <cell r="F1271">
            <v>0</v>
          </cell>
          <cell r="G1271">
            <v>25841.129919999999</v>
          </cell>
          <cell r="H1271">
            <v>1863.8738990000002</v>
          </cell>
          <cell r="I1271">
            <v>0</v>
          </cell>
          <cell r="J1271">
            <v>0</v>
          </cell>
          <cell r="K1271">
            <v>163.8636646366725</v>
          </cell>
          <cell r="L1271">
            <v>45517.684621297914</v>
          </cell>
          <cell r="M1271">
            <v>4574.4278039913106</v>
          </cell>
          <cell r="N1271">
            <v>9.9275211823986727</v>
          </cell>
          <cell r="O1271" t="e">
            <v>#DIV/0!</v>
          </cell>
          <cell r="P1271">
            <v>0.14182173117712391</v>
          </cell>
          <cell r="Q1271">
            <v>93.028455328948795</v>
          </cell>
          <cell r="R1271">
            <v>70.835209307723701</v>
          </cell>
          <cell r="S1271">
            <v>25841.129919999999</v>
          </cell>
          <cell r="T1271">
            <v>19275.6247012883</v>
          </cell>
          <cell r="U1271">
            <v>0</v>
          </cell>
          <cell r="V1271">
            <v>0</v>
          </cell>
          <cell r="W1271">
            <v>1033.6451967999999</v>
          </cell>
          <cell r="X1271">
            <v>3540.7826071913105</v>
          </cell>
          <cell r="Y1271">
            <v>0</v>
          </cell>
          <cell r="Z1271">
            <v>0</v>
          </cell>
        </row>
        <row r="1272">
          <cell r="A1272" t="str">
            <v>St Clair Subway Stn</v>
          </cell>
          <cell r="B1272" t="str">
            <v>TTC</v>
          </cell>
          <cell r="C1272" t="str">
            <v>TTC</v>
          </cell>
          <cell r="D1272">
            <v>0</v>
          </cell>
          <cell r="E1272">
            <v>168</v>
          </cell>
          <cell r="F1272">
            <v>0</v>
          </cell>
          <cell r="G1272">
            <v>1024515.2536769999</v>
          </cell>
          <cell r="H1272">
            <v>0</v>
          </cell>
          <cell r="I1272">
            <v>0</v>
          </cell>
          <cell r="J1272">
            <v>0</v>
          </cell>
          <cell r="K1272">
            <v>3688.270280966005</v>
          </cell>
          <cell r="L1272">
            <v>1024519.5224905569</v>
          </cell>
          <cell r="M1272">
            <v>40980.610147079999</v>
          </cell>
          <cell r="N1272" t="e">
            <v>#DIV/0!</v>
          </cell>
          <cell r="O1272" t="e">
            <v>#DIV/0!</v>
          </cell>
          <cell r="P1272" t="e">
            <v>#DIV/0!</v>
          </cell>
          <cell r="Q1272">
            <v>3688.270280966005</v>
          </cell>
          <cell r="R1272">
            <v>0</v>
          </cell>
          <cell r="S1272">
            <v>1024515.2536769999</v>
          </cell>
          <cell r="T1272">
            <v>0</v>
          </cell>
          <cell r="U1272">
            <v>0</v>
          </cell>
          <cell r="V1272">
            <v>0</v>
          </cell>
          <cell r="W1272">
            <v>40980.610147079999</v>
          </cell>
          <cell r="X1272">
            <v>0</v>
          </cell>
          <cell r="Y1272">
            <v>0</v>
          </cell>
          <cell r="Z1272">
            <v>0</v>
          </cell>
        </row>
        <row r="1273">
          <cell r="A1273" t="str">
            <v>St Clair West Subway Stn</v>
          </cell>
          <cell r="B1273" t="str">
            <v>TTC</v>
          </cell>
          <cell r="C1273" t="str">
            <v>TTC</v>
          </cell>
          <cell r="D1273">
            <v>0</v>
          </cell>
          <cell r="E1273">
            <v>168</v>
          </cell>
          <cell r="F1273">
            <v>0</v>
          </cell>
          <cell r="G1273">
            <v>2292765.3461759998</v>
          </cell>
          <cell r="H1273">
            <v>0</v>
          </cell>
          <cell r="I1273">
            <v>0</v>
          </cell>
          <cell r="J1273">
            <v>0</v>
          </cell>
          <cell r="K1273">
            <v>8253.989637713792</v>
          </cell>
          <cell r="L1273">
            <v>2292774.8993649422</v>
          </cell>
          <cell r="M1273">
            <v>91710.613847039989</v>
          </cell>
          <cell r="N1273" t="e">
            <v>#DIV/0!</v>
          </cell>
          <cell r="O1273" t="e">
            <v>#DIV/0!</v>
          </cell>
          <cell r="P1273" t="e">
            <v>#DIV/0!</v>
          </cell>
          <cell r="Q1273">
            <v>8253.989637713792</v>
          </cell>
          <cell r="R1273">
            <v>0</v>
          </cell>
          <cell r="S1273">
            <v>2292765.3461759998</v>
          </cell>
          <cell r="T1273">
            <v>0</v>
          </cell>
          <cell r="U1273">
            <v>0</v>
          </cell>
          <cell r="V1273">
            <v>0</v>
          </cell>
          <cell r="W1273">
            <v>91710.613847039989</v>
          </cell>
          <cell r="X1273">
            <v>0</v>
          </cell>
          <cell r="Y1273">
            <v>0</v>
          </cell>
          <cell r="Z1273">
            <v>0</v>
          </cell>
        </row>
        <row r="1274">
          <cell r="A1274" t="str">
            <v>St George Subway Stn</v>
          </cell>
          <cell r="B1274" t="str">
            <v>TTC</v>
          </cell>
          <cell r="C1274" t="str">
            <v>TTC</v>
          </cell>
          <cell r="D1274">
            <v>0</v>
          </cell>
          <cell r="E1274">
            <v>168</v>
          </cell>
          <cell r="F1274">
            <v>0</v>
          </cell>
          <cell r="G1274">
            <v>1365376.189706</v>
          </cell>
          <cell r="H1274">
            <v>0</v>
          </cell>
          <cell r="I1274">
            <v>0</v>
          </cell>
          <cell r="J1274">
            <v>0</v>
          </cell>
          <cell r="K1274">
            <v>4915.3747635844456</v>
          </cell>
          <cell r="L1274">
            <v>1365381.8787734571</v>
          </cell>
          <cell r="M1274">
            <v>54615.047588240006</v>
          </cell>
          <cell r="N1274" t="e">
            <v>#DIV/0!</v>
          </cell>
          <cell r="O1274" t="e">
            <v>#DIV/0!</v>
          </cell>
          <cell r="P1274" t="e">
            <v>#DIV/0!</v>
          </cell>
          <cell r="Q1274">
            <v>4915.3747635844456</v>
          </cell>
          <cell r="R1274">
            <v>0</v>
          </cell>
          <cell r="S1274">
            <v>1365376.189706</v>
          </cell>
          <cell r="T1274">
            <v>0</v>
          </cell>
          <cell r="U1274">
            <v>0</v>
          </cell>
          <cell r="V1274">
            <v>0</v>
          </cell>
          <cell r="W1274">
            <v>54615.047588240006</v>
          </cell>
          <cell r="X1274">
            <v>0</v>
          </cell>
          <cell r="Y1274">
            <v>0</v>
          </cell>
          <cell r="Z1274">
            <v>0</v>
          </cell>
        </row>
        <row r="1275">
          <cell r="A1275" t="str">
            <v>St James Town</v>
          </cell>
          <cell r="B1275" t="str">
            <v>Streetlighting</v>
          </cell>
          <cell r="C1275" t="str">
            <v>Streetlighting</v>
          </cell>
          <cell r="D1275">
            <v>1</v>
          </cell>
          <cell r="E1275">
            <v>70</v>
          </cell>
          <cell r="F1275">
            <v>0</v>
          </cell>
          <cell r="G1275">
            <v>1042.1722950000001</v>
          </cell>
          <cell r="H1275">
            <v>0</v>
          </cell>
          <cell r="I1275">
            <v>0</v>
          </cell>
          <cell r="J1275">
            <v>0</v>
          </cell>
          <cell r="K1275">
            <v>3.751835894584425</v>
          </cell>
          <cell r="L1275">
            <v>1042.1766373845626</v>
          </cell>
          <cell r="M1275">
            <v>41.686891800000005</v>
          </cell>
          <cell r="N1275">
            <v>1042.1766373845626</v>
          </cell>
          <cell r="O1275" t="e">
            <v>#DIV/0!</v>
          </cell>
          <cell r="P1275">
            <v>14.888237676922323</v>
          </cell>
          <cell r="Q1275">
            <v>3.751835894584425</v>
          </cell>
          <cell r="R1275">
            <v>0</v>
          </cell>
          <cell r="S1275">
            <v>1042.1722950000001</v>
          </cell>
          <cell r="T1275">
            <v>0</v>
          </cell>
          <cell r="U1275">
            <v>0</v>
          </cell>
          <cell r="V1275">
            <v>0</v>
          </cell>
          <cell r="W1275">
            <v>41.686891800000005</v>
          </cell>
          <cell r="X1275">
            <v>0</v>
          </cell>
          <cell r="Y1275">
            <v>0</v>
          </cell>
          <cell r="Z1275">
            <v>0</v>
          </cell>
        </row>
        <row r="1276">
          <cell r="A1276" t="str">
            <v>St James Town C.C.</v>
          </cell>
          <cell r="B1276" t="str">
            <v>Community Centres</v>
          </cell>
          <cell r="C1276" t="str">
            <v>Community Centres</v>
          </cell>
          <cell r="D1276">
            <v>41904</v>
          </cell>
          <cell r="E1276">
            <v>100</v>
          </cell>
          <cell r="F1276">
            <v>0</v>
          </cell>
          <cell r="G1276">
            <v>825809.71516200004</v>
          </cell>
          <cell r="H1276">
            <v>200732.43451499997</v>
          </cell>
          <cell r="I1276">
            <v>0</v>
          </cell>
          <cell r="J1276">
            <v>0</v>
          </cell>
          <cell r="K1276">
            <v>10601.6215675696</v>
          </cell>
          <cell r="L1276">
            <v>2944894.8798804446</v>
          </cell>
          <cell r="M1276">
            <v>414361.78713028028</v>
          </cell>
          <cell r="N1276">
            <v>70.277178309479879</v>
          </cell>
          <cell r="O1276" t="e">
            <v>#DIV/0!</v>
          </cell>
          <cell r="P1276">
            <v>0.70277178309479882</v>
          </cell>
          <cell r="Q1276">
            <v>2972.9273617289273</v>
          </cell>
          <cell r="R1276">
            <v>7628.694205840673</v>
          </cell>
          <cell r="S1276">
            <v>825809.71516200004</v>
          </cell>
          <cell r="T1276">
            <v>2075914.6180237751</v>
          </cell>
          <cell r="U1276">
            <v>0</v>
          </cell>
          <cell r="V1276">
            <v>0</v>
          </cell>
          <cell r="W1276">
            <v>33032.388606480003</v>
          </cell>
          <cell r="X1276">
            <v>381329.39852380031</v>
          </cell>
          <cell r="Y1276">
            <v>0</v>
          </cell>
          <cell r="Z1276">
            <v>0</v>
          </cell>
        </row>
        <row r="1277">
          <cell r="A1277" t="str">
            <v>St Jamestown West Park</v>
          </cell>
          <cell r="B1277" t="str">
            <v>Outdoor Recreational Facilities</v>
          </cell>
          <cell r="C1277" t="str">
            <v>Outdoor Recreational Facilities</v>
          </cell>
          <cell r="D1277">
            <v>1</v>
          </cell>
          <cell r="E1277">
            <v>100</v>
          </cell>
          <cell r="F1277">
            <v>0</v>
          </cell>
          <cell r="G1277">
            <v>1817.8684030000002</v>
          </cell>
          <cell r="H1277">
            <v>0</v>
          </cell>
          <cell r="I1277">
            <v>0</v>
          </cell>
          <cell r="J1277">
            <v>0</v>
          </cell>
          <cell r="K1277">
            <v>6.5443535188260453</v>
          </cell>
          <cell r="L1277">
            <v>1817.8759774516793</v>
          </cell>
          <cell r="M1277">
            <v>72.714736120000012</v>
          </cell>
          <cell r="N1277">
            <v>1817.8759774516793</v>
          </cell>
          <cell r="O1277" t="e">
            <v>#DIV/0!</v>
          </cell>
          <cell r="P1277">
            <v>18.178759774516791</v>
          </cell>
          <cell r="Q1277">
            <v>6.5443535188260453</v>
          </cell>
          <cell r="R1277">
            <v>0</v>
          </cell>
          <cell r="S1277">
            <v>1817.8684030000002</v>
          </cell>
          <cell r="T1277">
            <v>0</v>
          </cell>
          <cell r="U1277">
            <v>0</v>
          </cell>
          <cell r="V1277">
            <v>0</v>
          </cell>
          <cell r="W1277">
            <v>72.714736120000012</v>
          </cell>
          <cell r="X1277">
            <v>0</v>
          </cell>
          <cell r="Y1277">
            <v>0</v>
          </cell>
          <cell r="Z1277">
            <v>0</v>
          </cell>
        </row>
        <row r="1278">
          <cell r="A1278" t="str">
            <v>St Lawrence</v>
          </cell>
          <cell r="B1278" t="str">
            <v>Public Libraries</v>
          </cell>
          <cell r="C1278" t="str">
            <v>Public Libraries</v>
          </cell>
          <cell r="D1278">
            <v>4833</v>
          </cell>
          <cell r="E1278">
            <v>70</v>
          </cell>
          <cell r="F1278">
            <v>0</v>
          </cell>
          <cell r="G1278">
            <v>48401.374448999995</v>
          </cell>
          <cell r="H1278">
            <v>0</v>
          </cell>
          <cell r="I1278">
            <v>0</v>
          </cell>
          <cell r="J1278">
            <v>0</v>
          </cell>
          <cell r="K1278">
            <v>174.2456740370167</v>
          </cell>
          <cell r="L1278">
            <v>48401.576121393526</v>
          </cell>
          <cell r="M1278">
            <v>1936.0549779599999</v>
          </cell>
          <cell r="N1278">
            <v>10.014809874072734</v>
          </cell>
          <cell r="O1278" t="e">
            <v>#DIV/0!</v>
          </cell>
          <cell r="P1278">
            <v>0.14306871248675335</v>
          </cell>
          <cell r="Q1278">
            <v>174.2456740370167</v>
          </cell>
          <cell r="R1278">
            <v>0</v>
          </cell>
          <cell r="S1278">
            <v>48401.374448999995</v>
          </cell>
          <cell r="T1278">
            <v>0</v>
          </cell>
          <cell r="U1278">
            <v>0</v>
          </cell>
          <cell r="V1278">
            <v>0</v>
          </cell>
          <cell r="W1278">
            <v>1936.0549779599999</v>
          </cell>
          <cell r="X1278">
            <v>0</v>
          </cell>
          <cell r="Y1278">
            <v>0</v>
          </cell>
          <cell r="Z1278">
            <v>0</v>
          </cell>
        </row>
        <row r="1279">
          <cell r="A1279" t="str">
            <v>St Lawrence C.C</v>
          </cell>
          <cell r="B1279" t="str">
            <v>Community Centres</v>
          </cell>
          <cell r="C1279" t="str">
            <v>Community Centres</v>
          </cell>
          <cell r="D1279">
            <v>46113</v>
          </cell>
          <cell r="E1279">
            <v>100</v>
          </cell>
          <cell r="F1279">
            <v>0</v>
          </cell>
          <cell r="G1279">
            <v>928306.36693499994</v>
          </cell>
          <cell r="H1279">
            <v>268136.26715899998</v>
          </cell>
          <cell r="I1279">
            <v>0</v>
          </cell>
          <cell r="J1279">
            <v>0</v>
          </cell>
          <cell r="K1279">
            <v>13532.246039714506</v>
          </cell>
          <cell r="L1279">
            <v>3758957.2332540294</v>
          </cell>
          <cell r="M1279">
            <v>546508.04003668076</v>
          </cell>
          <cell r="N1279">
            <v>81.516215237655956</v>
          </cell>
          <cell r="O1279" t="e">
            <v>#DIV/0!</v>
          </cell>
          <cell r="P1279">
            <v>0.81516215237655953</v>
          </cell>
          <cell r="Q1279">
            <v>3341.9168455615036</v>
          </cell>
          <cell r="R1279">
            <v>10190.329194153002</v>
          </cell>
          <cell r="S1279">
            <v>928306.36693499994</v>
          </cell>
          <cell r="T1279">
            <v>2772984.83407823</v>
          </cell>
          <cell r="U1279">
            <v>0</v>
          </cell>
          <cell r="V1279">
            <v>0</v>
          </cell>
          <cell r="W1279">
            <v>37132.2546774</v>
          </cell>
          <cell r="X1279">
            <v>509375.78535928071</v>
          </cell>
          <cell r="Y1279">
            <v>0</v>
          </cell>
          <cell r="Z1279">
            <v>0</v>
          </cell>
        </row>
        <row r="1280">
          <cell r="A1280" t="str">
            <v>St Lawrence Centre</v>
          </cell>
          <cell r="B1280" t="str">
            <v>Performing Arts Facilities</v>
          </cell>
          <cell r="C1280" t="str">
            <v>Performing Arts Facilities</v>
          </cell>
          <cell r="D1280">
            <v>80729</v>
          </cell>
          <cell r="E1280">
            <v>100</v>
          </cell>
          <cell r="F1280">
            <v>0</v>
          </cell>
          <cell r="G1280">
            <v>1737897.3942100001</v>
          </cell>
          <cell r="H1280">
            <v>0</v>
          </cell>
          <cell r="I1280">
            <v>5447.3061316936855</v>
          </cell>
          <cell r="J1280">
            <v>0</v>
          </cell>
          <cell r="K1280">
            <v>11703.762819310599</v>
          </cell>
          <cell r="L1280">
            <v>3251045.2275862778</v>
          </cell>
          <cell r="M1280">
            <v>354138.37059025478</v>
          </cell>
          <cell r="N1280">
            <v>40.271094991716453</v>
          </cell>
          <cell r="O1280" t="e">
            <v>#DIV/0!</v>
          </cell>
          <cell r="P1280">
            <v>0.40271094991716455</v>
          </cell>
          <cell r="Q1280">
            <v>6256.4566876169129</v>
          </cell>
          <cell r="R1280">
            <v>0</v>
          </cell>
          <cell r="S1280">
            <v>1737897.3942100001</v>
          </cell>
          <cell r="T1280">
            <v>0</v>
          </cell>
          <cell r="U1280">
            <v>1513140.5921371349</v>
          </cell>
          <cell r="V1280">
            <v>0</v>
          </cell>
          <cell r="W1280">
            <v>69515.895768400005</v>
          </cell>
          <cell r="X1280">
            <v>0</v>
          </cell>
          <cell r="Y1280">
            <v>284622.47482185479</v>
          </cell>
          <cell r="Z1280">
            <v>0</v>
          </cell>
        </row>
        <row r="1281">
          <cell r="A1281" t="str">
            <v>St Lawrence Hall</v>
          </cell>
          <cell r="B1281" t="str">
            <v>Administrative Offices</v>
          </cell>
          <cell r="C1281" t="str">
            <v>Administrative Offices</v>
          </cell>
          <cell r="D1281">
            <v>55413</v>
          </cell>
          <cell r="E1281">
            <v>70</v>
          </cell>
          <cell r="F1281">
            <v>0</v>
          </cell>
          <cell r="G1281">
            <v>987151.37864600006</v>
          </cell>
          <cell r="H1281">
            <v>43817.687271999996</v>
          </cell>
          <cell r="I1281">
            <v>0</v>
          </cell>
          <cell r="J1281">
            <v>0</v>
          </cell>
          <cell r="K1281">
            <v>5219.0199851338548</v>
          </cell>
          <cell r="L1281">
            <v>1449727.773648293</v>
          </cell>
          <cell r="M1281">
            <v>122726.07747958567</v>
          </cell>
          <cell r="N1281">
            <v>26.16223221352919</v>
          </cell>
          <cell r="O1281" t="e">
            <v>#DIV/0!</v>
          </cell>
          <cell r="P1281">
            <v>0.37374617447898845</v>
          </cell>
          <cell r="Q1281">
            <v>3553.7597703962797</v>
          </cell>
          <cell r="R1281">
            <v>1665.2602147375746</v>
          </cell>
          <cell r="S1281">
            <v>987151.37864600006</v>
          </cell>
          <cell r="T1281">
            <v>453149.37646084232</v>
          </cell>
          <cell r="U1281">
            <v>0</v>
          </cell>
          <cell r="V1281">
            <v>0</v>
          </cell>
          <cell r="W1281">
            <v>39486.05514584</v>
          </cell>
          <cell r="X1281">
            <v>83240.02233374567</v>
          </cell>
          <cell r="Y1281">
            <v>0</v>
          </cell>
          <cell r="Z1281">
            <v>0</v>
          </cell>
        </row>
        <row r="1282">
          <cell r="A1282" t="str">
            <v>St Lawrence Market South</v>
          </cell>
          <cell r="B1282" t="str">
            <v>Cultural Facilities</v>
          </cell>
          <cell r="C1282" t="str">
            <v>Cultural Facilities</v>
          </cell>
          <cell r="D1282">
            <v>99114</v>
          </cell>
          <cell r="E1282">
            <v>100</v>
          </cell>
          <cell r="F1282">
            <v>0</v>
          </cell>
          <cell r="G1282">
            <v>5005492.8899680004</v>
          </cell>
          <cell r="H1282">
            <v>200942.501212</v>
          </cell>
          <cell r="I1282">
            <v>0</v>
          </cell>
          <cell r="J1282">
            <v>0</v>
          </cell>
          <cell r="K1282">
            <v>25656.527128368754</v>
          </cell>
          <cell r="L1282">
            <v>7126813.091213543</v>
          </cell>
          <cell r="M1282">
            <v>581948.17572614434</v>
          </cell>
          <cell r="N1282">
            <v>71.905211082324826</v>
          </cell>
          <cell r="O1282" t="e">
            <v>#DIV/0!</v>
          </cell>
          <cell r="P1282">
            <v>0.71905211082324827</v>
          </cell>
          <cell r="Q1282">
            <v>18019.849486278148</v>
          </cell>
          <cell r="R1282">
            <v>7636.6776420906053</v>
          </cell>
          <cell r="S1282">
            <v>5005492.8899680004</v>
          </cell>
          <cell r="T1282">
            <v>2078087.0647841403</v>
          </cell>
          <cell r="U1282">
            <v>0</v>
          </cell>
          <cell r="V1282">
            <v>0</v>
          </cell>
          <cell r="W1282">
            <v>200219.71559872001</v>
          </cell>
          <cell r="X1282">
            <v>381728.46012742433</v>
          </cell>
          <cell r="Y1282">
            <v>0</v>
          </cell>
          <cell r="Z1282">
            <v>0</v>
          </cell>
        </row>
        <row r="1283">
          <cell r="A1283" t="str">
            <v>St Patrick Subway Stn</v>
          </cell>
          <cell r="B1283" t="str">
            <v>TTC</v>
          </cell>
          <cell r="C1283" t="str">
            <v>TTC</v>
          </cell>
          <cell r="D1283">
            <v>0</v>
          </cell>
          <cell r="E1283">
            <v>168</v>
          </cell>
          <cell r="F1283">
            <v>0</v>
          </cell>
          <cell r="G1283">
            <v>380251.18590300001</v>
          </cell>
          <cell r="H1283">
            <v>0</v>
          </cell>
          <cell r="I1283">
            <v>0</v>
          </cell>
          <cell r="J1283">
            <v>0</v>
          </cell>
          <cell r="K1283">
            <v>1368.9099730185885</v>
          </cell>
          <cell r="L1283">
            <v>380252.77028294129</v>
          </cell>
          <cell r="M1283">
            <v>15210.047436120001</v>
          </cell>
          <cell r="N1283" t="e">
            <v>#DIV/0!</v>
          </cell>
          <cell r="O1283" t="e">
            <v>#DIV/0!</v>
          </cell>
          <cell r="P1283" t="e">
            <v>#DIV/0!</v>
          </cell>
          <cell r="Q1283">
            <v>1368.9099730185885</v>
          </cell>
          <cell r="R1283">
            <v>0</v>
          </cell>
          <cell r="S1283">
            <v>380251.18590300001</v>
          </cell>
          <cell r="T1283">
            <v>0</v>
          </cell>
          <cell r="U1283">
            <v>0</v>
          </cell>
          <cell r="V1283">
            <v>0</v>
          </cell>
          <cell r="W1283">
            <v>15210.047436120001</v>
          </cell>
          <cell r="X1283">
            <v>0</v>
          </cell>
          <cell r="Y1283">
            <v>0</v>
          </cell>
          <cell r="Z1283">
            <v>0</v>
          </cell>
        </row>
        <row r="1284">
          <cell r="A1284" t="str">
            <v>St. Albans Pumping Station</v>
          </cell>
          <cell r="B1284" t="str">
            <v>Water Pumping Facilities</v>
          </cell>
          <cell r="C1284" t="str">
            <v>Water Pumping Facilities</v>
          </cell>
          <cell r="D1284">
            <v>3240</v>
          </cell>
          <cell r="E1284">
            <v>168</v>
          </cell>
          <cell r="F1284">
            <v>26267.75</v>
          </cell>
          <cell r="G1284">
            <v>4440235.1441609999</v>
          </cell>
          <cell r="H1284">
            <v>0</v>
          </cell>
          <cell r="I1284">
            <v>0</v>
          </cell>
          <cell r="J1284">
            <v>0</v>
          </cell>
          <cell r="K1284">
            <v>15984.913122506761</v>
          </cell>
          <cell r="L1284">
            <v>4440253.6451407671</v>
          </cell>
          <cell r="M1284">
            <v>177609.40576644</v>
          </cell>
          <cell r="N1284">
            <v>1370.4486559076443</v>
          </cell>
          <cell r="O1284">
            <v>169.03821778191002</v>
          </cell>
          <cell r="P1284">
            <v>8.1574324756407393</v>
          </cell>
          <cell r="Q1284">
            <v>15984.913122506761</v>
          </cell>
          <cell r="R1284">
            <v>0</v>
          </cell>
          <cell r="S1284">
            <v>4440235.1441609999</v>
          </cell>
          <cell r="T1284">
            <v>0</v>
          </cell>
          <cell r="U1284">
            <v>0</v>
          </cell>
          <cell r="V1284">
            <v>0</v>
          </cell>
          <cell r="W1284">
            <v>177609.40576644</v>
          </cell>
          <cell r="X1284">
            <v>0</v>
          </cell>
          <cell r="Y1284">
            <v>0</v>
          </cell>
          <cell r="Z1284">
            <v>0</v>
          </cell>
        </row>
        <row r="1285">
          <cell r="A1285" t="str">
            <v>Stan Wadlow Clubhouse</v>
          </cell>
          <cell r="B1285" t="str">
            <v>Indoor Recreational Facilities</v>
          </cell>
          <cell r="C1285" t="str">
            <v>Indoor Recreational Facilities</v>
          </cell>
          <cell r="D1285">
            <v>10323</v>
          </cell>
          <cell r="E1285">
            <v>100</v>
          </cell>
          <cell r="F1285">
            <v>0</v>
          </cell>
          <cell r="G1285">
            <v>81505.725000999999</v>
          </cell>
          <cell r="H1285">
            <v>30262.250459999999</v>
          </cell>
          <cell r="I1285">
            <v>0</v>
          </cell>
          <cell r="J1285">
            <v>0</v>
          </cell>
          <cell r="K1285">
            <v>1443.5172583620838</v>
          </cell>
          <cell r="L1285">
            <v>400977.01621168997</v>
          </cell>
          <cell r="M1285">
            <v>60749.123576397404</v>
          </cell>
          <cell r="N1285">
            <v>38.843070445770607</v>
          </cell>
          <cell r="O1285" t="e">
            <v>#DIV/0!</v>
          </cell>
          <cell r="P1285">
            <v>0.38843070445770606</v>
          </cell>
          <cell r="Q1285">
            <v>293.421832589475</v>
          </cell>
          <cell r="R1285">
            <v>1150.0954257726089</v>
          </cell>
          <cell r="S1285">
            <v>81505.725000999999</v>
          </cell>
          <cell r="T1285">
            <v>312963.11558218196</v>
          </cell>
          <cell r="U1285">
            <v>0</v>
          </cell>
          <cell r="V1285">
            <v>0</v>
          </cell>
          <cell r="W1285">
            <v>3260.2290000399998</v>
          </cell>
          <cell r="X1285">
            <v>57488.894576357401</v>
          </cell>
          <cell r="Y1285">
            <v>0</v>
          </cell>
          <cell r="Z1285">
            <v>0</v>
          </cell>
        </row>
        <row r="1286">
          <cell r="A1286" t="str">
            <v>Stan Wadlow Park</v>
          </cell>
          <cell r="B1286" t="str">
            <v>Outdoor Recreational Facilities</v>
          </cell>
          <cell r="C1286" t="str">
            <v>Outdoor Recreational Facilities</v>
          </cell>
          <cell r="D1286">
            <v>9982</v>
          </cell>
          <cell r="E1286">
            <v>100</v>
          </cell>
          <cell r="F1286">
            <v>0</v>
          </cell>
          <cell r="G1286">
            <v>193.462929</v>
          </cell>
          <cell r="H1286">
            <v>0</v>
          </cell>
          <cell r="I1286">
            <v>0</v>
          </cell>
          <cell r="J1286">
            <v>0</v>
          </cell>
          <cell r="K1286">
            <v>0.69646944634393493</v>
          </cell>
          <cell r="L1286">
            <v>193.46373509553749</v>
          </cell>
          <cell r="M1286">
            <v>7.7385171600000007</v>
          </cell>
          <cell r="N1286">
            <v>1.9381259777152625E-2</v>
          </cell>
          <cell r="O1286" t="e">
            <v>#DIV/0!</v>
          </cell>
          <cell r="P1286">
            <v>1.9381259777152626E-4</v>
          </cell>
          <cell r="Q1286">
            <v>0.69646944634393493</v>
          </cell>
          <cell r="R1286">
            <v>0</v>
          </cell>
          <cell r="S1286">
            <v>193.462929</v>
          </cell>
          <cell r="T1286">
            <v>0</v>
          </cell>
          <cell r="U1286">
            <v>0</v>
          </cell>
          <cell r="V1286">
            <v>0</v>
          </cell>
          <cell r="W1286">
            <v>7.7385171600000007</v>
          </cell>
          <cell r="X1286">
            <v>0</v>
          </cell>
          <cell r="Y1286">
            <v>0</v>
          </cell>
          <cell r="Z1286">
            <v>0</v>
          </cell>
        </row>
        <row r="1287">
          <cell r="A1287" t="str">
            <v>Stanley C.C</v>
          </cell>
          <cell r="B1287" t="str">
            <v>Community Centres</v>
          </cell>
          <cell r="C1287" t="str">
            <v>Community Centres</v>
          </cell>
          <cell r="D1287">
            <v>12895</v>
          </cell>
          <cell r="E1287">
            <v>100</v>
          </cell>
          <cell r="F1287">
            <v>0</v>
          </cell>
          <cell r="G1287">
            <v>183317.54363000003</v>
          </cell>
          <cell r="H1287">
            <v>29555.421091</v>
          </cell>
          <cell r="I1287">
            <v>0</v>
          </cell>
          <cell r="J1287">
            <v>0</v>
          </cell>
          <cell r="K1287">
            <v>1783.1787823395939</v>
          </cell>
          <cell r="L1287">
            <v>495327.43953877612</v>
          </cell>
          <cell r="M1287">
            <v>63478.839637561796</v>
          </cell>
          <cell r="N1287">
            <v>38.412364446589848</v>
          </cell>
          <cell r="O1287" t="e">
            <v>#DIV/0!</v>
          </cell>
          <cell r="P1287">
            <v>0.38412364446589847</v>
          </cell>
          <cell r="Q1287">
            <v>659.9459068311545</v>
          </cell>
          <cell r="R1287">
            <v>1123.2328755084393</v>
          </cell>
          <cell r="S1287">
            <v>183317.54363000003</v>
          </cell>
          <cell r="T1287">
            <v>305653.2982967947</v>
          </cell>
          <cell r="U1287">
            <v>0</v>
          </cell>
          <cell r="V1287">
            <v>0</v>
          </cell>
          <cell r="W1287">
            <v>7332.7017452000009</v>
          </cell>
          <cell r="X1287">
            <v>56146.137892361796</v>
          </cell>
          <cell r="Y1287">
            <v>0</v>
          </cell>
          <cell r="Z1287">
            <v>0</v>
          </cell>
        </row>
        <row r="1288">
          <cell r="A1288" t="str">
            <v>Stanley Park</v>
          </cell>
          <cell r="B1288" t="str">
            <v>Outdoor Recreational Facilities</v>
          </cell>
          <cell r="C1288" t="str">
            <v>Outdoor Recreational Facilities</v>
          </cell>
          <cell r="D1288">
            <v>4855</v>
          </cell>
          <cell r="E1288">
            <v>100</v>
          </cell>
          <cell r="F1288">
            <v>0</v>
          </cell>
          <cell r="G1288">
            <v>13431.851054000001</v>
          </cell>
          <cell r="H1288">
            <v>1925.2237040000002</v>
          </cell>
          <cell r="I1288">
            <v>0</v>
          </cell>
          <cell r="J1288">
            <v>0</v>
          </cell>
          <cell r="K1288">
            <v>121.52163052929929</v>
          </cell>
          <cell r="L1288">
            <v>33756.008480360913</v>
          </cell>
          <cell r="M1288">
            <v>4194.6022604117607</v>
          </cell>
          <cell r="N1288">
            <v>6.9528338785501367</v>
          </cell>
          <cell r="O1288" t="e">
            <v>#DIV/0!</v>
          </cell>
          <cell r="P1288">
            <v>6.9528338785501367E-2</v>
          </cell>
          <cell r="Q1288">
            <v>48.35486527216581</v>
          </cell>
          <cell r="R1288">
            <v>73.166765257133477</v>
          </cell>
          <cell r="S1288">
            <v>13431.851054000001</v>
          </cell>
          <cell r="T1288">
            <v>19910.0859796568</v>
          </cell>
          <cell r="U1288">
            <v>0</v>
          </cell>
          <cell r="V1288">
            <v>0</v>
          </cell>
          <cell r="W1288">
            <v>537.27404216000002</v>
          </cell>
          <cell r="X1288">
            <v>3657.3282182517605</v>
          </cell>
          <cell r="Y1288">
            <v>0</v>
          </cell>
          <cell r="Z1288">
            <v>0</v>
          </cell>
        </row>
        <row r="1289">
          <cell r="A1289" t="str">
            <v>Stanley Park - Baseball Diamond</v>
          </cell>
          <cell r="B1289" t="str">
            <v>Outdoor Recreational Facilities</v>
          </cell>
          <cell r="C1289" t="str">
            <v>Outdoor Recreational Facilities</v>
          </cell>
          <cell r="D1289">
            <v>1</v>
          </cell>
          <cell r="E1289">
            <v>100</v>
          </cell>
          <cell r="F1289">
            <v>0</v>
          </cell>
          <cell r="G1289">
            <v>52781.228483999992</v>
          </cell>
          <cell r="H1289">
            <v>0</v>
          </cell>
          <cell r="I1289">
            <v>0</v>
          </cell>
          <cell r="J1289">
            <v>0</v>
          </cell>
          <cell r="K1289">
            <v>190.01321426082723</v>
          </cell>
          <cell r="L1289">
            <v>52781.448405785341</v>
          </cell>
          <cell r="M1289">
            <v>2111.2491393599998</v>
          </cell>
          <cell r="N1289">
            <v>52781.448405785341</v>
          </cell>
          <cell r="O1289" t="e">
            <v>#DIV/0!</v>
          </cell>
          <cell r="P1289">
            <v>527.81448405785341</v>
          </cell>
          <cell r="Q1289">
            <v>190.01321426082723</v>
          </cell>
          <cell r="R1289">
            <v>0</v>
          </cell>
          <cell r="S1289">
            <v>52781.228483999992</v>
          </cell>
          <cell r="T1289">
            <v>0</v>
          </cell>
          <cell r="U1289">
            <v>0</v>
          </cell>
          <cell r="V1289">
            <v>0</v>
          </cell>
          <cell r="W1289">
            <v>2111.2491393599998</v>
          </cell>
          <cell r="X1289">
            <v>0</v>
          </cell>
          <cell r="Y1289">
            <v>0</v>
          </cell>
          <cell r="Z1289">
            <v>0</v>
          </cell>
        </row>
        <row r="1290">
          <cell r="A1290" t="str">
            <v>Starry Park</v>
          </cell>
          <cell r="B1290" t="str">
            <v>Outdoor Recreational Facilities</v>
          </cell>
          <cell r="C1290" t="str">
            <v>Outdoor Recreational Facilities</v>
          </cell>
          <cell r="D1290">
            <v>201026</v>
          </cell>
          <cell r="E1290">
            <v>100</v>
          </cell>
          <cell r="F1290">
            <v>0</v>
          </cell>
          <cell r="G1290">
            <v>364.80671999999998</v>
          </cell>
          <cell r="H1290">
            <v>0</v>
          </cell>
          <cell r="I1290">
            <v>0</v>
          </cell>
          <cell r="J1290">
            <v>0</v>
          </cell>
          <cell r="K1290">
            <v>1.3133096641008</v>
          </cell>
          <cell r="L1290">
            <v>364.808240028</v>
          </cell>
          <cell r="M1290">
            <v>14.592268799999999</v>
          </cell>
          <cell r="N1290">
            <v>1.8147316268940336E-3</v>
          </cell>
          <cell r="O1290" t="e">
            <v>#DIV/0!</v>
          </cell>
          <cell r="P1290">
            <v>1.8147316268940335E-5</v>
          </cell>
          <cell r="Q1290">
            <v>1.3133096641008</v>
          </cell>
          <cell r="R1290">
            <v>0</v>
          </cell>
          <cell r="S1290">
            <v>364.80671999999998</v>
          </cell>
          <cell r="T1290">
            <v>0</v>
          </cell>
          <cell r="U1290">
            <v>0</v>
          </cell>
          <cell r="V1290">
            <v>0</v>
          </cell>
          <cell r="W1290">
            <v>14.592268799999999</v>
          </cell>
          <cell r="X1290">
            <v>0</v>
          </cell>
          <cell r="Y1290">
            <v>0</v>
          </cell>
          <cell r="Z1290">
            <v>0</v>
          </cell>
        </row>
        <row r="1291">
          <cell r="A1291" t="str">
            <v>Station #10</v>
          </cell>
          <cell r="B1291" t="str">
            <v>Ambulance Stations</v>
          </cell>
          <cell r="C1291" t="str">
            <v>Ambulance Stations</v>
          </cell>
          <cell r="D1291">
            <v>5005</v>
          </cell>
          <cell r="E1291">
            <v>168</v>
          </cell>
          <cell r="F1291">
            <v>0</v>
          </cell>
          <cell r="G1291">
            <v>61059.502485999998</v>
          </cell>
          <cell r="H1291">
            <v>9522.6313179999997</v>
          </cell>
          <cell r="I1291">
            <v>0</v>
          </cell>
          <cell r="J1291">
            <v>0</v>
          </cell>
          <cell r="K1291">
            <v>581.71599320706025</v>
          </cell>
          <cell r="L1291">
            <v>161587.77589085008</v>
          </cell>
          <cell r="M1291">
            <v>20532.427587931423</v>
          </cell>
          <cell r="N1291">
            <v>32.285269908261753</v>
          </cell>
          <cell r="O1291" t="e">
            <v>#DIV/0!</v>
          </cell>
          <cell r="P1291">
            <v>0.19217422564441519</v>
          </cell>
          <cell r="Q1291">
            <v>219.81512484213727</v>
          </cell>
          <cell r="R1291">
            <v>361.90086836492299</v>
          </cell>
          <cell r="S1291">
            <v>61059.502485999998</v>
          </cell>
          <cell r="T1291">
            <v>98480.196301360585</v>
          </cell>
          <cell r="U1291">
            <v>0</v>
          </cell>
          <cell r="V1291">
            <v>0</v>
          </cell>
          <cell r="W1291">
            <v>2442.3800994399999</v>
          </cell>
          <cell r="X1291">
            <v>18090.047488491422</v>
          </cell>
          <cell r="Y1291">
            <v>0</v>
          </cell>
          <cell r="Z1291">
            <v>0</v>
          </cell>
        </row>
        <row r="1292">
          <cell r="A1292" t="str">
            <v>Station #11</v>
          </cell>
          <cell r="B1292" t="str">
            <v>Ambulance Stations</v>
          </cell>
          <cell r="C1292" t="str">
            <v>Ambulance Stations</v>
          </cell>
          <cell r="D1292">
            <v>3574</v>
          </cell>
          <cell r="E1292">
            <v>168</v>
          </cell>
          <cell r="F1292">
            <v>0</v>
          </cell>
          <cell r="G1292">
            <v>32518.56625</v>
          </cell>
          <cell r="H1292">
            <v>10804.889214999999</v>
          </cell>
          <cell r="I1292">
            <v>0</v>
          </cell>
          <cell r="J1292">
            <v>0</v>
          </cell>
          <cell r="K1292">
            <v>527.69949914272206</v>
          </cell>
          <cell r="L1292">
            <v>146583.19420631169</v>
          </cell>
          <cell r="M1292">
            <v>21826.682642843349</v>
          </cell>
          <cell r="N1292">
            <v>41.013764467350782</v>
          </cell>
          <cell r="O1292" t="e">
            <v>#DIV/0!</v>
          </cell>
          <cell r="P1292">
            <v>0.24412955040089751</v>
          </cell>
          <cell r="Q1292">
            <v>117.06732627849374</v>
          </cell>
          <cell r="R1292">
            <v>410.63217286422838</v>
          </cell>
          <cell r="S1292">
            <v>32518.56625</v>
          </cell>
          <cell r="T1292">
            <v>111740.92279476549</v>
          </cell>
          <cell r="U1292">
            <v>0</v>
          </cell>
          <cell r="V1292">
            <v>0</v>
          </cell>
          <cell r="W1292">
            <v>1300.7426499999999</v>
          </cell>
          <cell r="X1292">
            <v>20525.939992843349</v>
          </cell>
          <cell r="Y1292">
            <v>0</v>
          </cell>
          <cell r="Z1292">
            <v>0</v>
          </cell>
        </row>
        <row r="1293">
          <cell r="A1293" t="str">
            <v>Station #12</v>
          </cell>
          <cell r="B1293" t="str">
            <v>Ambulance Stations</v>
          </cell>
          <cell r="C1293" t="str">
            <v>Ambulance Stations</v>
          </cell>
          <cell r="D1293">
            <v>1938</v>
          </cell>
          <cell r="E1293">
            <v>168</v>
          </cell>
          <cell r="F1293">
            <v>0</v>
          </cell>
          <cell r="G1293">
            <v>36345.747557000002</v>
          </cell>
          <cell r="H1293">
            <v>1565</v>
          </cell>
          <cell r="I1293">
            <v>0</v>
          </cell>
          <cell r="J1293">
            <v>0</v>
          </cell>
          <cell r="K1293">
            <v>190.32195454603976</v>
          </cell>
          <cell r="L1293">
            <v>52867.209596122157</v>
          </cell>
          <cell r="M1293">
            <v>4426.8447522799997</v>
          </cell>
          <cell r="N1293">
            <v>27.279261917503693</v>
          </cell>
          <cell r="O1293" t="e">
            <v>#DIV/0!</v>
          </cell>
          <cell r="P1293">
            <v>0.16237655903276008</v>
          </cell>
          <cell r="Q1293">
            <v>130.84523639141335</v>
          </cell>
          <cell r="R1293">
            <v>59.476718154626397</v>
          </cell>
          <cell r="S1293">
            <v>36345.747557000002</v>
          </cell>
          <cell r="T1293">
            <v>16184.760499999999</v>
          </cell>
          <cell r="U1293">
            <v>0</v>
          </cell>
          <cell r="V1293">
            <v>0</v>
          </cell>
          <cell r="W1293">
            <v>1453.8299022800002</v>
          </cell>
          <cell r="X1293">
            <v>2973.01485</v>
          </cell>
          <cell r="Y1293">
            <v>0</v>
          </cell>
          <cell r="Z1293">
            <v>0</v>
          </cell>
        </row>
        <row r="1294">
          <cell r="A1294" t="str">
            <v>Station #13</v>
          </cell>
          <cell r="B1294" t="str">
            <v>Ambulance Stations</v>
          </cell>
          <cell r="C1294" t="str">
            <v>Ambulance Stations</v>
          </cell>
          <cell r="D1294">
            <v>2756</v>
          </cell>
          <cell r="E1294">
            <v>168</v>
          </cell>
          <cell r="F1294">
            <v>0</v>
          </cell>
          <cell r="G1294">
            <v>28377.286888000002</v>
          </cell>
          <cell r="H1294">
            <v>10067.363273000001</v>
          </cell>
          <cell r="I1294">
            <v>0</v>
          </cell>
          <cell r="J1294">
            <v>0</v>
          </cell>
          <cell r="K1294">
            <v>484.76167950943125</v>
          </cell>
          <cell r="L1294">
            <v>134656.02208595313</v>
          </cell>
          <cell r="M1294">
            <v>20259.960811605371</v>
          </cell>
          <cell r="N1294">
            <v>48.859224269213762</v>
          </cell>
          <cell r="O1294" t="e">
            <v>#DIV/0!</v>
          </cell>
          <cell r="P1294">
            <v>0.29082871588817716</v>
          </cell>
          <cell r="Q1294">
            <v>102.15865845610332</v>
          </cell>
          <cell r="R1294">
            <v>382.60302105332789</v>
          </cell>
          <cell r="S1294">
            <v>28377.286888000002</v>
          </cell>
          <cell r="T1294">
            <v>104113.6507603841</v>
          </cell>
          <cell r="U1294">
            <v>0</v>
          </cell>
          <cell r="V1294">
            <v>0</v>
          </cell>
          <cell r="W1294">
            <v>1135.0914755200001</v>
          </cell>
          <cell r="X1294">
            <v>19124.869336085372</v>
          </cell>
          <cell r="Y1294">
            <v>0</v>
          </cell>
          <cell r="Z1294">
            <v>0</v>
          </cell>
        </row>
        <row r="1295">
          <cell r="A1295" t="str">
            <v>Station #14</v>
          </cell>
          <cell r="B1295" t="str">
            <v>Ambulance Stations</v>
          </cell>
          <cell r="C1295" t="str">
            <v>Ambulance Stations</v>
          </cell>
          <cell r="D1295">
            <v>4252</v>
          </cell>
          <cell r="E1295">
            <v>168</v>
          </cell>
          <cell r="F1295">
            <v>0</v>
          </cell>
          <cell r="G1295">
            <v>57917.869565000001</v>
          </cell>
          <cell r="H1295">
            <v>5729.7515149999999</v>
          </cell>
          <cell r="I1295">
            <v>0</v>
          </cell>
          <cell r="J1295">
            <v>0</v>
          </cell>
          <cell r="K1295">
            <v>426.26035316606811</v>
          </cell>
          <cell r="L1295">
            <v>118405.65365724114</v>
          </cell>
          <cell r="M1295">
            <v>13201.46643813035</v>
          </cell>
          <cell r="N1295">
            <v>27.847049307911838</v>
          </cell>
          <cell r="O1295" t="e">
            <v>#DIV/0!</v>
          </cell>
          <cell r="P1295">
            <v>0.16575624588042762</v>
          </cell>
          <cell r="Q1295">
            <v>208.50519920204346</v>
          </cell>
          <cell r="R1295">
            <v>217.75515396402466</v>
          </cell>
          <cell r="S1295">
            <v>57917.869565000001</v>
          </cell>
          <cell r="T1295">
            <v>59255.371242675494</v>
          </cell>
          <cell r="U1295">
            <v>0</v>
          </cell>
          <cell r="V1295">
            <v>0</v>
          </cell>
          <cell r="W1295">
            <v>2316.7147826</v>
          </cell>
          <cell r="X1295">
            <v>10884.75165553035</v>
          </cell>
          <cell r="Y1295">
            <v>0</v>
          </cell>
          <cell r="Z1295">
            <v>0</v>
          </cell>
        </row>
        <row r="1296">
          <cell r="A1296" t="str">
            <v>Station #18</v>
          </cell>
          <cell r="B1296" t="str">
            <v>Ambulance Stations</v>
          </cell>
          <cell r="C1296" t="str">
            <v>Ambulance Stations</v>
          </cell>
          <cell r="D1296">
            <v>1345</v>
          </cell>
          <cell r="E1296">
            <v>168</v>
          </cell>
          <cell r="F1296">
            <v>0</v>
          </cell>
          <cell r="G1296">
            <v>67472.79221</v>
          </cell>
          <cell r="H1296">
            <v>14709.879232000001</v>
          </cell>
          <cell r="I1296">
            <v>0</v>
          </cell>
          <cell r="J1296">
            <v>0</v>
          </cell>
          <cell r="K1296">
            <v>801.94162070619393</v>
          </cell>
          <cell r="L1296">
            <v>222761.5613072761</v>
          </cell>
          <cell r="M1296">
            <v>30643.122166638084</v>
          </cell>
          <cell r="N1296">
            <v>165.62197866711978</v>
          </cell>
          <cell r="O1296" t="e">
            <v>#DIV/0!</v>
          </cell>
          <cell r="P1296">
            <v>0.98584511111380824</v>
          </cell>
          <cell r="Q1296">
            <v>242.90306404788313</v>
          </cell>
          <cell r="R1296">
            <v>559.03855665831077</v>
          </cell>
          <cell r="S1296">
            <v>67472.79221</v>
          </cell>
          <cell r="T1296">
            <v>152125.15805357441</v>
          </cell>
          <cell r="U1296">
            <v>0</v>
          </cell>
          <cell r="V1296">
            <v>0</v>
          </cell>
          <cell r="W1296">
            <v>2698.9116884</v>
          </cell>
          <cell r="X1296">
            <v>27944.210478238085</v>
          </cell>
          <cell r="Y1296">
            <v>0</v>
          </cell>
          <cell r="Z1296">
            <v>0</v>
          </cell>
        </row>
        <row r="1297">
          <cell r="A1297" t="str">
            <v>Station #21</v>
          </cell>
          <cell r="B1297" t="str">
            <v>Ambulance Stations</v>
          </cell>
          <cell r="C1297" t="str">
            <v>Ambulance Stations</v>
          </cell>
          <cell r="D1297">
            <v>2799</v>
          </cell>
          <cell r="E1297">
            <v>168</v>
          </cell>
          <cell r="F1297">
            <v>0</v>
          </cell>
          <cell r="G1297">
            <v>39517.039882999998</v>
          </cell>
          <cell r="H1297">
            <v>8744.7161720000004</v>
          </cell>
          <cell r="I1297">
            <v>0</v>
          </cell>
          <cell r="J1297">
            <v>0</v>
          </cell>
          <cell r="K1297">
            <v>474.59868975564262</v>
          </cell>
          <cell r="L1297">
            <v>131832.9693765674</v>
          </cell>
          <cell r="M1297">
            <v>18192.93146010668</v>
          </cell>
          <cell r="N1297">
            <v>47.100024786197714</v>
          </cell>
          <cell r="O1297" t="e">
            <v>#DIV/0!</v>
          </cell>
          <cell r="P1297">
            <v>0.28035729039403401</v>
          </cell>
          <cell r="Q1297">
            <v>142.26193633439823</v>
          </cell>
          <cell r="R1297">
            <v>332.3367534212444</v>
          </cell>
          <cell r="S1297">
            <v>39517.039882999998</v>
          </cell>
          <cell r="T1297">
            <v>90435.231235972402</v>
          </cell>
          <cell r="U1297">
            <v>0</v>
          </cell>
          <cell r="V1297">
            <v>0</v>
          </cell>
          <cell r="W1297">
            <v>1580.68159532</v>
          </cell>
          <cell r="X1297">
            <v>16612.249864786681</v>
          </cell>
          <cell r="Y1297">
            <v>0</v>
          </cell>
          <cell r="Z1297">
            <v>0</v>
          </cell>
        </row>
        <row r="1298">
          <cell r="A1298" t="str">
            <v>Station #22</v>
          </cell>
          <cell r="B1298" t="str">
            <v>Ambulance Stations</v>
          </cell>
          <cell r="C1298" t="str">
            <v>Ambulance Stations</v>
          </cell>
          <cell r="D1298">
            <v>2583</v>
          </cell>
          <cell r="E1298">
            <v>168</v>
          </cell>
          <cell r="F1298">
            <v>0</v>
          </cell>
          <cell r="G1298">
            <v>42799.235403000006</v>
          </cell>
          <cell r="H1298">
            <v>3545.119318</v>
          </cell>
          <cell r="I1298">
            <v>0</v>
          </cell>
          <cell r="J1298">
            <v>0</v>
          </cell>
          <cell r="K1298">
            <v>288.80764183626866</v>
          </cell>
          <cell r="L1298">
            <v>80224.344954519067</v>
          </cell>
          <cell r="M1298">
            <v>8446.597133331421</v>
          </cell>
          <cell r="N1298">
            <v>31.058592704033707</v>
          </cell>
          <cell r="O1298" t="e">
            <v>#DIV/0!</v>
          </cell>
          <cell r="P1298">
            <v>0.18487257561924825</v>
          </cell>
          <cell r="Q1298">
            <v>154.07788943933105</v>
          </cell>
          <cell r="R1298">
            <v>134.72975239693761</v>
          </cell>
          <cell r="S1298">
            <v>42799.235403000006</v>
          </cell>
          <cell r="T1298">
            <v>36662.560450960598</v>
          </cell>
          <cell r="U1298">
            <v>0</v>
          </cell>
          <cell r="V1298">
            <v>0</v>
          </cell>
          <cell r="W1298">
            <v>1711.9694161200002</v>
          </cell>
          <cell r="X1298">
            <v>6734.6277172114205</v>
          </cell>
          <cell r="Y1298">
            <v>0</v>
          </cell>
          <cell r="Z1298">
            <v>0</v>
          </cell>
        </row>
        <row r="1299">
          <cell r="A1299" t="str">
            <v>Station #24</v>
          </cell>
          <cell r="B1299" t="str">
            <v>Ambulance Stations</v>
          </cell>
          <cell r="C1299" t="str">
            <v>Ambulance Stations</v>
          </cell>
          <cell r="D1299">
            <v>2659</v>
          </cell>
          <cell r="E1299">
            <v>168</v>
          </cell>
          <cell r="F1299">
            <v>0</v>
          </cell>
          <cell r="G1299">
            <v>24869.985809999998</v>
          </cell>
          <cell r="H1299">
            <v>5452.8754550000003</v>
          </cell>
          <cell r="I1299">
            <v>0</v>
          </cell>
          <cell r="J1299">
            <v>0</v>
          </cell>
          <cell r="K1299">
            <v>296.76499708995016</v>
          </cell>
          <cell r="L1299">
            <v>82434.721413875042</v>
          </cell>
          <cell r="M1299">
            <v>11353.57240550895</v>
          </cell>
          <cell r="N1299">
            <v>31.002151716387754</v>
          </cell>
          <cell r="O1299" t="e">
            <v>#DIV/0!</v>
          </cell>
          <cell r="P1299">
            <v>0.18453661735945093</v>
          </cell>
          <cell r="Q1299">
            <v>89.532321965787133</v>
          </cell>
          <cell r="R1299">
            <v>207.23267512416305</v>
          </cell>
          <cell r="S1299">
            <v>24869.985809999998</v>
          </cell>
          <cell r="T1299">
            <v>56392.002092973504</v>
          </cell>
          <cell r="U1299">
            <v>0</v>
          </cell>
          <cell r="V1299">
            <v>0</v>
          </cell>
          <cell r="W1299">
            <v>994.7994324</v>
          </cell>
          <cell r="X1299">
            <v>10358.772973108951</v>
          </cell>
          <cell r="Y1299">
            <v>0</v>
          </cell>
          <cell r="Z1299">
            <v>0</v>
          </cell>
        </row>
        <row r="1300">
          <cell r="A1300" t="str">
            <v>Station #28</v>
          </cell>
          <cell r="B1300" t="str">
            <v>Ambulance Stations</v>
          </cell>
          <cell r="C1300" t="str">
            <v>Ambulance Stations</v>
          </cell>
          <cell r="D1300">
            <v>1905</v>
          </cell>
          <cell r="E1300">
            <v>168</v>
          </cell>
          <cell r="F1300">
            <v>0</v>
          </cell>
          <cell r="G1300">
            <v>40286.004148</v>
          </cell>
          <cell r="H1300">
            <v>10379.105294999999</v>
          </cell>
          <cell r="I1300">
            <v>0</v>
          </cell>
          <cell r="J1300">
            <v>0</v>
          </cell>
          <cell r="K1300">
            <v>539.48077534292952</v>
          </cell>
          <cell r="L1300">
            <v>149855.77092859155</v>
          </cell>
          <cell r="M1300">
            <v>21328.522703778552</v>
          </cell>
          <cell r="N1300">
            <v>78.664446681675358</v>
          </cell>
          <cell r="O1300" t="e">
            <v>#DIV/0!</v>
          </cell>
          <cell r="P1300">
            <v>0.46824075405759141</v>
          </cell>
          <cell r="Q1300">
            <v>145.0302192228622</v>
          </cell>
          <cell r="R1300">
            <v>394.45055612006735</v>
          </cell>
          <cell r="S1300">
            <v>40286.004148</v>
          </cell>
          <cell r="T1300">
            <v>107337.59322930149</v>
          </cell>
          <cell r="U1300">
            <v>0</v>
          </cell>
          <cell r="V1300">
            <v>0</v>
          </cell>
          <cell r="W1300">
            <v>1611.44016592</v>
          </cell>
          <cell r="X1300">
            <v>19717.08253785855</v>
          </cell>
          <cell r="Y1300">
            <v>0</v>
          </cell>
          <cell r="Z1300">
            <v>0</v>
          </cell>
        </row>
        <row r="1301">
          <cell r="A1301" t="str">
            <v>Station #30 &amp; Garage &amp; Office</v>
          </cell>
          <cell r="B1301" t="str">
            <v>Ambulance Stations</v>
          </cell>
          <cell r="C1301" t="str">
            <v>Ambulance Stations</v>
          </cell>
          <cell r="D1301">
            <v>16380</v>
          </cell>
          <cell r="E1301">
            <v>168</v>
          </cell>
          <cell r="F1301">
            <v>0</v>
          </cell>
          <cell r="G1301">
            <v>202466.186778</v>
          </cell>
          <cell r="H1301">
            <v>49396.337160999996</v>
          </cell>
          <cell r="I1301">
            <v>0</v>
          </cell>
          <cell r="J1301">
            <v>0</v>
          </cell>
          <cell r="K1301">
            <v>2606.1541676656116</v>
          </cell>
          <cell r="L1301">
            <v>723931.71324044769</v>
          </cell>
          <cell r="M1301">
            <v>101936.37521250009</v>
          </cell>
          <cell r="N1301">
            <v>44.196075289404618</v>
          </cell>
          <cell r="O1301" t="e">
            <v>#DIV/0!</v>
          </cell>
          <cell r="P1301">
            <v>0.26307187672264654</v>
          </cell>
          <cell r="Q1301">
            <v>728.88130939360167</v>
          </cell>
          <cell r="R1301">
            <v>1877.2728582720097</v>
          </cell>
          <cell r="S1301">
            <v>202466.186778</v>
          </cell>
          <cell r="T1301">
            <v>510842.10001791362</v>
          </cell>
          <cell r="U1301">
            <v>0</v>
          </cell>
          <cell r="V1301">
            <v>0</v>
          </cell>
          <cell r="W1301">
            <v>8098.6474711199999</v>
          </cell>
          <cell r="X1301">
            <v>93837.727741380091</v>
          </cell>
          <cell r="Y1301">
            <v>0</v>
          </cell>
          <cell r="Z1301">
            <v>0</v>
          </cell>
        </row>
        <row r="1302">
          <cell r="A1302" t="str">
            <v>Station #31</v>
          </cell>
          <cell r="B1302" t="str">
            <v>Ambulance Stations</v>
          </cell>
          <cell r="C1302" t="str">
            <v>Ambulance Stations</v>
          </cell>
          <cell r="D1302">
            <v>2831</v>
          </cell>
          <cell r="E1302">
            <v>168</v>
          </cell>
          <cell r="F1302">
            <v>0</v>
          </cell>
          <cell r="G1302">
            <v>40930.251701000001</v>
          </cell>
          <cell r="H1302">
            <v>5044.8266670000003</v>
          </cell>
          <cell r="I1302">
            <v>0</v>
          </cell>
          <cell r="J1302">
            <v>0</v>
          </cell>
          <cell r="K1302">
            <v>339.07458960587536</v>
          </cell>
          <cell r="L1302">
            <v>94187.386001632054</v>
          </cell>
          <cell r="M1302">
            <v>11220.816839073232</v>
          </cell>
          <cell r="N1302">
            <v>33.270005652289669</v>
          </cell>
          <cell r="O1302" t="e">
            <v>#DIV/0!</v>
          </cell>
          <cell r="P1302">
            <v>0.19803574793029566</v>
          </cell>
          <cell r="Q1302">
            <v>147.3495200773755</v>
          </cell>
          <cell r="R1302">
            <v>191.72506952849986</v>
          </cell>
          <cell r="S1302">
            <v>40930.251701000001</v>
          </cell>
          <cell r="T1302">
            <v>52172.083942113903</v>
          </cell>
          <cell r="U1302">
            <v>0</v>
          </cell>
          <cell r="V1302">
            <v>0</v>
          </cell>
          <cell r="W1302">
            <v>1637.2100680400001</v>
          </cell>
          <cell r="X1302">
            <v>9583.6067710332318</v>
          </cell>
          <cell r="Y1302">
            <v>0</v>
          </cell>
          <cell r="Z1302">
            <v>0</v>
          </cell>
        </row>
        <row r="1303">
          <cell r="A1303" t="str">
            <v>Station #32</v>
          </cell>
          <cell r="B1303" t="str">
            <v>Ambulance Stations</v>
          </cell>
          <cell r="C1303" t="str">
            <v>Ambulance Stations</v>
          </cell>
          <cell r="D1303">
            <v>3218</v>
          </cell>
          <cell r="E1303">
            <v>168</v>
          </cell>
          <cell r="F1303">
            <v>0</v>
          </cell>
          <cell r="G1303">
            <v>19951.862766999999</v>
          </cell>
          <cell r="H1303">
            <v>4581.6732259999999</v>
          </cell>
          <cell r="I1303">
            <v>0</v>
          </cell>
          <cell r="J1303">
            <v>0</v>
          </cell>
          <cell r="K1303">
            <v>245.95025580744814</v>
          </cell>
          <cell r="L1303">
            <v>68319.515502068927</v>
          </cell>
          <cell r="M1303">
            <v>9501.8333213799415</v>
          </cell>
          <cell r="N1303">
            <v>21.230427440046281</v>
          </cell>
          <cell r="O1303" t="e">
            <v>#DIV/0!</v>
          </cell>
          <cell r="P1303">
            <v>0.12637159190503738</v>
          </cell>
          <cell r="Q1303">
            <v>71.827005239141499</v>
          </cell>
          <cell r="R1303">
            <v>174.12325056830664</v>
          </cell>
          <cell r="S1303">
            <v>19951.862766999999</v>
          </cell>
          <cell r="T1303">
            <v>47382.290001324196</v>
          </cell>
          <cell r="U1303">
            <v>0</v>
          </cell>
          <cell r="V1303">
            <v>0</v>
          </cell>
          <cell r="W1303">
            <v>798.07451068</v>
          </cell>
          <cell r="X1303">
            <v>8703.758810699941</v>
          </cell>
          <cell r="Y1303">
            <v>0</v>
          </cell>
          <cell r="Z1303">
            <v>0</v>
          </cell>
        </row>
        <row r="1304">
          <cell r="A1304" t="str">
            <v>Station #33</v>
          </cell>
          <cell r="B1304" t="str">
            <v>Ambulance Stations</v>
          </cell>
          <cell r="C1304" t="str">
            <v>Ambulance Stations</v>
          </cell>
          <cell r="D1304">
            <v>3132</v>
          </cell>
          <cell r="E1304">
            <v>168</v>
          </cell>
          <cell r="F1304">
            <v>0</v>
          </cell>
          <cell r="G1304">
            <v>32766.324838999997</v>
          </cell>
          <cell r="H1304">
            <v>6476.9735609999998</v>
          </cell>
          <cell r="I1304">
            <v>0</v>
          </cell>
          <cell r="J1304">
            <v>0</v>
          </cell>
          <cell r="K1304">
            <v>364.11206026515362</v>
          </cell>
          <cell r="L1304">
            <v>101142.23896254267</v>
          </cell>
          <cell r="M1304">
            <v>13614.89489765609</v>
          </cell>
          <cell r="N1304">
            <v>32.293179745383995</v>
          </cell>
          <cell r="O1304" t="e">
            <v>#DIV/0!</v>
          </cell>
          <cell r="P1304">
            <v>0.19222130800823806</v>
          </cell>
          <cell r="Q1304">
            <v>117.95926091527257</v>
          </cell>
          <cell r="R1304">
            <v>246.15279934988106</v>
          </cell>
          <cell r="S1304">
            <v>32766.324838999997</v>
          </cell>
          <cell r="T1304">
            <v>66982.9174757937</v>
          </cell>
          <cell r="U1304">
            <v>0</v>
          </cell>
          <cell r="V1304">
            <v>0</v>
          </cell>
          <cell r="W1304">
            <v>1310.6529935599999</v>
          </cell>
          <cell r="X1304">
            <v>12304.24190409609</v>
          </cell>
          <cell r="Y1304">
            <v>0</v>
          </cell>
          <cell r="Z1304">
            <v>0</v>
          </cell>
        </row>
        <row r="1305">
          <cell r="A1305" t="str">
            <v>Station #34</v>
          </cell>
          <cell r="B1305" t="str">
            <v>Ambulance Stations</v>
          </cell>
          <cell r="C1305" t="str">
            <v>Ambulance Stations</v>
          </cell>
          <cell r="D1305">
            <v>13939</v>
          </cell>
          <cell r="E1305">
            <v>168</v>
          </cell>
          <cell r="F1305">
            <v>0</v>
          </cell>
          <cell r="G1305">
            <v>63845.014858999995</v>
          </cell>
          <cell r="H1305">
            <v>56482.411963999999</v>
          </cell>
          <cell r="I1305">
            <v>0</v>
          </cell>
          <cell r="J1305">
            <v>0</v>
          </cell>
          <cell r="K1305">
            <v>2376.4171307052115</v>
          </cell>
          <cell r="L1305">
            <v>660115.8696403366</v>
          </cell>
          <cell r="M1305">
            <v>109852.87377825116</v>
          </cell>
          <cell r="N1305">
            <v>47.357476837673907</v>
          </cell>
          <cell r="O1305" t="e">
            <v>#DIV/0!</v>
          </cell>
          <cell r="P1305">
            <v>0.28188974308139231</v>
          </cell>
          <cell r="Q1305">
            <v>229.84301116762285</v>
          </cell>
          <cell r="R1305">
            <v>2146.5741195375886</v>
          </cell>
          <cell r="S1305">
            <v>63845.014858999995</v>
          </cell>
          <cell r="T1305">
            <v>584124.1598080988</v>
          </cell>
          <cell r="U1305">
            <v>0</v>
          </cell>
          <cell r="V1305">
            <v>0</v>
          </cell>
          <cell r="W1305">
            <v>2553.8005943599996</v>
          </cell>
          <cell r="X1305">
            <v>107299.07318389116</v>
          </cell>
          <cell r="Y1305">
            <v>0</v>
          </cell>
          <cell r="Z1305">
            <v>0</v>
          </cell>
        </row>
        <row r="1306">
          <cell r="A1306" t="str">
            <v>Station #37</v>
          </cell>
          <cell r="B1306" t="str">
            <v>Ambulance Stations</v>
          </cell>
          <cell r="C1306" t="str">
            <v>Ambulance Stations</v>
          </cell>
          <cell r="D1306">
            <v>4413</v>
          </cell>
          <cell r="E1306">
            <v>168</v>
          </cell>
          <cell r="F1306">
            <v>0</v>
          </cell>
          <cell r="G1306">
            <v>50237.894072000003</v>
          </cell>
          <cell r="H1306">
            <v>5517.4579940000003</v>
          </cell>
          <cell r="I1306">
            <v>0</v>
          </cell>
          <cell r="J1306">
            <v>0</v>
          </cell>
          <cell r="K1306">
            <v>390.5442610705046</v>
          </cell>
          <cell r="L1306">
            <v>108484.51696402906</v>
          </cell>
          <cell r="M1306">
            <v>12490.975539501862</v>
          </cell>
          <cell r="N1306">
            <v>24.582940621805815</v>
          </cell>
          <cell r="O1306" t="e">
            <v>#DIV/0!</v>
          </cell>
          <cell r="P1306">
            <v>0.14632702751074889</v>
          </cell>
          <cell r="Q1306">
            <v>180.85717222761107</v>
          </cell>
          <cell r="R1306">
            <v>209.68708884289353</v>
          </cell>
          <cell r="S1306">
            <v>50237.894072000003</v>
          </cell>
          <cell r="T1306">
            <v>57059.895336549802</v>
          </cell>
          <cell r="U1306">
            <v>0</v>
          </cell>
          <cell r="V1306">
            <v>0</v>
          </cell>
          <cell r="W1306">
            <v>2009.5157628800002</v>
          </cell>
          <cell r="X1306">
            <v>10481.459776621861</v>
          </cell>
          <cell r="Y1306">
            <v>0</v>
          </cell>
          <cell r="Z1306">
            <v>0</v>
          </cell>
        </row>
        <row r="1307">
          <cell r="A1307" t="str">
            <v>Station #38</v>
          </cell>
          <cell r="B1307" t="str">
            <v>Ambulance Stations</v>
          </cell>
          <cell r="C1307" t="str">
            <v>Ambulance Stations</v>
          </cell>
          <cell r="D1307">
            <v>5102</v>
          </cell>
          <cell r="E1307">
            <v>168</v>
          </cell>
          <cell r="F1307">
            <v>0</v>
          </cell>
          <cell r="G1307">
            <v>69599.426213999992</v>
          </cell>
          <cell r="H1307">
            <v>18773.825264999999</v>
          </cell>
          <cell r="I1307">
            <v>0</v>
          </cell>
          <cell r="J1307">
            <v>0</v>
          </cell>
          <cell r="K1307">
            <v>964.04492978071278</v>
          </cell>
          <cell r="L1307">
            <v>267790.25827242021</v>
          </cell>
          <cell r="M1307">
            <v>38448.425166227855</v>
          </cell>
          <cell r="N1307">
            <v>52.48731051987852</v>
          </cell>
          <cell r="O1307" t="e">
            <v>#DIV/0!</v>
          </cell>
          <cell r="P1307">
            <v>0.31242446738022928</v>
          </cell>
          <cell r="Q1307">
            <v>250.55897836179318</v>
          </cell>
          <cell r="R1307">
            <v>713.48595141891963</v>
          </cell>
          <cell r="S1307">
            <v>69599.426213999992</v>
          </cell>
          <cell r="T1307">
            <v>194153.26874305049</v>
          </cell>
          <cell r="U1307">
            <v>0</v>
          </cell>
          <cell r="V1307">
            <v>0</v>
          </cell>
          <cell r="W1307">
            <v>2783.9770485599997</v>
          </cell>
          <cell r="X1307">
            <v>35664.448117667853</v>
          </cell>
          <cell r="Y1307">
            <v>0</v>
          </cell>
          <cell r="Z1307">
            <v>0</v>
          </cell>
        </row>
        <row r="1308">
          <cell r="A1308" t="str">
            <v>Station #39</v>
          </cell>
          <cell r="B1308" t="str">
            <v>Ambulance Stations</v>
          </cell>
          <cell r="C1308" t="str">
            <v>Ambulance Stations</v>
          </cell>
          <cell r="D1308">
            <v>1927</v>
          </cell>
          <cell r="E1308">
            <v>168</v>
          </cell>
          <cell r="F1308">
            <v>0</v>
          </cell>
          <cell r="G1308">
            <v>41646.771455000002</v>
          </cell>
          <cell r="H1308">
            <v>0</v>
          </cell>
          <cell r="I1308">
            <v>0</v>
          </cell>
          <cell r="J1308">
            <v>0</v>
          </cell>
          <cell r="K1308">
            <v>149.92900193957183</v>
          </cell>
          <cell r="L1308">
            <v>41646.944983214402</v>
          </cell>
          <cell r="M1308">
            <v>1665.8708582000002</v>
          </cell>
          <cell r="N1308">
            <v>21.612322253873586</v>
          </cell>
          <cell r="O1308" t="e">
            <v>#DIV/0!</v>
          </cell>
          <cell r="P1308">
            <v>0.12864477532067611</v>
          </cell>
          <cell r="Q1308">
            <v>149.92900193957183</v>
          </cell>
          <cell r="R1308">
            <v>0</v>
          </cell>
          <cell r="S1308">
            <v>41646.771455000002</v>
          </cell>
          <cell r="T1308">
            <v>0</v>
          </cell>
          <cell r="U1308">
            <v>0</v>
          </cell>
          <cell r="V1308">
            <v>0</v>
          </cell>
          <cell r="W1308">
            <v>1665.8708582000002</v>
          </cell>
          <cell r="X1308">
            <v>0</v>
          </cell>
          <cell r="Y1308">
            <v>0</v>
          </cell>
          <cell r="Z1308">
            <v>0</v>
          </cell>
        </row>
        <row r="1309">
          <cell r="A1309" t="str">
            <v>Station #40</v>
          </cell>
          <cell r="B1309" t="str">
            <v>Ambulance Stations</v>
          </cell>
          <cell r="C1309" t="str">
            <v>Ambulance Stations</v>
          </cell>
          <cell r="D1309">
            <v>12798</v>
          </cell>
          <cell r="E1309">
            <v>168</v>
          </cell>
          <cell r="F1309">
            <v>0</v>
          </cell>
          <cell r="G1309">
            <v>164849.34192599999</v>
          </cell>
          <cell r="H1309">
            <v>17497.990216000002</v>
          </cell>
          <cell r="I1309">
            <v>0</v>
          </cell>
          <cell r="J1309">
            <v>0</v>
          </cell>
          <cell r="K1309">
            <v>1258.4588463890275</v>
          </cell>
          <cell r="L1309">
            <v>349571.90177472989</v>
          </cell>
          <cell r="M1309">
            <v>39834.730710473043</v>
          </cell>
          <cell r="N1309">
            <v>27.314572728139545</v>
          </cell>
          <cell r="O1309" t="e">
            <v>#DIV/0!</v>
          </cell>
          <cell r="P1309">
            <v>0.16258674242940205</v>
          </cell>
          <cell r="Q1309">
            <v>593.46010367372878</v>
          </cell>
          <cell r="R1309">
            <v>664.9987427152987</v>
          </cell>
          <cell r="S1309">
            <v>164849.34192599999</v>
          </cell>
          <cell r="T1309">
            <v>180958.96541680722</v>
          </cell>
          <cell r="U1309">
            <v>0</v>
          </cell>
          <cell r="V1309">
            <v>0</v>
          </cell>
          <cell r="W1309">
            <v>6593.9736770399995</v>
          </cell>
          <cell r="X1309">
            <v>33240.757033433045</v>
          </cell>
          <cell r="Y1309">
            <v>0</v>
          </cell>
          <cell r="Z1309">
            <v>0</v>
          </cell>
        </row>
        <row r="1310">
          <cell r="A1310" t="str">
            <v>Station #41</v>
          </cell>
          <cell r="B1310" t="str">
            <v>Ambulance Stations</v>
          </cell>
          <cell r="C1310" t="str">
            <v>Ambulance Stations</v>
          </cell>
          <cell r="D1310">
            <v>1841</v>
          </cell>
          <cell r="E1310">
            <v>168</v>
          </cell>
          <cell r="F1310">
            <v>0</v>
          </cell>
          <cell r="G1310">
            <v>84957.880374</v>
          </cell>
          <cell r="H1310">
            <v>14369.000670000001</v>
          </cell>
          <cell r="I1310">
            <v>0</v>
          </cell>
          <cell r="J1310">
            <v>0</v>
          </cell>
          <cell r="K1310">
            <v>851.93335171027843</v>
          </cell>
          <cell r="L1310">
            <v>236648.15325285512</v>
          </cell>
          <cell r="M1310">
            <v>30694.962097752305</v>
          </cell>
          <cell r="N1310">
            <v>128.54326629704244</v>
          </cell>
          <cell r="O1310" t="e">
            <v>#DIV/0!</v>
          </cell>
          <cell r="P1310">
            <v>0.76513848986334787</v>
          </cell>
          <cell r="Q1310">
            <v>305.84964371460558</v>
          </cell>
          <cell r="R1310">
            <v>546.08370799567285</v>
          </cell>
          <cell r="S1310">
            <v>84957.880374</v>
          </cell>
          <cell r="T1310">
            <v>148599.894228939</v>
          </cell>
          <cell r="U1310">
            <v>0</v>
          </cell>
          <cell r="V1310">
            <v>0</v>
          </cell>
          <cell r="W1310">
            <v>3398.31521496</v>
          </cell>
          <cell r="X1310">
            <v>27296.646882792305</v>
          </cell>
          <cell r="Y1310">
            <v>0</v>
          </cell>
          <cell r="Z1310">
            <v>0</v>
          </cell>
        </row>
        <row r="1311">
          <cell r="A1311" t="str">
            <v>Station #42</v>
          </cell>
          <cell r="B1311" t="str">
            <v>Ambulance Stations</v>
          </cell>
          <cell r="C1311" t="str">
            <v>Ambulance Stations</v>
          </cell>
          <cell r="D1311">
            <v>6997</v>
          </cell>
          <cell r="E1311">
            <v>168</v>
          </cell>
          <cell r="F1311">
            <v>0</v>
          </cell>
          <cell r="G1311">
            <v>122124.68152899999</v>
          </cell>
          <cell r="H1311">
            <v>13681.281935000001</v>
          </cell>
          <cell r="I1311">
            <v>0</v>
          </cell>
          <cell r="J1311">
            <v>0</v>
          </cell>
          <cell r="K1311">
            <v>959.59812923531081</v>
          </cell>
          <cell r="L1311">
            <v>266555.03589869745</v>
          </cell>
          <cell r="M1311">
            <v>30875.181740260152</v>
          </cell>
          <cell r="N1311">
            <v>38.095617535900736</v>
          </cell>
          <cell r="O1311" t="e">
            <v>#DIV/0!</v>
          </cell>
          <cell r="P1311">
            <v>0.22675962818988532</v>
          </cell>
          <cell r="Q1311">
            <v>439.65068537462287</v>
          </cell>
          <cell r="R1311">
            <v>519.94744386068794</v>
          </cell>
          <cell r="S1311">
            <v>122124.68152899999</v>
          </cell>
          <cell r="T1311">
            <v>141487.71338718949</v>
          </cell>
          <cell r="U1311">
            <v>0</v>
          </cell>
          <cell r="V1311">
            <v>0</v>
          </cell>
          <cell r="W1311">
            <v>4884.9872611599994</v>
          </cell>
          <cell r="X1311">
            <v>25990.194479100152</v>
          </cell>
          <cell r="Y1311">
            <v>0</v>
          </cell>
          <cell r="Z1311">
            <v>0</v>
          </cell>
        </row>
        <row r="1312">
          <cell r="A1312" t="str">
            <v>Station #45</v>
          </cell>
          <cell r="B1312" t="str">
            <v>Ambulance Stations</v>
          </cell>
          <cell r="C1312" t="str">
            <v>Ambulance Stations</v>
          </cell>
          <cell r="D1312">
            <v>11496</v>
          </cell>
          <cell r="E1312">
            <v>168</v>
          </cell>
          <cell r="F1312">
            <v>0</v>
          </cell>
          <cell r="G1312">
            <v>85123.411237000008</v>
          </cell>
          <cell r="H1312">
            <v>11348.729394</v>
          </cell>
          <cell r="I1312">
            <v>0</v>
          </cell>
          <cell r="J1312">
            <v>0</v>
          </cell>
          <cell r="K1312">
            <v>737.74599154082989</v>
          </cell>
          <cell r="L1312">
            <v>204929.44209467497</v>
          </cell>
          <cell r="M1312">
            <v>24964.004191967859</v>
          </cell>
          <cell r="N1312">
            <v>17.826151887149877</v>
          </cell>
          <cell r="O1312" t="e">
            <v>#DIV/0!</v>
          </cell>
          <cell r="P1312">
            <v>0.10610804694732069</v>
          </cell>
          <cell r="Q1312">
            <v>306.44555730436855</v>
          </cell>
          <cell r="R1312">
            <v>431.30043423646134</v>
          </cell>
          <cell r="S1312">
            <v>85123.411237000008</v>
          </cell>
          <cell r="T1312">
            <v>117365.1547739298</v>
          </cell>
          <cell r="U1312">
            <v>0</v>
          </cell>
          <cell r="V1312">
            <v>0</v>
          </cell>
          <cell r="W1312">
            <v>3404.9364494800002</v>
          </cell>
          <cell r="X1312">
            <v>21559.06774248786</v>
          </cell>
          <cell r="Y1312">
            <v>0</v>
          </cell>
          <cell r="Z1312">
            <v>0</v>
          </cell>
        </row>
        <row r="1313">
          <cell r="A1313" t="str">
            <v>Station #46</v>
          </cell>
          <cell r="B1313" t="str">
            <v>Ambulance Stations</v>
          </cell>
          <cell r="C1313" t="str">
            <v>Ambulance Stations</v>
          </cell>
          <cell r="D1313">
            <v>1572</v>
          </cell>
          <cell r="E1313">
            <v>168</v>
          </cell>
          <cell r="F1313">
            <v>0</v>
          </cell>
          <cell r="G1313">
            <v>21069.711151</v>
          </cell>
          <cell r="H1313">
            <v>7445.3177919999998</v>
          </cell>
          <cell r="I1313">
            <v>0</v>
          </cell>
          <cell r="J1313">
            <v>0</v>
          </cell>
          <cell r="K1313">
            <v>358.8053131773882</v>
          </cell>
          <cell r="L1313">
            <v>99668.142549274504</v>
          </cell>
          <cell r="M1313">
            <v>14986.58420232448</v>
          </cell>
          <cell r="N1313">
            <v>63.402126303609734</v>
          </cell>
          <cell r="O1313" t="e">
            <v>#DIV/0!</v>
          </cell>
          <cell r="P1313">
            <v>0.37739360895005791</v>
          </cell>
          <cell r="Q1313">
            <v>75.851276189267253</v>
          </cell>
          <cell r="R1313">
            <v>282.95403698812095</v>
          </cell>
          <cell r="S1313">
            <v>21069.711151</v>
          </cell>
          <cell r="T1313">
            <v>76997.243009526399</v>
          </cell>
          <cell r="U1313">
            <v>0</v>
          </cell>
          <cell r="V1313">
            <v>0</v>
          </cell>
          <cell r="W1313">
            <v>842.78844604000005</v>
          </cell>
          <cell r="X1313">
            <v>14143.79575628448</v>
          </cell>
          <cell r="Y1313">
            <v>0</v>
          </cell>
          <cell r="Z1313">
            <v>0</v>
          </cell>
        </row>
        <row r="1314">
          <cell r="A1314" t="str">
            <v>Station #47</v>
          </cell>
          <cell r="B1314" t="str">
            <v>Ambulance Stations</v>
          </cell>
          <cell r="C1314" t="str">
            <v>Ambulance Stations</v>
          </cell>
          <cell r="D1314">
            <v>1787</v>
          </cell>
          <cell r="E1314">
            <v>168</v>
          </cell>
          <cell r="F1314">
            <v>0</v>
          </cell>
          <cell r="G1314">
            <v>37819.173546999999</v>
          </cell>
          <cell r="H1314">
            <v>4697.5100300000004</v>
          </cell>
          <cell r="I1314">
            <v>0</v>
          </cell>
          <cell r="J1314">
            <v>0</v>
          </cell>
          <cell r="K1314">
            <v>314.67513843561505</v>
          </cell>
          <cell r="L1314">
            <v>87409.760676559745</v>
          </cell>
          <cell r="M1314">
            <v>10436.579770770701</v>
          </cell>
          <cell r="N1314">
            <v>48.914247720514688</v>
          </cell>
          <cell r="O1314" t="e">
            <v>#DIV/0!</v>
          </cell>
          <cell r="P1314">
            <v>0.29115623643163502</v>
          </cell>
          <cell r="Q1314">
            <v>136.14959205680319</v>
          </cell>
          <cell r="R1314">
            <v>178.5255463788119</v>
          </cell>
          <cell r="S1314">
            <v>37819.173546999999</v>
          </cell>
          <cell r="T1314">
            <v>48580.239477251002</v>
          </cell>
          <cell r="U1314">
            <v>0</v>
          </cell>
          <cell r="V1314">
            <v>0</v>
          </cell>
          <cell r="W1314">
            <v>1512.7669418799999</v>
          </cell>
          <cell r="X1314">
            <v>8923.812828890701</v>
          </cell>
          <cell r="Y1314">
            <v>0</v>
          </cell>
          <cell r="Z1314">
            <v>0</v>
          </cell>
        </row>
        <row r="1315">
          <cell r="A1315" t="str">
            <v>Station #52</v>
          </cell>
          <cell r="B1315" t="str">
            <v>Ambulance Stations</v>
          </cell>
          <cell r="C1315" t="str">
            <v>Ambulance Stations</v>
          </cell>
          <cell r="D1315">
            <v>38760</v>
          </cell>
          <cell r="E1315">
            <v>168</v>
          </cell>
          <cell r="F1315">
            <v>0</v>
          </cell>
          <cell r="G1315">
            <v>696813.82883599994</v>
          </cell>
          <cell r="H1315">
            <v>58512.893965999996</v>
          </cell>
          <cell r="I1315">
            <v>0</v>
          </cell>
          <cell r="J1315">
            <v>0</v>
          </cell>
          <cell r="K1315">
            <v>4732.281387983372</v>
          </cell>
          <cell r="L1315">
            <v>1314522.6077731589</v>
          </cell>
          <cell r="M1315">
            <v>139028.91269171055</v>
          </cell>
          <cell r="N1315">
            <v>33.91441196525178</v>
          </cell>
          <cell r="O1315" t="e">
            <v>#DIV/0!</v>
          </cell>
          <cell r="P1315">
            <v>0.20187149979316535</v>
          </cell>
          <cell r="Q1315">
            <v>2508.5402360170324</v>
          </cell>
          <cell r="R1315">
            <v>2223.7411519663397</v>
          </cell>
          <cell r="S1315">
            <v>696813.82883599994</v>
          </cell>
          <cell r="T1315">
            <v>605122.79552818218</v>
          </cell>
          <cell r="U1315">
            <v>0</v>
          </cell>
          <cell r="V1315">
            <v>0</v>
          </cell>
          <cell r="W1315">
            <v>27872.55315344</v>
          </cell>
          <cell r="X1315">
            <v>111156.35953827054</v>
          </cell>
          <cell r="Y1315">
            <v>0</v>
          </cell>
          <cell r="Z1315">
            <v>0</v>
          </cell>
        </row>
        <row r="1316">
          <cell r="A1316" t="str">
            <v>Station #54</v>
          </cell>
          <cell r="B1316" t="str">
            <v>Ambulance Stations</v>
          </cell>
          <cell r="C1316" t="str">
            <v>Ambulance Stations</v>
          </cell>
          <cell r="D1316">
            <v>1324</v>
          </cell>
          <cell r="E1316">
            <v>168</v>
          </cell>
          <cell r="F1316">
            <v>0</v>
          </cell>
          <cell r="G1316">
            <v>67467.104323000007</v>
          </cell>
          <cell r="H1316">
            <v>15453.041536000001</v>
          </cell>
          <cell r="I1316">
            <v>0</v>
          </cell>
          <cell r="J1316">
            <v>0</v>
          </cell>
          <cell r="K1316">
            <v>830.16450199007227</v>
          </cell>
          <cell r="L1316">
            <v>230601.25055279786</v>
          </cell>
          <cell r="M1316">
            <v>32054.67264844384</v>
          </cell>
          <cell r="N1316">
            <v>174.1701288163126</v>
          </cell>
          <cell r="O1316" t="e">
            <v>#DIV/0!</v>
          </cell>
          <cell r="P1316">
            <v>1.036726957239956</v>
          </cell>
          <cell r="Q1316">
            <v>242.88258756936486</v>
          </cell>
          <cell r="R1316">
            <v>587.28191442070738</v>
          </cell>
          <cell r="S1316">
            <v>67467.104323000007</v>
          </cell>
          <cell r="T1316">
            <v>159810.7196528512</v>
          </cell>
          <cell r="U1316">
            <v>0</v>
          </cell>
          <cell r="V1316">
            <v>0</v>
          </cell>
          <cell r="W1316">
            <v>2698.6841729200005</v>
          </cell>
          <cell r="X1316">
            <v>29355.988475523842</v>
          </cell>
          <cell r="Y1316">
            <v>0</v>
          </cell>
          <cell r="Z1316">
            <v>0</v>
          </cell>
        </row>
        <row r="1317">
          <cell r="A1317" t="str">
            <v>Steelcase Rd</v>
          </cell>
          <cell r="B1317" t="str">
            <v>Water Misc Service</v>
          </cell>
          <cell r="C1317" t="str">
            <v>Water Misc Service</v>
          </cell>
          <cell r="D1317">
            <v>1</v>
          </cell>
          <cell r="E1317">
            <v>168</v>
          </cell>
          <cell r="F1317">
            <v>0</v>
          </cell>
          <cell r="G1317">
            <v>3578.605419</v>
          </cell>
          <cell r="H1317">
            <v>0</v>
          </cell>
          <cell r="I1317">
            <v>0</v>
          </cell>
          <cell r="J1317">
            <v>0</v>
          </cell>
          <cell r="K1317">
            <v>12.883033187481285</v>
          </cell>
          <cell r="L1317">
            <v>3578.6203298559126</v>
          </cell>
          <cell r="M1317">
            <v>143.14421676000001</v>
          </cell>
          <cell r="N1317">
            <v>3578.6203298559126</v>
          </cell>
          <cell r="O1317" t="e">
            <v>#DIV/0!</v>
          </cell>
          <cell r="P1317">
            <v>21.301311487237577</v>
          </cell>
          <cell r="Q1317">
            <v>12.883033187481285</v>
          </cell>
          <cell r="R1317">
            <v>0</v>
          </cell>
          <cell r="S1317">
            <v>3578.605419</v>
          </cell>
          <cell r="T1317">
            <v>0</v>
          </cell>
          <cell r="U1317">
            <v>0</v>
          </cell>
          <cell r="V1317">
            <v>0</v>
          </cell>
          <cell r="W1317">
            <v>143.14421676000001</v>
          </cell>
          <cell r="X1317">
            <v>0</v>
          </cell>
          <cell r="Y1317">
            <v>0</v>
          </cell>
          <cell r="Z1317">
            <v>0</v>
          </cell>
        </row>
        <row r="1318">
          <cell r="A1318" t="str">
            <v>Steeles</v>
          </cell>
          <cell r="B1318" t="str">
            <v>Public Libraries</v>
          </cell>
          <cell r="C1318" t="str">
            <v>Public Libraries</v>
          </cell>
          <cell r="D1318">
            <v>5005</v>
          </cell>
          <cell r="E1318">
            <v>70</v>
          </cell>
          <cell r="F1318">
            <v>0</v>
          </cell>
          <cell r="G1318">
            <v>83029.912687999997</v>
          </cell>
          <cell r="H1318">
            <v>3663.106773</v>
          </cell>
          <cell r="I1318">
            <v>0</v>
          </cell>
          <cell r="J1318">
            <v>0</v>
          </cell>
          <cell r="K1318">
            <v>438.12271330314144</v>
          </cell>
          <cell r="L1318">
            <v>121700.75369531706</v>
          </cell>
          <cell r="M1318">
            <v>10279.96381312037</v>
          </cell>
          <cell r="N1318">
            <v>24.315834904159253</v>
          </cell>
          <cell r="O1318" t="e">
            <v>#DIV/0!</v>
          </cell>
          <cell r="P1318">
            <v>0.34736907005941792</v>
          </cell>
          <cell r="Q1318">
            <v>298.90893112549031</v>
          </cell>
          <cell r="R1318">
            <v>139.21378217765113</v>
          </cell>
          <cell r="S1318">
            <v>83029.912687999997</v>
          </cell>
          <cell r="T1318">
            <v>37882.751314334098</v>
          </cell>
          <cell r="U1318">
            <v>0</v>
          </cell>
          <cell r="V1318">
            <v>0</v>
          </cell>
          <cell r="W1318">
            <v>3321.1965075200001</v>
          </cell>
          <cell r="X1318">
            <v>6958.7673056003705</v>
          </cell>
          <cell r="Y1318">
            <v>0</v>
          </cell>
          <cell r="Z1318">
            <v>0</v>
          </cell>
        </row>
        <row r="1319">
          <cell r="A1319" t="str">
            <v>Stephenson Park</v>
          </cell>
          <cell r="B1319" t="str">
            <v>Outdoor Recreational Facilities</v>
          </cell>
          <cell r="C1319" t="str">
            <v>Outdoor Recreational Facilities</v>
          </cell>
          <cell r="D1319">
            <v>1</v>
          </cell>
          <cell r="E1319">
            <v>100</v>
          </cell>
          <cell r="F1319">
            <v>0</v>
          </cell>
          <cell r="G1319">
            <v>18316.031300999999</v>
          </cell>
          <cell r="H1319">
            <v>0</v>
          </cell>
          <cell r="I1319">
            <v>0</v>
          </cell>
          <cell r="J1319">
            <v>0</v>
          </cell>
          <cell r="K1319">
            <v>65.937987424069505</v>
          </cell>
          <cell r="L1319">
            <v>18316.107617797086</v>
          </cell>
          <cell r="M1319">
            <v>732.64125203999993</v>
          </cell>
          <cell r="N1319">
            <v>18316.107617797086</v>
          </cell>
          <cell r="O1319" t="e">
            <v>#DIV/0!</v>
          </cell>
          <cell r="P1319">
            <v>183.16107617797087</v>
          </cell>
          <cell r="Q1319">
            <v>65.937987424069505</v>
          </cell>
          <cell r="R1319">
            <v>0</v>
          </cell>
          <cell r="S1319">
            <v>18316.031300999999</v>
          </cell>
          <cell r="T1319">
            <v>0</v>
          </cell>
          <cell r="U1319">
            <v>0</v>
          </cell>
          <cell r="V1319">
            <v>0</v>
          </cell>
          <cell r="W1319">
            <v>732.64125203999993</v>
          </cell>
          <cell r="X1319">
            <v>0</v>
          </cell>
          <cell r="Y1319">
            <v>0</v>
          </cell>
          <cell r="Z1319">
            <v>0</v>
          </cell>
        </row>
        <row r="1320">
          <cell r="A1320" t="str">
            <v>Strachan Sewage Pumping Station</v>
          </cell>
          <cell r="B1320" t="str">
            <v>Sewage Pumping Facilities</v>
          </cell>
          <cell r="C1320" t="str">
            <v>Sewage Pumping Facilities</v>
          </cell>
          <cell r="D1320">
            <v>1</v>
          </cell>
          <cell r="E1320">
            <v>168</v>
          </cell>
          <cell r="F1320">
            <v>984.93</v>
          </cell>
          <cell r="G1320">
            <v>266885.49339200003</v>
          </cell>
          <cell r="H1320">
            <v>5861.8611760000003</v>
          </cell>
          <cell r="I1320">
            <v>0</v>
          </cell>
          <cell r="J1320">
            <v>0</v>
          </cell>
          <cell r="K1320">
            <v>1183.5676676894468</v>
          </cell>
          <cell r="L1320">
            <v>328768.79658040189</v>
          </cell>
          <cell r="M1320">
            <v>21811.138793115442</v>
          </cell>
          <cell r="N1320">
            <v>328768.79658040189</v>
          </cell>
          <cell r="O1320">
            <v>333.79914976739656</v>
          </cell>
          <cell r="P1320">
            <v>1956.9571225023922</v>
          </cell>
          <cell r="Q1320">
            <v>960.79177949360098</v>
          </cell>
          <cell r="R1320">
            <v>222.77588819584591</v>
          </cell>
          <cell r="S1320">
            <v>266885.49339200003</v>
          </cell>
          <cell r="T1320">
            <v>60621.609723839203</v>
          </cell>
          <cell r="U1320">
            <v>0</v>
          </cell>
          <cell r="V1320">
            <v>0</v>
          </cell>
          <cell r="W1320">
            <v>10675.419735680001</v>
          </cell>
          <cell r="X1320">
            <v>11135.719057435441</v>
          </cell>
          <cell r="Y1320">
            <v>0</v>
          </cell>
          <cell r="Z1320">
            <v>0</v>
          </cell>
        </row>
        <row r="1321">
          <cell r="A1321" t="str">
            <v>Strathburn Park</v>
          </cell>
          <cell r="B1321" t="str">
            <v>Outdoor Recreational Facilities</v>
          </cell>
          <cell r="C1321" t="str">
            <v>Outdoor Recreational Facilities</v>
          </cell>
          <cell r="D1321">
            <v>130825</v>
          </cell>
          <cell r="E1321">
            <v>100</v>
          </cell>
          <cell r="F1321">
            <v>0</v>
          </cell>
          <cell r="G1321">
            <v>4492.7976500000004</v>
          </cell>
          <cell r="H1321">
            <v>0</v>
          </cell>
          <cell r="I1321">
            <v>0</v>
          </cell>
          <cell r="J1321">
            <v>0</v>
          </cell>
          <cell r="K1321">
            <v>16.174138931964752</v>
          </cell>
          <cell r="L1321">
            <v>4492.8163699902088</v>
          </cell>
          <cell r="M1321">
            <v>179.71190600000003</v>
          </cell>
          <cell r="N1321">
            <v>3.4342185132736167E-2</v>
          </cell>
          <cell r="O1321" t="e">
            <v>#DIV/0!</v>
          </cell>
          <cell r="P1321">
            <v>3.4342185132736169E-4</v>
          </cell>
          <cell r="Q1321">
            <v>16.174138931964752</v>
          </cell>
          <cell r="R1321">
            <v>0</v>
          </cell>
          <cell r="S1321">
            <v>4492.7976500000004</v>
          </cell>
          <cell r="T1321">
            <v>0</v>
          </cell>
          <cell r="U1321">
            <v>0</v>
          </cell>
          <cell r="V1321">
            <v>0</v>
          </cell>
          <cell r="W1321">
            <v>179.71190600000003</v>
          </cell>
          <cell r="X1321">
            <v>0</v>
          </cell>
          <cell r="Y1321">
            <v>0</v>
          </cell>
          <cell r="Z1321">
            <v>0</v>
          </cell>
        </row>
        <row r="1322">
          <cell r="A1322" t="str">
            <v>Streetlighting East York</v>
          </cell>
          <cell r="B1322" t="str">
            <v>Streetlighting</v>
          </cell>
          <cell r="C1322" t="str">
            <v>Streetlighting</v>
          </cell>
          <cell r="D1322">
            <v>8356</v>
          </cell>
          <cell r="E1322">
            <v>70</v>
          </cell>
          <cell r="F1322">
            <v>0</v>
          </cell>
          <cell r="G1322">
            <v>4569842.1571619995</v>
          </cell>
          <cell r="H1322">
            <v>0</v>
          </cell>
          <cell r="I1322">
            <v>0</v>
          </cell>
          <cell r="J1322">
            <v>0</v>
          </cell>
          <cell r="K1322">
            <v>16451.500313415556</v>
          </cell>
          <cell r="L1322">
            <v>4569861.1981709879</v>
          </cell>
          <cell r="M1322">
            <v>182793.68628647999</v>
          </cell>
          <cell r="N1322">
            <v>546.89578723922784</v>
          </cell>
          <cell r="O1322" t="e">
            <v>#DIV/0!</v>
          </cell>
          <cell r="P1322">
            <v>7.812796960560398</v>
          </cell>
          <cell r="Q1322">
            <v>16451.500313415556</v>
          </cell>
          <cell r="R1322">
            <v>0</v>
          </cell>
          <cell r="S1322">
            <v>4569842.1571619995</v>
          </cell>
          <cell r="T1322">
            <v>0</v>
          </cell>
          <cell r="U1322">
            <v>0</v>
          </cell>
          <cell r="V1322">
            <v>0</v>
          </cell>
          <cell r="W1322">
            <v>182793.68628647999</v>
          </cell>
          <cell r="X1322">
            <v>0</v>
          </cell>
          <cell r="Y1322">
            <v>0</v>
          </cell>
          <cell r="Z1322">
            <v>0</v>
          </cell>
        </row>
        <row r="1323">
          <cell r="A1323" t="str">
            <v>Streetlighting Etobicoke</v>
          </cell>
          <cell r="B1323" t="str">
            <v>Streetlighting</v>
          </cell>
          <cell r="C1323" t="str">
            <v>Streetlighting</v>
          </cell>
          <cell r="D1323">
            <v>24526</v>
          </cell>
          <cell r="E1323">
            <v>70</v>
          </cell>
          <cell r="F1323">
            <v>0</v>
          </cell>
          <cell r="G1323">
            <v>18712641.885483999</v>
          </cell>
          <cell r="H1323">
            <v>0</v>
          </cell>
          <cell r="I1323">
            <v>0</v>
          </cell>
          <cell r="J1323">
            <v>0</v>
          </cell>
          <cell r="K1323">
            <v>67365.791477370673</v>
          </cell>
          <cell r="L1323">
            <v>18712719.854825187</v>
          </cell>
          <cell r="M1323">
            <v>748505.67541935993</v>
          </cell>
          <cell r="N1323">
            <v>762.97479633145178</v>
          </cell>
          <cell r="O1323" t="e">
            <v>#DIV/0!</v>
          </cell>
          <cell r="P1323">
            <v>10.899639947592169</v>
          </cell>
          <cell r="Q1323">
            <v>67365.791477370673</v>
          </cell>
          <cell r="R1323">
            <v>0</v>
          </cell>
          <cell r="S1323">
            <v>18712641.885483999</v>
          </cell>
          <cell r="T1323">
            <v>0</v>
          </cell>
          <cell r="U1323">
            <v>0</v>
          </cell>
          <cell r="V1323">
            <v>0</v>
          </cell>
          <cell r="W1323">
            <v>748505.67541935993</v>
          </cell>
          <cell r="X1323">
            <v>0</v>
          </cell>
          <cell r="Y1323">
            <v>0</v>
          </cell>
          <cell r="Z1323">
            <v>0</v>
          </cell>
        </row>
        <row r="1324">
          <cell r="A1324" t="str">
            <v>Streetlighting North York</v>
          </cell>
          <cell r="B1324" t="str">
            <v>Streetlighting</v>
          </cell>
          <cell r="C1324" t="str">
            <v>Streetlighting</v>
          </cell>
          <cell r="D1324">
            <v>33943</v>
          </cell>
          <cell r="E1324">
            <v>70</v>
          </cell>
          <cell r="F1324">
            <v>0</v>
          </cell>
          <cell r="G1324">
            <v>31270451.647193</v>
          </cell>
          <cell r="H1324">
            <v>0</v>
          </cell>
          <cell r="I1324">
            <v>0</v>
          </cell>
          <cell r="J1324">
            <v>0</v>
          </cell>
          <cell r="K1324">
            <v>112574.0949866695</v>
          </cell>
          <cell r="L1324">
            <v>31270581.940741528</v>
          </cell>
          <cell r="M1324">
            <v>1250818.0658877201</v>
          </cell>
          <cell r="N1324">
            <v>921.26747608465746</v>
          </cell>
          <cell r="O1324" t="e">
            <v>#DIV/0!</v>
          </cell>
          <cell r="P1324">
            <v>13.160963944066536</v>
          </cell>
          <cell r="Q1324">
            <v>112574.0949866695</v>
          </cell>
          <cell r="R1324">
            <v>0</v>
          </cell>
          <cell r="S1324">
            <v>31270451.647193</v>
          </cell>
          <cell r="T1324">
            <v>0</v>
          </cell>
          <cell r="U1324">
            <v>0</v>
          </cell>
          <cell r="V1324">
            <v>0</v>
          </cell>
          <cell r="W1324">
            <v>1250818.0658877201</v>
          </cell>
          <cell r="X1324">
            <v>0</v>
          </cell>
          <cell r="Y1324">
            <v>0</v>
          </cell>
          <cell r="Z1324">
            <v>0</v>
          </cell>
        </row>
        <row r="1325">
          <cell r="A1325" t="str">
            <v>Streetlighting Scarborough</v>
          </cell>
          <cell r="B1325" t="str">
            <v>Streetlighting</v>
          </cell>
          <cell r="C1325" t="str">
            <v>Streetlighting</v>
          </cell>
          <cell r="D1325">
            <v>36069</v>
          </cell>
          <cell r="E1325">
            <v>70</v>
          </cell>
          <cell r="F1325">
            <v>0</v>
          </cell>
          <cell r="G1325">
            <v>28980754.395710003</v>
          </cell>
          <cell r="H1325">
            <v>0</v>
          </cell>
          <cell r="I1325">
            <v>0</v>
          </cell>
          <cell r="J1325">
            <v>0</v>
          </cell>
          <cell r="K1325">
            <v>104331.15053587194</v>
          </cell>
          <cell r="L1325">
            <v>28980875.148853317</v>
          </cell>
          <cell r="M1325">
            <v>1159230.1758284001</v>
          </cell>
          <cell r="N1325">
            <v>803.48429811897518</v>
          </cell>
          <cell r="O1325" t="e">
            <v>#DIV/0!</v>
          </cell>
          <cell r="P1325">
            <v>11.478347115985359</v>
          </cell>
          <cell r="Q1325">
            <v>104331.15053587194</v>
          </cell>
          <cell r="R1325">
            <v>0</v>
          </cell>
          <cell r="S1325">
            <v>28980754.395710003</v>
          </cell>
          <cell r="T1325">
            <v>0</v>
          </cell>
          <cell r="U1325">
            <v>0</v>
          </cell>
          <cell r="V1325">
            <v>0</v>
          </cell>
          <cell r="W1325">
            <v>1159230.1758284001</v>
          </cell>
          <cell r="X1325">
            <v>0</v>
          </cell>
          <cell r="Y1325">
            <v>0</v>
          </cell>
          <cell r="Z1325">
            <v>0</v>
          </cell>
        </row>
        <row r="1326">
          <cell r="A1326" t="str">
            <v>Streetlighting Toronto</v>
          </cell>
          <cell r="B1326" t="str">
            <v>Streetlighting</v>
          </cell>
          <cell r="C1326" t="str">
            <v>Streetlighting</v>
          </cell>
          <cell r="D1326">
            <v>52795</v>
          </cell>
          <cell r="E1326">
            <v>70</v>
          </cell>
          <cell r="F1326">
            <v>0</v>
          </cell>
          <cell r="G1326">
            <v>28819843.439619001</v>
          </cell>
          <cell r="H1326">
            <v>0</v>
          </cell>
          <cell r="I1326">
            <v>0</v>
          </cell>
          <cell r="J1326">
            <v>0</v>
          </cell>
          <cell r="K1326">
            <v>103751.86868027999</v>
          </cell>
          <cell r="L1326">
            <v>28819963.522299998</v>
          </cell>
          <cell r="M1326">
            <v>1152793.7375847602</v>
          </cell>
          <cell r="N1326">
            <v>545.88433606023295</v>
          </cell>
          <cell r="O1326" t="e">
            <v>#DIV/0!</v>
          </cell>
          <cell r="P1326">
            <v>7.798347658003328</v>
          </cell>
          <cell r="Q1326">
            <v>103751.86868027999</v>
          </cell>
          <cell r="R1326">
            <v>0</v>
          </cell>
          <cell r="S1326">
            <v>28819843.439619001</v>
          </cell>
          <cell r="T1326">
            <v>0</v>
          </cell>
          <cell r="U1326">
            <v>0</v>
          </cell>
          <cell r="V1326">
            <v>0</v>
          </cell>
          <cell r="W1326">
            <v>1152793.7375847602</v>
          </cell>
          <cell r="X1326">
            <v>0</v>
          </cell>
          <cell r="Y1326">
            <v>0</v>
          </cell>
          <cell r="Z1326">
            <v>0</v>
          </cell>
        </row>
        <row r="1327">
          <cell r="A1327" t="str">
            <v>Streetlighting York</v>
          </cell>
          <cell r="B1327" t="str">
            <v>Streetlighting</v>
          </cell>
          <cell r="C1327" t="str">
            <v>Streetlighting</v>
          </cell>
          <cell r="D1327">
            <v>6829</v>
          </cell>
          <cell r="E1327">
            <v>70</v>
          </cell>
          <cell r="F1327">
            <v>0</v>
          </cell>
          <cell r="G1327">
            <v>4638925.3233230002</v>
          </cell>
          <cell r="H1327">
            <v>0</v>
          </cell>
          <cell r="I1327">
            <v>0</v>
          </cell>
          <cell r="J1327">
            <v>0</v>
          </cell>
          <cell r="K1327">
            <v>16700.200747842649</v>
          </cell>
          <cell r="L1327">
            <v>4638944.6521785138</v>
          </cell>
          <cell r="M1327">
            <v>185557.01293292001</v>
          </cell>
          <cell r="N1327">
            <v>679.30072516891403</v>
          </cell>
          <cell r="O1327" t="e">
            <v>#DIV/0!</v>
          </cell>
          <cell r="P1327">
            <v>9.7042960738416291</v>
          </cell>
          <cell r="Q1327">
            <v>16700.200747842649</v>
          </cell>
          <cell r="R1327">
            <v>0</v>
          </cell>
          <cell r="S1327">
            <v>4638925.3233230002</v>
          </cell>
          <cell r="T1327">
            <v>0</v>
          </cell>
          <cell r="U1327">
            <v>0</v>
          </cell>
          <cell r="V1327">
            <v>0</v>
          </cell>
          <cell r="W1327">
            <v>185557.01293292001</v>
          </cell>
          <cell r="X1327">
            <v>0</v>
          </cell>
          <cell r="Y1327">
            <v>0</v>
          </cell>
          <cell r="Z1327">
            <v>0</v>
          </cell>
        </row>
        <row r="1328">
          <cell r="A1328" t="str">
            <v>Sugar Beach Park</v>
          </cell>
          <cell r="B1328" t="str">
            <v>Outdoor Recreational Facilities</v>
          </cell>
          <cell r="C1328" t="str">
            <v>Outdoor Recreational Facilities</v>
          </cell>
          <cell r="D1328">
            <v>44885</v>
          </cell>
          <cell r="E1328">
            <v>100</v>
          </cell>
          <cell r="F1328">
            <v>0</v>
          </cell>
          <cell r="G1328">
            <v>30678.521315000002</v>
          </cell>
          <cell r="H1328">
            <v>0</v>
          </cell>
          <cell r="I1328">
            <v>0</v>
          </cell>
          <cell r="J1328">
            <v>0</v>
          </cell>
          <cell r="K1328">
            <v>110.44313691181972</v>
          </cell>
          <cell r="L1328">
            <v>30678.649142172144</v>
          </cell>
          <cell r="M1328">
            <v>1227.1408526</v>
          </cell>
          <cell r="N1328">
            <v>0.68349446679675041</v>
          </cell>
          <cell r="O1328" t="e">
            <v>#DIV/0!</v>
          </cell>
          <cell r="P1328">
            <v>6.8349446679675041E-3</v>
          </cell>
          <cell r="Q1328">
            <v>110.44313691181972</v>
          </cell>
          <cell r="R1328">
            <v>0</v>
          </cell>
          <cell r="S1328">
            <v>30678.521315000002</v>
          </cell>
          <cell r="T1328">
            <v>0</v>
          </cell>
          <cell r="U1328">
            <v>0</v>
          </cell>
          <cell r="V1328">
            <v>0</v>
          </cell>
          <cell r="W1328">
            <v>1227.1408526</v>
          </cell>
          <cell r="X1328">
            <v>0</v>
          </cell>
          <cell r="Y1328">
            <v>0</v>
          </cell>
          <cell r="Z1328">
            <v>0</v>
          </cell>
        </row>
        <row r="1329">
          <cell r="A1329" t="str">
            <v>Sumach Substation</v>
          </cell>
          <cell r="B1329" t="str">
            <v>TTC</v>
          </cell>
          <cell r="C1329" t="str">
            <v>TTC</v>
          </cell>
          <cell r="D1329">
            <v>0</v>
          </cell>
          <cell r="E1329">
            <v>168</v>
          </cell>
          <cell r="F1329">
            <v>0</v>
          </cell>
          <cell r="G1329">
            <v>1561064.8427739998</v>
          </cell>
          <cell r="H1329">
            <v>0</v>
          </cell>
          <cell r="I1329">
            <v>0</v>
          </cell>
          <cell r="J1329">
            <v>0</v>
          </cell>
          <cell r="K1329">
            <v>5619.8568499590401</v>
          </cell>
          <cell r="L1329">
            <v>1561071.3472108445</v>
          </cell>
          <cell r="M1329">
            <v>62442.593710959991</v>
          </cell>
          <cell r="N1329" t="e">
            <v>#DIV/0!</v>
          </cell>
          <cell r="O1329" t="e">
            <v>#DIV/0!</v>
          </cell>
          <cell r="P1329" t="e">
            <v>#DIV/0!</v>
          </cell>
          <cell r="Q1329">
            <v>5619.8568499590401</v>
          </cell>
          <cell r="R1329">
            <v>0</v>
          </cell>
          <cell r="S1329">
            <v>1561064.8427739998</v>
          </cell>
          <cell r="T1329">
            <v>0</v>
          </cell>
          <cell r="U1329">
            <v>0</v>
          </cell>
          <cell r="V1329">
            <v>0</v>
          </cell>
          <cell r="W1329">
            <v>62442.593710959991</v>
          </cell>
          <cell r="X1329">
            <v>0</v>
          </cell>
          <cell r="Y1329">
            <v>0</v>
          </cell>
          <cell r="Z1329">
            <v>0</v>
          </cell>
        </row>
        <row r="1330">
          <cell r="A1330" t="str">
            <v>Summerhill Subway Stn</v>
          </cell>
          <cell r="B1330" t="str">
            <v>TTC</v>
          </cell>
          <cell r="C1330" t="str">
            <v>TTC</v>
          </cell>
          <cell r="D1330">
            <v>0</v>
          </cell>
          <cell r="E1330">
            <v>168</v>
          </cell>
          <cell r="F1330">
            <v>0</v>
          </cell>
          <cell r="G1330">
            <v>267044.18555900001</v>
          </cell>
          <cell r="H1330">
            <v>0</v>
          </cell>
          <cell r="I1330">
            <v>0</v>
          </cell>
          <cell r="J1330">
            <v>0</v>
          </cell>
          <cell r="K1330">
            <v>961.36307367518339</v>
          </cell>
          <cell r="L1330">
            <v>267045.29824310652</v>
          </cell>
          <cell r="M1330">
            <v>10681.767422360001</v>
          </cell>
          <cell r="N1330" t="e">
            <v>#DIV/0!</v>
          </cell>
          <cell r="O1330" t="e">
            <v>#DIV/0!</v>
          </cell>
          <cell r="P1330" t="e">
            <v>#DIV/0!</v>
          </cell>
          <cell r="Q1330">
            <v>961.36307367518339</v>
          </cell>
          <cell r="R1330">
            <v>0</v>
          </cell>
          <cell r="S1330">
            <v>267044.18555900001</v>
          </cell>
          <cell r="T1330">
            <v>0</v>
          </cell>
          <cell r="U1330">
            <v>0</v>
          </cell>
          <cell r="V1330">
            <v>0</v>
          </cell>
          <cell r="W1330">
            <v>10681.767422360001</v>
          </cell>
          <cell r="X1330">
            <v>0</v>
          </cell>
          <cell r="Y1330">
            <v>0</v>
          </cell>
          <cell r="Z1330">
            <v>0</v>
          </cell>
        </row>
        <row r="1331">
          <cell r="A1331" t="str">
            <v>Summerlea Rink</v>
          </cell>
          <cell r="B1331" t="str">
            <v>Outdoor Recreational Facilities</v>
          </cell>
          <cell r="C1331" t="str">
            <v>Outdoor Recreational Facilities</v>
          </cell>
          <cell r="D1331">
            <v>2489025</v>
          </cell>
          <cell r="E1331">
            <v>100</v>
          </cell>
          <cell r="F1331">
            <v>0</v>
          </cell>
          <cell r="G1331">
            <v>193367.13600000003</v>
          </cell>
          <cell r="H1331">
            <v>0</v>
          </cell>
          <cell r="I1331">
            <v>0</v>
          </cell>
          <cell r="J1331">
            <v>0</v>
          </cell>
          <cell r="K1331">
            <v>696.12459010704004</v>
          </cell>
          <cell r="L1331">
            <v>193367.94169640003</v>
          </cell>
          <cell r="M1331">
            <v>7734.6854400000011</v>
          </cell>
          <cell r="N1331">
            <v>7.7688227999477721E-2</v>
          </cell>
          <cell r="O1331" t="e">
            <v>#DIV/0!</v>
          </cell>
          <cell r="P1331">
            <v>7.7688227999477726E-4</v>
          </cell>
          <cell r="Q1331">
            <v>696.12459010704004</v>
          </cell>
          <cell r="R1331">
            <v>0</v>
          </cell>
          <cell r="S1331">
            <v>193367.13600000003</v>
          </cell>
          <cell r="T1331">
            <v>0</v>
          </cell>
          <cell r="U1331">
            <v>0</v>
          </cell>
          <cell r="V1331">
            <v>0</v>
          </cell>
          <cell r="W1331">
            <v>7734.6854400000011</v>
          </cell>
          <cell r="X1331">
            <v>0</v>
          </cell>
          <cell r="Y1331">
            <v>0</v>
          </cell>
          <cell r="Z1331">
            <v>0</v>
          </cell>
        </row>
        <row r="1332">
          <cell r="A1332" t="str">
            <v>Sunnybrook Park</v>
          </cell>
          <cell r="B1332" t="str">
            <v>Community Centres</v>
          </cell>
          <cell r="C1332" t="str">
            <v>Community Centres</v>
          </cell>
          <cell r="D1332">
            <v>43701</v>
          </cell>
          <cell r="E1332">
            <v>100</v>
          </cell>
          <cell r="F1332">
            <v>0</v>
          </cell>
          <cell r="G1332">
            <v>537589.28265800001</v>
          </cell>
          <cell r="H1332">
            <v>65282.239902000001</v>
          </cell>
          <cell r="I1332">
            <v>0</v>
          </cell>
          <cell r="J1332">
            <v>0</v>
          </cell>
          <cell r="K1332">
            <v>4416.3348380559373</v>
          </cell>
          <cell r="L1332">
            <v>1226759.6772377605</v>
          </cell>
          <cell r="M1332">
            <v>145519.58962575038</v>
          </cell>
          <cell r="N1332">
            <v>28.071661454835372</v>
          </cell>
          <cell r="O1332" t="e">
            <v>#DIV/0!</v>
          </cell>
          <cell r="P1332">
            <v>0.28071661454835373</v>
          </cell>
          <cell r="Q1332">
            <v>1935.3294814080398</v>
          </cell>
          <cell r="R1332">
            <v>2481.0053566478973</v>
          </cell>
          <cell r="S1332">
            <v>537589.28265800001</v>
          </cell>
          <cell r="T1332">
            <v>675129.34039451333</v>
          </cell>
          <cell r="U1332">
            <v>0</v>
          </cell>
          <cell r="V1332">
            <v>0</v>
          </cell>
          <cell r="W1332">
            <v>21503.571306320002</v>
          </cell>
          <cell r="X1332">
            <v>124016.01831943038</v>
          </cell>
          <cell r="Y1332">
            <v>0</v>
          </cell>
          <cell r="Z1332">
            <v>0</v>
          </cell>
        </row>
        <row r="1333">
          <cell r="A1333" t="str">
            <v>Sunnybrook Stable</v>
          </cell>
          <cell r="B1333" t="str">
            <v>Outdoor Recreational Facilities</v>
          </cell>
          <cell r="C1333" t="str">
            <v>Outdoor Recreational Facilities</v>
          </cell>
          <cell r="D1333">
            <v>7535</v>
          </cell>
          <cell r="E1333">
            <v>100</v>
          </cell>
          <cell r="F1333">
            <v>0</v>
          </cell>
          <cell r="G1333">
            <v>54864.413019</v>
          </cell>
          <cell r="H1333">
            <v>2837.9970679999997</v>
          </cell>
          <cell r="I1333">
            <v>0</v>
          </cell>
          <cell r="J1333">
            <v>0</v>
          </cell>
          <cell r="K1333">
            <v>305.36878123209817</v>
          </cell>
          <cell r="L1333">
            <v>84824.661453360604</v>
          </cell>
          <cell r="M1333">
            <v>7585.8911708689193</v>
          </cell>
          <cell r="N1333">
            <v>11.257420232695502</v>
          </cell>
          <cell r="O1333" t="e">
            <v>#DIV/0!</v>
          </cell>
          <cell r="P1333">
            <v>0.11257420232695502</v>
          </cell>
          <cell r="Q1333">
            <v>197.51270983459528</v>
          </cell>
          <cell r="R1333">
            <v>107.85607139750292</v>
          </cell>
          <cell r="S1333">
            <v>54864.413019</v>
          </cell>
          <cell r="T1333">
            <v>29349.714278135594</v>
          </cell>
          <cell r="U1333">
            <v>0</v>
          </cell>
          <cell r="V1333">
            <v>0</v>
          </cell>
          <cell r="W1333">
            <v>2194.5765207600002</v>
          </cell>
          <cell r="X1333">
            <v>5391.3146501089195</v>
          </cell>
          <cell r="Y1333">
            <v>0</v>
          </cell>
          <cell r="Z1333">
            <v>0</v>
          </cell>
        </row>
        <row r="1334">
          <cell r="A1334" t="str">
            <v>Sunnydale Rink (outdoor)</v>
          </cell>
          <cell r="B1334" t="str">
            <v>Outdoor Recreational Facilities</v>
          </cell>
          <cell r="C1334" t="str">
            <v>Outdoor Recreational Facilities</v>
          </cell>
          <cell r="D1334">
            <v>3509</v>
          </cell>
          <cell r="E1334">
            <v>100</v>
          </cell>
          <cell r="F1334">
            <v>0</v>
          </cell>
          <cell r="G1334">
            <v>252854.917396</v>
          </cell>
          <cell r="H1334">
            <v>14713.717443</v>
          </cell>
          <cell r="I1334">
            <v>0</v>
          </cell>
          <cell r="J1334">
            <v>0</v>
          </cell>
          <cell r="K1334">
            <v>1469.465920602154</v>
          </cell>
          <cell r="L1334">
            <v>408184.97794504277</v>
          </cell>
          <cell r="M1334">
            <v>38065.698585132675</v>
          </cell>
          <cell r="N1334">
            <v>116.32515757909455</v>
          </cell>
          <cell r="O1334" t="e">
            <v>#DIV/0!</v>
          </cell>
          <cell r="P1334">
            <v>1.1632515757909454</v>
          </cell>
          <cell r="Q1334">
            <v>910.28149544936093</v>
          </cell>
          <cell r="R1334">
            <v>559.1844251527931</v>
          </cell>
          <cell r="S1334">
            <v>252854.917396</v>
          </cell>
          <cell r="T1334">
            <v>152164.85168027307</v>
          </cell>
          <cell r="U1334">
            <v>0</v>
          </cell>
          <cell r="V1334">
            <v>0</v>
          </cell>
          <cell r="W1334">
            <v>10114.196695840001</v>
          </cell>
          <cell r="X1334">
            <v>27951.501889292671</v>
          </cell>
          <cell r="Y1334">
            <v>0</v>
          </cell>
          <cell r="Z1334">
            <v>0</v>
          </cell>
        </row>
        <row r="1335">
          <cell r="A1335" t="str">
            <v>Sunnyside Park</v>
          </cell>
          <cell r="B1335" t="str">
            <v>Outdoor Recreational Facilities</v>
          </cell>
          <cell r="C1335" t="str">
            <v>Outdoor Recreational Facilities</v>
          </cell>
          <cell r="D1335">
            <v>52033</v>
          </cell>
          <cell r="E1335">
            <v>100</v>
          </cell>
          <cell r="F1335">
            <v>0</v>
          </cell>
          <cell r="G1335">
            <v>410915.092901</v>
          </cell>
          <cell r="H1335">
            <v>63440.847235000001</v>
          </cell>
          <cell r="I1335">
            <v>0</v>
          </cell>
          <cell r="J1335">
            <v>0</v>
          </cell>
          <cell r="K1335">
            <v>3890.325028832488</v>
          </cell>
          <cell r="L1335">
            <v>1080645.8413423579</v>
          </cell>
          <cell r="M1335">
            <v>136954.54679989716</v>
          </cell>
          <cell r="N1335">
            <v>20.768470803958216</v>
          </cell>
          <cell r="O1335" t="e">
            <v>#DIV/0!</v>
          </cell>
          <cell r="P1335">
            <v>0.20768470803958217</v>
          </cell>
          <cell r="Q1335">
            <v>1479.3004981699935</v>
          </cell>
          <cell r="R1335">
            <v>2411.0245306624947</v>
          </cell>
          <cell r="S1335">
            <v>410915.092901</v>
          </cell>
          <cell r="T1335">
            <v>656086.20985019952</v>
          </cell>
          <cell r="U1335">
            <v>0</v>
          </cell>
          <cell r="V1335">
            <v>0</v>
          </cell>
          <cell r="W1335">
            <v>16436.603716040001</v>
          </cell>
          <cell r="X1335">
            <v>120517.94308385716</v>
          </cell>
          <cell r="Y1335">
            <v>0</v>
          </cell>
          <cell r="Z1335">
            <v>0</v>
          </cell>
        </row>
        <row r="1336">
          <cell r="A1336" t="str">
            <v>Sunshine Center for Seniors</v>
          </cell>
          <cell r="B1336" t="str">
            <v>Community Centres</v>
          </cell>
          <cell r="C1336" t="str">
            <v>Community Centres</v>
          </cell>
          <cell r="D1336">
            <v>2250</v>
          </cell>
          <cell r="E1336">
            <v>100</v>
          </cell>
          <cell r="F1336">
            <v>0</v>
          </cell>
          <cell r="G1336">
            <v>52743.679835000003</v>
          </cell>
          <cell r="H1336">
            <v>0</v>
          </cell>
          <cell r="I1336">
            <v>0</v>
          </cell>
          <cell r="J1336">
            <v>0</v>
          </cell>
          <cell r="K1336">
            <v>189.87803856119751</v>
          </cell>
          <cell r="L1336">
            <v>52743.899600332647</v>
          </cell>
          <cell r="M1336">
            <v>2109.7471934</v>
          </cell>
          <cell r="N1336">
            <v>23.4417331557034</v>
          </cell>
          <cell r="O1336" t="e">
            <v>#DIV/0!</v>
          </cell>
          <cell r="P1336">
            <v>0.23441733155703401</v>
          </cell>
          <cell r="Q1336">
            <v>189.87803856119751</v>
          </cell>
          <cell r="R1336">
            <v>0</v>
          </cell>
          <cell r="S1336">
            <v>52743.679835000003</v>
          </cell>
          <cell r="T1336">
            <v>0</v>
          </cell>
          <cell r="U1336">
            <v>0</v>
          </cell>
          <cell r="V1336">
            <v>0</v>
          </cell>
          <cell r="W1336">
            <v>2109.7471934</v>
          </cell>
          <cell r="X1336">
            <v>0</v>
          </cell>
          <cell r="Y1336">
            <v>0</v>
          </cell>
          <cell r="Z1336">
            <v>0</v>
          </cell>
        </row>
        <row r="1337">
          <cell r="A1337" t="str">
            <v>Suydam Park</v>
          </cell>
          <cell r="B1337" t="str">
            <v>Outdoor Recreational Facilities</v>
          </cell>
          <cell r="C1337" t="str">
            <v>Outdoor Recreational Facilities</v>
          </cell>
          <cell r="D1337">
            <v>194</v>
          </cell>
          <cell r="E1337">
            <v>100</v>
          </cell>
          <cell r="F1337">
            <v>0</v>
          </cell>
          <cell r="G1337">
            <v>2897.4876539999996</v>
          </cell>
          <cell r="H1337">
            <v>0</v>
          </cell>
          <cell r="I1337">
            <v>0</v>
          </cell>
          <cell r="J1337">
            <v>0</v>
          </cell>
          <cell r="K1337">
            <v>10.430999016714807</v>
          </cell>
          <cell r="L1337">
            <v>2897.4997268652241</v>
          </cell>
          <cell r="M1337">
            <v>115.89950615999999</v>
          </cell>
          <cell r="N1337">
            <v>14.935565602398063</v>
          </cell>
          <cell r="O1337" t="e">
            <v>#DIV/0!</v>
          </cell>
          <cell r="P1337">
            <v>0.14935565602398063</v>
          </cell>
          <cell r="Q1337">
            <v>10.430999016714807</v>
          </cell>
          <cell r="R1337">
            <v>0</v>
          </cell>
          <cell r="S1337">
            <v>2897.4876539999996</v>
          </cell>
          <cell r="T1337">
            <v>0</v>
          </cell>
          <cell r="U1337">
            <v>0</v>
          </cell>
          <cell r="V1337">
            <v>0</v>
          </cell>
          <cell r="W1337">
            <v>115.89950615999999</v>
          </cell>
          <cell r="X1337">
            <v>0</v>
          </cell>
          <cell r="Y1337">
            <v>0</v>
          </cell>
          <cell r="Z1337">
            <v>0</v>
          </cell>
        </row>
        <row r="1338">
          <cell r="A1338" t="str">
            <v>Swansea Sewage Pumping Station</v>
          </cell>
          <cell r="B1338" t="str">
            <v>Sewage Pumping Facilities</v>
          </cell>
          <cell r="C1338" t="str">
            <v>Sewage Pumping Facilities</v>
          </cell>
          <cell r="D1338">
            <v>527</v>
          </cell>
          <cell r="E1338">
            <v>168</v>
          </cell>
          <cell r="F1338">
            <v>394.37</v>
          </cell>
          <cell r="G1338">
            <v>174149.19682000001</v>
          </cell>
          <cell r="H1338">
            <v>0</v>
          </cell>
          <cell r="I1338">
            <v>0</v>
          </cell>
          <cell r="J1338">
            <v>0</v>
          </cell>
          <cell r="K1338">
            <v>626.93972078995228</v>
          </cell>
          <cell r="L1338">
            <v>174149.92244165341</v>
          </cell>
          <cell r="M1338">
            <v>6965.9678728000008</v>
          </cell>
          <cell r="N1338">
            <v>330.45526080010137</v>
          </cell>
          <cell r="O1338">
            <v>441.59018800023688</v>
          </cell>
          <cell r="P1338">
            <v>1.9669956000006035</v>
          </cell>
          <cell r="Q1338">
            <v>626.93972078995228</v>
          </cell>
          <cell r="R1338">
            <v>0</v>
          </cell>
          <cell r="S1338">
            <v>174149.19682000001</v>
          </cell>
          <cell r="T1338">
            <v>0</v>
          </cell>
          <cell r="U1338">
            <v>0</v>
          </cell>
          <cell r="V1338">
            <v>0</v>
          </cell>
          <cell r="W1338">
            <v>6965.9678728000008</v>
          </cell>
          <cell r="X1338">
            <v>0</v>
          </cell>
          <cell r="Y1338">
            <v>0</v>
          </cell>
          <cell r="Z1338">
            <v>0</v>
          </cell>
        </row>
        <row r="1339">
          <cell r="A1339" t="str">
            <v>Swansea Town Hall Comm Ctr</v>
          </cell>
          <cell r="B1339" t="str">
            <v>Community Centres</v>
          </cell>
          <cell r="C1339" t="str">
            <v>Community Centres</v>
          </cell>
          <cell r="D1339">
            <v>14402</v>
          </cell>
          <cell r="E1339">
            <v>100</v>
          </cell>
          <cell r="F1339">
            <v>0</v>
          </cell>
          <cell r="G1339">
            <v>131501.285599</v>
          </cell>
          <cell r="H1339">
            <v>0</v>
          </cell>
          <cell r="I1339">
            <v>0</v>
          </cell>
          <cell r="J1339">
            <v>0</v>
          </cell>
          <cell r="K1339">
            <v>473.40660067568393</v>
          </cell>
          <cell r="L1339">
            <v>131501.83352102331</v>
          </cell>
          <cell r="M1339">
            <v>5260.0514239599997</v>
          </cell>
          <cell r="N1339">
            <v>9.1308036051259069</v>
          </cell>
          <cell r="O1339" t="e">
            <v>#DIV/0!</v>
          </cell>
          <cell r="P1339">
            <v>9.1308036051259076E-2</v>
          </cell>
          <cell r="Q1339">
            <v>473.40660067568393</v>
          </cell>
          <cell r="R1339">
            <v>0</v>
          </cell>
          <cell r="S1339">
            <v>131501.285599</v>
          </cell>
          <cell r="T1339">
            <v>0</v>
          </cell>
          <cell r="U1339">
            <v>0</v>
          </cell>
          <cell r="V1339">
            <v>0</v>
          </cell>
          <cell r="W1339">
            <v>5260.0514239599997</v>
          </cell>
          <cell r="X1339">
            <v>0</v>
          </cell>
          <cell r="Y1339">
            <v>0</v>
          </cell>
          <cell r="Z1339">
            <v>0</v>
          </cell>
        </row>
        <row r="1340">
          <cell r="A1340" t="str">
            <v>Sweeney Park</v>
          </cell>
          <cell r="B1340" t="str">
            <v>Outdoor Recreational Facilities</v>
          </cell>
          <cell r="C1340" t="str">
            <v>Outdoor Recreational Facilities</v>
          </cell>
          <cell r="D1340">
            <v>309161</v>
          </cell>
          <cell r="E1340">
            <v>100</v>
          </cell>
          <cell r="F1340">
            <v>0</v>
          </cell>
          <cell r="G1340">
            <v>12772.166232</v>
          </cell>
          <cell r="H1340">
            <v>0</v>
          </cell>
          <cell r="I1340">
            <v>0</v>
          </cell>
          <cell r="J1340">
            <v>0</v>
          </cell>
          <cell r="K1340">
            <v>45.979990017693474</v>
          </cell>
          <cell r="L1340">
            <v>12772.219449359298</v>
          </cell>
          <cell r="M1340">
            <v>510.88664927999997</v>
          </cell>
          <cell r="N1340">
            <v>4.1312518232763183E-2</v>
          </cell>
          <cell r="O1340" t="e">
            <v>#DIV/0!</v>
          </cell>
          <cell r="P1340">
            <v>4.1312518232763181E-4</v>
          </cell>
          <cell r="Q1340">
            <v>45.979990017693474</v>
          </cell>
          <cell r="R1340">
            <v>0</v>
          </cell>
          <cell r="S1340">
            <v>12772.166232</v>
          </cell>
          <cell r="T1340">
            <v>0</v>
          </cell>
          <cell r="U1340">
            <v>0</v>
          </cell>
          <cell r="V1340">
            <v>0</v>
          </cell>
          <cell r="W1340">
            <v>510.88664927999997</v>
          </cell>
          <cell r="X1340">
            <v>0</v>
          </cell>
          <cell r="Y1340">
            <v>0</v>
          </cell>
          <cell r="Z1340">
            <v>0</v>
          </cell>
        </row>
        <row r="1341">
          <cell r="A1341" t="str">
            <v>Symington Park</v>
          </cell>
          <cell r="B1341" t="str">
            <v>Outdoor Recreational Facilities</v>
          </cell>
          <cell r="C1341" t="str">
            <v>Outdoor Recreational Facilities</v>
          </cell>
          <cell r="D1341">
            <v>1</v>
          </cell>
          <cell r="E1341">
            <v>100</v>
          </cell>
          <cell r="F1341">
            <v>0</v>
          </cell>
          <cell r="G1341">
            <v>2792.5742219999997</v>
          </cell>
          <cell r="H1341">
            <v>0</v>
          </cell>
          <cell r="I1341">
            <v>0</v>
          </cell>
          <cell r="J1341">
            <v>0</v>
          </cell>
          <cell r="K1341">
            <v>10.053309087813329</v>
          </cell>
          <cell r="L1341">
            <v>2792.5858577259246</v>
          </cell>
          <cell r="M1341">
            <v>111.70296887999999</v>
          </cell>
          <cell r="N1341">
            <v>2792.5858577259246</v>
          </cell>
          <cell r="O1341" t="e">
            <v>#DIV/0!</v>
          </cell>
          <cell r="P1341">
            <v>27.925858577259245</v>
          </cell>
          <cell r="Q1341">
            <v>10.053309087813329</v>
          </cell>
          <cell r="R1341">
            <v>0</v>
          </cell>
          <cell r="S1341">
            <v>2792.5742219999997</v>
          </cell>
          <cell r="T1341">
            <v>0</v>
          </cell>
          <cell r="U1341">
            <v>0</v>
          </cell>
          <cell r="V1341">
            <v>0</v>
          </cell>
          <cell r="W1341">
            <v>111.70296887999999</v>
          </cell>
          <cell r="X1341">
            <v>0</v>
          </cell>
          <cell r="Y1341">
            <v>0</v>
          </cell>
          <cell r="Z1341">
            <v>0</v>
          </cell>
        </row>
        <row r="1342">
          <cell r="A1342" t="str">
            <v>Taddle Creek Park</v>
          </cell>
          <cell r="B1342" t="str">
            <v>Outdoor Recreational Facilities</v>
          </cell>
          <cell r="C1342" t="str">
            <v>Outdoor Recreational Facilities</v>
          </cell>
          <cell r="D1342">
            <v>34573</v>
          </cell>
          <cell r="E1342">
            <v>100</v>
          </cell>
          <cell r="F1342">
            <v>0</v>
          </cell>
          <cell r="G1342">
            <v>2272.746999</v>
          </cell>
          <cell r="H1342">
            <v>0</v>
          </cell>
          <cell r="I1342">
            <v>0</v>
          </cell>
          <cell r="J1342">
            <v>0</v>
          </cell>
          <cell r="K1342">
            <v>8.1819232876049846</v>
          </cell>
          <cell r="L1342">
            <v>2272.7564687791623</v>
          </cell>
          <cell r="M1342">
            <v>90.909879959999998</v>
          </cell>
          <cell r="N1342">
            <v>6.5737901506353585E-2</v>
          </cell>
          <cell r="O1342" t="e">
            <v>#DIV/0!</v>
          </cell>
          <cell r="P1342">
            <v>6.5737901506353585E-4</v>
          </cell>
          <cell r="Q1342">
            <v>8.1819232876049846</v>
          </cell>
          <cell r="R1342">
            <v>0</v>
          </cell>
          <cell r="S1342">
            <v>2272.746999</v>
          </cell>
          <cell r="T1342">
            <v>0</v>
          </cell>
          <cell r="U1342">
            <v>0</v>
          </cell>
          <cell r="V1342">
            <v>0</v>
          </cell>
          <cell r="W1342">
            <v>90.909879959999998</v>
          </cell>
          <cell r="X1342">
            <v>0</v>
          </cell>
          <cell r="Y1342">
            <v>0</v>
          </cell>
          <cell r="Z1342">
            <v>0</v>
          </cell>
        </row>
        <row r="1343">
          <cell r="A1343" t="str">
            <v>Talbot Park Clubhouse</v>
          </cell>
          <cell r="B1343" t="str">
            <v>Outdoor Recreational Facilities</v>
          </cell>
          <cell r="C1343" t="str">
            <v>Outdoor Recreational Facilities</v>
          </cell>
          <cell r="D1343">
            <v>2820</v>
          </cell>
          <cell r="E1343">
            <v>100</v>
          </cell>
          <cell r="F1343">
            <v>0</v>
          </cell>
          <cell r="G1343">
            <v>15961.861271</v>
          </cell>
          <cell r="H1343">
            <v>0</v>
          </cell>
          <cell r="I1343">
            <v>0</v>
          </cell>
          <cell r="J1343">
            <v>0</v>
          </cell>
          <cell r="K1343">
            <v>57.462940003519059</v>
          </cell>
          <cell r="L1343">
            <v>15961.927778755295</v>
          </cell>
          <cell r="M1343">
            <v>638.47445084000003</v>
          </cell>
          <cell r="N1343">
            <v>5.6602580775727995</v>
          </cell>
          <cell r="O1343" t="e">
            <v>#DIV/0!</v>
          </cell>
          <cell r="P1343">
            <v>5.6602580775727995E-2</v>
          </cell>
          <cell r="Q1343">
            <v>57.462940003519059</v>
          </cell>
          <cell r="R1343">
            <v>0</v>
          </cell>
          <cell r="S1343">
            <v>15961.861271</v>
          </cell>
          <cell r="T1343">
            <v>0</v>
          </cell>
          <cell r="U1343">
            <v>0</v>
          </cell>
          <cell r="V1343">
            <v>0</v>
          </cell>
          <cell r="W1343">
            <v>638.47445084000003</v>
          </cell>
          <cell r="X1343">
            <v>0</v>
          </cell>
          <cell r="Y1343">
            <v>0</v>
          </cell>
          <cell r="Z1343">
            <v>0</v>
          </cell>
        </row>
        <row r="1344">
          <cell r="A1344" t="str">
            <v>Tall Pines C.C</v>
          </cell>
          <cell r="B1344" t="str">
            <v>Community Centres</v>
          </cell>
          <cell r="C1344" t="str">
            <v>Community Centres</v>
          </cell>
          <cell r="D1344">
            <v>5188</v>
          </cell>
          <cell r="E1344">
            <v>100</v>
          </cell>
          <cell r="F1344">
            <v>0</v>
          </cell>
          <cell r="G1344">
            <v>53144.352685000005</v>
          </cell>
          <cell r="H1344">
            <v>4541.755161</v>
          </cell>
          <cell r="I1344">
            <v>0</v>
          </cell>
          <cell r="J1344">
            <v>0</v>
          </cell>
          <cell r="K1344">
            <v>363.926659571301</v>
          </cell>
          <cell r="L1344">
            <v>101090.73876980583</v>
          </cell>
          <cell r="M1344">
            <v>10753.70096920009</v>
          </cell>
          <cell r="N1344">
            <v>19.485493209291796</v>
          </cell>
          <cell r="O1344" t="e">
            <v>#DIV/0!</v>
          </cell>
          <cell r="P1344">
            <v>0.19485493209291796</v>
          </cell>
          <cell r="Q1344">
            <v>191.32046683129028</v>
          </cell>
          <cell r="R1344">
            <v>172.60619274001075</v>
          </cell>
          <cell r="S1344">
            <v>53144.352685000005</v>
          </cell>
          <cell r="T1344">
            <v>46969.469348513696</v>
          </cell>
          <cell r="U1344">
            <v>0</v>
          </cell>
          <cell r="V1344">
            <v>0</v>
          </cell>
          <cell r="W1344">
            <v>2125.7741074</v>
          </cell>
          <cell r="X1344">
            <v>8627.9268618000897</v>
          </cell>
          <cell r="Y1344">
            <v>0</v>
          </cell>
          <cell r="Z1344">
            <v>0</v>
          </cell>
        </row>
        <row r="1345">
          <cell r="A1345" t="str">
            <v>Tam Heather C.C</v>
          </cell>
          <cell r="B1345" t="str">
            <v>Community Centres</v>
          </cell>
          <cell r="C1345" t="str">
            <v>Community Centres</v>
          </cell>
          <cell r="D1345">
            <v>28546</v>
          </cell>
          <cell r="E1345">
            <v>100</v>
          </cell>
          <cell r="F1345">
            <v>0</v>
          </cell>
          <cell r="G1345">
            <v>779316.24571399996</v>
          </cell>
          <cell r="H1345">
            <v>0</v>
          </cell>
          <cell r="I1345">
            <v>0</v>
          </cell>
          <cell r="J1345">
            <v>0</v>
          </cell>
          <cell r="K1345">
            <v>2805.5501743140853</v>
          </cell>
          <cell r="L1345">
            <v>779319.49286502367</v>
          </cell>
          <cell r="M1345">
            <v>31172.649828559999</v>
          </cell>
          <cell r="N1345">
            <v>27.300479677188527</v>
          </cell>
          <cell r="O1345" t="e">
            <v>#DIV/0!</v>
          </cell>
          <cell r="P1345">
            <v>0.27300479677188527</v>
          </cell>
          <cell r="Q1345">
            <v>2805.5501743140853</v>
          </cell>
          <cell r="R1345">
            <v>0</v>
          </cell>
          <cell r="S1345">
            <v>779316.24571399996</v>
          </cell>
          <cell r="T1345">
            <v>0</v>
          </cell>
          <cell r="U1345">
            <v>0</v>
          </cell>
          <cell r="V1345">
            <v>0</v>
          </cell>
          <cell r="W1345">
            <v>31172.649828559999</v>
          </cell>
          <cell r="X1345">
            <v>0</v>
          </cell>
          <cell r="Y1345">
            <v>0</v>
          </cell>
          <cell r="Z1345">
            <v>0</v>
          </cell>
        </row>
        <row r="1346">
          <cell r="A1346" t="str">
            <v>Tam O'shanter Golf Course</v>
          </cell>
          <cell r="B1346" t="str">
            <v>Outdoor Recreational Facilities</v>
          </cell>
          <cell r="C1346" t="str">
            <v>Outdoor Recreational Facilities</v>
          </cell>
          <cell r="D1346">
            <v>4489</v>
          </cell>
          <cell r="E1346">
            <v>100</v>
          </cell>
          <cell r="F1346">
            <v>0</v>
          </cell>
          <cell r="G1346">
            <v>122087.90699999999</v>
          </cell>
          <cell r="H1346">
            <v>14783.700711999998</v>
          </cell>
          <cell r="I1346">
            <v>0</v>
          </cell>
          <cell r="J1346">
            <v>0</v>
          </cell>
          <cell r="K1346">
            <v>1001.3623863141152</v>
          </cell>
          <cell r="L1346">
            <v>278156.21842058754</v>
          </cell>
          <cell r="M1346">
            <v>32967.964685579282</v>
          </cell>
          <cell r="N1346">
            <v>61.963960441209075</v>
          </cell>
          <cell r="O1346" t="e">
            <v>#DIV/0!</v>
          </cell>
          <cell r="P1346">
            <v>0.61963960441209076</v>
          </cell>
          <cell r="Q1346">
            <v>439.51829651860493</v>
          </cell>
          <cell r="R1346">
            <v>561.84408979551017</v>
          </cell>
          <cell r="S1346">
            <v>122087.90699999999</v>
          </cell>
          <cell r="T1346">
            <v>152888.59765329037</v>
          </cell>
          <cell r="U1346">
            <v>0</v>
          </cell>
          <cell r="V1346">
            <v>0</v>
          </cell>
          <cell r="W1346">
            <v>4883.5162799999998</v>
          </cell>
          <cell r="X1346">
            <v>28084.448405579278</v>
          </cell>
          <cell r="Y1346">
            <v>0</v>
          </cell>
          <cell r="Z1346">
            <v>0</v>
          </cell>
        </row>
        <row r="1347">
          <cell r="A1347" t="str">
            <v>TAVIS - OSSG</v>
          </cell>
          <cell r="B1347" t="str">
            <v>Police Stations</v>
          </cell>
          <cell r="C1347" t="str">
            <v>Police Stations</v>
          </cell>
          <cell r="D1347">
            <v>16952</v>
          </cell>
          <cell r="E1347">
            <v>168</v>
          </cell>
          <cell r="F1347">
            <v>0</v>
          </cell>
          <cell r="G1347">
            <v>198617.45149900002</v>
          </cell>
          <cell r="H1347">
            <v>23344.161804999996</v>
          </cell>
          <cell r="I1347">
            <v>0</v>
          </cell>
          <cell r="J1347">
            <v>0</v>
          </cell>
          <cell r="K1347">
            <v>1602.2041639118333</v>
          </cell>
          <cell r="L1347">
            <v>445056.71219773148</v>
          </cell>
          <cell r="M1347">
            <v>52291.368799300442</v>
          </cell>
          <cell r="N1347">
            <v>26.253935358525926</v>
          </cell>
          <cell r="O1347" t="e">
            <v>#DIV/0!</v>
          </cell>
          <cell r="P1347">
            <v>0.1562734247531305</v>
          </cell>
          <cell r="Q1347">
            <v>715.02580465817255</v>
          </cell>
          <cell r="R1347">
            <v>887.17835925366091</v>
          </cell>
          <cell r="S1347">
            <v>198617.45149900002</v>
          </cell>
          <cell r="T1347">
            <v>241418.31813876846</v>
          </cell>
          <cell r="U1347">
            <v>0</v>
          </cell>
          <cell r="V1347">
            <v>0</v>
          </cell>
          <cell r="W1347">
            <v>7944.698059960001</v>
          </cell>
          <cell r="X1347">
            <v>44346.670739340443</v>
          </cell>
          <cell r="Y1347">
            <v>0</v>
          </cell>
          <cell r="Z1347">
            <v>0</v>
          </cell>
        </row>
        <row r="1348">
          <cell r="A1348" t="str">
            <v>Taylor Creek Park</v>
          </cell>
          <cell r="B1348" t="str">
            <v>Outdoor Recreational Facilities</v>
          </cell>
          <cell r="C1348" t="str">
            <v>Outdoor Recreational Facilities</v>
          </cell>
          <cell r="D1348">
            <v>1690</v>
          </cell>
          <cell r="E1348">
            <v>100</v>
          </cell>
          <cell r="F1348">
            <v>0</v>
          </cell>
          <cell r="G1348">
            <v>34763.682410000001</v>
          </cell>
          <cell r="H1348">
            <v>0</v>
          </cell>
          <cell r="I1348">
            <v>0</v>
          </cell>
          <cell r="J1348">
            <v>0</v>
          </cell>
          <cell r="K1348">
            <v>125.14977813123615</v>
          </cell>
          <cell r="L1348">
            <v>34763.827258676705</v>
          </cell>
          <cell r="M1348">
            <v>1390.5472964000001</v>
          </cell>
          <cell r="N1348">
            <v>20.570311987382667</v>
          </cell>
          <cell r="O1348" t="e">
            <v>#DIV/0!</v>
          </cell>
          <cell r="P1348">
            <v>0.20570311987382667</v>
          </cell>
          <cell r="Q1348">
            <v>125.14977813123615</v>
          </cell>
          <cell r="R1348">
            <v>0</v>
          </cell>
          <cell r="S1348">
            <v>34763.682410000001</v>
          </cell>
          <cell r="T1348">
            <v>0</v>
          </cell>
          <cell r="U1348">
            <v>0</v>
          </cell>
          <cell r="V1348">
            <v>0</v>
          </cell>
          <cell r="W1348">
            <v>1390.5472964000001</v>
          </cell>
          <cell r="X1348">
            <v>0</v>
          </cell>
          <cell r="Y1348">
            <v>0</v>
          </cell>
          <cell r="Z1348">
            <v>0</v>
          </cell>
        </row>
        <row r="1349">
          <cell r="A1349" t="str">
            <v>Taylor Memorial</v>
          </cell>
          <cell r="B1349" t="str">
            <v>Public Libraries</v>
          </cell>
          <cell r="C1349" t="str">
            <v>Public Libraries</v>
          </cell>
          <cell r="D1349">
            <v>5005</v>
          </cell>
          <cell r="E1349">
            <v>70</v>
          </cell>
          <cell r="F1349">
            <v>0</v>
          </cell>
          <cell r="G1349">
            <v>46295.592812999996</v>
          </cell>
          <cell r="H1349">
            <v>12680.216349</v>
          </cell>
          <cell r="I1349">
            <v>0</v>
          </cell>
          <cell r="J1349">
            <v>0</v>
          </cell>
          <cell r="K1349">
            <v>648.56748282852527</v>
          </cell>
          <cell r="L1349">
            <v>180157.6341190348</v>
          </cell>
          <cell r="M1349">
            <v>25940.30390855181</v>
          </cell>
          <cell r="N1349">
            <v>35.995531292514443</v>
          </cell>
          <cell r="O1349" t="e">
            <v>#DIV/0!</v>
          </cell>
          <cell r="P1349">
            <v>0.51422187560734922</v>
          </cell>
          <cell r="Q1349">
            <v>166.66482856069217</v>
          </cell>
          <cell r="R1349">
            <v>481.9026542678331</v>
          </cell>
          <cell r="S1349">
            <v>46295.592812999996</v>
          </cell>
          <cell r="T1349">
            <v>131134.9934164533</v>
          </cell>
          <cell r="U1349">
            <v>0</v>
          </cell>
          <cell r="V1349">
            <v>0</v>
          </cell>
          <cell r="W1349">
            <v>1851.8237125199998</v>
          </cell>
          <cell r="X1349">
            <v>24088.480196031811</v>
          </cell>
          <cell r="Y1349">
            <v>0</v>
          </cell>
          <cell r="Z1349">
            <v>0</v>
          </cell>
        </row>
        <row r="1350">
          <cell r="A1350" t="str">
            <v>Temp - St Lawrence Market North</v>
          </cell>
          <cell r="B1350" t="str">
            <v>Cultural Facilities</v>
          </cell>
          <cell r="C1350" t="str">
            <v>Cultural Facilities</v>
          </cell>
          <cell r="D1350">
            <v>11711</v>
          </cell>
          <cell r="E1350">
            <v>100</v>
          </cell>
          <cell r="F1350">
            <v>0</v>
          </cell>
          <cell r="G1350">
            <v>125593.57035499999</v>
          </cell>
          <cell r="H1350">
            <v>25732.666666999998</v>
          </cell>
          <cell r="I1350">
            <v>0</v>
          </cell>
          <cell r="J1350">
            <v>0</v>
          </cell>
          <cell r="K1350">
            <v>1430.0905344468001</v>
          </cell>
          <cell r="L1350">
            <v>397247.3706796667</v>
          </cell>
          <cell r="M1350">
            <v>53907.832354833226</v>
          </cell>
          <cell r="N1350">
            <v>33.920875303532291</v>
          </cell>
          <cell r="O1350" t="e">
            <v>#DIV/0!</v>
          </cell>
          <cell r="P1350">
            <v>0.33920875303532294</v>
          </cell>
          <cell r="Q1350">
            <v>452.13873718155526</v>
          </cell>
          <cell r="R1350">
            <v>977.95179726524498</v>
          </cell>
          <cell r="S1350">
            <v>125593.57035499999</v>
          </cell>
          <cell r="T1350">
            <v>266119.51887011388</v>
          </cell>
          <cell r="U1350">
            <v>0</v>
          </cell>
          <cell r="V1350">
            <v>0</v>
          </cell>
          <cell r="W1350">
            <v>5023.7428141999999</v>
          </cell>
          <cell r="X1350">
            <v>48884.089540633227</v>
          </cell>
          <cell r="Y1350">
            <v>0</v>
          </cell>
          <cell r="Z1350">
            <v>0</v>
          </cell>
        </row>
        <row r="1351">
          <cell r="A1351" t="str">
            <v>The Elms Pool and Community School</v>
          </cell>
          <cell r="B1351" t="str">
            <v>Indoor Swimming Pool</v>
          </cell>
          <cell r="C1351" t="str">
            <v>Indoor Swimming Pool</v>
          </cell>
          <cell r="D1351">
            <v>13885</v>
          </cell>
          <cell r="E1351">
            <v>100</v>
          </cell>
          <cell r="F1351">
            <v>0</v>
          </cell>
          <cell r="G1351">
            <v>451451.49918899999</v>
          </cell>
          <cell r="H1351">
            <v>77668.275152000002</v>
          </cell>
          <cell r="I1351">
            <v>0</v>
          </cell>
          <cell r="J1351">
            <v>0</v>
          </cell>
          <cell r="K1351">
            <v>4576.9600351605404</v>
          </cell>
          <cell r="L1351">
            <v>1271377.7875445946</v>
          </cell>
          <cell r="M1351">
            <v>165603.7055910629</v>
          </cell>
          <cell r="N1351">
            <v>91.564838858091079</v>
          </cell>
          <cell r="O1351" t="e">
            <v>#DIV/0!</v>
          </cell>
          <cell r="P1351">
            <v>0.9156483885809108</v>
          </cell>
          <cell r="Q1351">
            <v>1625.2321688528878</v>
          </cell>
          <cell r="R1351">
            <v>2951.7278663076531</v>
          </cell>
          <cell r="S1351">
            <v>451451.49918899999</v>
          </cell>
          <cell r="T1351">
            <v>803222.00113943836</v>
          </cell>
          <cell r="U1351">
            <v>0</v>
          </cell>
          <cell r="V1351">
            <v>0</v>
          </cell>
          <cell r="W1351">
            <v>18058.059967559999</v>
          </cell>
          <cell r="X1351">
            <v>147545.6456235029</v>
          </cell>
          <cell r="Y1351">
            <v>0</v>
          </cell>
          <cell r="Z1351">
            <v>0</v>
          </cell>
        </row>
        <row r="1352">
          <cell r="A1352" t="str">
            <v>The Mission Ground</v>
          </cell>
          <cell r="B1352" t="str">
            <v>Outdoor Recreational Facilities</v>
          </cell>
          <cell r="C1352" t="str">
            <v>Outdoor Recreational Facilities</v>
          </cell>
          <cell r="D1352">
            <v>8438</v>
          </cell>
          <cell r="E1352">
            <v>100</v>
          </cell>
          <cell r="F1352">
            <v>0</v>
          </cell>
          <cell r="G1352">
            <v>2272.3395800000003</v>
          </cell>
          <cell r="H1352">
            <v>0</v>
          </cell>
          <cell r="I1352">
            <v>0</v>
          </cell>
          <cell r="J1352">
            <v>0</v>
          </cell>
          <cell r="K1352">
            <v>8.1804565730937</v>
          </cell>
          <cell r="L1352">
            <v>2272.3490480815835</v>
          </cell>
          <cell r="M1352">
            <v>90.893583200000009</v>
          </cell>
          <cell r="N1352">
            <v>0.26929948424763966</v>
          </cell>
          <cell r="O1352" t="e">
            <v>#DIV/0!</v>
          </cell>
          <cell r="P1352">
            <v>2.6929948424763966E-3</v>
          </cell>
          <cell r="Q1352">
            <v>8.1804565730937</v>
          </cell>
          <cell r="R1352">
            <v>0</v>
          </cell>
          <cell r="S1352">
            <v>2272.3395800000003</v>
          </cell>
          <cell r="T1352">
            <v>0</v>
          </cell>
          <cell r="U1352">
            <v>0</v>
          </cell>
          <cell r="V1352">
            <v>0</v>
          </cell>
          <cell r="W1352">
            <v>90.893583200000009</v>
          </cell>
          <cell r="X1352">
            <v>0</v>
          </cell>
          <cell r="Y1352">
            <v>0</v>
          </cell>
          <cell r="Z1352">
            <v>0</v>
          </cell>
        </row>
        <row r="1353">
          <cell r="A1353" t="str">
            <v>Thistletown C.C</v>
          </cell>
          <cell r="B1353" t="str">
            <v>Community Centres</v>
          </cell>
          <cell r="C1353" t="str">
            <v>Community Centres</v>
          </cell>
          <cell r="D1353">
            <v>44810</v>
          </cell>
          <cell r="E1353">
            <v>100</v>
          </cell>
          <cell r="F1353">
            <v>0</v>
          </cell>
          <cell r="G1353">
            <v>361948.29847400001</v>
          </cell>
          <cell r="H1353">
            <v>89689.490833000003</v>
          </cell>
          <cell r="I1353">
            <v>0</v>
          </cell>
          <cell r="J1353">
            <v>0</v>
          </cell>
          <cell r="K1353">
            <v>4711.6049699968762</v>
          </cell>
          <cell r="L1353">
            <v>1308779.1583324657</v>
          </cell>
          <cell r="M1353">
            <v>184860.16077950181</v>
          </cell>
          <cell r="N1353">
            <v>29.207301011659577</v>
          </cell>
          <cell r="O1353" t="e">
            <v>#DIV/0!</v>
          </cell>
          <cell r="P1353">
            <v>0.29207301011659575</v>
          </cell>
          <cell r="Q1353">
            <v>1303.019303730877</v>
          </cell>
          <cell r="R1353">
            <v>3408.5856662659994</v>
          </cell>
          <cell r="S1353">
            <v>361948.29847400001</v>
          </cell>
          <cell r="T1353">
            <v>927541.80734763609</v>
          </cell>
          <cell r="U1353">
            <v>0</v>
          </cell>
          <cell r="V1353">
            <v>0</v>
          </cell>
          <cell r="W1353">
            <v>14477.93193896</v>
          </cell>
          <cell r="X1353">
            <v>170382.22884054179</v>
          </cell>
          <cell r="Y1353">
            <v>0</v>
          </cell>
          <cell r="Z1353">
            <v>0</v>
          </cell>
        </row>
        <row r="1354">
          <cell r="A1354" t="str">
            <v>Thomas Berry Childcare Centre</v>
          </cell>
          <cell r="B1354" t="str">
            <v>Child Care Facilities</v>
          </cell>
          <cell r="C1354" t="str">
            <v>Child Care Facilities</v>
          </cell>
          <cell r="D1354">
            <v>9117</v>
          </cell>
          <cell r="E1354">
            <v>100</v>
          </cell>
          <cell r="F1354">
            <v>0</v>
          </cell>
          <cell r="G1354">
            <v>118601.37448499999</v>
          </cell>
          <cell r="H1354">
            <v>21346.092173000001</v>
          </cell>
          <cell r="I1354">
            <v>0</v>
          </cell>
          <cell r="J1354">
            <v>0</v>
          </cell>
          <cell r="K1354">
            <v>1238.2098631897466</v>
          </cell>
          <cell r="L1354">
            <v>343947.18421937403</v>
          </cell>
          <cell r="M1354">
            <v>45295.012819526368</v>
          </cell>
          <cell r="N1354">
            <v>37.725916882677858</v>
          </cell>
          <cell r="O1354" t="e">
            <v>#DIV/0!</v>
          </cell>
          <cell r="P1354">
            <v>0.37725916882677857</v>
          </cell>
          <cell r="Q1354">
            <v>426.9667271666172</v>
          </cell>
          <cell r="R1354">
            <v>811.24313602312941</v>
          </cell>
          <cell r="S1354">
            <v>118601.37448499999</v>
          </cell>
          <cell r="T1354">
            <v>220754.88142551409</v>
          </cell>
          <cell r="U1354">
            <v>0</v>
          </cell>
          <cell r="V1354">
            <v>0</v>
          </cell>
          <cell r="W1354">
            <v>4744.0549793999999</v>
          </cell>
          <cell r="X1354">
            <v>40550.957840126372</v>
          </cell>
          <cell r="Y1354">
            <v>0</v>
          </cell>
          <cell r="Z1354">
            <v>0</v>
          </cell>
        </row>
        <row r="1355">
          <cell r="A1355" t="str">
            <v>Thomas Riley Park</v>
          </cell>
          <cell r="B1355" t="str">
            <v>Outdoor Recreational Facilities</v>
          </cell>
          <cell r="C1355" t="str">
            <v>Outdoor Recreational Facilities</v>
          </cell>
          <cell r="D1355">
            <v>1599204</v>
          </cell>
          <cell r="E1355">
            <v>100</v>
          </cell>
          <cell r="F1355">
            <v>0</v>
          </cell>
          <cell r="G1355">
            <v>26520.770487999998</v>
          </cell>
          <cell r="H1355">
            <v>5897.5764260000005</v>
          </cell>
          <cell r="I1355">
            <v>0</v>
          </cell>
          <cell r="J1355">
            <v>0</v>
          </cell>
          <cell r="K1355">
            <v>319.6083925808627</v>
          </cell>
          <cell r="L1355">
            <v>88780.10905023964</v>
          </cell>
          <cell r="M1355">
            <v>12264.397780227942</v>
          </cell>
          <cell r="N1355">
            <v>5.5515186961913328E-2</v>
          </cell>
          <cell r="O1355" t="e">
            <v>#DIV/0!</v>
          </cell>
          <cell r="P1355">
            <v>5.5515186961913325E-4</v>
          </cell>
          <cell r="Q1355">
            <v>95.475171568357311</v>
          </cell>
          <cell r="R1355">
            <v>224.13322101250537</v>
          </cell>
          <cell r="S1355">
            <v>26520.770487999998</v>
          </cell>
          <cell r="T1355">
            <v>60990.9661247642</v>
          </cell>
          <cell r="U1355">
            <v>0</v>
          </cell>
          <cell r="V1355">
            <v>0</v>
          </cell>
          <cell r="W1355">
            <v>1060.83081952</v>
          </cell>
          <cell r="X1355">
            <v>11203.566960707942</v>
          </cell>
          <cell r="Y1355">
            <v>0</v>
          </cell>
          <cell r="Z1355">
            <v>0</v>
          </cell>
        </row>
        <row r="1356">
          <cell r="A1356" t="str">
            <v>Thomson Memorial Park</v>
          </cell>
          <cell r="B1356" t="str">
            <v>Outdoor Recreational Facilities</v>
          </cell>
          <cell r="C1356" t="str">
            <v>Outdoor Recreational Facilities</v>
          </cell>
          <cell r="D1356">
            <v>4500799</v>
          </cell>
          <cell r="E1356">
            <v>100</v>
          </cell>
          <cell r="F1356">
            <v>0</v>
          </cell>
          <cell r="G1356">
            <v>187039.981913</v>
          </cell>
          <cell r="H1356">
            <v>6462.5703979999998</v>
          </cell>
          <cell r="I1356">
            <v>0</v>
          </cell>
          <cell r="J1356">
            <v>0</v>
          </cell>
          <cell r="K1356">
            <v>918.95215781322372</v>
          </cell>
          <cell r="L1356">
            <v>255264.48828145105</v>
          </cell>
          <cell r="M1356">
            <v>19758.47963589662</v>
          </cell>
          <cell r="N1356">
            <v>5.6715371710989768E-2</v>
          </cell>
          <cell r="O1356" t="e">
            <v>#DIV/0!</v>
          </cell>
          <cell r="P1356">
            <v>5.6715371710989765E-4</v>
          </cell>
          <cell r="Q1356">
            <v>673.34674048652869</v>
          </cell>
          <cell r="R1356">
            <v>245.60541732669503</v>
          </cell>
          <cell r="S1356">
            <v>187039.981913</v>
          </cell>
          <cell r="T1356">
            <v>66833.964284996589</v>
          </cell>
          <cell r="U1356">
            <v>0</v>
          </cell>
          <cell r="V1356">
            <v>0</v>
          </cell>
          <cell r="W1356">
            <v>7481.5992765199999</v>
          </cell>
          <cell r="X1356">
            <v>12276.880359376621</v>
          </cell>
          <cell r="Y1356">
            <v>0</v>
          </cell>
          <cell r="Z1356">
            <v>0</v>
          </cell>
        </row>
        <row r="1357">
          <cell r="A1357" t="str">
            <v>Thorncliffe</v>
          </cell>
          <cell r="B1357" t="str">
            <v>Public Libraries</v>
          </cell>
          <cell r="C1357" t="str">
            <v>Public Libraries</v>
          </cell>
          <cell r="D1357">
            <v>11034</v>
          </cell>
          <cell r="E1357">
            <v>70</v>
          </cell>
          <cell r="F1357">
            <v>0</v>
          </cell>
          <cell r="G1357">
            <v>197805.47072799999</v>
          </cell>
          <cell r="H1357">
            <v>4054.1034490000002</v>
          </cell>
          <cell r="I1357">
            <v>0</v>
          </cell>
          <cell r="J1357">
            <v>0</v>
          </cell>
          <cell r="K1357">
            <v>866.17599601971187</v>
          </cell>
          <cell r="L1357">
            <v>240604.44333880887</v>
          </cell>
          <cell r="M1357">
            <v>15613.75861015081</v>
          </cell>
          <cell r="N1357">
            <v>21.805731678340482</v>
          </cell>
          <cell r="O1357" t="e">
            <v>#DIV/0!</v>
          </cell>
          <cell r="P1357">
            <v>0.31151045254772119</v>
          </cell>
          <cell r="Q1357">
            <v>712.10266170286081</v>
          </cell>
          <cell r="R1357">
            <v>154.073334316851</v>
          </cell>
          <cell r="S1357">
            <v>197805.47072799999</v>
          </cell>
          <cell r="T1357">
            <v>41926.321638523303</v>
          </cell>
          <cell r="U1357">
            <v>0</v>
          </cell>
          <cell r="V1357">
            <v>0</v>
          </cell>
          <cell r="W1357">
            <v>7912.21882912</v>
          </cell>
          <cell r="X1357">
            <v>7701.5397810308104</v>
          </cell>
          <cell r="Y1357">
            <v>0</v>
          </cell>
          <cell r="Z1357">
            <v>0</v>
          </cell>
        </row>
        <row r="1358">
          <cell r="A1358" t="str">
            <v>Thornhill Pumping Station</v>
          </cell>
          <cell r="B1358" t="str">
            <v>Water Pumping Facilities</v>
          </cell>
          <cell r="C1358" t="str">
            <v>Water Pumping Facilities</v>
          </cell>
          <cell r="D1358">
            <v>1550</v>
          </cell>
          <cell r="E1358">
            <v>168</v>
          </cell>
          <cell r="F1358">
            <v>1119.43</v>
          </cell>
          <cell r="G1358">
            <v>189373.40012899999</v>
          </cell>
          <cell r="H1358">
            <v>0</v>
          </cell>
          <cell r="I1358">
            <v>0</v>
          </cell>
          <cell r="J1358">
            <v>0</v>
          </cell>
          <cell r="K1358">
            <v>681.74708106540186</v>
          </cell>
          <cell r="L1358">
            <v>189374.18918483384</v>
          </cell>
          <cell r="M1358">
            <v>7574.9360051599997</v>
          </cell>
          <cell r="N1358">
            <v>122.1768962482799</v>
          </cell>
          <cell r="O1358">
            <v>169.17019303112642</v>
          </cell>
          <cell r="P1358">
            <v>0.72724343004928516</v>
          </cell>
          <cell r="Q1358">
            <v>681.74708106540186</v>
          </cell>
          <cell r="R1358">
            <v>0</v>
          </cell>
          <cell r="S1358">
            <v>189373.40012899999</v>
          </cell>
          <cell r="T1358">
            <v>0</v>
          </cell>
          <cell r="U1358">
            <v>0</v>
          </cell>
          <cell r="V1358">
            <v>0</v>
          </cell>
          <cell r="W1358">
            <v>7574.9360051599997</v>
          </cell>
          <cell r="X1358">
            <v>0</v>
          </cell>
          <cell r="Y1358">
            <v>0</v>
          </cell>
          <cell r="Z1358">
            <v>0</v>
          </cell>
        </row>
        <row r="1359">
          <cell r="A1359" t="str">
            <v>Three Valley Park</v>
          </cell>
          <cell r="B1359" t="str">
            <v>Outdoor Recreational Facilities</v>
          </cell>
          <cell r="C1359" t="str">
            <v>Outdoor Recreational Facilities</v>
          </cell>
          <cell r="D1359">
            <v>417994</v>
          </cell>
          <cell r="E1359">
            <v>100</v>
          </cell>
          <cell r="F1359">
            <v>0</v>
          </cell>
          <cell r="G1359">
            <v>6552.2484169999998</v>
          </cell>
          <cell r="H1359">
            <v>0</v>
          </cell>
          <cell r="I1359">
            <v>0</v>
          </cell>
          <cell r="J1359">
            <v>0</v>
          </cell>
          <cell r="K1359">
            <v>23.588192584926254</v>
          </cell>
          <cell r="L1359">
            <v>6552.2757180350709</v>
          </cell>
          <cell r="M1359">
            <v>262.08993667999999</v>
          </cell>
          <cell r="N1359">
            <v>1.5675525768396367E-2</v>
          </cell>
          <cell r="O1359" t="e">
            <v>#DIV/0!</v>
          </cell>
          <cell r="P1359">
            <v>1.5675525768396367E-4</v>
          </cell>
          <cell r="Q1359">
            <v>23.588192584926254</v>
          </cell>
          <cell r="R1359">
            <v>0</v>
          </cell>
          <cell r="S1359">
            <v>6552.2484169999998</v>
          </cell>
          <cell r="T1359">
            <v>0</v>
          </cell>
          <cell r="U1359">
            <v>0</v>
          </cell>
          <cell r="V1359">
            <v>0</v>
          </cell>
          <cell r="W1359">
            <v>262.08993667999999</v>
          </cell>
          <cell r="X1359">
            <v>0</v>
          </cell>
          <cell r="Y1359">
            <v>0</v>
          </cell>
          <cell r="Z1359">
            <v>0</v>
          </cell>
        </row>
        <row r="1360">
          <cell r="A1360" t="str">
            <v>Time and Clock Monument</v>
          </cell>
          <cell r="B1360" t="str">
            <v>Cultural Facilities</v>
          </cell>
          <cell r="C1360" t="str">
            <v>Cultural Facilities</v>
          </cell>
          <cell r="D1360">
            <v>0</v>
          </cell>
          <cell r="E1360">
            <v>100</v>
          </cell>
          <cell r="F1360">
            <v>0</v>
          </cell>
          <cell r="G1360">
            <v>18178.74798</v>
          </cell>
          <cell r="H1360">
            <v>0</v>
          </cell>
          <cell r="I1360">
            <v>0</v>
          </cell>
          <cell r="J1360">
            <v>0</v>
          </cell>
          <cell r="K1360">
            <v>65.443765409219694</v>
          </cell>
          <cell r="L1360">
            <v>18178.823724783248</v>
          </cell>
          <cell r="M1360">
            <v>727.1499192</v>
          </cell>
          <cell r="N1360" t="e">
            <v>#DIV/0!</v>
          </cell>
          <cell r="O1360" t="e">
            <v>#DIV/0!</v>
          </cell>
          <cell r="P1360" t="e">
            <v>#DIV/0!</v>
          </cell>
          <cell r="Q1360">
            <v>65.443765409219694</v>
          </cell>
          <cell r="R1360">
            <v>0</v>
          </cell>
          <cell r="S1360">
            <v>18178.74798</v>
          </cell>
          <cell r="T1360">
            <v>0</v>
          </cell>
          <cell r="U1360">
            <v>0</v>
          </cell>
          <cell r="V1360">
            <v>0</v>
          </cell>
          <cell r="W1360">
            <v>727.1499192</v>
          </cell>
          <cell r="X1360">
            <v>0</v>
          </cell>
          <cell r="Y1360">
            <v>0</v>
          </cell>
          <cell r="Z1360">
            <v>0</v>
          </cell>
        </row>
        <row r="1361">
          <cell r="A1361" t="str">
            <v>Todmorden Mills Butler Building</v>
          </cell>
          <cell r="B1361" t="str">
            <v>Indoor Recreational Facilities</v>
          </cell>
          <cell r="C1361" t="str">
            <v>Indoor Recreational Facilities</v>
          </cell>
          <cell r="D1361">
            <v>17707</v>
          </cell>
          <cell r="E1361">
            <v>100</v>
          </cell>
          <cell r="F1361">
            <v>0</v>
          </cell>
          <cell r="G1361">
            <v>335376.86248799996</v>
          </cell>
          <cell r="H1361">
            <v>21314.645161</v>
          </cell>
          <cell r="I1361">
            <v>0</v>
          </cell>
          <cell r="J1361">
            <v>0</v>
          </cell>
          <cell r="K1361">
            <v>2017.4097501826882</v>
          </cell>
          <cell r="L1361">
            <v>560391.59727296897</v>
          </cell>
          <cell r="M1361">
            <v>53906.29276542009</v>
          </cell>
          <cell r="N1361">
            <v>31.648026050317331</v>
          </cell>
          <cell r="O1361" t="e">
            <v>#DIV/0!</v>
          </cell>
          <cell r="P1361">
            <v>0.31648026050317329</v>
          </cell>
          <cell r="Q1361">
            <v>1207.361735609737</v>
          </cell>
          <cell r="R1361">
            <v>810.04801457295105</v>
          </cell>
          <cell r="S1361">
            <v>335376.86248799996</v>
          </cell>
          <cell r="T1361">
            <v>220429.6658615137</v>
          </cell>
          <cell r="U1361">
            <v>0</v>
          </cell>
          <cell r="V1361">
            <v>0</v>
          </cell>
          <cell r="W1361">
            <v>13415.074499519998</v>
          </cell>
          <cell r="X1361">
            <v>40491.21826590009</v>
          </cell>
          <cell r="Y1361">
            <v>0</v>
          </cell>
          <cell r="Z1361">
            <v>0</v>
          </cell>
        </row>
        <row r="1362">
          <cell r="A1362" t="str">
            <v>Topham Park</v>
          </cell>
          <cell r="B1362" t="str">
            <v>Outdoor Recreational Facilities</v>
          </cell>
          <cell r="C1362" t="str">
            <v>Outdoor Recreational Facilities</v>
          </cell>
          <cell r="D1362">
            <v>220606</v>
          </cell>
          <cell r="E1362">
            <v>100</v>
          </cell>
          <cell r="F1362">
            <v>0</v>
          </cell>
          <cell r="G1362">
            <v>15795.574552</v>
          </cell>
          <cell r="H1362">
            <v>0</v>
          </cell>
          <cell r="I1362">
            <v>0</v>
          </cell>
          <cell r="J1362">
            <v>0</v>
          </cell>
          <cell r="K1362">
            <v>56.864305320818275</v>
          </cell>
          <cell r="L1362">
            <v>15795.640366893966</v>
          </cell>
          <cell r="M1362">
            <v>631.82298207999997</v>
          </cell>
          <cell r="N1362">
            <v>7.1601136718375591E-2</v>
          </cell>
          <cell r="O1362" t="e">
            <v>#DIV/0!</v>
          </cell>
          <cell r="P1362">
            <v>7.1601136718375596E-4</v>
          </cell>
          <cell r="Q1362">
            <v>56.864305320818275</v>
          </cell>
          <cell r="R1362">
            <v>0</v>
          </cell>
          <cell r="S1362">
            <v>15795.574552</v>
          </cell>
          <cell r="T1362">
            <v>0</v>
          </cell>
          <cell r="U1362">
            <v>0</v>
          </cell>
          <cell r="V1362">
            <v>0</v>
          </cell>
          <cell r="W1362">
            <v>631.82298207999997</v>
          </cell>
          <cell r="X1362">
            <v>0</v>
          </cell>
          <cell r="Y1362">
            <v>0</v>
          </cell>
          <cell r="Z1362">
            <v>0</v>
          </cell>
        </row>
        <row r="1363">
          <cell r="A1363" t="str">
            <v>Topham Park Clubhouse</v>
          </cell>
          <cell r="B1363" t="str">
            <v>Indoor Recreational Facilities</v>
          </cell>
          <cell r="C1363" t="str">
            <v>Indoor Recreational Facilities</v>
          </cell>
          <cell r="D1363">
            <v>3283</v>
          </cell>
          <cell r="E1363">
            <v>100</v>
          </cell>
          <cell r="F1363">
            <v>0</v>
          </cell>
          <cell r="G1363">
            <v>24199.583006000001</v>
          </cell>
          <cell r="H1363">
            <v>6624.7483869999996</v>
          </cell>
          <cell r="I1363">
            <v>0</v>
          </cell>
          <cell r="J1363">
            <v>0</v>
          </cell>
          <cell r="K1363">
            <v>338.88773891369323</v>
          </cell>
          <cell r="L1363">
            <v>94135.483031581462</v>
          </cell>
          <cell r="M1363">
            <v>13552.951583540031</v>
          </cell>
          <cell r="N1363">
            <v>28.673616518909981</v>
          </cell>
          <cell r="O1363" t="e">
            <v>#DIV/0!</v>
          </cell>
          <cell r="P1363">
            <v>0.28673616518909983</v>
          </cell>
          <cell r="Q1363">
            <v>87.118861815345085</v>
          </cell>
          <cell r="R1363">
            <v>251.76887709834813</v>
          </cell>
          <cell r="S1363">
            <v>24199.583006000001</v>
          </cell>
          <cell r="T1363">
            <v>68511.160393837898</v>
          </cell>
          <cell r="U1363">
            <v>0</v>
          </cell>
          <cell r="V1363">
            <v>0</v>
          </cell>
          <cell r="W1363">
            <v>967.98332024000001</v>
          </cell>
          <cell r="X1363">
            <v>12584.96826330003</v>
          </cell>
          <cell r="Y1363">
            <v>0</v>
          </cell>
          <cell r="Z1363">
            <v>0</v>
          </cell>
        </row>
        <row r="1364">
          <cell r="A1364" t="str">
            <v>Toronto Centre for the Arts</v>
          </cell>
          <cell r="B1364" t="str">
            <v>Performing Arts Facilities</v>
          </cell>
          <cell r="C1364" t="str">
            <v>Performing Arts Facilities</v>
          </cell>
          <cell r="D1364">
            <v>177992</v>
          </cell>
          <cell r="E1364">
            <v>100</v>
          </cell>
          <cell r="F1364">
            <v>0</v>
          </cell>
          <cell r="G1364">
            <v>1755588.853968</v>
          </cell>
          <cell r="H1364">
            <v>64504.582581000002</v>
          </cell>
          <cell r="I1364">
            <v>0</v>
          </cell>
          <cell r="J1364">
            <v>0</v>
          </cell>
          <cell r="K1364">
            <v>8771.5972482786074</v>
          </cell>
          <cell r="L1364">
            <v>2436554.7911885022</v>
          </cell>
          <cell r="M1364">
            <v>192762.2646420199</v>
          </cell>
          <cell r="N1364">
            <v>13.68912530444347</v>
          </cell>
          <cell r="O1364" t="e">
            <v>#DIV/0!</v>
          </cell>
          <cell r="P1364">
            <v>0.1368912530444347</v>
          </cell>
          <cell r="Q1364">
            <v>6320.1462081176096</v>
          </cell>
          <cell r="R1364">
            <v>2451.4510401609973</v>
          </cell>
          <cell r="S1364">
            <v>1755588.853968</v>
          </cell>
          <cell r="T1364">
            <v>667087.04167792771</v>
          </cell>
          <cell r="U1364">
            <v>0</v>
          </cell>
          <cell r="V1364">
            <v>0</v>
          </cell>
          <cell r="W1364">
            <v>70223.554158719999</v>
          </cell>
          <cell r="X1364">
            <v>122538.7104832999</v>
          </cell>
          <cell r="Y1364">
            <v>0</v>
          </cell>
          <cell r="Z1364">
            <v>0</v>
          </cell>
        </row>
        <row r="1365">
          <cell r="A1365" t="str">
            <v>Toronto Island Filtration Plant</v>
          </cell>
          <cell r="B1365" t="str">
            <v>Outdoor Recreational Facilities</v>
          </cell>
          <cell r="C1365" t="str">
            <v>Outdoor Recreational Facilities</v>
          </cell>
          <cell r="D1365">
            <v>1</v>
          </cell>
          <cell r="E1365">
            <v>168</v>
          </cell>
          <cell r="F1365">
            <v>0</v>
          </cell>
          <cell r="G1365">
            <v>1695.050117</v>
          </cell>
          <cell r="H1365">
            <v>0</v>
          </cell>
          <cell r="I1365">
            <v>0</v>
          </cell>
          <cell r="J1365">
            <v>0</v>
          </cell>
          <cell r="K1365">
            <v>6.1022058469517546</v>
          </cell>
          <cell r="L1365">
            <v>1695.0571797088207</v>
          </cell>
          <cell r="M1365">
            <v>67.802004679999996</v>
          </cell>
          <cell r="N1365">
            <v>1695.0571797088207</v>
          </cell>
          <cell r="O1365" t="e">
            <v>#DIV/0!</v>
          </cell>
          <cell r="P1365">
            <v>10.089626069695361</v>
          </cell>
          <cell r="Q1365">
            <v>6.1022058469517546</v>
          </cell>
          <cell r="R1365">
            <v>0</v>
          </cell>
          <cell r="S1365">
            <v>1695.050117</v>
          </cell>
          <cell r="T1365">
            <v>0</v>
          </cell>
          <cell r="U1365">
            <v>0</v>
          </cell>
          <cell r="V1365">
            <v>0</v>
          </cell>
          <cell r="W1365">
            <v>67.802004679999996</v>
          </cell>
          <cell r="X1365">
            <v>0</v>
          </cell>
          <cell r="Y1365">
            <v>0</v>
          </cell>
          <cell r="Z1365">
            <v>0</v>
          </cell>
        </row>
        <row r="1366">
          <cell r="A1366" t="str">
            <v>Toronto Island Service Office</v>
          </cell>
          <cell r="B1366" t="str">
            <v>Administrative Offices</v>
          </cell>
          <cell r="C1366" t="str">
            <v>Administrative Offices</v>
          </cell>
          <cell r="D1366">
            <v>20968</v>
          </cell>
          <cell r="E1366">
            <v>70</v>
          </cell>
          <cell r="F1366">
            <v>0</v>
          </cell>
          <cell r="G1366">
            <v>100143.033517</v>
          </cell>
          <cell r="H1366">
            <v>9136.8056469999992</v>
          </cell>
          <cell r="I1366">
            <v>0</v>
          </cell>
          <cell r="J1366">
            <v>0</v>
          </cell>
          <cell r="K1366">
            <v>707.7542594202605</v>
          </cell>
          <cell r="L1366">
            <v>196598.4053945168</v>
          </cell>
          <cell r="M1366">
            <v>21362.81966022943</v>
          </cell>
          <cell r="N1366">
            <v>9.3761162435385721</v>
          </cell>
          <cell r="O1366" t="e">
            <v>#DIV/0!</v>
          </cell>
          <cell r="P1366">
            <v>0.13394451776483673</v>
          </cell>
          <cell r="Q1366">
            <v>360.51642280670274</v>
          </cell>
          <cell r="R1366">
            <v>347.2378366135577</v>
          </cell>
          <cell r="S1366">
            <v>100143.033517</v>
          </cell>
          <cell r="T1366">
            <v>94490.10295957989</v>
          </cell>
          <cell r="U1366">
            <v>0</v>
          </cell>
          <cell r="V1366">
            <v>0</v>
          </cell>
          <cell r="W1366">
            <v>4005.7213406800001</v>
          </cell>
          <cell r="X1366">
            <v>17357.09831954943</v>
          </cell>
          <cell r="Y1366">
            <v>0</v>
          </cell>
          <cell r="Z1366">
            <v>0</v>
          </cell>
        </row>
        <row r="1367">
          <cell r="A1367" t="str">
            <v>Toronto Island Service Yard</v>
          </cell>
          <cell r="B1367" t="str">
            <v>Storage Facilities</v>
          </cell>
          <cell r="C1367" t="str">
            <v>Storage Facilities</v>
          </cell>
          <cell r="D1367">
            <v>34724</v>
          </cell>
          <cell r="E1367">
            <v>70</v>
          </cell>
          <cell r="F1367">
            <v>0</v>
          </cell>
          <cell r="G1367">
            <v>30422.700882000001</v>
          </cell>
          <cell r="H1367">
            <v>0</v>
          </cell>
          <cell r="I1367">
            <v>0</v>
          </cell>
          <cell r="J1367">
            <v>0</v>
          </cell>
          <cell r="K1367">
            <v>109.52217951571323</v>
          </cell>
          <cell r="L1367">
            <v>30422.827643253677</v>
          </cell>
          <cell r="M1367">
            <v>1216.9080352800001</v>
          </cell>
          <cell r="N1367">
            <v>0.87613257813770529</v>
          </cell>
          <cell r="O1367" t="e">
            <v>#DIV/0!</v>
          </cell>
          <cell r="P1367">
            <v>1.2516179687681504E-2</v>
          </cell>
          <cell r="Q1367">
            <v>109.52217951571323</v>
          </cell>
          <cell r="R1367">
            <v>0</v>
          </cell>
          <cell r="S1367">
            <v>30422.700882000001</v>
          </cell>
          <cell r="T1367">
            <v>0</v>
          </cell>
          <cell r="U1367">
            <v>0</v>
          </cell>
          <cell r="V1367">
            <v>0</v>
          </cell>
          <cell r="W1367">
            <v>1216.9080352800001</v>
          </cell>
          <cell r="X1367">
            <v>0</v>
          </cell>
          <cell r="Y1367">
            <v>0</v>
          </cell>
          <cell r="Z1367">
            <v>0</v>
          </cell>
        </row>
        <row r="1368">
          <cell r="A1368" t="str">
            <v>Toronto Island Street Lighting</v>
          </cell>
          <cell r="B1368" t="str">
            <v>Streetlighting</v>
          </cell>
          <cell r="C1368" t="str">
            <v>Streetlighting</v>
          </cell>
          <cell r="D1368">
            <v>225</v>
          </cell>
          <cell r="E1368">
            <v>70</v>
          </cell>
          <cell r="F1368">
            <v>0</v>
          </cell>
          <cell r="G1368">
            <v>94624.963806</v>
          </cell>
          <cell r="H1368">
            <v>0</v>
          </cell>
          <cell r="I1368">
            <v>0</v>
          </cell>
          <cell r="J1368">
            <v>0</v>
          </cell>
          <cell r="K1368">
            <v>340.65128907605708</v>
          </cell>
          <cell r="L1368">
            <v>94625.358076682533</v>
          </cell>
          <cell r="M1368">
            <v>3784.9985522400002</v>
          </cell>
          <cell r="N1368">
            <v>420.55714700747791</v>
          </cell>
          <cell r="O1368" t="e">
            <v>#DIV/0!</v>
          </cell>
          <cell r="P1368">
            <v>6.0079592429639703</v>
          </cell>
          <cell r="Q1368">
            <v>340.65128907605708</v>
          </cell>
          <cell r="R1368">
            <v>0</v>
          </cell>
          <cell r="S1368">
            <v>94624.963806</v>
          </cell>
          <cell r="T1368">
            <v>0</v>
          </cell>
          <cell r="U1368">
            <v>0</v>
          </cell>
          <cell r="V1368">
            <v>0</v>
          </cell>
          <cell r="W1368">
            <v>3784.9985522400002</v>
          </cell>
          <cell r="X1368">
            <v>0</v>
          </cell>
          <cell r="Y1368">
            <v>0</v>
          </cell>
          <cell r="Z1368">
            <v>0</v>
          </cell>
        </row>
        <row r="1369">
          <cell r="A1369" t="str">
            <v>Toronto Reference Library</v>
          </cell>
          <cell r="B1369" t="str">
            <v>Public Libraries</v>
          </cell>
          <cell r="C1369" t="str">
            <v>Public Libraries</v>
          </cell>
          <cell r="D1369">
            <v>416025</v>
          </cell>
          <cell r="E1369">
            <v>70</v>
          </cell>
          <cell r="F1369">
            <v>0</v>
          </cell>
          <cell r="G1369">
            <v>7946049.4918710003</v>
          </cell>
          <cell r="H1369">
            <v>427687.85049999994</v>
          </cell>
          <cell r="I1369">
            <v>0</v>
          </cell>
          <cell r="J1369">
            <v>0</v>
          </cell>
          <cell r="K1369">
            <v>44859.871637737713</v>
          </cell>
          <cell r="L1369">
            <v>12461075.454927143</v>
          </cell>
          <cell r="M1369">
            <v>1130316.312391185</v>
          </cell>
          <cell r="N1369">
            <v>29.952708262549468</v>
          </cell>
          <cell r="O1369" t="e">
            <v>#DIV/0!</v>
          </cell>
          <cell r="P1369">
            <v>0.42789583232213524</v>
          </cell>
          <cell r="Q1369">
            <v>28605.897361477979</v>
          </cell>
          <cell r="R1369">
            <v>16253.974276259736</v>
          </cell>
          <cell r="S1369">
            <v>7946049.4918710003</v>
          </cell>
          <cell r="T1369">
            <v>4423019.4435158493</v>
          </cell>
          <cell r="U1369">
            <v>0</v>
          </cell>
          <cell r="V1369">
            <v>0</v>
          </cell>
          <cell r="W1369">
            <v>317841.97967484</v>
          </cell>
          <cell r="X1369">
            <v>812474.33271634497</v>
          </cell>
          <cell r="Y1369">
            <v>0</v>
          </cell>
          <cell r="Z1369">
            <v>0</v>
          </cell>
        </row>
        <row r="1370">
          <cell r="A1370" t="str">
            <v>Toronto Sculpture Garden</v>
          </cell>
          <cell r="B1370" t="str">
            <v>Outdoor Recreational Facilities</v>
          </cell>
          <cell r="C1370" t="str">
            <v>Outdoor Recreational Facilities</v>
          </cell>
          <cell r="D1370">
            <v>8773</v>
          </cell>
          <cell r="E1370">
            <v>100</v>
          </cell>
          <cell r="F1370">
            <v>0</v>
          </cell>
          <cell r="G1370">
            <v>15471.066018000001</v>
          </cell>
          <cell r="H1370">
            <v>0</v>
          </cell>
          <cell r="I1370">
            <v>0</v>
          </cell>
          <cell r="J1370">
            <v>0</v>
          </cell>
          <cell r="K1370">
            <v>55.696069730790271</v>
          </cell>
          <cell r="L1370">
            <v>15471.130480775075</v>
          </cell>
          <cell r="M1370">
            <v>618.84264072000008</v>
          </cell>
          <cell r="N1370">
            <v>1.7634937285734726</v>
          </cell>
          <cell r="O1370" t="e">
            <v>#DIV/0!</v>
          </cell>
          <cell r="P1370">
            <v>1.7634937285734727E-2</v>
          </cell>
          <cell r="Q1370">
            <v>55.696069730790271</v>
          </cell>
          <cell r="R1370">
            <v>0</v>
          </cell>
          <cell r="S1370">
            <v>15471.066018000001</v>
          </cell>
          <cell r="T1370">
            <v>0</v>
          </cell>
          <cell r="U1370">
            <v>0</v>
          </cell>
          <cell r="V1370">
            <v>0</v>
          </cell>
          <cell r="W1370">
            <v>618.84264072000008</v>
          </cell>
          <cell r="X1370">
            <v>0</v>
          </cell>
          <cell r="Y1370">
            <v>0</v>
          </cell>
          <cell r="Z1370">
            <v>0</v>
          </cell>
        </row>
        <row r="1371">
          <cell r="A1371" t="str">
            <v>Toronto Water Centre</v>
          </cell>
          <cell r="B1371" t="str">
            <v>Administrative Offices</v>
          </cell>
          <cell r="C1371" t="str">
            <v>Administrative Offices</v>
          </cell>
          <cell r="D1371">
            <v>64831</v>
          </cell>
          <cell r="E1371">
            <v>70</v>
          </cell>
          <cell r="F1371">
            <v>0</v>
          </cell>
          <cell r="G1371">
            <v>3126117.365032</v>
          </cell>
          <cell r="H1371">
            <v>143803.17451700001</v>
          </cell>
          <cell r="I1371">
            <v>0</v>
          </cell>
          <cell r="J1371">
            <v>0</v>
          </cell>
          <cell r="K1371">
            <v>16719.207348679611</v>
          </cell>
          <cell r="L1371">
            <v>4644224.2635221146</v>
          </cell>
          <cell r="M1371">
            <v>398226.14719947975</v>
          </cell>
          <cell r="N1371">
            <v>71.63585728312249</v>
          </cell>
          <cell r="O1371" t="e">
            <v>#DIV/0!</v>
          </cell>
          <cell r="P1371">
            <v>1.0233693897588927</v>
          </cell>
          <cell r="Q1371">
            <v>11254.069405875674</v>
          </cell>
          <cell r="R1371">
            <v>5465.1379428039372</v>
          </cell>
          <cell r="S1371">
            <v>3126117.365032</v>
          </cell>
          <cell r="T1371">
            <v>1487169.2899024589</v>
          </cell>
          <cell r="U1371">
            <v>0</v>
          </cell>
          <cell r="V1371">
            <v>0</v>
          </cell>
          <cell r="W1371">
            <v>125044.69460128</v>
          </cell>
          <cell r="X1371">
            <v>273181.45259819977</v>
          </cell>
          <cell r="Y1371">
            <v>0</v>
          </cell>
          <cell r="Z1371">
            <v>0</v>
          </cell>
        </row>
        <row r="1372">
          <cell r="A1372" t="str">
            <v>Toryork Office</v>
          </cell>
          <cell r="B1372" t="str">
            <v>Fire Stations</v>
          </cell>
          <cell r="C1372" t="str">
            <v>Fire Stations</v>
          </cell>
          <cell r="D1372">
            <v>42625</v>
          </cell>
          <cell r="E1372">
            <v>168</v>
          </cell>
          <cell r="F1372">
            <v>0</v>
          </cell>
          <cell r="G1372">
            <v>679969.60984599998</v>
          </cell>
          <cell r="H1372">
            <v>109679.893048</v>
          </cell>
          <cell r="I1372">
            <v>0</v>
          </cell>
          <cell r="J1372">
            <v>0</v>
          </cell>
          <cell r="K1372">
            <v>6616.2075592360488</v>
          </cell>
          <cell r="L1372">
            <v>1837835.4331211247</v>
          </cell>
          <cell r="M1372">
            <v>235556.58041819514</v>
          </cell>
          <cell r="N1372">
            <v>43.116373797563043</v>
          </cell>
          <cell r="O1372" t="e">
            <v>#DIV/0!</v>
          </cell>
          <cell r="P1372">
            <v>0.25664508212835146</v>
          </cell>
          <cell r="Q1372">
            <v>2447.9007949897473</v>
          </cell>
          <cell r="R1372">
            <v>4168.306764246302</v>
          </cell>
          <cell r="S1372">
            <v>679969.60984599998</v>
          </cell>
          <cell r="T1372">
            <v>1134276.5499345015</v>
          </cell>
          <cell r="U1372">
            <v>0</v>
          </cell>
          <cell r="V1372">
            <v>0</v>
          </cell>
          <cell r="W1372">
            <v>27198.78439384</v>
          </cell>
          <cell r="X1372">
            <v>208357.79602435514</v>
          </cell>
          <cell r="Y1372">
            <v>0</v>
          </cell>
          <cell r="Z1372">
            <v>0</v>
          </cell>
        </row>
        <row r="1373">
          <cell r="A1373" t="str">
            <v>Totts Tot Lot</v>
          </cell>
          <cell r="B1373" t="str">
            <v>Outdoor Recreational Facilities</v>
          </cell>
          <cell r="C1373" t="str">
            <v>Outdoor Recreational Facilities</v>
          </cell>
          <cell r="D1373">
            <v>71752</v>
          </cell>
          <cell r="E1373">
            <v>100</v>
          </cell>
          <cell r="F1373">
            <v>0</v>
          </cell>
          <cell r="G1373">
            <v>75.733001000000002</v>
          </cell>
          <cell r="H1373">
            <v>0</v>
          </cell>
          <cell r="I1373">
            <v>0</v>
          </cell>
          <cell r="J1373">
            <v>0</v>
          </cell>
          <cell r="K1373">
            <v>0.27263993959501498</v>
          </cell>
          <cell r="L1373">
            <v>75.733316554170827</v>
          </cell>
          <cell r="M1373">
            <v>3.02932004</v>
          </cell>
          <cell r="N1373">
            <v>1.0554871857811744E-3</v>
          </cell>
          <cell r="O1373" t="e">
            <v>#DIV/0!</v>
          </cell>
          <cell r="P1373">
            <v>1.0554871857811745E-5</v>
          </cell>
          <cell r="Q1373">
            <v>0.27263993959501498</v>
          </cell>
          <cell r="R1373">
            <v>0</v>
          </cell>
          <cell r="S1373">
            <v>75.733001000000002</v>
          </cell>
          <cell r="T1373">
            <v>0</v>
          </cell>
          <cell r="U1373">
            <v>0</v>
          </cell>
          <cell r="V1373">
            <v>0</v>
          </cell>
          <cell r="W1373">
            <v>3.02932004</v>
          </cell>
          <cell r="X1373">
            <v>0</v>
          </cell>
          <cell r="Y1373">
            <v>0</v>
          </cell>
          <cell r="Z1373">
            <v>0</v>
          </cell>
        </row>
        <row r="1374">
          <cell r="A1374" t="str">
            <v>Tournament Park Tennis</v>
          </cell>
          <cell r="B1374" t="str">
            <v>Outdoor Recreational Facilities</v>
          </cell>
          <cell r="C1374" t="str">
            <v>Outdoor Recreational Facilities</v>
          </cell>
          <cell r="D1374">
            <v>1259</v>
          </cell>
          <cell r="E1374">
            <v>100</v>
          </cell>
          <cell r="F1374">
            <v>0</v>
          </cell>
          <cell r="G1374">
            <v>9421.9937419999987</v>
          </cell>
          <cell r="H1374">
            <v>0</v>
          </cell>
          <cell r="I1374">
            <v>0</v>
          </cell>
          <cell r="J1374">
            <v>0</v>
          </cell>
          <cell r="K1374">
            <v>33.919318801106122</v>
          </cell>
          <cell r="L1374">
            <v>9422.0330003072559</v>
          </cell>
          <cell r="M1374">
            <v>376.87974967999997</v>
          </cell>
          <cell r="N1374">
            <v>7.4837434474243496</v>
          </cell>
          <cell r="O1374" t="e">
            <v>#DIV/0!</v>
          </cell>
          <cell r="P1374">
            <v>7.48374344742435E-2</v>
          </cell>
          <cell r="Q1374">
            <v>33.919318801106122</v>
          </cell>
          <cell r="R1374">
            <v>0</v>
          </cell>
          <cell r="S1374">
            <v>9421.9937419999987</v>
          </cell>
          <cell r="T1374">
            <v>0</v>
          </cell>
          <cell r="U1374">
            <v>0</v>
          </cell>
          <cell r="V1374">
            <v>0</v>
          </cell>
          <cell r="W1374">
            <v>376.87974967999997</v>
          </cell>
          <cell r="X1374">
            <v>0</v>
          </cell>
          <cell r="Y1374">
            <v>0</v>
          </cell>
          <cell r="Z1374">
            <v>0</v>
          </cell>
        </row>
        <row r="1375">
          <cell r="A1375" t="str">
            <v>Town Centre Substation</v>
          </cell>
          <cell r="B1375" t="str">
            <v>TTC</v>
          </cell>
          <cell r="C1375" t="str">
            <v>TTC</v>
          </cell>
          <cell r="D1375">
            <v>0</v>
          </cell>
          <cell r="E1375">
            <v>168</v>
          </cell>
          <cell r="F1375">
            <v>0</v>
          </cell>
          <cell r="G1375">
            <v>1752666.1698710001</v>
          </cell>
          <cell r="H1375">
            <v>0</v>
          </cell>
          <cell r="I1375">
            <v>0</v>
          </cell>
          <cell r="J1375">
            <v>0</v>
          </cell>
          <cell r="K1375">
            <v>6309.6245015281484</v>
          </cell>
          <cell r="L1375">
            <v>1752673.4726467079</v>
          </cell>
          <cell r="M1375">
            <v>70106.64679484001</v>
          </cell>
          <cell r="N1375" t="e">
            <v>#DIV/0!</v>
          </cell>
          <cell r="O1375" t="e">
            <v>#DIV/0!</v>
          </cell>
          <cell r="P1375" t="e">
            <v>#DIV/0!</v>
          </cell>
          <cell r="Q1375">
            <v>6309.6245015281484</v>
          </cell>
          <cell r="R1375">
            <v>0</v>
          </cell>
          <cell r="S1375">
            <v>1752666.1698710001</v>
          </cell>
          <cell r="T1375">
            <v>0</v>
          </cell>
          <cell r="U1375">
            <v>0</v>
          </cell>
          <cell r="V1375">
            <v>0</v>
          </cell>
          <cell r="W1375">
            <v>70106.64679484001</v>
          </cell>
          <cell r="X1375">
            <v>0</v>
          </cell>
          <cell r="Y1375">
            <v>0</v>
          </cell>
          <cell r="Z1375">
            <v>0</v>
          </cell>
        </row>
        <row r="1376">
          <cell r="A1376" t="str">
            <v>Townsley Substation</v>
          </cell>
          <cell r="B1376" t="str">
            <v>TTC</v>
          </cell>
          <cell r="C1376" t="str">
            <v>TTC</v>
          </cell>
          <cell r="D1376">
            <v>0</v>
          </cell>
          <cell r="E1376">
            <v>168</v>
          </cell>
          <cell r="F1376">
            <v>0</v>
          </cell>
          <cell r="G1376">
            <v>1280635.65729</v>
          </cell>
          <cell r="H1376">
            <v>0</v>
          </cell>
          <cell r="I1376">
            <v>0</v>
          </cell>
          <cell r="J1376">
            <v>0</v>
          </cell>
          <cell r="K1376">
            <v>4610.3075757788592</v>
          </cell>
          <cell r="L1376">
            <v>1280640.9932719055</v>
          </cell>
          <cell r="M1376">
            <v>51225.426291600001</v>
          </cell>
          <cell r="N1376" t="e">
            <v>#DIV/0!</v>
          </cell>
          <cell r="O1376" t="e">
            <v>#DIV/0!</v>
          </cell>
          <cell r="P1376" t="e">
            <v>#DIV/0!</v>
          </cell>
          <cell r="Q1376">
            <v>4610.3075757788592</v>
          </cell>
          <cell r="R1376">
            <v>0</v>
          </cell>
          <cell r="S1376">
            <v>1280635.65729</v>
          </cell>
          <cell r="T1376">
            <v>0</v>
          </cell>
          <cell r="U1376">
            <v>0</v>
          </cell>
          <cell r="V1376">
            <v>0</v>
          </cell>
          <cell r="W1376">
            <v>51225.426291600001</v>
          </cell>
          <cell r="X1376">
            <v>0</v>
          </cell>
          <cell r="Y1376">
            <v>0</v>
          </cell>
          <cell r="Z1376">
            <v>0</v>
          </cell>
        </row>
        <row r="1377">
          <cell r="A1377" t="str">
            <v>Trace Manes Clubhouse</v>
          </cell>
          <cell r="B1377" t="str">
            <v>Indoor Recreational Facilities</v>
          </cell>
          <cell r="C1377" t="str">
            <v>Indoor Recreational Facilities</v>
          </cell>
          <cell r="D1377">
            <v>6329</v>
          </cell>
          <cell r="E1377">
            <v>100</v>
          </cell>
          <cell r="F1377">
            <v>0</v>
          </cell>
          <cell r="G1377">
            <v>84937.143939000001</v>
          </cell>
          <cell r="H1377">
            <v>18918.243818000003</v>
          </cell>
          <cell r="I1377">
            <v>0</v>
          </cell>
          <cell r="J1377">
            <v>0</v>
          </cell>
          <cell r="K1377">
            <v>1024.7494686233031</v>
          </cell>
          <cell r="L1377">
            <v>284652.63017313974</v>
          </cell>
          <cell r="M1377">
            <v>39336.284356176431</v>
          </cell>
          <cell r="N1377">
            <v>44.975925134008492</v>
          </cell>
          <cell r="O1377" t="e">
            <v>#DIV/0!</v>
          </cell>
          <cell r="P1377">
            <v>0.44975925134008493</v>
          </cell>
          <cell r="Q1377">
            <v>305.77499223755905</v>
          </cell>
          <cell r="R1377">
            <v>718.97447638574397</v>
          </cell>
          <cell r="S1377">
            <v>84937.143939000001</v>
          </cell>
          <cell r="T1377">
            <v>195646.80209261063</v>
          </cell>
          <cell r="U1377">
            <v>0</v>
          </cell>
          <cell r="V1377">
            <v>0</v>
          </cell>
          <cell r="W1377">
            <v>3397.4857575599999</v>
          </cell>
          <cell r="X1377">
            <v>35938.798598616428</v>
          </cell>
          <cell r="Y1377">
            <v>0</v>
          </cell>
          <cell r="Z1377">
            <v>0</v>
          </cell>
        </row>
        <row r="1378">
          <cell r="A1378" t="str">
            <v>Traffic Control Signals</v>
          </cell>
          <cell r="B1378" t="str">
            <v>Traffic Signals</v>
          </cell>
          <cell r="C1378" t="str">
            <v>Traffic Signals</v>
          </cell>
          <cell r="D1378">
            <v>1000</v>
          </cell>
          <cell r="E1378">
            <v>168</v>
          </cell>
          <cell r="F1378">
            <v>0</v>
          </cell>
          <cell r="G1378">
            <v>12515.967096</v>
          </cell>
          <cell r="H1378">
            <v>0</v>
          </cell>
          <cell r="I1378">
            <v>0</v>
          </cell>
          <cell r="J1378">
            <v>0</v>
          </cell>
          <cell r="K1378">
            <v>45.057669285106442</v>
          </cell>
          <cell r="L1378">
            <v>12516.019245862901</v>
          </cell>
          <cell r="M1378">
            <v>500.63868384</v>
          </cell>
          <cell r="N1378">
            <v>12.516019245862902</v>
          </cell>
          <cell r="O1378" t="e">
            <v>#DIV/0!</v>
          </cell>
          <cell r="P1378">
            <v>7.4500114558707753E-2</v>
          </cell>
          <cell r="Q1378">
            <v>45.057669285106442</v>
          </cell>
          <cell r="R1378">
            <v>0</v>
          </cell>
          <cell r="S1378">
            <v>12515.967096</v>
          </cell>
          <cell r="T1378">
            <v>0</v>
          </cell>
          <cell r="U1378">
            <v>0</v>
          </cell>
          <cell r="V1378">
            <v>0</v>
          </cell>
          <cell r="W1378">
            <v>500.63868384</v>
          </cell>
          <cell r="X1378">
            <v>0</v>
          </cell>
          <cell r="Y1378">
            <v>0</v>
          </cell>
          <cell r="Z1378">
            <v>0</v>
          </cell>
        </row>
        <row r="1379">
          <cell r="A1379" t="str">
            <v>Traffic Services and Garage</v>
          </cell>
          <cell r="B1379" t="str">
            <v>Police Stations</v>
          </cell>
          <cell r="C1379" t="str">
            <v>Police Stations</v>
          </cell>
          <cell r="D1379">
            <v>297988</v>
          </cell>
          <cell r="E1379">
            <v>168</v>
          </cell>
          <cell r="F1379">
            <v>0</v>
          </cell>
          <cell r="G1379">
            <v>2715692.7988059996</v>
          </cell>
          <cell r="H1379">
            <v>337923.16983000003</v>
          </cell>
          <cell r="I1379">
            <v>0</v>
          </cell>
          <cell r="J1379">
            <v>0</v>
          </cell>
          <cell r="K1379">
            <v>22619.065884510106</v>
          </cell>
          <cell r="L1379">
            <v>6283073.8568083625</v>
          </cell>
          <cell r="M1379">
            <v>750576.97844659281</v>
          </cell>
          <cell r="N1379">
            <v>21.084989519069097</v>
          </cell>
          <cell r="O1379" t="e">
            <v>#DIV/0!</v>
          </cell>
          <cell r="P1379">
            <v>0.12550588999445891</v>
          </cell>
          <cell r="Q1379">
            <v>9776.5348110935793</v>
          </cell>
          <cell r="R1379">
            <v>12842.531073416525</v>
          </cell>
          <cell r="S1379">
            <v>2715692.7988059996</v>
          </cell>
          <cell r="T1379">
            <v>3494700.0454309112</v>
          </cell>
          <cell r="U1379">
            <v>0</v>
          </cell>
          <cell r="V1379">
            <v>0</v>
          </cell>
          <cell r="W1379">
            <v>108627.71195223999</v>
          </cell>
          <cell r="X1379">
            <v>641949.26649435284</v>
          </cell>
          <cell r="Y1379">
            <v>0</v>
          </cell>
          <cell r="Z1379">
            <v>0</v>
          </cell>
        </row>
        <row r="1380">
          <cell r="A1380" t="str">
            <v>Train Storage Building</v>
          </cell>
          <cell r="B1380" t="str">
            <v>Storage Facilities</v>
          </cell>
          <cell r="C1380" t="str">
            <v>Storage Facilities</v>
          </cell>
          <cell r="D1380">
            <v>30849</v>
          </cell>
          <cell r="E1380">
            <v>70</v>
          </cell>
          <cell r="F1380">
            <v>0</v>
          </cell>
          <cell r="G1380">
            <v>200002.997485</v>
          </cell>
          <cell r="H1380">
            <v>50383.117746000004</v>
          </cell>
          <cell r="I1380">
            <v>0</v>
          </cell>
          <cell r="J1380">
            <v>0</v>
          </cell>
          <cell r="K1380">
            <v>2634.7885474958812</v>
          </cell>
          <cell r="L1380">
            <v>731885.70763774484</v>
          </cell>
          <cell r="M1380">
            <v>103712.42485029875</v>
          </cell>
          <cell r="N1380">
            <v>23.724779008646792</v>
          </cell>
          <cell r="O1380" t="e">
            <v>#DIV/0!</v>
          </cell>
          <cell r="P1380">
            <v>0.3389254144092399</v>
          </cell>
          <cell r="Q1380">
            <v>720.01379099096221</v>
          </cell>
          <cell r="R1380">
            <v>1914.7747565049187</v>
          </cell>
          <cell r="S1380">
            <v>200002.997485</v>
          </cell>
          <cell r="T1380">
            <v>521047.08879380819</v>
          </cell>
          <cell r="U1380">
            <v>0</v>
          </cell>
          <cell r="V1380">
            <v>0</v>
          </cell>
          <cell r="W1380">
            <v>8000.1198994000006</v>
          </cell>
          <cell r="X1380">
            <v>95712.304950898746</v>
          </cell>
          <cell r="Y1380">
            <v>0</v>
          </cell>
          <cell r="Z1380">
            <v>0</v>
          </cell>
        </row>
        <row r="1381">
          <cell r="A1381" t="str">
            <v>Trinity Bellwoods Outdoor Rink</v>
          </cell>
          <cell r="B1381" t="str">
            <v>Outdoor Recreational Facilities</v>
          </cell>
          <cell r="C1381" t="str">
            <v>Outdoor Recreational Facilities</v>
          </cell>
          <cell r="D1381">
            <v>1001</v>
          </cell>
          <cell r="E1381">
            <v>100</v>
          </cell>
          <cell r="F1381">
            <v>0</v>
          </cell>
          <cell r="G1381">
            <v>182238.63384699999</v>
          </cell>
          <cell r="H1381">
            <v>729.70242400000006</v>
          </cell>
          <cell r="I1381">
            <v>0</v>
          </cell>
          <cell r="J1381">
            <v>0</v>
          </cell>
          <cell r="K1381">
            <v>683.79363997119685</v>
          </cell>
          <cell r="L1381">
            <v>189942.6777697769</v>
          </cell>
          <cell r="M1381">
            <v>8675.75375172856</v>
          </cell>
          <cell r="N1381">
            <v>189.75292484493195</v>
          </cell>
          <cell r="O1381" t="e">
            <v>#DIV/0!</v>
          </cell>
          <cell r="P1381">
            <v>1.8975292484493196</v>
          </cell>
          <cell r="Q1381">
            <v>656.06181542870763</v>
          </cell>
          <cell r="R1381">
            <v>27.73182454248926</v>
          </cell>
          <cell r="S1381">
            <v>182238.63384699999</v>
          </cell>
          <cell r="T1381">
            <v>7546.3635582808001</v>
          </cell>
          <cell r="U1381">
            <v>0</v>
          </cell>
          <cell r="V1381">
            <v>0</v>
          </cell>
          <cell r="W1381">
            <v>7289.5453538799993</v>
          </cell>
          <cell r="X1381">
            <v>1386.2083978485603</v>
          </cell>
          <cell r="Y1381">
            <v>0</v>
          </cell>
          <cell r="Z1381">
            <v>0</v>
          </cell>
        </row>
        <row r="1382">
          <cell r="A1382" t="str">
            <v>Trinity Bellwoods Park</v>
          </cell>
          <cell r="B1382" t="str">
            <v>Outdoor Recreational Facilities</v>
          </cell>
          <cell r="C1382" t="str">
            <v>Outdoor Recreational Facilities</v>
          </cell>
          <cell r="D1382">
            <v>42830</v>
          </cell>
          <cell r="E1382">
            <v>100</v>
          </cell>
          <cell r="F1382">
            <v>0</v>
          </cell>
          <cell r="G1382">
            <v>56546.764473000003</v>
          </cell>
          <cell r="H1382">
            <v>7922.6993940000002</v>
          </cell>
          <cell r="I1382">
            <v>0</v>
          </cell>
          <cell r="J1382">
            <v>0</v>
          </cell>
          <cell r="K1382">
            <v>504.6657874485274</v>
          </cell>
          <cell r="L1382">
            <v>140184.94095792429</v>
          </cell>
          <cell r="M1382">
            <v>17312.543390707862</v>
          </cell>
          <cell r="N1382">
            <v>3.2730548904488512</v>
          </cell>
          <cell r="O1382" t="e">
            <v>#DIV/0!</v>
          </cell>
          <cell r="P1382">
            <v>3.273054890448851E-2</v>
          </cell>
          <cell r="Q1382">
            <v>203.5692003042671</v>
          </cell>
          <cell r="R1382">
            <v>301.0965871442603</v>
          </cell>
          <cell r="S1382">
            <v>56546.764473000003</v>
          </cell>
          <cell r="T1382">
            <v>81934.180322929795</v>
          </cell>
          <cell r="U1382">
            <v>0</v>
          </cell>
          <cell r="V1382">
            <v>0</v>
          </cell>
          <cell r="W1382">
            <v>2261.8705789200003</v>
          </cell>
          <cell r="X1382">
            <v>15050.672811787861</v>
          </cell>
          <cell r="Y1382">
            <v>0</v>
          </cell>
          <cell r="Z1382">
            <v>0</v>
          </cell>
        </row>
        <row r="1383">
          <cell r="A1383" t="str">
            <v>Trinity Comm Rec Ctr</v>
          </cell>
          <cell r="B1383" t="str">
            <v>Indoor Recreational Facilities</v>
          </cell>
          <cell r="C1383" t="str">
            <v>Indoor Recreational Facilities</v>
          </cell>
          <cell r="D1383">
            <v>36909</v>
          </cell>
          <cell r="E1383">
            <v>100</v>
          </cell>
          <cell r="F1383">
            <v>0</v>
          </cell>
          <cell r="G1383">
            <v>628900.04117600003</v>
          </cell>
          <cell r="H1383">
            <v>209104.84600699999</v>
          </cell>
          <cell r="I1383">
            <v>0</v>
          </cell>
          <cell r="J1383">
            <v>0</v>
          </cell>
          <cell r="K1383">
            <v>10210.931364945012</v>
          </cell>
          <cell r="L1383">
            <v>2836369.8235958368</v>
          </cell>
          <cell r="M1383">
            <v>422390.38655807782</v>
          </cell>
          <cell r="N1383">
            <v>76.84764755468413</v>
          </cell>
          <cell r="O1383" t="e">
            <v>#DIV/0!</v>
          </cell>
          <cell r="P1383">
            <v>0.76847647554684129</v>
          </cell>
          <cell r="Q1383">
            <v>2264.0495817342176</v>
          </cell>
          <cell r="R1383">
            <v>7946.8817832107943</v>
          </cell>
          <cell r="S1383">
            <v>628900.04117600003</v>
          </cell>
          <cell r="T1383">
            <v>2162499.5859505916</v>
          </cell>
          <cell r="U1383">
            <v>0</v>
          </cell>
          <cell r="V1383">
            <v>0</v>
          </cell>
          <cell r="W1383">
            <v>25156.001647040001</v>
          </cell>
          <cell r="X1383">
            <v>397234.38491103781</v>
          </cell>
          <cell r="Y1383">
            <v>0</v>
          </cell>
          <cell r="Z1383">
            <v>0</v>
          </cell>
        </row>
        <row r="1384">
          <cell r="A1384" t="str">
            <v>Trinity Square Park</v>
          </cell>
          <cell r="B1384" t="str">
            <v>Outdoor Recreational Facilities</v>
          </cell>
          <cell r="C1384" t="str">
            <v>Outdoor Recreational Facilities</v>
          </cell>
          <cell r="D1384">
            <v>1</v>
          </cell>
          <cell r="E1384">
            <v>100</v>
          </cell>
          <cell r="F1384">
            <v>0</v>
          </cell>
          <cell r="G1384">
            <v>58681.776086999998</v>
          </cell>
          <cell r="H1384">
            <v>0</v>
          </cell>
          <cell r="I1384">
            <v>0</v>
          </cell>
          <cell r="J1384">
            <v>0</v>
          </cell>
          <cell r="K1384">
            <v>211.25527413984128</v>
          </cell>
          <cell r="L1384">
            <v>58682.020594400354</v>
          </cell>
          <cell r="M1384">
            <v>2347.2710434800001</v>
          </cell>
          <cell r="N1384">
            <v>58682.020594400354</v>
          </cell>
          <cell r="O1384" t="e">
            <v>#DIV/0!</v>
          </cell>
          <cell r="P1384">
            <v>586.82020594400353</v>
          </cell>
          <cell r="Q1384">
            <v>211.25527413984128</v>
          </cell>
          <cell r="R1384">
            <v>0</v>
          </cell>
          <cell r="S1384">
            <v>58681.776086999998</v>
          </cell>
          <cell r="T1384">
            <v>0</v>
          </cell>
          <cell r="U1384">
            <v>0</v>
          </cell>
          <cell r="V1384">
            <v>0</v>
          </cell>
          <cell r="W1384">
            <v>2347.2710434800001</v>
          </cell>
          <cell r="X1384">
            <v>0</v>
          </cell>
          <cell r="Y1384">
            <v>0</v>
          </cell>
          <cell r="Z1384">
            <v>0</v>
          </cell>
        </row>
        <row r="1385">
          <cell r="A1385" t="str">
            <v>Trinity Substation</v>
          </cell>
          <cell r="B1385" t="str">
            <v>TTC</v>
          </cell>
          <cell r="C1385" t="str">
            <v>TTC</v>
          </cell>
          <cell r="D1385">
            <v>0</v>
          </cell>
          <cell r="E1385">
            <v>168</v>
          </cell>
          <cell r="F1385">
            <v>0</v>
          </cell>
          <cell r="G1385">
            <v>3173061.642645</v>
          </cell>
          <cell r="H1385">
            <v>0</v>
          </cell>
          <cell r="I1385">
            <v>0</v>
          </cell>
          <cell r="J1385">
            <v>0</v>
          </cell>
          <cell r="K1385">
            <v>11423.069509446639</v>
          </cell>
          <cell r="L1385">
            <v>3173074.8637351776</v>
          </cell>
          <cell r="M1385">
            <v>126922.4657058</v>
          </cell>
          <cell r="N1385" t="e">
            <v>#DIV/0!</v>
          </cell>
          <cell r="O1385" t="e">
            <v>#DIV/0!</v>
          </cell>
          <cell r="P1385" t="e">
            <v>#DIV/0!</v>
          </cell>
          <cell r="Q1385">
            <v>11423.069509446639</v>
          </cell>
          <cell r="R1385">
            <v>0</v>
          </cell>
          <cell r="S1385">
            <v>3173061.642645</v>
          </cell>
          <cell r="T1385">
            <v>0</v>
          </cell>
          <cell r="U1385">
            <v>0</v>
          </cell>
          <cell r="V1385">
            <v>0</v>
          </cell>
          <cell r="W1385">
            <v>126922.4657058</v>
          </cell>
          <cell r="X1385">
            <v>0</v>
          </cell>
          <cell r="Y1385">
            <v>0</v>
          </cell>
          <cell r="Z1385">
            <v>0</v>
          </cell>
        </row>
        <row r="1386">
          <cell r="A1386" t="str">
            <v>True Davidson Acres</v>
          </cell>
          <cell r="B1386" t="str">
            <v>Long Term Care Homes</v>
          </cell>
          <cell r="C1386" t="str">
            <v>Long Term Care Homes</v>
          </cell>
          <cell r="D1386">
            <v>130082</v>
          </cell>
          <cell r="E1386">
            <v>168</v>
          </cell>
          <cell r="F1386">
            <v>0</v>
          </cell>
          <cell r="G1386">
            <v>2546705.0053929999</v>
          </cell>
          <cell r="H1386">
            <v>390976.96044600004</v>
          </cell>
          <cell r="I1386">
            <v>0</v>
          </cell>
          <cell r="J1386">
            <v>0</v>
          </cell>
          <cell r="K1386">
            <v>24026.979083503782</v>
          </cell>
          <cell r="L1386">
            <v>6674160.8565288289</v>
          </cell>
          <cell r="M1386">
            <v>844603.22220538184</v>
          </cell>
          <cell r="N1386">
            <v>51.307335807635404</v>
          </cell>
          <cell r="O1386" t="e">
            <v>#DIV/0!</v>
          </cell>
          <cell r="P1386">
            <v>0.30540080837878214</v>
          </cell>
          <cell r="Q1386">
            <v>9168.1762199898803</v>
          </cell>
          <cell r="R1386">
            <v>14858.802863513902</v>
          </cell>
          <cell r="S1386">
            <v>2546705.0053929999</v>
          </cell>
          <cell r="T1386">
            <v>4043366.4318443984</v>
          </cell>
          <cell r="U1386">
            <v>0</v>
          </cell>
          <cell r="V1386">
            <v>0</v>
          </cell>
          <cell r="W1386">
            <v>101868.20021571999</v>
          </cell>
          <cell r="X1386">
            <v>742735.02198966185</v>
          </cell>
          <cell r="Y1386">
            <v>0</v>
          </cell>
          <cell r="Z1386">
            <v>0</v>
          </cell>
        </row>
        <row r="1387">
          <cell r="A1387" t="str">
            <v>Trumpeter Park</v>
          </cell>
          <cell r="B1387" t="str">
            <v>Outdoor Recreational Facilities</v>
          </cell>
          <cell r="C1387" t="str">
            <v>Outdoor Recreational Facilities</v>
          </cell>
          <cell r="D1387">
            <v>26210</v>
          </cell>
          <cell r="E1387">
            <v>100</v>
          </cell>
          <cell r="F1387">
            <v>0</v>
          </cell>
          <cell r="G1387">
            <v>1720.2460160000001</v>
          </cell>
          <cell r="H1387">
            <v>0</v>
          </cell>
          <cell r="I1387">
            <v>0</v>
          </cell>
          <cell r="J1387">
            <v>0</v>
          </cell>
          <cell r="K1387">
            <v>6.1929114612902403</v>
          </cell>
          <cell r="L1387">
            <v>1720.2531836917335</v>
          </cell>
          <cell r="M1387">
            <v>68.809840640000004</v>
          </cell>
          <cell r="N1387">
            <v>6.5633467519715133E-2</v>
          </cell>
          <cell r="O1387" t="e">
            <v>#DIV/0!</v>
          </cell>
          <cell r="P1387">
            <v>6.5633467519715129E-4</v>
          </cell>
          <cell r="Q1387">
            <v>6.1929114612902403</v>
          </cell>
          <cell r="R1387">
            <v>0</v>
          </cell>
          <cell r="S1387">
            <v>1720.2460160000001</v>
          </cell>
          <cell r="T1387">
            <v>0</v>
          </cell>
          <cell r="U1387">
            <v>0</v>
          </cell>
          <cell r="V1387">
            <v>0</v>
          </cell>
          <cell r="W1387">
            <v>68.809840640000004</v>
          </cell>
          <cell r="X1387">
            <v>0</v>
          </cell>
          <cell r="Y1387">
            <v>0</v>
          </cell>
          <cell r="Z1387">
            <v>0</v>
          </cell>
        </row>
        <row r="1388">
          <cell r="A1388" t="str">
            <v>TTC Various Locations</v>
          </cell>
          <cell r="B1388" t="str">
            <v>TTC</v>
          </cell>
          <cell r="C1388" t="str">
            <v>TTC</v>
          </cell>
          <cell r="D1388">
            <v>30</v>
          </cell>
          <cell r="E1388">
            <v>168</v>
          </cell>
          <cell r="F1388">
            <v>0</v>
          </cell>
          <cell r="G1388">
            <v>36345.361357000002</v>
          </cell>
          <cell r="H1388">
            <v>0</v>
          </cell>
          <cell r="I1388">
            <v>0</v>
          </cell>
          <cell r="J1388">
            <v>0</v>
          </cell>
          <cell r="K1388">
            <v>130.84384606562034</v>
          </cell>
          <cell r="L1388">
            <v>36345.512796005649</v>
          </cell>
          <cell r="M1388">
            <v>1453.8144542800001</v>
          </cell>
          <cell r="N1388">
            <v>1211.5170932001884</v>
          </cell>
          <cell r="O1388" t="e">
            <v>#DIV/0!</v>
          </cell>
          <cell r="P1388">
            <v>7.2114112690487406</v>
          </cell>
          <cell r="Q1388">
            <v>130.84384606562034</v>
          </cell>
          <cell r="R1388">
            <v>0</v>
          </cell>
          <cell r="S1388">
            <v>36345.361357000002</v>
          </cell>
          <cell r="T1388">
            <v>0</v>
          </cell>
          <cell r="U1388">
            <v>0</v>
          </cell>
          <cell r="V1388">
            <v>0</v>
          </cell>
          <cell r="W1388">
            <v>1453.8144542800001</v>
          </cell>
          <cell r="X1388">
            <v>0</v>
          </cell>
          <cell r="Y1388">
            <v>0</v>
          </cell>
          <cell r="Z1388">
            <v>0</v>
          </cell>
        </row>
        <row r="1389">
          <cell r="A1389" t="str">
            <v>TW Various Locations</v>
          </cell>
          <cell r="B1389" t="str">
            <v>Water Misc Service</v>
          </cell>
          <cell r="C1389" t="str">
            <v>Water Misc Service</v>
          </cell>
          <cell r="D1389">
            <v>7</v>
          </cell>
          <cell r="E1389">
            <v>168</v>
          </cell>
          <cell r="F1389">
            <v>0</v>
          </cell>
          <cell r="G1389">
            <v>119088.29395600001</v>
          </cell>
          <cell r="H1389">
            <v>0</v>
          </cell>
          <cell r="I1389">
            <v>0</v>
          </cell>
          <cell r="J1389">
            <v>0</v>
          </cell>
          <cell r="K1389">
            <v>428.71964456600932</v>
          </cell>
          <cell r="L1389">
            <v>119088.79015722481</v>
          </cell>
          <cell r="M1389">
            <v>4763.5317582400003</v>
          </cell>
          <cell r="N1389">
            <v>17012.684308174972</v>
          </cell>
          <cell r="O1389" t="e">
            <v>#DIV/0!</v>
          </cell>
          <cell r="P1389">
            <v>101.26597802485102</v>
          </cell>
          <cell r="Q1389">
            <v>428.71964456600932</v>
          </cell>
          <cell r="R1389">
            <v>0</v>
          </cell>
          <cell r="S1389">
            <v>119088.29395600001</v>
          </cell>
          <cell r="T1389">
            <v>0</v>
          </cell>
          <cell r="U1389">
            <v>0</v>
          </cell>
          <cell r="V1389">
            <v>0</v>
          </cell>
          <cell r="W1389">
            <v>4763.5317582400003</v>
          </cell>
          <cell r="X1389">
            <v>0</v>
          </cell>
          <cell r="Y1389">
            <v>0</v>
          </cell>
          <cell r="Z1389">
            <v>0</v>
          </cell>
        </row>
        <row r="1390">
          <cell r="A1390" t="str">
            <v>Ukranian Canadian Memorial Park</v>
          </cell>
          <cell r="B1390" t="str">
            <v>Outdoor Recreational Facilities</v>
          </cell>
          <cell r="C1390" t="str">
            <v>Outdoor Recreational Facilities</v>
          </cell>
          <cell r="D1390">
            <v>24627</v>
          </cell>
          <cell r="E1390">
            <v>100</v>
          </cell>
          <cell r="F1390">
            <v>0</v>
          </cell>
          <cell r="G1390">
            <v>21304.704408999998</v>
          </cell>
          <cell r="H1390">
            <v>0</v>
          </cell>
          <cell r="I1390">
            <v>0</v>
          </cell>
          <cell r="J1390">
            <v>0</v>
          </cell>
          <cell r="K1390">
            <v>76.697255442966124</v>
          </cell>
          <cell r="L1390">
            <v>21304.793178601703</v>
          </cell>
          <cell r="M1390">
            <v>852.18817635999994</v>
          </cell>
          <cell r="N1390">
            <v>0.86509900428804576</v>
          </cell>
          <cell r="O1390" t="e">
            <v>#DIV/0!</v>
          </cell>
          <cell r="P1390">
            <v>8.6509900428804569E-3</v>
          </cell>
          <cell r="Q1390">
            <v>76.697255442966124</v>
          </cell>
          <cell r="R1390">
            <v>0</v>
          </cell>
          <cell r="S1390">
            <v>21304.704408999998</v>
          </cell>
          <cell r="T1390">
            <v>0</v>
          </cell>
          <cell r="U1390">
            <v>0</v>
          </cell>
          <cell r="V1390">
            <v>0</v>
          </cell>
          <cell r="W1390">
            <v>852.18817635999994</v>
          </cell>
          <cell r="X1390">
            <v>0</v>
          </cell>
          <cell r="Y1390">
            <v>0</v>
          </cell>
          <cell r="Z1390">
            <v>0</v>
          </cell>
        </row>
        <row r="1391">
          <cell r="A1391" t="str">
            <v>Underpass Park</v>
          </cell>
          <cell r="B1391" t="str">
            <v>Outdoor Recreational Facilities</v>
          </cell>
          <cell r="C1391" t="str">
            <v>Outdoor Recreational Facilities</v>
          </cell>
          <cell r="D1391">
            <v>93043</v>
          </cell>
          <cell r="E1391">
            <v>100</v>
          </cell>
          <cell r="F1391">
            <v>0</v>
          </cell>
          <cell r="G1391">
            <v>7636.7934239999995</v>
          </cell>
          <cell r="H1391">
            <v>0</v>
          </cell>
          <cell r="I1391">
            <v>0</v>
          </cell>
          <cell r="J1391">
            <v>0</v>
          </cell>
          <cell r="K1391">
            <v>27.492570878301358</v>
          </cell>
          <cell r="L1391">
            <v>7636.8252439725993</v>
          </cell>
          <cell r="M1391">
            <v>305.47173695999999</v>
          </cell>
          <cell r="N1391">
            <v>8.2078450221645893E-2</v>
          </cell>
          <cell r="O1391" t="e">
            <v>#DIV/0!</v>
          </cell>
          <cell r="P1391">
            <v>8.2078450221645892E-4</v>
          </cell>
          <cell r="Q1391">
            <v>27.492570878301358</v>
          </cell>
          <cell r="R1391">
            <v>0</v>
          </cell>
          <cell r="S1391">
            <v>7636.7934239999995</v>
          </cell>
          <cell r="T1391">
            <v>0</v>
          </cell>
          <cell r="U1391">
            <v>0</v>
          </cell>
          <cell r="V1391">
            <v>0</v>
          </cell>
          <cell r="W1391">
            <v>305.47173695999999</v>
          </cell>
          <cell r="X1391">
            <v>0</v>
          </cell>
          <cell r="Y1391">
            <v>0</v>
          </cell>
          <cell r="Z1391">
            <v>0</v>
          </cell>
        </row>
        <row r="1392">
          <cell r="A1392" t="str">
            <v>Union Station</v>
          </cell>
          <cell r="B1392" t="str">
            <v>Transportation Hub</v>
          </cell>
          <cell r="C1392" t="str">
            <v>Transportation Hub</v>
          </cell>
          <cell r="D1392">
            <v>765564</v>
          </cell>
          <cell r="E1392">
            <v>168</v>
          </cell>
          <cell r="F1392">
            <v>0</v>
          </cell>
          <cell r="G1392">
            <v>14483369.418259</v>
          </cell>
          <cell r="H1392">
            <v>284792.88333300001</v>
          </cell>
          <cell r="I1392">
            <v>47442.588103590198</v>
          </cell>
          <cell r="J1392">
            <v>24897.695134101843</v>
          </cell>
          <cell r="K1392">
            <v>135303.98250542913</v>
          </cell>
          <cell r="L1392">
            <v>37584439.584841423</v>
          </cell>
          <cell r="M1392">
            <v>3681042.206686317</v>
          </cell>
          <cell r="N1392">
            <v>49.093791746792462</v>
          </cell>
          <cell r="O1392" t="e">
            <v>#DIV/0!</v>
          </cell>
          <cell r="P1392">
            <v>0.29222495087376466</v>
          </cell>
          <cell r="Q1392">
            <v>52140.347156273674</v>
          </cell>
          <cell r="R1392">
            <v>10823.352111463411</v>
          </cell>
          <cell r="S1392">
            <v>14483369.418259</v>
          </cell>
          <cell r="T1392">
            <v>2945242.561564886</v>
          </cell>
          <cell r="U1392">
            <v>13178496.695441723</v>
          </cell>
          <cell r="V1392">
            <v>6916026.4261394013</v>
          </cell>
          <cell r="W1392">
            <v>579334.77673036</v>
          </cell>
          <cell r="X1392">
            <v>541018.19253886677</v>
          </cell>
          <cell r="Y1392">
            <v>2478881.5813807189</v>
          </cell>
          <cell r="Z1392">
            <v>81807.656036371191</v>
          </cell>
        </row>
        <row r="1393">
          <cell r="A1393" t="str">
            <v>Union Subway Stn</v>
          </cell>
          <cell r="B1393" t="str">
            <v>TTC</v>
          </cell>
          <cell r="C1393" t="str">
            <v>TTC</v>
          </cell>
          <cell r="D1393">
            <v>0</v>
          </cell>
          <cell r="E1393">
            <v>168</v>
          </cell>
          <cell r="F1393">
            <v>0</v>
          </cell>
          <cell r="G1393">
            <v>1722712.0462580002</v>
          </cell>
          <cell r="H1393">
            <v>0</v>
          </cell>
          <cell r="I1393">
            <v>0</v>
          </cell>
          <cell r="J1393">
            <v>0</v>
          </cell>
          <cell r="K1393">
            <v>6201.7892072094946</v>
          </cell>
          <cell r="L1393">
            <v>1722719.2242248596</v>
          </cell>
          <cell r="M1393">
            <v>68908.481850320008</v>
          </cell>
          <cell r="N1393" t="e">
            <v>#DIV/0!</v>
          </cell>
          <cell r="O1393" t="e">
            <v>#DIV/0!</v>
          </cell>
          <cell r="P1393" t="e">
            <v>#DIV/0!</v>
          </cell>
          <cell r="Q1393">
            <v>6201.7892072094946</v>
          </cell>
          <cell r="R1393">
            <v>0</v>
          </cell>
          <cell r="S1393">
            <v>1722712.0462580002</v>
          </cell>
          <cell r="T1393">
            <v>0</v>
          </cell>
          <cell r="U1393">
            <v>0</v>
          </cell>
          <cell r="V1393">
            <v>0</v>
          </cell>
          <cell r="W1393">
            <v>68908.481850320008</v>
          </cell>
          <cell r="X1393">
            <v>0</v>
          </cell>
          <cell r="Y1393">
            <v>0</v>
          </cell>
          <cell r="Z1393">
            <v>0</v>
          </cell>
        </row>
        <row r="1394">
          <cell r="A1394" t="str">
            <v>University Avenue Islands</v>
          </cell>
          <cell r="B1394" t="str">
            <v>Outdoor Recreational Facilities</v>
          </cell>
          <cell r="C1394" t="str">
            <v>Outdoor Recreational Facilities</v>
          </cell>
          <cell r="D1394">
            <v>1</v>
          </cell>
          <cell r="E1394">
            <v>100</v>
          </cell>
          <cell r="F1394">
            <v>0</v>
          </cell>
          <cell r="G1394">
            <v>18290.445709</v>
          </cell>
          <cell r="H1394">
            <v>0</v>
          </cell>
          <cell r="I1394">
            <v>0</v>
          </cell>
          <cell r="J1394">
            <v>0</v>
          </cell>
          <cell r="K1394">
            <v>65.845878909085627</v>
          </cell>
          <cell r="L1394">
            <v>18290.521919190451</v>
          </cell>
          <cell r="M1394">
            <v>731.61782835999998</v>
          </cell>
          <cell r="N1394">
            <v>18290.521919190451</v>
          </cell>
          <cell r="O1394" t="e">
            <v>#DIV/0!</v>
          </cell>
          <cell r="P1394">
            <v>182.90521919190451</v>
          </cell>
          <cell r="Q1394">
            <v>65.845878909085627</v>
          </cell>
          <cell r="R1394">
            <v>0</v>
          </cell>
          <cell r="S1394">
            <v>18290.445709</v>
          </cell>
          <cell r="T1394">
            <v>0</v>
          </cell>
          <cell r="U1394">
            <v>0</v>
          </cell>
          <cell r="V1394">
            <v>0</v>
          </cell>
          <cell r="W1394">
            <v>731.61782835999998</v>
          </cell>
          <cell r="X1394">
            <v>0</v>
          </cell>
          <cell r="Y1394">
            <v>0</v>
          </cell>
          <cell r="Z1394">
            <v>0</v>
          </cell>
        </row>
        <row r="1395">
          <cell r="A1395" t="str">
            <v>University Settlement House R.C</v>
          </cell>
          <cell r="B1395" t="str">
            <v>Indoor Recreational Facilities</v>
          </cell>
          <cell r="C1395" t="str">
            <v>Indoor Recreational Facilities</v>
          </cell>
          <cell r="D1395">
            <v>47566</v>
          </cell>
          <cell r="E1395">
            <v>100</v>
          </cell>
          <cell r="F1395">
            <v>0</v>
          </cell>
          <cell r="G1395">
            <v>601751.92512899998</v>
          </cell>
          <cell r="H1395">
            <v>126596.78348099999</v>
          </cell>
          <cell r="I1395">
            <v>0</v>
          </cell>
          <cell r="J1395">
            <v>0</v>
          </cell>
          <cell r="K1395">
            <v>6977.5371774344585</v>
          </cell>
          <cell r="L1395">
            <v>1938204.7715095719</v>
          </cell>
          <cell r="M1395">
            <v>264564.72061618086</v>
          </cell>
          <cell r="N1395">
            <v>40.747693131849893</v>
          </cell>
          <cell r="O1395" t="e">
            <v>#DIV/0!</v>
          </cell>
          <cell r="P1395">
            <v>0.40747693131849894</v>
          </cell>
          <cell r="Q1395">
            <v>2166.3159567432767</v>
          </cell>
          <cell r="R1395">
            <v>4811.2212206911818</v>
          </cell>
          <cell r="S1395">
            <v>601751.92512899998</v>
          </cell>
          <cell r="T1395">
            <v>1309225.9557254575</v>
          </cell>
          <cell r="U1395">
            <v>0</v>
          </cell>
          <cell r="V1395">
            <v>0</v>
          </cell>
          <cell r="W1395">
            <v>24070.077005160001</v>
          </cell>
          <cell r="X1395">
            <v>240494.64361102087</v>
          </cell>
          <cell r="Y1395">
            <v>0</v>
          </cell>
          <cell r="Z1395">
            <v>0</v>
          </cell>
        </row>
        <row r="1396">
          <cell r="A1396" t="str">
            <v>Unknown</v>
          </cell>
          <cell r="B1396" t="str">
            <v>Water Misc Service</v>
          </cell>
          <cell r="C1396" t="str">
            <v>Water Misc Service</v>
          </cell>
          <cell r="D1396">
            <v>6</v>
          </cell>
          <cell r="E1396">
            <v>168</v>
          </cell>
          <cell r="F1396">
            <v>0</v>
          </cell>
          <cell r="G1396">
            <v>70262.440696000005</v>
          </cell>
          <cell r="H1396">
            <v>0</v>
          </cell>
          <cell r="I1396">
            <v>0</v>
          </cell>
          <cell r="J1396">
            <v>0</v>
          </cell>
          <cell r="K1396">
            <v>252.94584044221045</v>
          </cell>
          <cell r="L1396">
            <v>70262.733456169575</v>
          </cell>
          <cell r="M1396">
            <v>2810.4976278400004</v>
          </cell>
          <cell r="N1396">
            <v>11710.455576028262</v>
          </cell>
          <cell r="O1396" t="e">
            <v>#DIV/0!</v>
          </cell>
          <cell r="P1396">
            <v>69.70509271445394</v>
          </cell>
          <cell r="Q1396">
            <v>252.94584044221045</v>
          </cell>
          <cell r="R1396">
            <v>0</v>
          </cell>
          <cell r="S1396">
            <v>70262.440696000005</v>
          </cell>
          <cell r="T1396">
            <v>0</v>
          </cell>
          <cell r="U1396">
            <v>0</v>
          </cell>
          <cell r="V1396">
            <v>0</v>
          </cell>
          <cell r="W1396">
            <v>2810.4976278400004</v>
          </cell>
          <cell r="X1396">
            <v>0</v>
          </cell>
          <cell r="Y1396">
            <v>0</v>
          </cell>
          <cell r="Z1396">
            <v>0</v>
          </cell>
        </row>
        <row r="1397">
          <cell r="A1397" t="str">
            <v>Valleyfield Rink (outdoor)</v>
          </cell>
          <cell r="B1397" t="str">
            <v>Outdoor Recreational Facilities</v>
          </cell>
          <cell r="C1397" t="str">
            <v>Outdoor Recreational Facilities</v>
          </cell>
          <cell r="D1397">
            <v>267989</v>
          </cell>
          <cell r="E1397">
            <v>100</v>
          </cell>
          <cell r="F1397">
            <v>0</v>
          </cell>
          <cell r="G1397">
            <v>137151.85454500001</v>
          </cell>
          <cell r="H1397">
            <v>0</v>
          </cell>
          <cell r="I1397">
            <v>0</v>
          </cell>
          <cell r="J1397">
            <v>0</v>
          </cell>
          <cell r="K1397">
            <v>493.74873363981817</v>
          </cell>
          <cell r="L1397">
            <v>137152.4260110606</v>
          </cell>
          <cell r="M1397">
            <v>5486.0741818000006</v>
          </cell>
          <cell r="N1397">
            <v>0.51178378967442917</v>
          </cell>
          <cell r="O1397" t="e">
            <v>#DIV/0!</v>
          </cell>
          <cell r="P1397">
            <v>5.1178378967442918E-3</v>
          </cell>
          <cell r="Q1397">
            <v>493.74873363981817</v>
          </cell>
          <cell r="R1397">
            <v>0</v>
          </cell>
          <cell r="S1397">
            <v>137151.85454500001</v>
          </cell>
          <cell r="T1397">
            <v>0</v>
          </cell>
          <cell r="U1397">
            <v>0</v>
          </cell>
          <cell r="V1397">
            <v>0</v>
          </cell>
          <cell r="W1397">
            <v>5486.0741818000006</v>
          </cell>
          <cell r="X1397">
            <v>0</v>
          </cell>
          <cell r="Y1397">
            <v>0</v>
          </cell>
          <cell r="Z1397">
            <v>0</v>
          </cell>
        </row>
        <row r="1398">
          <cell r="A1398" t="str">
            <v>Valleymede Sewage Pumping Stn</v>
          </cell>
          <cell r="B1398" t="str">
            <v>Sewage Pumping Facilities</v>
          </cell>
          <cell r="C1398" t="str">
            <v>Sewage Pumping Facilities</v>
          </cell>
          <cell r="D1398">
            <v>1</v>
          </cell>
          <cell r="E1398">
            <v>168</v>
          </cell>
          <cell r="F1398">
            <v>101.06</v>
          </cell>
          <cell r="G1398">
            <v>73896.308036999995</v>
          </cell>
          <cell r="H1398">
            <v>0</v>
          </cell>
          <cell r="I1398">
            <v>0</v>
          </cell>
          <cell r="J1398">
            <v>0</v>
          </cell>
          <cell r="K1398">
            <v>266.0278173778205</v>
          </cell>
          <cell r="L1398">
            <v>73896.615938283474</v>
          </cell>
          <cell r="M1398">
            <v>2955.8523214799998</v>
          </cell>
          <cell r="N1398">
            <v>73896.615938283474</v>
          </cell>
          <cell r="O1398">
            <v>731.21527744195009</v>
          </cell>
          <cell r="P1398">
            <v>439.86080915644925</v>
          </cell>
          <cell r="Q1398">
            <v>266.0278173778205</v>
          </cell>
          <cell r="R1398">
            <v>0</v>
          </cell>
          <cell r="S1398">
            <v>73896.308036999995</v>
          </cell>
          <cell r="T1398">
            <v>0</v>
          </cell>
          <cell r="U1398">
            <v>0</v>
          </cell>
          <cell r="V1398">
            <v>0</v>
          </cell>
          <cell r="W1398">
            <v>2955.8523214799998</v>
          </cell>
          <cell r="X1398">
            <v>0</v>
          </cell>
          <cell r="Y1398">
            <v>0</v>
          </cell>
          <cell r="Z1398">
            <v>0</v>
          </cell>
        </row>
        <row r="1399">
          <cell r="A1399" t="str">
            <v>Vermont Square Park</v>
          </cell>
          <cell r="B1399" t="str">
            <v>Outdoor Recreational Facilities</v>
          </cell>
          <cell r="C1399" t="str">
            <v>Outdoor Recreational Facilities</v>
          </cell>
          <cell r="D1399">
            <v>1</v>
          </cell>
          <cell r="E1399">
            <v>100</v>
          </cell>
          <cell r="F1399">
            <v>0</v>
          </cell>
          <cell r="G1399">
            <v>5508.3601859999999</v>
          </cell>
          <cell r="H1399">
            <v>0</v>
          </cell>
          <cell r="I1399">
            <v>0</v>
          </cell>
          <cell r="J1399">
            <v>0</v>
          </cell>
          <cell r="K1399">
            <v>19.83017929500279</v>
          </cell>
          <cell r="L1399">
            <v>5508.3831375007749</v>
          </cell>
          <cell r="M1399">
            <v>220.33440744000001</v>
          </cell>
          <cell r="N1399">
            <v>5508.3831375007749</v>
          </cell>
          <cell r="O1399" t="e">
            <v>#DIV/0!</v>
          </cell>
          <cell r="P1399">
            <v>55.083831375007748</v>
          </cell>
          <cell r="Q1399">
            <v>19.83017929500279</v>
          </cell>
          <cell r="R1399">
            <v>0</v>
          </cell>
          <cell r="S1399">
            <v>5508.3601859999999</v>
          </cell>
          <cell r="T1399">
            <v>0</v>
          </cell>
          <cell r="U1399">
            <v>0</v>
          </cell>
          <cell r="V1399">
            <v>0</v>
          </cell>
          <cell r="W1399">
            <v>220.33440744000001</v>
          </cell>
          <cell r="X1399">
            <v>0</v>
          </cell>
          <cell r="Y1399">
            <v>0</v>
          </cell>
          <cell r="Z1399">
            <v>0</v>
          </cell>
        </row>
        <row r="1400">
          <cell r="A1400" t="str">
            <v>Victoria Park Subway Stn</v>
          </cell>
          <cell r="B1400" t="str">
            <v>TTC</v>
          </cell>
          <cell r="C1400" t="str">
            <v>TTC</v>
          </cell>
          <cell r="D1400">
            <v>0</v>
          </cell>
          <cell r="E1400">
            <v>168</v>
          </cell>
          <cell r="F1400">
            <v>0</v>
          </cell>
          <cell r="G1400">
            <v>8453294.552596001</v>
          </cell>
          <cell r="H1400">
            <v>0</v>
          </cell>
          <cell r="I1400">
            <v>0</v>
          </cell>
          <cell r="J1400">
            <v>0</v>
          </cell>
          <cell r="K1400">
            <v>30431.987188763891</v>
          </cell>
          <cell r="L1400">
            <v>8453329.7746566366</v>
          </cell>
          <cell r="M1400">
            <v>338131.78210384003</v>
          </cell>
          <cell r="N1400" t="e">
            <v>#DIV/0!</v>
          </cell>
          <cell r="O1400" t="e">
            <v>#DIV/0!</v>
          </cell>
          <cell r="P1400" t="e">
            <v>#DIV/0!</v>
          </cell>
          <cell r="Q1400">
            <v>30431.987188763891</v>
          </cell>
          <cell r="R1400">
            <v>0</v>
          </cell>
          <cell r="S1400">
            <v>8453294.552596001</v>
          </cell>
          <cell r="T1400">
            <v>0</v>
          </cell>
          <cell r="U1400">
            <v>0</v>
          </cell>
          <cell r="V1400">
            <v>0</v>
          </cell>
          <cell r="W1400">
            <v>338131.78210384003</v>
          </cell>
          <cell r="X1400">
            <v>0</v>
          </cell>
          <cell r="Y1400">
            <v>0</v>
          </cell>
          <cell r="Z1400">
            <v>0</v>
          </cell>
        </row>
        <row r="1401">
          <cell r="A1401" t="str">
            <v>Victoria Park Transfer Station</v>
          </cell>
          <cell r="B1401" t="str">
            <v>Transfer Stations</v>
          </cell>
          <cell r="C1401" t="str">
            <v>Transfer Stations</v>
          </cell>
          <cell r="D1401">
            <v>83959</v>
          </cell>
          <cell r="E1401">
            <v>70</v>
          </cell>
          <cell r="F1401">
            <v>0</v>
          </cell>
          <cell r="G1401">
            <v>947172.19200000004</v>
          </cell>
          <cell r="H1401">
            <v>104215.135318</v>
          </cell>
          <cell r="I1401">
            <v>0</v>
          </cell>
          <cell r="J1401">
            <v>0</v>
          </cell>
          <cell r="K1401">
            <v>7370.456610447377</v>
          </cell>
          <cell r="L1401">
            <v>2047349.0584576048</v>
          </cell>
          <cell r="M1401">
            <v>235863.33809225145</v>
          </cell>
          <cell r="N1401">
            <v>24.385105330668598</v>
          </cell>
          <cell r="O1401" t="e">
            <v>#DIV/0!</v>
          </cell>
          <cell r="P1401">
            <v>0.34835864758097995</v>
          </cell>
          <cell r="Q1401">
            <v>3409.8340987828801</v>
          </cell>
          <cell r="R1401">
            <v>3960.6225116644969</v>
          </cell>
          <cell r="S1401">
            <v>947172.19200000004</v>
          </cell>
          <cell r="T1401">
            <v>1077761.6649181605</v>
          </cell>
          <cell r="U1401">
            <v>0</v>
          </cell>
          <cell r="V1401">
            <v>0</v>
          </cell>
          <cell r="W1401">
            <v>37886.88768</v>
          </cell>
          <cell r="X1401">
            <v>197976.45041225143</v>
          </cell>
          <cell r="Y1401">
            <v>0</v>
          </cell>
          <cell r="Z1401">
            <v>0</v>
          </cell>
        </row>
        <row r="1402">
          <cell r="A1402" t="str">
            <v>Victoria Village</v>
          </cell>
          <cell r="B1402" t="str">
            <v>Public Libraries</v>
          </cell>
          <cell r="C1402" t="str">
            <v>Public Libraries</v>
          </cell>
          <cell r="D1402">
            <v>5382</v>
          </cell>
          <cell r="E1402">
            <v>70</v>
          </cell>
          <cell r="F1402">
            <v>0</v>
          </cell>
          <cell r="G1402">
            <v>63841.881896999999</v>
          </cell>
          <cell r="H1402">
            <v>10529.83266</v>
          </cell>
          <cell r="I1402">
            <v>0</v>
          </cell>
          <cell r="J1402">
            <v>0</v>
          </cell>
          <cell r="K1402">
            <v>630.01057548247638</v>
          </cell>
          <cell r="L1402">
            <v>175002.93763402122</v>
          </cell>
          <cell r="M1402">
            <v>22557.0930817554</v>
          </cell>
          <cell r="N1402">
            <v>32.516339211077891</v>
          </cell>
          <cell r="O1402" t="e">
            <v>#DIV/0!</v>
          </cell>
          <cell r="P1402">
            <v>0.46451913158682701</v>
          </cell>
          <cell r="Q1402">
            <v>229.83173245742844</v>
          </cell>
          <cell r="R1402">
            <v>400.17884302504791</v>
          </cell>
          <cell r="S1402">
            <v>63841.881896999999</v>
          </cell>
          <cell r="T1402">
            <v>108896.37041992199</v>
          </cell>
          <cell r="U1402">
            <v>0</v>
          </cell>
          <cell r="V1402">
            <v>0</v>
          </cell>
          <cell r="W1402">
            <v>2553.6752758799998</v>
          </cell>
          <cell r="X1402">
            <v>20003.417805875401</v>
          </cell>
          <cell r="Y1402">
            <v>0</v>
          </cell>
          <cell r="Z1402">
            <v>0</v>
          </cell>
        </row>
        <row r="1403">
          <cell r="A1403" t="str">
            <v>Victoria Village Arena</v>
          </cell>
          <cell r="B1403" t="str">
            <v>Indoor Sports Arena</v>
          </cell>
          <cell r="C1403" t="str">
            <v>Indoor Sports Arena</v>
          </cell>
          <cell r="D1403">
            <v>33637</v>
          </cell>
          <cell r="E1403">
            <v>100</v>
          </cell>
          <cell r="F1403">
            <v>0</v>
          </cell>
          <cell r="G1403">
            <v>733110.55121199996</v>
          </cell>
          <cell r="H1403">
            <v>70960.713212000002</v>
          </cell>
          <cell r="I1403">
            <v>0</v>
          </cell>
          <cell r="J1403">
            <v>0</v>
          </cell>
          <cell r="K1403">
            <v>5336.020699718847</v>
          </cell>
          <cell r="L1403">
            <v>1482227.9721441243</v>
          </cell>
          <cell r="M1403">
            <v>164127.77933018428</v>
          </cell>
          <cell r="N1403">
            <v>44.065403339897266</v>
          </cell>
          <cell r="O1403" t="e">
            <v>#DIV/0!</v>
          </cell>
          <cell r="P1403">
            <v>0.44065403339897263</v>
          </cell>
          <cell r="Q1403">
            <v>2639.2089810214679</v>
          </cell>
          <cell r="R1403">
            <v>2696.8117186973786</v>
          </cell>
          <cell r="S1403">
            <v>733110.55121199996</v>
          </cell>
          <cell r="T1403">
            <v>733854.40782454039</v>
          </cell>
          <cell r="U1403">
            <v>0</v>
          </cell>
          <cell r="V1403">
            <v>0</v>
          </cell>
          <cell r="W1403">
            <v>29324.422048479999</v>
          </cell>
          <cell r="X1403">
            <v>134803.35728170429</v>
          </cell>
          <cell r="Y1403">
            <v>0</v>
          </cell>
          <cell r="Z1403">
            <v>0</v>
          </cell>
        </row>
        <row r="1404">
          <cell r="A1404" t="str">
            <v>Viewmount Park Tennis</v>
          </cell>
          <cell r="B1404" t="str">
            <v>Outdoor Recreational Facilities</v>
          </cell>
          <cell r="C1404" t="str">
            <v>Outdoor Recreational Facilities</v>
          </cell>
          <cell r="D1404">
            <v>1916</v>
          </cell>
          <cell r="E1404">
            <v>100</v>
          </cell>
          <cell r="F1404">
            <v>0</v>
          </cell>
          <cell r="G1404">
            <v>59636.486206000001</v>
          </cell>
          <cell r="H1404">
            <v>0</v>
          </cell>
          <cell r="I1404">
            <v>0</v>
          </cell>
          <cell r="J1404">
            <v>0</v>
          </cell>
          <cell r="K1404">
            <v>214.69224488889307</v>
          </cell>
          <cell r="L1404">
            <v>59636.73469135919</v>
          </cell>
          <cell r="M1404">
            <v>2385.4594482400003</v>
          </cell>
          <cell r="N1404">
            <v>31.125644410939035</v>
          </cell>
          <cell r="O1404" t="e">
            <v>#DIV/0!</v>
          </cell>
          <cell r="P1404">
            <v>0.31125644410939035</v>
          </cell>
          <cell r="Q1404">
            <v>214.69224488889307</v>
          </cell>
          <cell r="R1404">
            <v>0</v>
          </cell>
          <cell r="S1404">
            <v>59636.486206000001</v>
          </cell>
          <cell r="T1404">
            <v>0</v>
          </cell>
          <cell r="U1404">
            <v>0</v>
          </cell>
          <cell r="V1404">
            <v>0</v>
          </cell>
          <cell r="W1404">
            <v>2385.4594482400003</v>
          </cell>
          <cell r="X1404">
            <v>0</v>
          </cell>
          <cell r="Y1404">
            <v>0</v>
          </cell>
          <cell r="Z1404">
            <v>0</v>
          </cell>
        </row>
        <row r="1405">
          <cell r="A1405" t="str">
            <v>Vine Avenue Playground</v>
          </cell>
          <cell r="B1405" t="str">
            <v>Outdoor Recreational Facilities</v>
          </cell>
          <cell r="C1405" t="str">
            <v>Outdoor Recreational Facilities</v>
          </cell>
          <cell r="D1405">
            <v>54207</v>
          </cell>
          <cell r="E1405">
            <v>100</v>
          </cell>
          <cell r="F1405">
            <v>0</v>
          </cell>
          <cell r="G1405">
            <v>5472.2918200000004</v>
          </cell>
          <cell r="H1405">
            <v>0</v>
          </cell>
          <cell r="I1405">
            <v>0</v>
          </cell>
          <cell r="J1405">
            <v>0</v>
          </cell>
          <cell r="K1405">
            <v>19.700332636377301</v>
          </cell>
          <cell r="L1405">
            <v>5472.3146212159172</v>
          </cell>
          <cell r="M1405">
            <v>218.89167280000001</v>
          </cell>
          <cell r="N1405">
            <v>0.10095217630962638</v>
          </cell>
          <cell r="O1405" t="e">
            <v>#DIV/0!</v>
          </cell>
          <cell r="P1405">
            <v>1.0095217630962639E-3</v>
          </cell>
          <cell r="Q1405">
            <v>19.700332636377301</v>
          </cell>
          <cell r="R1405">
            <v>0</v>
          </cell>
          <cell r="S1405">
            <v>5472.2918200000004</v>
          </cell>
          <cell r="T1405">
            <v>0</v>
          </cell>
          <cell r="U1405">
            <v>0</v>
          </cell>
          <cell r="V1405">
            <v>0</v>
          </cell>
          <cell r="W1405">
            <v>218.89167280000001</v>
          </cell>
          <cell r="X1405">
            <v>0</v>
          </cell>
          <cell r="Y1405">
            <v>0</v>
          </cell>
          <cell r="Z1405">
            <v>0</v>
          </cell>
        </row>
        <row r="1406">
          <cell r="A1406" t="str">
            <v>W Acres Senior Ctr</v>
          </cell>
          <cell r="B1406" t="str">
            <v>Indoor Recreational Facilities</v>
          </cell>
          <cell r="C1406" t="str">
            <v>Indoor Recreational Facilities</v>
          </cell>
          <cell r="D1406">
            <v>4994</v>
          </cell>
          <cell r="E1406">
            <v>100</v>
          </cell>
          <cell r="F1406">
            <v>0</v>
          </cell>
          <cell r="G1406">
            <v>28462.277319999997</v>
          </cell>
          <cell r="H1406">
            <v>7010.751835</v>
          </cell>
          <cell r="I1406">
            <v>0</v>
          </cell>
          <cell r="J1406">
            <v>0</v>
          </cell>
          <cell r="K1406">
            <v>368.90329042502549</v>
          </cell>
          <cell r="L1406">
            <v>102473.13622917375</v>
          </cell>
          <cell r="M1406">
            <v>14456.746246231152</v>
          </cell>
          <cell r="N1406">
            <v>20.519250346250249</v>
          </cell>
          <cell r="O1406" t="e">
            <v>#DIV/0!</v>
          </cell>
          <cell r="P1406">
            <v>0.20519250346250251</v>
          </cell>
          <cell r="Q1406">
            <v>102.46462528615979</v>
          </cell>
          <cell r="R1406">
            <v>266.4386651388657</v>
          </cell>
          <cell r="S1406">
            <v>28462.277319999997</v>
          </cell>
          <cell r="T1406">
            <v>72503.092252019502</v>
          </cell>
          <cell r="U1406">
            <v>0</v>
          </cell>
          <cell r="V1406">
            <v>0</v>
          </cell>
          <cell r="W1406">
            <v>1138.4910927999999</v>
          </cell>
          <cell r="X1406">
            <v>13318.255153431151</v>
          </cell>
          <cell r="Y1406">
            <v>0</v>
          </cell>
          <cell r="Z1406">
            <v>0</v>
          </cell>
        </row>
        <row r="1407">
          <cell r="A1407" t="str">
            <v>W.H. Johnston Pumping Station</v>
          </cell>
          <cell r="B1407" t="str">
            <v>Water Pumping Facilities</v>
          </cell>
          <cell r="C1407" t="str">
            <v>Water Pumping Facilities</v>
          </cell>
          <cell r="D1407">
            <v>1744</v>
          </cell>
          <cell r="E1407">
            <v>168</v>
          </cell>
          <cell r="F1407">
            <v>14569.22</v>
          </cell>
          <cell r="G1407">
            <v>2202779.9750640001</v>
          </cell>
          <cell r="H1407">
            <v>0</v>
          </cell>
          <cell r="I1407">
            <v>0</v>
          </cell>
          <cell r="J1407">
            <v>0</v>
          </cell>
          <cell r="K1407">
            <v>7930.0409519300256</v>
          </cell>
          <cell r="L1407">
            <v>2202789.1533138962</v>
          </cell>
          <cell r="M1407">
            <v>88111.19900256001</v>
          </cell>
          <cell r="N1407">
            <v>1263.0671750653075</v>
          </cell>
          <cell r="O1407">
            <v>151.19472101553112</v>
          </cell>
          <cell r="P1407">
            <v>7.5182569944363546</v>
          </cell>
          <cell r="Q1407">
            <v>7930.0409519300256</v>
          </cell>
          <cell r="R1407">
            <v>0</v>
          </cell>
          <cell r="S1407">
            <v>2202779.9750640001</v>
          </cell>
          <cell r="T1407">
            <v>0</v>
          </cell>
          <cell r="U1407">
            <v>0</v>
          </cell>
          <cell r="V1407">
            <v>0</v>
          </cell>
          <cell r="W1407">
            <v>88111.19900256001</v>
          </cell>
          <cell r="X1407">
            <v>0</v>
          </cell>
          <cell r="Y1407">
            <v>0</v>
          </cell>
          <cell r="Z1407">
            <v>0</v>
          </cell>
        </row>
        <row r="1408">
          <cell r="A1408" t="str">
            <v>Wadsworth Park</v>
          </cell>
          <cell r="B1408" t="str">
            <v>Outdoor Recreational Facilities</v>
          </cell>
          <cell r="C1408" t="str">
            <v>Outdoor Recreational Facilities</v>
          </cell>
          <cell r="D1408">
            <v>193050</v>
          </cell>
          <cell r="E1408">
            <v>100</v>
          </cell>
          <cell r="F1408">
            <v>0</v>
          </cell>
          <cell r="G1408">
            <v>5419.7606940000005</v>
          </cell>
          <cell r="H1408">
            <v>0</v>
          </cell>
          <cell r="I1408">
            <v>0</v>
          </cell>
          <cell r="J1408">
            <v>0</v>
          </cell>
          <cell r="K1408">
            <v>19.511219794810412</v>
          </cell>
          <cell r="L1408">
            <v>5419.7832763362258</v>
          </cell>
          <cell r="M1408">
            <v>216.79042776000003</v>
          </cell>
          <cell r="N1408">
            <v>2.8074505445927097E-2</v>
          </cell>
          <cell r="O1408" t="e">
            <v>#DIV/0!</v>
          </cell>
          <cell r="P1408">
            <v>2.8074505445927096E-4</v>
          </cell>
          <cell r="Q1408">
            <v>19.511219794810412</v>
          </cell>
          <cell r="R1408">
            <v>0</v>
          </cell>
          <cell r="S1408">
            <v>5419.7606940000005</v>
          </cell>
          <cell r="T1408">
            <v>0</v>
          </cell>
          <cell r="U1408">
            <v>0</v>
          </cell>
          <cell r="V1408">
            <v>0</v>
          </cell>
          <cell r="W1408">
            <v>216.79042776000003</v>
          </cell>
          <cell r="X1408">
            <v>0</v>
          </cell>
          <cell r="Y1408">
            <v>0</v>
          </cell>
          <cell r="Z1408">
            <v>0</v>
          </cell>
        </row>
        <row r="1409">
          <cell r="A1409" t="str">
            <v>Wallace-Emerson C.C</v>
          </cell>
          <cell r="B1409" t="str">
            <v>Indoor Swimming Pool</v>
          </cell>
          <cell r="C1409" t="str">
            <v>Indoor Swimming Pool</v>
          </cell>
          <cell r="D1409">
            <v>51882</v>
          </cell>
          <cell r="E1409">
            <v>100</v>
          </cell>
          <cell r="F1409">
            <v>0</v>
          </cell>
          <cell r="G1409">
            <v>990708.487968</v>
          </cell>
          <cell r="H1409">
            <v>121635.798824</v>
          </cell>
          <cell r="I1409">
            <v>0</v>
          </cell>
          <cell r="J1409">
            <v>0</v>
          </cell>
          <cell r="K1409">
            <v>8189.2479247676365</v>
          </cell>
          <cell r="L1409">
            <v>2274791.0902132322</v>
          </cell>
          <cell r="M1409">
            <v>270698.65018668456</v>
          </cell>
          <cell r="N1409">
            <v>43.845478011896844</v>
          </cell>
          <cell r="O1409" t="e">
            <v>#DIV/0!</v>
          </cell>
          <cell r="P1409">
            <v>0.43845478011896843</v>
          </cell>
          <cell r="Q1409">
            <v>3566.5654173121193</v>
          </cell>
          <cell r="R1409">
            <v>4622.6825074555172</v>
          </cell>
          <cell r="S1409">
            <v>990708.487968</v>
          </cell>
          <cell r="T1409">
            <v>1257920.9406981608</v>
          </cell>
          <cell r="U1409">
            <v>0</v>
          </cell>
          <cell r="V1409">
            <v>0</v>
          </cell>
          <cell r="W1409">
            <v>39628.33951872</v>
          </cell>
          <cell r="X1409">
            <v>231070.31066796457</v>
          </cell>
          <cell r="Y1409">
            <v>0</v>
          </cell>
          <cell r="Z1409">
            <v>0</v>
          </cell>
        </row>
        <row r="1410">
          <cell r="A1410" t="str">
            <v>Wanless Park</v>
          </cell>
          <cell r="B1410" t="str">
            <v>Outdoor Recreational Facilities</v>
          </cell>
          <cell r="C1410" t="str">
            <v>Outdoor Recreational Facilities</v>
          </cell>
          <cell r="D1410">
            <v>337114</v>
          </cell>
          <cell r="E1410">
            <v>100</v>
          </cell>
          <cell r="F1410">
            <v>0</v>
          </cell>
          <cell r="G1410">
            <v>55966.579495999998</v>
          </cell>
          <cell r="H1410">
            <v>135.41758200000001</v>
          </cell>
          <cell r="I1410">
            <v>0</v>
          </cell>
          <cell r="J1410">
            <v>0</v>
          </cell>
          <cell r="K1410">
            <v>206.62697511419339</v>
          </cell>
          <cell r="L1410">
            <v>57396.381976164834</v>
          </cell>
          <cell r="M1410">
            <v>2495.9146061895799</v>
          </cell>
          <cell r="N1410">
            <v>0.17025807879875898</v>
          </cell>
          <cell r="O1410" t="e">
            <v>#DIV/0!</v>
          </cell>
          <cell r="P1410">
            <v>1.7025807879875899E-3</v>
          </cell>
          <cell r="Q1410">
            <v>201.48052568429242</v>
          </cell>
          <cell r="R1410">
            <v>5.1464494299009642</v>
          </cell>
          <cell r="S1410">
            <v>55966.579495999998</v>
          </cell>
          <cell r="T1410">
            <v>1400.4480077694</v>
          </cell>
          <cell r="U1410">
            <v>0</v>
          </cell>
          <cell r="V1410">
            <v>0</v>
          </cell>
          <cell r="W1410">
            <v>2238.6631798399999</v>
          </cell>
          <cell r="X1410">
            <v>257.25142634958002</v>
          </cell>
          <cell r="Y1410">
            <v>0</v>
          </cell>
          <cell r="Z1410">
            <v>0</v>
          </cell>
        </row>
        <row r="1411">
          <cell r="A1411" t="str">
            <v>Warden Ave Storm PS</v>
          </cell>
          <cell r="B1411" t="str">
            <v>Storm Pumping Facilities</v>
          </cell>
          <cell r="C1411" t="str">
            <v>Storm Pumping Facilities</v>
          </cell>
          <cell r="D1411">
            <v>462</v>
          </cell>
          <cell r="E1411">
            <v>168</v>
          </cell>
          <cell r="F1411">
            <v>0</v>
          </cell>
          <cell r="G1411">
            <v>36158.465369000005</v>
          </cell>
          <cell r="H1411">
            <v>0</v>
          </cell>
          <cell r="I1411">
            <v>0</v>
          </cell>
          <cell r="J1411">
            <v>0</v>
          </cell>
          <cell r="K1411">
            <v>130.17101770538054</v>
          </cell>
          <cell r="L1411">
            <v>36158.616029272373</v>
          </cell>
          <cell r="M1411">
            <v>1446.3386147600002</v>
          </cell>
          <cell r="N1411">
            <v>78.265402660762717</v>
          </cell>
          <cell r="O1411" t="e">
            <v>#DIV/0!</v>
          </cell>
          <cell r="P1411">
            <v>0.46586549202834948</v>
          </cell>
          <cell r="Q1411">
            <v>130.17101770538054</v>
          </cell>
          <cell r="R1411">
            <v>0</v>
          </cell>
          <cell r="S1411">
            <v>36158.465369000005</v>
          </cell>
          <cell r="T1411">
            <v>0</v>
          </cell>
          <cell r="U1411">
            <v>0</v>
          </cell>
          <cell r="V1411">
            <v>0</v>
          </cell>
          <cell r="W1411">
            <v>1446.3386147600002</v>
          </cell>
          <cell r="X1411">
            <v>0</v>
          </cell>
          <cell r="Y1411">
            <v>0</v>
          </cell>
          <cell r="Z1411">
            <v>0</v>
          </cell>
        </row>
        <row r="1412">
          <cell r="A1412" t="str">
            <v>Warden Hilltop C.C.</v>
          </cell>
          <cell r="B1412" t="str">
            <v>Community Centres</v>
          </cell>
          <cell r="C1412" t="str">
            <v>Community Centres</v>
          </cell>
          <cell r="D1412">
            <v>25995</v>
          </cell>
          <cell r="E1412">
            <v>100</v>
          </cell>
          <cell r="F1412">
            <v>0</v>
          </cell>
          <cell r="G1412">
            <v>445227.30387100001</v>
          </cell>
          <cell r="H1412">
            <v>20723.344521999999</v>
          </cell>
          <cell r="I1412">
            <v>0</v>
          </cell>
          <cell r="J1412">
            <v>0</v>
          </cell>
          <cell r="K1412">
            <v>2390.4010243299599</v>
          </cell>
          <cell r="L1412">
            <v>664000.28453609999</v>
          </cell>
          <cell r="M1412">
            <v>57177.022509838178</v>
          </cell>
          <cell r="N1412">
            <v>25.5433846715176</v>
          </cell>
          <cell r="O1412" t="e">
            <v>#DIV/0!</v>
          </cell>
          <cell r="P1412">
            <v>0.25543384671517599</v>
          </cell>
          <cell r="Q1412">
            <v>1602.8249723451581</v>
          </cell>
          <cell r="R1412">
            <v>787.57605198480178</v>
          </cell>
          <cell r="S1412">
            <v>445227.30387100001</v>
          </cell>
          <cell r="T1412">
            <v>214314.61204316738</v>
          </cell>
          <cell r="U1412">
            <v>0</v>
          </cell>
          <cell r="V1412">
            <v>0</v>
          </cell>
          <cell r="W1412">
            <v>17809.09215484</v>
          </cell>
          <cell r="X1412">
            <v>39367.930354998178</v>
          </cell>
          <cell r="Y1412">
            <v>0</v>
          </cell>
          <cell r="Z1412">
            <v>0</v>
          </cell>
        </row>
        <row r="1413">
          <cell r="A1413" t="str">
            <v>Warden Substation</v>
          </cell>
          <cell r="B1413" t="str">
            <v>TTC</v>
          </cell>
          <cell r="C1413" t="str">
            <v>TTC</v>
          </cell>
          <cell r="D1413">
            <v>0</v>
          </cell>
          <cell r="E1413">
            <v>168</v>
          </cell>
          <cell r="F1413">
            <v>0</v>
          </cell>
          <cell r="G1413">
            <v>7575005.044129</v>
          </cell>
          <cell r="H1413">
            <v>0</v>
          </cell>
          <cell r="I1413">
            <v>0</v>
          </cell>
          <cell r="J1413">
            <v>0</v>
          </cell>
          <cell r="K1413">
            <v>27270.131783940062</v>
          </cell>
          <cell r="L1413">
            <v>7575036.6066500172</v>
          </cell>
          <cell r="M1413">
            <v>303000.20176516002</v>
          </cell>
          <cell r="N1413" t="e">
            <v>#DIV/0!</v>
          </cell>
          <cell r="O1413" t="e">
            <v>#DIV/0!</v>
          </cell>
          <cell r="P1413" t="e">
            <v>#DIV/0!</v>
          </cell>
          <cell r="Q1413">
            <v>27270.131783940062</v>
          </cell>
          <cell r="R1413">
            <v>0</v>
          </cell>
          <cell r="S1413">
            <v>7575005.044129</v>
          </cell>
          <cell r="T1413">
            <v>0</v>
          </cell>
          <cell r="U1413">
            <v>0</v>
          </cell>
          <cell r="V1413">
            <v>0</v>
          </cell>
          <cell r="W1413">
            <v>303000.20176516002</v>
          </cell>
          <cell r="X1413">
            <v>0</v>
          </cell>
          <cell r="Y1413">
            <v>0</v>
          </cell>
          <cell r="Z1413">
            <v>0</v>
          </cell>
        </row>
        <row r="1414">
          <cell r="A1414" t="str">
            <v>Warden Subway Stn</v>
          </cell>
          <cell r="B1414" t="str">
            <v>TTC</v>
          </cell>
          <cell r="C1414" t="str">
            <v>TTC</v>
          </cell>
          <cell r="D1414">
            <v>0</v>
          </cell>
          <cell r="E1414">
            <v>168</v>
          </cell>
          <cell r="F1414">
            <v>0</v>
          </cell>
          <cell r="G1414">
            <v>42758.552726999995</v>
          </cell>
          <cell r="H1414">
            <v>0</v>
          </cell>
          <cell r="I1414">
            <v>0</v>
          </cell>
          <cell r="J1414">
            <v>0</v>
          </cell>
          <cell r="K1414">
            <v>153.93143119549089</v>
          </cell>
          <cell r="L1414">
            <v>42758.73088763636</v>
          </cell>
          <cell r="M1414">
            <v>1710.3421090799998</v>
          </cell>
          <cell r="N1414" t="e">
            <v>#DIV/0!</v>
          </cell>
          <cell r="O1414" t="e">
            <v>#DIV/0!</v>
          </cell>
          <cell r="P1414" t="e">
            <v>#DIV/0!</v>
          </cell>
          <cell r="Q1414">
            <v>153.93143119549089</v>
          </cell>
          <cell r="R1414">
            <v>0</v>
          </cell>
          <cell r="S1414">
            <v>42758.552726999995</v>
          </cell>
          <cell r="T1414">
            <v>0</v>
          </cell>
          <cell r="U1414">
            <v>0</v>
          </cell>
          <cell r="V1414">
            <v>0</v>
          </cell>
          <cell r="W1414">
            <v>1710.3421090799998</v>
          </cell>
          <cell r="X1414">
            <v>0</v>
          </cell>
          <cell r="Y1414">
            <v>0</v>
          </cell>
          <cell r="Z1414">
            <v>0</v>
          </cell>
        </row>
        <row r="1415">
          <cell r="A1415" t="str">
            <v>Ward's Island Sewage Pumping Station</v>
          </cell>
          <cell r="B1415" t="str">
            <v>Sewage Pumping Facilities</v>
          </cell>
          <cell r="C1415" t="str">
            <v>Sewage Pumping Facilities</v>
          </cell>
          <cell r="D1415">
            <v>1</v>
          </cell>
          <cell r="E1415">
            <v>168</v>
          </cell>
          <cell r="F1415">
            <v>20.65</v>
          </cell>
          <cell r="G1415">
            <v>2703.3237160000003</v>
          </cell>
          <cell r="H1415">
            <v>0</v>
          </cell>
          <cell r="I1415">
            <v>0</v>
          </cell>
          <cell r="J1415">
            <v>0</v>
          </cell>
          <cell r="K1415">
            <v>9.7320059274557416</v>
          </cell>
          <cell r="L1415">
            <v>2703.3349798488171</v>
          </cell>
          <cell r="M1415">
            <v>108.13294864000001</v>
          </cell>
          <cell r="N1415">
            <v>2703.3349798488171</v>
          </cell>
          <cell r="O1415">
            <v>130.91210556168608</v>
          </cell>
          <cell r="P1415">
            <v>16.091279641957243</v>
          </cell>
          <cell r="Q1415">
            <v>9.7320059274557416</v>
          </cell>
          <cell r="R1415">
            <v>0</v>
          </cell>
          <cell r="S1415">
            <v>2703.3237160000003</v>
          </cell>
          <cell r="T1415">
            <v>0</v>
          </cell>
          <cell r="U1415">
            <v>0</v>
          </cell>
          <cell r="V1415">
            <v>0</v>
          </cell>
          <cell r="W1415">
            <v>108.13294864000001</v>
          </cell>
          <cell r="X1415">
            <v>0</v>
          </cell>
          <cell r="Y1415">
            <v>0</v>
          </cell>
          <cell r="Z1415">
            <v>0</v>
          </cell>
        </row>
        <row r="1416">
          <cell r="A1416" t="str">
            <v>Warren Park Sewage Pumping Station</v>
          </cell>
          <cell r="B1416" t="str">
            <v>Sewage Pumping Facilities</v>
          </cell>
          <cell r="C1416" t="str">
            <v>Sewage Pumping Facilities</v>
          </cell>
          <cell r="D1416">
            <v>1</v>
          </cell>
          <cell r="E1416">
            <v>168</v>
          </cell>
          <cell r="F1416">
            <v>165.52</v>
          </cell>
          <cell r="G1416">
            <v>85521.244796999992</v>
          </cell>
          <cell r="H1416">
            <v>0</v>
          </cell>
          <cell r="I1416">
            <v>0</v>
          </cell>
          <cell r="J1416">
            <v>0</v>
          </cell>
          <cell r="K1416">
            <v>307.87776408787192</v>
          </cell>
          <cell r="L1416">
            <v>85521.601135519988</v>
          </cell>
          <cell r="M1416">
            <v>3420.8497918799999</v>
          </cell>
          <cell r="N1416">
            <v>85521.601135519988</v>
          </cell>
          <cell r="O1416">
            <v>516.68439545384228</v>
          </cell>
          <cell r="P1416">
            <v>509.05714961619043</v>
          </cell>
          <cell r="Q1416">
            <v>307.87776408787192</v>
          </cell>
          <cell r="R1416">
            <v>0</v>
          </cell>
          <cell r="S1416">
            <v>85521.244796999992</v>
          </cell>
          <cell r="T1416">
            <v>0</v>
          </cell>
          <cell r="U1416">
            <v>0</v>
          </cell>
          <cell r="V1416">
            <v>0</v>
          </cell>
          <cell r="W1416">
            <v>3420.8497918799999</v>
          </cell>
          <cell r="X1416">
            <v>0</v>
          </cell>
          <cell r="Y1416">
            <v>0</v>
          </cell>
          <cell r="Z1416">
            <v>0</v>
          </cell>
        </row>
        <row r="1417">
          <cell r="A1417" t="str">
            <v>Water Revenue Office</v>
          </cell>
          <cell r="B1417" t="str">
            <v>Administrative Offices</v>
          </cell>
          <cell r="C1417" t="str">
            <v>Administrative Offices</v>
          </cell>
          <cell r="D1417">
            <v>14768</v>
          </cell>
          <cell r="E1417">
            <v>70</v>
          </cell>
          <cell r="F1417">
            <v>0</v>
          </cell>
          <cell r="G1417">
            <v>180400.162163</v>
          </cell>
          <cell r="H1417">
            <v>18998.215903</v>
          </cell>
          <cell r="I1417">
            <v>0</v>
          </cell>
          <cell r="J1417">
            <v>0</v>
          </cell>
          <cell r="K1417">
            <v>1371.457048705189</v>
          </cell>
          <cell r="L1417">
            <v>380960.29130699695</v>
          </cell>
          <cell r="M1417">
            <v>43306.727255290069</v>
          </cell>
          <cell r="N1417">
            <v>25.796336085251689</v>
          </cell>
          <cell r="O1417" t="e">
            <v>#DIV/0!</v>
          </cell>
          <cell r="P1417">
            <v>0.36851908693216701</v>
          </cell>
          <cell r="Q1417">
            <v>649.44328978923238</v>
          </cell>
          <cell r="R1417">
            <v>722.0137589159566</v>
          </cell>
          <cell r="S1417">
            <v>180400.162163</v>
          </cell>
          <cell r="T1417">
            <v>196473.8494040551</v>
          </cell>
          <cell r="U1417">
            <v>0</v>
          </cell>
          <cell r="V1417">
            <v>0</v>
          </cell>
          <cell r="W1417">
            <v>7216.0064865200002</v>
          </cell>
          <cell r="X1417">
            <v>36090.720768770072</v>
          </cell>
          <cell r="Y1417">
            <v>0</v>
          </cell>
          <cell r="Z1417">
            <v>0</v>
          </cell>
        </row>
        <row r="1418">
          <cell r="A1418" t="str">
            <v>Waterfront Neighbourhood Centre</v>
          </cell>
          <cell r="B1418" t="str">
            <v>Community Centres</v>
          </cell>
          <cell r="C1418" t="str">
            <v>Community Centres</v>
          </cell>
          <cell r="D1418">
            <v>123214</v>
          </cell>
          <cell r="E1418">
            <v>100</v>
          </cell>
          <cell r="F1418">
            <v>0</v>
          </cell>
          <cell r="G1418">
            <v>1229059.584552</v>
          </cell>
          <cell r="H1418">
            <v>72711.126538000011</v>
          </cell>
          <cell r="I1418">
            <v>0</v>
          </cell>
          <cell r="J1418">
            <v>0</v>
          </cell>
          <cell r="K1418">
            <v>7187.9678794541323</v>
          </cell>
          <cell r="L1418">
            <v>1996657.7442928145</v>
          </cell>
          <cell r="M1418">
            <v>187290.98335505326</v>
          </cell>
          <cell r="N1418">
            <v>16.204796080744188</v>
          </cell>
          <cell r="O1418" t="e">
            <v>#DIV/0!</v>
          </cell>
          <cell r="P1418">
            <v>0.16204796080744188</v>
          </cell>
          <cell r="Q1418">
            <v>4424.6329402809679</v>
          </cell>
          <cell r="R1418">
            <v>2763.3349391731645</v>
          </cell>
          <cell r="S1418">
            <v>1229059.584552</v>
          </cell>
          <cell r="T1418">
            <v>751956.65731803467</v>
          </cell>
          <cell r="U1418">
            <v>0</v>
          </cell>
          <cell r="V1418">
            <v>0</v>
          </cell>
          <cell r="W1418">
            <v>49162.383382080006</v>
          </cell>
          <cell r="X1418">
            <v>138128.59997297326</v>
          </cell>
          <cell r="Y1418">
            <v>0</v>
          </cell>
          <cell r="Z1418">
            <v>0</v>
          </cell>
        </row>
        <row r="1419">
          <cell r="A1419" t="str">
            <v>Wedgewood Pool and Rink</v>
          </cell>
          <cell r="B1419" t="str">
            <v>Outdoor Recreational Facilities</v>
          </cell>
          <cell r="C1419" t="str">
            <v>Outdoor Recreational Facilities</v>
          </cell>
          <cell r="D1419">
            <v>2648</v>
          </cell>
          <cell r="E1419">
            <v>100</v>
          </cell>
          <cell r="F1419">
            <v>0</v>
          </cell>
          <cell r="G1419">
            <v>175239.67510600001</v>
          </cell>
          <cell r="H1419">
            <v>22112.6</v>
          </cell>
          <cell r="I1419">
            <v>0</v>
          </cell>
          <cell r="J1419">
            <v>0</v>
          </cell>
          <cell r="K1419">
            <v>1471.2391828527595</v>
          </cell>
          <cell r="L1419">
            <v>408677.55079243321</v>
          </cell>
          <cell r="M1419">
            <v>49016.67209824</v>
          </cell>
          <cell r="N1419">
            <v>154.33442250469531</v>
          </cell>
          <cell r="O1419" t="e">
            <v>#DIV/0!</v>
          </cell>
          <cell r="P1419">
            <v>1.5433442250469531</v>
          </cell>
          <cell r="Q1419">
            <v>630.86545897672659</v>
          </cell>
          <cell r="R1419">
            <v>840.37372387603295</v>
          </cell>
          <cell r="S1419">
            <v>175239.67510600001</v>
          </cell>
          <cell r="T1419">
            <v>228681.87541999997</v>
          </cell>
          <cell r="U1419">
            <v>0</v>
          </cell>
          <cell r="V1419">
            <v>0</v>
          </cell>
          <cell r="W1419">
            <v>7009.5870042400002</v>
          </cell>
          <cell r="X1419">
            <v>42007.085094000002</v>
          </cell>
          <cell r="Y1419">
            <v>0</v>
          </cell>
          <cell r="Z1419">
            <v>0</v>
          </cell>
        </row>
        <row r="1420">
          <cell r="A1420" t="str">
            <v>Wellesley Jarvis Office</v>
          </cell>
          <cell r="B1420" t="str">
            <v>Administrative Offices</v>
          </cell>
          <cell r="C1420" t="str">
            <v>Administrative Offices</v>
          </cell>
          <cell r="D1420">
            <v>52108</v>
          </cell>
          <cell r="E1420">
            <v>70</v>
          </cell>
          <cell r="F1420">
            <v>0</v>
          </cell>
          <cell r="G1420">
            <v>1259737.9187739999</v>
          </cell>
          <cell r="H1420">
            <v>0</v>
          </cell>
          <cell r="I1420">
            <v>0</v>
          </cell>
          <cell r="J1420">
            <v>0</v>
          </cell>
          <cell r="K1420">
            <v>4535.0754036551807</v>
          </cell>
          <cell r="L1420">
            <v>1259743.1676819946</v>
          </cell>
          <cell r="M1420">
            <v>50389.51675096</v>
          </cell>
          <cell r="N1420">
            <v>24.175619246219288</v>
          </cell>
          <cell r="O1420" t="e">
            <v>#DIV/0!</v>
          </cell>
          <cell r="P1420">
            <v>0.34536598923170408</v>
          </cell>
          <cell r="Q1420">
            <v>4535.0754036551807</v>
          </cell>
          <cell r="R1420">
            <v>0</v>
          </cell>
          <cell r="S1420">
            <v>1259737.9187739999</v>
          </cell>
          <cell r="T1420">
            <v>0</v>
          </cell>
          <cell r="U1420">
            <v>0</v>
          </cell>
          <cell r="V1420">
            <v>0</v>
          </cell>
          <cell r="W1420">
            <v>50389.51675096</v>
          </cell>
          <cell r="X1420">
            <v>0</v>
          </cell>
          <cell r="Y1420">
            <v>0</v>
          </cell>
          <cell r="Z1420">
            <v>0</v>
          </cell>
        </row>
        <row r="1421">
          <cell r="A1421" t="str">
            <v>Wellesley Park</v>
          </cell>
          <cell r="B1421" t="str">
            <v>Outdoor Recreational Facilities</v>
          </cell>
          <cell r="C1421" t="str">
            <v>Outdoor Recreational Facilities</v>
          </cell>
          <cell r="D1421">
            <v>23000</v>
          </cell>
          <cell r="E1421">
            <v>100</v>
          </cell>
          <cell r="F1421">
            <v>0</v>
          </cell>
          <cell r="G1421">
            <v>12361.51845</v>
          </cell>
          <cell r="H1421">
            <v>0</v>
          </cell>
          <cell r="I1421">
            <v>0</v>
          </cell>
          <cell r="J1421">
            <v>0</v>
          </cell>
          <cell r="K1421">
            <v>44.501651842776745</v>
          </cell>
          <cell r="L1421">
            <v>12361.569956326874</v>
          </cell>
          <cell r="M1421">
            <v>494.46073799999999</v>
          </cell>
          <cell r="N1421">
            <v>0.53745956331855971</v>
          </cell>
          <cell r="O1421" t="e">
            <v>#DIV/0!</v>
          </cell>
          <cell r="P1421">
            <v>5.3745956331855971E-3</v>
          </cell>
          <cell r="Q1421">
            <v>44.501651842776745</v>
          </cell>
          <cell r="R1421">
            <v>0</v>
          </cell>
          <cell r="S1421">
            <v>12361.51845</v>
          </cell>
          <cell r="T1421">
            <v>0</v>
          </cell>
          <cell r="U1421">
            <v>0</v>
          </cell>
          <cell r="V1421">
            <v>0</v>
          </cell>
          <cell r="W1421">
            <v>494.46073799999999</v>
          </cell>
          <cell r="X1421">
            <v>0</v>
          </cell>
          <cell r="Y1421">
            <v>0</v>
          </cell>
          <cell r="Z1421">
            <v>0</v>
          </cell>
        </row>
        <row r="1422">
          <cell r="A1422" t="str">
            <v>Wellesley St E Subway Stn</v>
          </cell>
          <cell r="B1422" t="str">
            <v>TTC</v>
          </cell>
          <cell r="C1422" t="str">
            <v>TTC</v>
          </cell>
          <cell r="D1422">
            <v>0</v>
          </cell>
          <cell r="E1422">
            <v>168</v>
          </cell>
          <cell r="F1422">
            <v>0</v>
          </cell>
          <cell r="G1422">
            <v>467349.71412900003</v>
          </cell>
          <cell r="H1422">
            <v>0</v>
          </cell>
          <cell r="I1422">
            <v>0</v>
          </cell>
          <cell r="J1422">
            <v>0</v>
          </cell>
          <cell r="K1422">
            <v>1682.4659811101119</v>
          </cell>
          <cell r="L1422">
            <v>467351.66141947557</v>
          </cell>
          <cell r="M1422">
            <v>18693.988565160002</v>
          </cell>
          <cell r="N1422" t="e">
            <v>#DIV/0!</v>
          </cell>
          <cell r="O1422" t="e">
            <v>#DIV/0!</v>
          </cell>
          <cell r="P1422" t="e">
            <v>#DIV/0!</v>
          </cell>
          <cell r="Q1422">
            <v>1682.4659811101119</v>
          </cell>
          <cell r="R1422">
            <v>0</v>
          </cell>
          <cell r="S1422">
            <v>467349.71412900003</v>
          </cell>
          <cell r="T1422">
            <v>0</v>
          </cell>
          <cell r="U1422">
            <v>0</v>
          </cell>
          <cell r="V1422">
            <v>0</v>
          </cell>
          <cell r="W1422">
            <v>18693.988565160002</v>
          </cell>
          <cell r="X1422">
            <v>0</v>
          </cell>
          <cell r="Y1422">
            <v>0</v>
          </cell>
          <cell r="Z1422">
            <v>0</v>
          </cell>
        </row>
        <row r="1423">
          <cell r="A1423" t="str">
            <v>Wellesworth Park</v>
          </cell>
          <cell r="B1423" t="str">
            <v>Outdoor Recreational Facilities</v>
          </cell>
          <cell r="C1423" t="str">
            <v>Outdoor Recreational Facilities</v>
          </cell>
          <cell r="D1423">
            <v>388889</v>
          </cell>
          <cell r="E1423">
            <v>100</v>
          </cell>
          <cell r="F1423">
            <v>0</v>
          </cell>
          <cell r="G1423">
            <v>612.17099999999994</v>
          </cell>
          <cell r="H1423">
            <v>0</v>
          </cell>
          <cell r="I1423">
            <v>0</v>
          </cell>
          <cell r="J1423">
            <v>0</v>
          </cell>
          <cell r="K1423">
            <v>2.2038247825649995</v>
          </cell>
          <cell r="L1423">
            <v>612.17355071249983</v>
          </cell>
          <cell r="M1423">
            <v>24.486839999999997</v>
          </cell>
          <cell r="N1423">
            <v>1.5741601092149685E-3</v>
          </cell>
          <cell r="O1423" t="e">
            <v>#DIV/0!</v>
          </cell>
          <cell r="P1423">
            <v>1.5741601092149685E-5</v>
          </cell>
          <cell r="Q1423">
            <v>2.2038247825649995</v>
          </cell>
          <cell r="R1423">
            <v>0</v>
          </cell>
          <cell r="S1423">
            <v>612.17099999999994</v>
          </cell>
          <cell r="T1423">
            <v>0</v>
          </cell>
          <cell r="U1423">
            <v>0</v>
          </cell>
          <cell r="V1423">
            <v>0</v>
          </cell>
          <cell r="W1423">
            <v>24.486839999999997</v>
          </cell>
          <cell r="X1423">
            <v>0</v>
          </cell>
          <cell r="Y1423">
            <v>0</v>
          </cell>
          <cell r="Z1423">
            <v>0</v>
          </cell>
        </row>
        <row r="1424">
          <cell r="A1424" t="str">
            <v>Wellington Yard &amp; Office</v>
          </cell>
          <cell r="B1424" t="str">
            <v>Storage Facilities</v>
          </cell>
          <cell r="C1424" t="str">
            <v>Storage Facilities</v>
          </cell>
          <cell r="D1424">
            <v>2164</v>
          </cell>
          <cell r="E1424">
            <v>70</v>
          </cell>
          <cell r="F1424">
            <v>0</v>
          </cell>
          <cell r="G1424">
            <v>80972.059948000009</v>
          </cell>
          <cell r="H1424">
            <v>0</v>
          </cell>
          <cell r="I1424">
            <v>0</v>
          </cell>
          <cell r="J1424">
            <v>0</v>
          </cell>
          <cell r="K1424">
            <v>291.50063039369923</v>
          </cell>
          <cell r="L1424">
            <v>80972.397331583124</v>
          </cell>
          <cell r="M1424">
            <v>3238.8823979200006</v>
          </cell>
          <cell r="N1424">
            <v>37.417928526609579</v>
          </cell>
          <cell r="O1424" t="e">
            <v>#DIV/0!</v>
          </cell>
          <cell r="P1424">
            <v>0.53454183609442252</v>
          </cell>
          <cell r="Q1424">
            <v>291.50063039369923</v>
          </cell>
          <cell r="R1424">
            <v>0</v>
          </cell>
          <cell r="S1424">
            <v>80972.059948000009</v>
          </cell>
          <cell r="T1424">
            <v>0</v>
          </cell>
          <cell r="U1424">
            <v>0</v>
          </cell>
          <cell r="V1424">
            <v>0</v>
          </cell>
          <cell r="W1424">
            <v>3238.8823979200006</v>
          </cell>
          <cell r="X1424">
            <v>0</v>
          </cell>
          <cell r="Y1424">
            <v>0</v>
          </cell>
          <cell r="Z1424">
            <v>0</v>
          </cell>
        </row>
        <row r="1425">
          <cell r="A1425" t="str">
            <v>Wellington Yard &amp; Storage</v>
          </cell>
          <cell r="B1425" t="str">
            <v>Storage Facilities</v>
          </cell>
          <cell r="C1425" t="str">
            <v>Storage Facilities</v>
          </cell>
          <cell r="D1425">
            <v>21269</v>
          </cell>
          <cell r="E1425">
            <v>70</v>
          </cell>
          <cell r="F1425">
            <v>0</v>
          </cell>
          <cell r="G1425">
            <v>32829.754375999997</v>
          </cell>
          <cell r="H1425">
            <v>5812.0873770000007</v>
          </cell>
          <cell r="I1425">
            <v>0</v>
          </cell>
          <cell r="J1425">
            <v>0</v>
          </cell>
          <cell r="K1425">
            <v>339.07187836725802</v>
          </cell>
          <cell r="L1425">
            <v>94186.632879793891</v>
          </cell>
          <cell r="M1425">
            <v>12354.354444253131</v>
          </cell>
          <cell r="N1425">
            <v>4.428352667252522</v>
          </cell>
          <cell r="O1425" t="e">
            <v>#DIV/0!</v>
          </cell>
          <cell r="P1425">
            <v>6.3262180960750314E-2</v>
          </cell>
          <cell r="Q1425">
            <v>118.18760819991563</v>
          </cell>
          <cell r="R1425">
            <v>220.88427016734241</v>
          </cell>
          <cell r="S1425">
            <v>32829.754375999997</v>
          </cell>
          <cell r="T1425">
            <v>60106.864026720905</v>
          </cell>
          <cell r="U1425">
            <v>0</v>
          </cell>
          <cell r="V1425">
            <v>0</v>
          </cell>
          <cell r="W1425">
            <v>1313.19017504</v>
          </cell>
          <cell r="X1425">
            <v>11041.164269213132</v>
          </cell>
          <cell r="Y1425">
            <v>0</v>
          </cell>
          <cell r="Z1425">
            <v>0</v>
          </cell>
        </row>
        <row r="1426">
          <cell r="A1426" t="str">
            <v>Wesburn Manor</v>
          </cell>
          <cell r="B1426" t="str">
            <v>Long Term Care Homes</v>
          </cell>
          <cell r="C1426" t="str">
            <v>Long Term Care Homes</v>
          </cell>
          <cell r="D1426">
            <v>150867</v>
          </cell>
          <cell r="E1426">
            <v>168</v>
          </cell>
          <cell r="F1426">
            <v>0</v>
          </cell>
          <cell r="G1426">
            <v>2033886.184989</v>
          </cell>
          <cell r="H1426">
            <v>400653.80709700001</v>
          </cell>
          <cell r="I1426">
            <v>0</v>
          </cell>
          <cell r="J1426">
            <v>0</v>
          </cell>
          <cell r="K1426">
            <v>22548.585350793954</v>
          </cell>
          <cell r="L1426">
            <v>6263495.9307760987</v>
          </cell>
          <cell r="M1426">
            <v>842473.47820365999</v>
          </cell>
          <cell r="N1426">
            <v>41.516673167598604</v>
          </cell>
          <cell r="O1426" t="e">
            <v>#DIV/0!</v>
          </cell>
          <cell r="P1426">
            <v>0.24712305456903932</v>
          </cell>
          <cell r="Q1426">
            <v>7322.0207742531747</v>
          </cell>
          <cell r="R1426">
            <v>15226.564576540781</v>
          </cell>
          <cell r="S1426">
            <v>2033886.184989</v>
          </cell>
          <cell r="T1426">
            <v>4143441.4768550447</v>
          </cell>
          <cell r="U1426">
            <v>0</v>
          </cell>
          <cell r="V1426">
            <v>0</v>
          </cell>
          <cell r="W1426">
            <v>81355.447399559998</v>
          </cell>
          <cell r="X1426">
            <v>761118.03080409998</v>
          </cell>
          <cell r="Y1426">
            <v>0</v>
          </cell>
          <cell r="Z1426">
            <v>0</v>
          </cell>
        </row>
        <row r="1427">
          <cell r="A1427" t="str">
            <v>West Deane Park</v>
          </cell>
          <cell r="B1427" t="str">
            <v>Outdoor Recreational Facilities</v>
          </cell>
          <cell r="C1427" t="str">
            <v>Outdoor Recreational Facilities</v>
          </cell>
          <cell r="D1427">
            <v>5898719</v>
          </cell>
          <cell r="E1427">
            <v>100</v>
          </cell>
          <cell r="F1427">
            <v>0</v>
          </cell>
          <cell r="G1427">
            <v>22972.464</v>
          </cell>
          <cell r="H1427">
            <v>0</v>
          </cell>
          <cell r="I1427">
            <v>0</v>
          </cell>
          <cell r="J1427">
            <v>0</v>
          </cell>
          <cell r="K1427">
            <v>82.701214986959997</v>
          </cell>
          <cell r="L1427">
            <v>22972.559718600001</v>
          </cell>
          <cell r="M1427">
            <v>918.89855999999997</v>
          </cell>
          <cell r="N1427">
            <v>3.8944997581000216E-3</v>
          </cell>
          <cell r="O1427" t="e">
            <v>#DIV/0!</v>
          </cell>
          <cell r="P1427">
            <v>3.8944997581000213E-5</v>
          </cell>
          <cell r="Q1427">
            <v>82.701214986959997</v>
          </cell>
          <cell r="R1427">
            <v>0</v>
          </cell>
          <cell r="S1427">
            <v>22972.464</v>
          </cell>
          <cell r="T1427">
            <v>0</v>
          </cell>
          <cell r="U1427">
            <v>0</v>
          </cell>
          <cell r="V1427">
            <v>0</v>
          </cell>
          <cell r="W1427">
            <v>918.89855999999997</v>
          </cell>
          <cell r="X1427">
            <v>0</v>
          </cell>
          <cell r="Y1427">
            <v>0</v>
          </cell>
          <cell r="Z1427">
            <v>0</v>
          </cell>
        </row>
        <row r="1428">
          <cell r="A1428" t="str">
            <v>West Deane Pool (outdoor)</v>
          </cell>
          <cell r="B1428" t="str">
            <v>Outdoor Recreational Facilities</v>
          </cell>
          <cell r="C1428" t="str">
            <v>Outdoor Recreational Facilities</v>
          </cell>
          <cell r="D1428">
            <v>1098</v>
          </cell>
          <cell r="E1428">
            <v>100</v>
          </cell>
          <cell r="F1428">
            <v>0</v>
          </cell>
          <cell r="G1428">
            <v>21046.154736</v>
          </cell>
          <cell r="H1428">
            <v>7294.5272730000006</v>
          </cell>
          <cell r="I1428">
            <v>0</v>
          </cell>
          <cell r="J1428">
            <v>0</v>
          </cell>
          <cell r="K1428">
            <v>352.98982270195711</v>
          </cell>
          <cell r="L1428">
            <v>98052.728528321415</v>
          </cell>
          <cell r="M1428">
            <v>14699.186704685373</v>
          </cell>
          <cell r="N1428">
            <v>89.301209952933888</v>
          </cell>
          <cell r="O1428" t="e">
            <v>#DIV/0!</v>
          </cell>
          <cell r="P1428">
            <v>0.89301209952933891</v>
          </cell>
          <cell r="Q1428">
            <v>75.766472741921035</v>
          </cell>
          <cell r="R1428">
            <v>277.2233499600361</v>
          </cell>
          <cell r="S1428">
            <v>21046.154736</v>
          </cell>
          <cell r="T1428">
            <v>75437.812699184098</v>
          </cell>
          <cell r="U1428">
            <v>0</v>
          </cell>
          <cell r="V1428">
            <v>0</v>
          </cell>
          <cell r="W1428">
            <v>841.84618943999999</v>
          </cell>
          <cell r="X1428">
            <v>13857.340515245372</v>
          </cell>
          <cell r="Y1428">
            <v>0</v>
          </cell>
          <cell r="Z1428">
            <v>0</v>
          </cell>
        </row>
        <row r="1429">
          <cell r="A1429" t="str">
            <v>West Humber Parkland</v>
          </cell>
          <cell r="B1429" t="str">
            <v>Outdoor Recreational Facilities</v>
          </cell>
          <cell r="C1429" t="str">
            <v>Outdoor Recreational Facilities</v>
          </cell>
          <cell r="D1429">
            <v>1163</v>
          </cell>
          <cell r="E1429">
            <v>100</v>
          </cell>
          <cell r="F1429">
            <v>0</v>
          </cell>
          <cell r="G1429">
            <v>21453.434934000001</v>
          </cell>
          <cell r="H1429">
            <v>0</v>
          </cell>
          <cell r="I1429">
            <v>0</v>
          </cell>
          <cell r="J1429">
            <v>0</v>
          </cell>
          <cell r="K1429">
            <v>77.232687563924003</v>
          </cell>
          <cell r="L1429">
            <v>21453.524323312224</v>
          </cell>
          <cell r="M1429">
            <v>858.13739736000002</v>
          </cell>
          <cell r="N1429">
            <v>18.446710510156684</v>
          </cell>
          <cell r="O1429" t="e">
            <v>#DIV/0!</v>
          </cell>
          <cell r="P1429">
            <v>0.18446710510156683</v>
          </cell>
          <cell r="Q1429">
            <v>77.232687563924003</v>
          </cell>
          <cell r="R1429">
            <v>0</v>
          </cell>
          <cell r="S1429">
            <v>21453.434934000001</v>
          </cell>
          <cell r="T1429">
            <v>0</v>
          </cell>
          <cell r="U1429">
            <v>0</v>
          </cell>
          <cell r="V1429">
            <v>0</v>
          </cell>
          <cell r="W1429">
            <v>858.13739736000002</v>
          </cell>
          <cell r="X1429">
            <v>0</v>
          </cell>
          <cell r="Y1429">
            <v>0</v>
          </cell>
          <cell r="Z1429">
            <v>0</v>
          </cell>
        </row>
        <row r="1430">
          <cell r="A1430" t="str">
            <v>West Mall Rink and Pool</v>
          </cell>
          <cell r="B1430" t="str">
            <v>Outdoor Recreational Facilities</v>
          </cell>
          <cell r="C1430" t="str">
            <v>Outdoor Recreational Facilities</v>
          </cell>
          <cell r="D1430">
            <v>9192</v>
          </cell>
          <cell r="E1430">
            <v>100</v>
          </cell>
          <cell r="F1430">
            <v>0</v>
          </cell>
          <cell r="G1430">
            <v>403618.47399999999</v>
          </cell>
          <cell r="H1430">
            <v>34410.902574</v>
          </cell>
          <cell r="I1430">
            <v>0</v>
          </cell>
          <cell r="J1430">
            <v>0</v>
          </cell>
          <cell r="K1430">
            <v>2760.7945759104041</v>
          </cell>
          <cell r="L1430">
            <v>766887.38219733455</v>
          </cell>
          <cell r="M1430">
            <v>81514.786470802064</v>
          </cell>
          <cell r="N1430">
            <v>83.429871866550755</v>
          </cell>
          <cell r="O1430" t="e">
            <v>#DIV/0!</v>
          </cell>
          <cell r="P1430">
            <v>0.83429871866550753</v>
          </cell>
          <cell r="Q1430">
            <v>1453.0325606771098</v>
          </cell>
          <cell r="R1430">
            <v>1307.7620152332945</v>
          </cell>
          <cell r="S1430">
            <v>403618.47399999999</v>
          </cell>
          <cell r="T1430">
            <v>355867.2311495358</v>
          </cell>
          <cell r="U1430">
            <v>0</v>
          </cell>
          <cell r="V1430">
            <v>0</v>
          </cell>
          <cell r="W1430">
            <v>16144.738960000001</v>
          </cell>
          <cell r="X1430">
            <v>65370.047510802062</v>
          </cell>
          <cell r="Y1430">
            <v>0</v>
          </cell>
          <cell r="Z1430">
            <v>0</v>
          </cell>
        </row>
        <row r="1431">
          <cell r="A1431" t="str">
            <v>West Rouge C.C</v>
          </cell>
          <cell r="B1431" t="str">
            <v>Community Centres</v>
          </cell>
          <cell r="C1431" t="str">
            <v>Community Centres</v>
          </cell>
          <cell r="D1431">
            <v>24402</v>
          </cell>
          <cell r="E1431">
            <v>100</v>
          </cell>
          <cell r="F1431">
            <v>0</v>
          </cell>
          <cell r="G1431">
            <v>194845.91553800003</v>
          </cell>
          <cell r="H1431">
            <v>39838.749226</v>
          </cell>
          <cell r="I1431">
            <v>0</v>
          </cell>
          <cell r="J1431">
            <v>0</v>
          </cell>
          <cell r="K1431">
            <v>2215.4917070265828</v>
          </cell>
          <cell r="L1431">
            <v>615414.36306293972</v>
          </cell>
          <cell r="M1431">
            <v>83475.110138659948</v>
          </cell>
          <cell r="N1431">
            <v>25.219832926110143</v>
          </cell>
          <cell r="O1431" t="e">
            <v>#DIV/0!</v>
          </cell>
          <cell r="P1431">
            <v>0.25219832926110142</v>
          </cell>
          <cell r="Q1431">
            <v>701.44821862553317</v>
          </cell>
          <cell r="R1431">
            <v>1514.0434884010494</v>
          </cell>
          <cell r="S1431">
            <v>194845.91553800003</v>
          </cell>
          <cell r="T1431">
            <v>412000.3928705242</v>
          </cell>
          <cell r="U1431">
            <v>0</v>
          </cell>
          <cell r="V1431">
            <v>0</v>
          </cell>
          <cell r="W1431">
            <v>7793.8366215200012</v>
          </cell>
          <cell r="X1431">
            <v>75681.27351713994</v>
          </cell>
          <cell r="Y1431">
            <v>0</v>
          </cell>
          <cell r="Z1431">
            <v>0</v>
          </cell>
        </row>
        <row r="1432">
          <cell r="A1432" t="str">
            <v>West Rouge Sewage Pumping Station</v>
          </cell>
          <cell r="B1432" t="str">
            <v>Sewage Pumping Facilities</v>
          </cell>
          <cell r="C1432" t="str">
            <v>Sewage Pumping Facilities</v>
          </cell>
          <cell r="D1432">
            <v>3229</v>
          </cell>
          <cell r="E1432">
            <v>168</v>
          </cell>
          <cell r="F1432">
            <v>834.16</v>
          </cell>
          <cell r="G1432">
            <v>310709.33122599998</v>
          </cell>
          <cell r="H1432">
            <v>0</v>
          </cell>
          <cell r="I1432">
            <v>0</v>
          </cell>
          <cell r="J1432">
            <v>0</v>
          </cell>
          <cell r="K1432">
            <v>1118.5582530535683</v>
          </cell>
          <cell r="L1432">
            <v>310710.62584821339</v>
          </cell>
          <cell r="M1432">
            <v>12428.37324904</v>
          </cell>
          <cell r="N1432">
            <v>96.225031232026438</v>
          </cell>
          <cell r="O1432">
            <v>372.48324763620099</v>
          </cell>
          <cell r="P1432">
            <v>0.5727680430477764</v>
          </cell>
          <cell r="Q1432">
            <v>1118.5582530535683</v>
          </cell>
          <cell r="R1432">
            <v>0</v>
          </cell>
          <cell r="S1432">
            <v>310709.33122599998</v>
          </cell>
          <cell r="T1432">
            <v>0</v>
          </cell>
          <cell r="U1432">
            <v>0</v>
          </cell>
          <cell r="V1432">
            <v>0</v>
          </cell>
          <cell r="W1432">
            <v>12428.37324904</v>
          </cell>
          <cell r="X1432">
            <v>0</v>
          </cell>
          <cell r="Y1432">
            <v>0</v>
          </cell>
          <cell r="Z1432">
            <v>0</v>
          </cell>
        </row>
        <row r="1433">
          <cell r="A1433" t="str">
            <v>West Scarborough N.C</v>
          </cell>
          <cell r="B1433" t="str">
            <v>Community Centres</v>
          </cell>
          <cell r="C1433" t="str">
            <v>Community Centres</v>
          </cell>
          <cell r="D1433">
            <v>25198</v>
          </cell>
          <cell r="E1433">
            <v>100</v>
          </cell>
          <cell r="F1433">
            <v>0</v>
          </cell>
          <cell r="G1433">
            <v>280102.80185300001</v>
          </cell>
          <cell r="H1433">
            <v>122583.194148</v>
          </cell>
          <cell r="I1433">
            <v>0</v>
          </cell>
          <cell r="J1433">
            <v>0</v>
          </cell>
          <cell r="K1433">
            <v>5667.0618849121529</v>
          </cell>
          <cell r="L1433">
            <v>1574183.8569200425</v>
          </cell>
          <cell r="M1433">
            <v>244074.18016513411</v>
          </cell>
          <cell r="N1433">
            <v>62.472571510439025</v>
          </cell>
          <cell r="O1433" t="e">
            <v>#DIV/0!</v>
          </cell>
          <cell r="P1433">
            <v>0.62472571510439023</v>
          </cell>
          <cell r="Q1433">
            <v>1008.3742882128278</v>
          </cell>
          <cell r="R1433">
            <v>4658.6875966993248</v>
          </cell>
          <cell r="S1433">
            <v>280102.80185300001</v>
          </cell>
          <cell r="T1433">
            <v>1267718.6189203714</v>
          </cell>
          <cell r="U1433">
            <v>0</v>
          </cell>
          <cell r="V1433">
            <v>0</v>
          </cell>
          <cell r="W1433">
            <v>11204.112074120001</v>
          </cell>
          <cell r="X1433">
            <v>232870.06809101411</v>
          </cell>
          <cell r="Y1433">
            <v>0</v>
          </cell>
          <cell r="Z1433">
            <v>0</v>
          </cell>
        </row>
        <row r="1434">
          <cell r="A1434" t="str">
            <v>West Toronto Pumping Station</v>
          </cell>
          <cell r="B1434" t="str">
            <v>Water Pumping Facilities</v>
          </cell>
          <cell r="C1434" t="str">
            <v>Water Pumping Facilities</v>
          </cell>
          <cell r="D1434">
            <v>7739</v>
          </cell>
          <cell r="E1434">
            <v>168</v>
          </cell>
          <cell r="F1434">
            <v>27608.78</v>
          </cell>
          <cell r="G1434">
            <v>4454902.9778709998</v>
          </cell>
          <cell r="H1434">
            <v>0</v>
          </cell>
          <cell r="I1434">
            <v>0</v>
          </cell>
          <cell r="J1434">
            <v>0</v>
          </cell>
          <cell r="K1434">
            <v>16037.717543880266</v>
          </cell>
          <cell r="L1434">
            <v>4454921.5399667406</v>
          </cell>
          <cell r="M1434">
            <v>178196.11911484</v>
          </cell>
          <cell r="N1434">
            <v>575.64563121420611</v>
          </cell>
          <cell r="O1434">
            <v>161.35886989453141</v>
          </cell>
          <cell r="P1434">
            <v>3.4264620905607508</v>
          </cell>
          <cell r="Q1434">
            <v>16037.717543880266</v>
          </cell>
          <cell r="R1434">
            <v>0</v>
          </cell>
          <cell r="S1434">
            <v>4454902.9778709998</v>
          </cell>
          <cell r="T1434">
            <v>0</v>
          </cell>
          <cell r="U1434">
            <v>0</v>
          </cell>
          <cell r="V1434">
            <v>0</v>
          </cell>
          <cell r="W1434">
            <v>178196.11911484</v>
          </cell>
          <cell r="X1434">
            <v>0</v>
          </cell>
          <cell r="Y1434">
            <v>0</v>
          </cell>
          <cell r="Z1434">
            <v>0</v>
          </cell>
        </row>
        <row r="1435">
          <cell r="A1435" t="str">
            <v>Western Beaches Tunnel Storm Pumping Station</v>
          </cell>
          <cell r="B1435" t="str">
            <v>Sewage Pumping Facilities</v>
          </cell>
          <cell r="C1435" t="str">
            <v>Sewage Pumping Facilities</v>
          </cell>
          <cell r="D1435">
            <v>1</v>
          </cell>
          <cell r="E1435">
            <v>168</v>
          </cell>
          <cell r="F1435">
            <v>439.07</v>
          </cell>
          <cell r="G1435">
            <v>376707.47370999999</v>
          </cell>
          <cell r="H1435">
            <v>0</v>
          </cell>
          <cell r="I1435">
            <v>0</v>
          </cell>
          <cell r="J1435">
            <v>0</v>
          </cell>
          <cell r="K1435">
            <v>1356.1525559681056</v>
          </cell>
          <cell r="L1435">
            <v>376709.04332447378</v>
          </cell>
          <cell r="M1435">
            <v>15068.298948399999</v>
          </cell>
          <cell r="N1435">
            <v>376709.04332447378</v>
          </cell>
          <cell r="O1435">
            <v>857.9703539856373</v>
          </cell>
          <cell r="P1435">
            <v>2242.3157340742487</v>
          </cell>
          <cell r="Q1435">
            <v>1356.1525559681056</v>
          </cell>
          <cell r="R1435">
            <v>0</v>
          </cell>
          <cell r="S1435">
            <v>376707.47370999999</v>
          </cell>
          <cell r="T1435">
            <v>0</v>
          </cell>
          <cell r="U1435">
            <v>0</v>
          </cell>
          <cell r="V1435">
            <v>0</v>
          </cell>
          <cell r="W1435">
            <v>15068.298948399999</v>
          </cell>
          <cell r="X1435">
            <v>0</v>
          </cell>
          <cell r="Y1435">
            <v>0</v>
          </cell>
          <cell r="Z1435">
            <v>0</v>
          </cell>
        </row>
        <row r="1436">
          <cell r="A1436" t="str">
            <v>Western District Office</v>
          </cell>
          <cell r="B1436" t="str">
            <v>Administrative Offices</v>
          </cell>
          <cell r="C1436" t="str">
            <v>Administrative Offices</v>
          </cell>
          <cell r="D1436">
            <v>4844</v>
          </cell>
          <cell r="E1436">
            <v>70</v>
          </cell>
          <cell r="F1436">
            <v>0</v>
          </cell>
          <cell r="G1436">
            <v>28793.696560999997</v>
          </cell>
          <cell r="H1436">
            <v>14158.581945</v>
          </cell>
          <cell r="I1436">
            <v>0</v>
          </cell>
          <cell r="J1436">
            <v>0</v>
          </cell>
          <cell r="K1436">
            <v>641.74463269562159</v>
          </cell>
          <cell r="L1436">
            <v>178262.39797100599</v>
          </cell>
          <cell r="M1436">
            <v>28048.66439753705</v>
          </cell>
          <cell r="N1436">
            <v>36.800660192197768</v>
          </cell>
          <cell r="O1436" t="e">
            <v>#DIV/0!</v>
          </cell>
          <cell r="P1436">
            <v>0.52572371703139664</v>
          </cell>
          <cell r="Q1436">
            <v>103.6577395250484</v>
          </cell>
          <cell r="R1436">
            <v>538.08689317057315</v>
          </cell>
          <cell r="S1436">
            <v>28793.696560999997</v>
          </cell>
          <cell r="T1436">
            <v>146423.80690060649</v>
          </cell>
          <cell r="U1436">
            <v>0</v>
          </cell>
          <cell r="V1436">
            <v>0</v>
          </cell>
          <cell r="W1436">
            <v>1151.7478624399998</v>
          </cell>
          <cell r="X1436">
            <v>26896.916535097051</v>
          </cell>
          <cell r="Y1436">
            <v>0</v>
          </cell>
          <cell r="Z1436">
            <v>0</v>
          </cell>
        </row>
        <row r="1437">
          <cell r="A1437" t="str">
            <v>Western Services Yard</v>
          </cell>
          <cell r="B1437" t="str">
            <v>Storage Facilities</v>
          </cell>
          <cell r="C1437" t="str">
            <v>Storage Facilities</v>
          </cell>
          <cell r="D1437">
            <v>4133</v>
          </cell>
          <cell r="E1437">
            <v>70</v>
          </cell>
          <cell r="F1437">
            <v>0</v>
          </cell>
          <cell r="G1437">
            <v>32066.797239</v>
          </cell>
          <cell r="H1437">
            <v>11777.722834999999</v>
          </cell>
          <cell r="I1437">
            <v>0</v>
          </cell>
          <cell r="J1437">
            <v>0</v>
          </cell>
          <cell r="K1437">
            <v>563.044977618654</v>
          </cell>
          <cell r="L1437">
            <v>156401.38267184835</v>
          </cell>
          <cell r="M1437">
            <v>23656.694181981147</v>
          </cell>
          <cell r="N1437">
            <v>37.842095976735628</v>
          </cell>
          <cell r="O1437" t="e">
            <v>#DIV/0!</v>
          </cell>
          <cell r="P1437">
            <v>0.5406013710962233</v>
          </cell>
          <cell r="Q1437">
            <v>115.44095106235858</v>
          </cell>
          <cell r="R1437">
            <v>447.60402655629542</v>
          </cell>
          <cell r="S1437">
            <v>32066.797239</v>
          </cell>
          <cell r="T1437">
            <v>121801.67624271948</v>
          </cell>
          <cell r="U1437">
            <v>0</v>
          </cell>
          <cell r="V1437">
            <v>0</v>
          </cell>
          <cell r="W1437">
            <v>1282.67188956</v>
          </cell>
          <cell r="X1437">
            <v>22374.022292421148</v>
          </cell>
          <cell r="Y1437">
            <v>0</v>
          </cell>
          <cell r="Z1437">
            <v>0</v>
          </cell>
        </row>
        <row r="1438">
          <cell r="A1438" t="str">
            <v>Westgrove Pool (outdoor)</v>
          </cell>
          <cell r="B1438" t="str">
            <v>Outdoor Recreational Facilities</v>
          </cell>
          <cell r="C1438" t="str">
            <v>Outdoor Recreational Facilities</v>
          </cell>
          <cell r="D1438">
            <v>1055</v>
          </cell>
          <cell r="E1438">
            <v>100</v>
          </cell>
          <cell r="F1438">
            <v>0</v>
          </cell>
          <cell r="G1438">
            <v>132832.59530400002</v>
          </cell>
          <cell r="H1438">
            <v>12296.268547</v>
          </cell>
          <cell r="I1438">
            <v>0</v>
          </cell>
          <cell r="J1438">
            <v>0</v>
          </cell>
          <cell r="K1438">
            <v>945.51032518302054</v>
          </cell>
          <cell r="L1438">
            <v>262641.75699528347</v>
          </cell>
          <cell r="M1438">
            <v>28672.402208210431</v>
          </cell>
          <cell r="N1438">
            <v>248.94953269695117</v>
          </cell>
          <cell r="O1438" t="e">
            <v>#DIV/0!</v>
          </cell>
          <cell r="P1438">
            <v>2.4894953269695117</v>
          </cell>
          <cell r="Q1438">
            <v>478.19933558332957</v>
          </cell>
          <cell r="R1438">
            <v>467.31098959969103</v>
          </cell>
          <cell r="S1438">
            <v>132832.59530400002</v>
          </cell>
          <cell r="T1438">
            <v>127164.32043250989</v>
          </cell>
          <cell r="U1438">
            <v>0</v>
          </cell>
          <cell r="V1438">
            <v>0</v>
          </cell>
          <cell r="W1438">
            <v>5313.3038121600011</v>
          </cell>
          <cell r="X1438">
            <v>23359.098396050431</v>
          </cell>
          <cell r="Y1438">
            <v>0</v>
          </cell>
          <cell r="Z1438">
            <v>0</v>
          </cell>
        </row>
        <row r="1439">
          <cell r="A1439" t="str">
            <v>Westmount Park and Pool</v>
          </cell>
          <cell r="B1439" t="str">
            <v>Outdoor Recreational Facilities</v>
          </cell>
          <cell r="C1439" t="str">
            <v>Outdoor Recreational Facilities</v>
          </cell>
          <cell r="D1439">
            <v>178691</v>
          </cell>
          <cell r="E1439">
            <v>100</v>
          </cell>
          <cell r="F1439">
            <v>0</v>
          </cell>
          <cell r="G1439">
            <v>1243.295627</v>
          </cell>
          <cell r="H1439">
            <v>9142</v>
          </cell>
          <cell r="I1439">
            <v>0</v>
          </cell>
          <cell r="J1439">
            <v>0</v>
          </cell>
          <cell r="K1439">
            <v>351.91112723225393</v>
          </cell>
          <cell r="L1439">
            <v>97753.09089784832</v>
          </cell>
          <cell r="M1439">
            <v>17416.697805080003</v>
          </cell>
          <cell r="N1439">
            <v>0.54705100367588921</v>
          </cell>
          <cell r="O1439" t="e">
            <v>#DIV/0!</v>
          </cell>
          <cell r="P1439">
            <v>5.4705100367588924E-3</v>
          </cell>
          <cell r="Q1439">
            <v>4.4758829066344044</v>
          </cell>
          <cell r="R1439">
            <v>347.43524432561952</v>
          </cell>
          <cell r="S1439">
            <v>1243.295627</v>
          </cell>
          <cell r="T1439">
            <v>94543.821400000001</v>
          </cell>
          <cell r="U1439">
            <v>0</v>
          </cell>
          <cell r="V1439">
            <v>0</v>
          </cell>
          <cell r="W1439">
            <v>49.73182508</v>
          </cell>
          <cell r="X1439">
            <v>17366.965980000001</v>
          </cell>
          <cell r="Y1439">
            <v>0</v>
          </cell>
          <cell r="Z1439">
            <v>0</v>
          </cell>
        </row>
        <row r="1440">
          <cell r="A1440" t="str">
            <v>Weston</v>
          </cell>
          <cell r="B1440" t="str">
            <v>Public Libraries</v>
          </cell>
          <cell r="C1440" t="str">
            <v>Public Libraries</v>
          </cell>
          <cell r="D1440">
            <v>11948</v>
          </cell>
          <cell r="E1440">
            <v>70</v>
          </cell>
          <cell r="F1440">
            <v>0</v>
          </cell>
          <cell r="G1440">
            <v>150449.44761499998</v>
          </cell>
          <cell r="H1440">
            <v>13198.182142</v>
          </cell>
          <cell r="I1440">
            <v>0</v>
          </cell>
          <cell r="J1440">
            <v>0</v>
          </cell>
          <cell r="K1440">
            <v>1043.2078460554951</v>
          </cell>
          <cell r="L1440">
            <v>289779.95723763754</v>
          </cell>
          <cell r="M1440">
            <v>31090.43253793598</v>
          </cell>
          <cell r="N1440">
            <v>24.253427957619479</v>
          </cell>
          <cell r="O1440" t="e">
            <v>#DIV/0!</v>
          </cell>
          <cell r="P1440">
            <v>0.34647754225170685</v>
          </cell>
          <cell r="Q1440">
            <v>541.62026815571414</v>
          </cell>
          <cell r="R1440">
            <v>501.58757789978102</v>
          </cell>
          <cell r="S1440">
            <v>150449.44761499998</v>
          </cell>
          <cell r="T1440">
            <v>136491.64025792139</v>
          </cell>
          <cell r="U1440">
            <v>0</v>
          </cell>
          <cell r="V1440">
            <v>0</v>
          </cell>
          <cell r="W1440">
            <v>6017.9779045999994</v>
          </cell>
          <cell r="X1440">
            <v>25072.454633335979</v>
          </cell>
          <cell r="Y1440">
            <v>0</v>
          </cell>
          <cell r="Z1440">
            <v>0</v>
          </cell>
        </row>
        <row r="1441">
          <cell r="A1441" t="str">
            <v>Weston Park</v>
          </cell>
          <cell r="B1441" t="str">
            <v>Outdoor Recreational Facilities</v>
          </cell>
          <cell r="C1441" t="str">
            <v>Outdoor Recreational Facilities</v>
          </cell>
          <cell r="D1441">
            <v>3250</v>
          </cell>
          <cell r="E1441">
            <v>100</v>
          </cell>
          <cell r="F1441">
            <v>0</v>
          </cell>
          <cell r="G1441">
            <v>61582.606621000006</v>
          </cell>
          <cell r="H1441">
            <v>20986</v>
          </cell>
          <cell r="I1441">
            <v>0</v>
          </cell>
          <cell r="J1441">
            <v>0</v>
          </cell>
          <cell r="K1441">
            <v>1019.2563952379514</v>
          </cell>
          <cell r="L1441">
            <v>283126.77645498654</v>
          </cell>
          <cell r="M1441">
            <v>42330.198604839999</v>
          </cell>
          <cell r="N1441">
            <v>87.115931216918938</v>
          </cell>
          <cell r="O1441" t="e">
            <v>#DIV/0!</v>
          </cell>
          <cell r="P1441">
            <v>0.8711593121691894</v>
          </cell>
          <cell r="Q1441">
            <v>221.69830757469933</v>
          </cell>
          <cell r="R1441">
            <v>797.55808766325208</v>
          </cell>
          <cell r="S1441">
            <v>61582.606621000006</v>
          </cell>
          <cell r="T1441">
            <v>217030.91619999998</v>
          </cell>
          <cell r="U1441">
            <v>0</v>
          </cell>
          <cell r="V1441">
            <v>0</v>
          </cell>
          <cell r="W1441">
            <v>2463.3042648400001</v>
          </cell>
          <cell r="X1441">
            <v>39866.894339999999</v>
          </cell>
          <cell r="Y1441">
            <v>0</v>
          </cell>
          <cell r="Z1441">
            <v>0</v>
          </cell>
        </row>
        <row r="1442">
          <cell r="A1442" t="str">
            <v>Westway Rink (outdoor)</v>
          </cell>
          <cell r="B1442" t="str">
            <v>Outdoor Recreational Facilities</v>
          </cell>
          <cell r="C1442" t="str">
            <v>Outdoor Recreational Facilities</v>
          </cell>
          <cell r="D1442">
            <v>3714</v>
          </cell>
          <cell r="E1442">
            <v>100</v>
          </cell>
          <cell r="F1442">
            <v>0</v>
          </cell>
          <cell r="G1442">
            <v>164897.870119</v>
          </cell>
          <cell r="H1442">
            <v>10156.27853</v>
          </cell>
          <cell r="I1442">
            <v>0</v>
          </cell>
          <cell r="J1442">
            <v>0</v>
          </cell>
          <cell r="K1442">
            <v>979.6169884067989</v>
          </cell>
          <cell r="L1442">
            <v>272115.83011299971</v>
          </cell>
          <cell r="M1442">
            <v>25889.695565415699</v>
          </cell>
          <cell r="N1442">
            <v>73.267590229671441</v>
          </cell>
          <cell r="O1442" t="e">
            <v>#DIV/0!</v>
          </cell>
          <cell r="P1442">
            <v>0.73267590229671442</v>
          </cell>
          <cell r="Q1442">
            <v>593.63480589645178</v>
          </cell>
          <cell r="R1442">
            <v>385.98218251034712</v>
          </cell>
          <cell r="S1442">
            <v>164897.870119</v>
          </cell>
          <cell r="T1442">
            <v>105033.18567370099</v>
          </cell>
          <cell r="U1442">
            <v>0</v>
          </cell>
          <cell r="V1442">
            <v>0</v>
          </cell>
          <cell r="W1442">
            <v>6595.9148047600002</v>
          </cell>
          <cell r="X1442">
            <v>19293.7807606557</v>
          </cell>
          <cell r="Y1442">
            <v>0</v>
          </cell>
          <cell r="Z1442">
            <v>0</v>
          </cell>
        </row>
        <row r="1443">
          <cell r="A1443" t="str">
            <v>Westwood Park</v>
          </cell>
          <cell r="B1443" t="str">
            <v>Outdoor Recreational Facilities</v>
          </cell>
          <cell r="C1443" t="str">
            <v>Outdoor Recreational Facilities</v>
          </cell>
          <cell r="D1443">
            <v>12141</v>
          </cell>
          <cell r="E1443">
            <v>100</v>
          </cell>
          <cell r="F1443">
            <v>0</v>
          </cell>
          <cell r="G1443">
            <v>4395.0631300000005</v>
          </cell>
          <cell r="H1443">
            <v>0</v>
          </cell>
          <cell r="I1443">
            <v>0</v>
          </cell>
          <cell r="J1443">
            <v>0</v>
          </cell>
          <cell r="K1443">
            <v>15.822293193946951</v>
          </cell>
          <cell r="L1443">
            <v>4395.0814427630421</v>
          </cell>
          <cell r="M1443">
            <v>175.80252520000002</v>
          </cell>
          <cell r="N1443">
            <v>0.36200324872440837</v>
          </cell>
          <cell r="O1443" t="e">
            <v>#DIV/0!</v>
          </cell>
          <cell r="P1443">
            <v>3.6200324872440836E-3</v>
          </cell>
          <cell r="Q1443">
            <v>15.822293193946951</v>
          </cell>
          <cell r="R1443">
            <v>0</v>
          </cell>
          <cell r="S1443">
            <v>4395.0631300000005</v>
          </cell>
          <cell r="T1443">
            <v>0</v>
          </cell>
          <cell r="U1443">
            <v>0</v>
          </cell>
          <cell r="V1443">
            <v>0</v>
          </cell>
          <cell r="W1443">
            <v>175.80252520000002</v>
          </cell>
          <cell r="X1443">
            <v>0</v>
          </cell>
          <cell r="Y1443">
            <v>0</v>
          </cell>
          <cell r="Z1443">
            <v>0</v>
          </cell>
        </row>
        <row r="1444">
          <cell r="A1444" t="str">
            <v>Wexford Park</v>
          </cell>
          <cell r="B1444" t="str">
            <v>Outdoor Recreational Facilities</v>
          </cell>
          <cell r="C1444" t="str">
            <v>Outdoor Recreational Facilities</v>
          </cell>
          <cell r="D1444">
            <v>503912</v>
          </cell>
          <cell r="E1444">
            <v>100</v>
          </cell>
          <cell r="F1444">
            <v>0</v>
          </cell>
          <cell r="G1444">
            <v>2355.037953</v>
          </cell>
          <cell r="H1444">
            <v>0</v>
          </cell>
          <cell r="I1444">
            <v>0</v>
          </cell>
          <cell r="J1444">
            <v>0</v>
          </cell>
          <cell r="K1444">
            <v>8.4781719563692945</v>
          </cell>
          <cell r="L1444">
            <v>2355.0477656581375</v>
          </cell>
          <cell r="M1444">
            <v>94.201518120000003</v>
          </cell>
          <cell r="N1444">
            <v>4.6735298338958734E-3</v>
          </cell>
          <cell r="O1444" t="e">
            <v>#DIV/0!</v>
          </cell>
          <cell r="P1444">
            <v>4.6735298338958734E-5</v>
          </cell>
          <cell r="Q1444">
            <v>8.4781719563692945</v>
          </cell>
          <cell r="R1444">
            <v>0</v>
          </cell>
          <cell r="S1444">
            <v>2355.037953</v>
          </cell>
          <cell r="T1444">
            <v>0</v>
          </cell>
          <cell r="U1444">
            <v>0</v>
          </cell>
          <cell r="V1444">
            <v>0</v>
          </cell>
          <cell r="W1444">
            <v>94.201518120000003</v>
          </cell>
          <cell r="X1444">
            <v>0</v>
          </cell>
          <cell r="Y1444">
            <v>0</v>
          </cell>
          <cell r="Z1444">
            <v>0</v>
          </cell>
        </row>
        <row r="1445">
          <cell r="A1445" t="str">
            <v>Whitlam Warehouse</v>
          </cell>
          <cell r="B1445" t="str">
            <v>Indoor Recreational Facilities</v>
          </cell>
          <cell r="C1445" t="str">
            <v>Indoor Recreational Facilities</v>
          </cell>
          <cell r="D1445">
            <v>24865</v>
          </cell>
          <cell r="E1445">
            <v>100</v>
          </cell>
          <cell r="F1445">
            <v>0</v>
          </cell>
          <cell r="G1445">
            <v>49540.670250000003</v>
          </cell>
          <cell r="H1445">
            <v>35039.245514000002</v>
          </cell>
          <cell r="I1445">
            <v>0</v>
          </cell>
          <cell r="J1445">
            <v>0</v>
          </cell>
          <cell r="K1445">
            <v>1509.9889002828561</v>
          </cell>
          <cell r="L1445">
            <v>419441.36118968227</v>
          </cell>
          <cell r="M1445">
            <v>68545.331120490664</v>
          </cell>
          <cell r="N1445">
            <v>16.868745674228123</v>
          </cell>
          <cell r="O1445" t="e">
            <v>#DIV/0!</v>
          </cell>
          <cell r="P1445">
            <v>0.16868745674228122</v>
          </cell>
          <cell r="Q1445">
            <v>178.34715601005374</v>
          </cell>
          <cell r="R1445">
            <v>1331.6417442728023</v>
          </cell>
          <cell r="S1445">
            <v>49540.670250000003</v>
          </cell>
          <cell r="T1445">
            <v>362365.36533213378</v>
          </cell>
          <cell r="U1445">
            <v>0</v>
          </cell>
          <cell r="V1445">
            <v>0</v>
          </cell>
          <cell r="W1445">
            <v>1981.6268100000002</v>
          </cell>
          <cell r="X1445">
            <v>66563.704310490662</v>
          </cell>
          <cell r="Y1445">
            <v>0</v>
          </cell>
          <cell r="Z1445">
            <v>0</v>
          </cell>
        </row>
        <row r="1446">
          <cell r="A1446" t="str">
            <v>Wigmore Park</v>
          </cell>
          <cell r="B1446" t="str">
            <v>Outdoor Recreational Facilities</v>
          </cell>
          <cell r="C1446" t="str">
            <v>Outdoor Recreational Facilities</v>
          </cell>
          <cell r="D1446">
            <v>463859</v>
          </cell>
          <cell r="E1446">
            <v>100</v>
          </cell>
          <cell r="F1446">
            <v>0</v>
          </cell>
          <cell r="G1446">
            <v>13512.360111</v>
          </cell>
          <cell r="H1446">
            <v>0</v>
          </cell>
          <cell r="I1446">
            <v>0</v>
          </cell>
          <cell r="J1446">
            <v>0</v>
          </cell>
          <cell r="K1446">
            <v>48.644699085001662</v>
          </cell>
          <cell r="L1446">
            <v>13512.416412500463</v>
          </cell>
          <cell r="M1446">
            <v>540.49440444000004</v>
          </cell>
          <cell r="N1446">
            <v>2.9130439233690544E-2</v>
          </cell>
          <cell r="O1446" t="e">
            <v>#DIV/0!</v>
          </cell>
          <cell r="P1446">
            <v>2.9130439233690541E-4</v>
          </cell>
          <cell r="Q1446">
            <v>48.644699085001662</v>
          </cell>
          <cell r="R1446">
            <v>0</v>
          </cell>
          <cell r="S1446">
            <v>13512.360111</v>
          </cell>
          <cell r="T1446">
            <v>0</v>
          </cell>
          <cell r="U1446">
            <v>0</v>
          </cell>
          <cell r="V1446">
            <v>0</v>
          </cell>
          <cell r="W1446">
            <v>540.49440444000004</v>
          </cell>
          <cell r="X1446">
            <v>0</v>
          </cell>
          <cell r="Y1446">
            <v>0</v>
          </cell>
          <cell r="Z1446">
            <v>0</v>
          </cell>
        </row>
        <row r="1447">
          <cell r="A1447" t="str">
            <v>Wilket Creek Park</v>
          </cell>
          <cell r="B1447" t="str">
            <v>Outdoor Recreational Facilities</v>
          </cell>
          <cell r="C1447" t="str">
            <v>Outdoor Recreational Facilities</v>
          </cell>
          <cell r="D1447">
            <v>4</v>
          </cell>
          <cell r="E1447">
            <v>100</v>
          </cell>
          <cell r="F1447">
            <v>0</v>
          </cell>
          <cell r="G1447">
            <v>55396.219351000007</v>
          </cell>
          <cell r="H1447">
            <v>0</v>
          </cell>
          <cell r="I1447">
            <v>0</v>
          </cell>
          <cell r="J1447">
            <v>0</v>
          </cell>
          <cell r="K1447">
            <v>199.42722060689027</v>
          </cell>
          <cell r="L1447">
            <v>55396.450168580632</v>
          </cell>
          <cell r="M1447">
            <v>2215.8487740400005</v>
          </cell>
          <cell r="N1447">
            <v>13849.112542145158</v>
          </cell>
          <cell r="O1447" t="e">
            <v>#DIV/0!</v>
          </cell>
          <cell r="P1447">
            <v>138.49112542145158</v>
          </cell>
          <cell r="Q1447">
            <v>199.42722060689027</v>
          </cell>
          <cell r="R1447">
            <v>0</v>
          </cell>
          <cell r="S1447">
            <v>55396.219351000007</v>
          </cell>
          <cell r="T1447">
            <v>0</v>
          </cell>
          <cell r="U1447">
            <v>0</v>
          </cell>
          <cell r="V1447">
            <v>0</v>
          </cell>
          <cell r="W1447">
            <v>2215.8487740400005</v>
          </cell>
          <cell r="X1447">
            <v>0</v>
          </cell>
          <cell r="Y1447">
            <v>0</v>
          </cell>
          <cell r="Z1447">
            <v>0</v>
          </cell>
        </row>
        <row r="1448">
          <cell r="A1448" t="str">
            <v>William Goodwin House</v>
          </cell>
          <cell r="B1448" t="str">
            <v>Cultural Facilities</v>
          </cell>
          <cell r="C1448" t="str">
            <v>Cultural Facilities</v>
          </cell>
          <cell r="D1448">
            <v>1744</v>
          </cell>
          <cell r="E1448">
            <v>100</v>
          </cell>
          <cell r="F1448">
            <v>0</v>
          </cell>
          <cell r="G1448">
            <v>25159.259082999997</v>
          </cell>
          <cell r="H1448">
            <v>5530.4049690000002</v>
          </cell>
          <cell r="I1448">
            <v>0</v>
          </cell>
          <cell r="J1448">
            <v>0</v>
          </cell>
          <cell r="K1448">
            <v>300.75283955871396</v>
          </cell>
          <cell r="L1448">
            <v>83542.455432976101</v>
          </cell>
          <cell r="M1448">
            <v>11512.42537887961</v>
          </cell>
          <cell r="N1448">
            <v>47.902784078541345</v>
          </cell>
          <cell r="O1448" t="e">
            <v>#DIV/0!</v>
          </cell>
          <cell r="P1448">
            <v>0.47902784078541344</v>
          </cell>
          <cell r="Q1448">
            <v>90.573710087686237</v>
          </cell>
          <cell r="R1448">
            <v>210.17912947102769</v>
          </cell>
          <cell r="S1448">
            <v>25159.259082999997</v>
          </cell>
          <cell r="T1448">
            <v>57193.789067907295</v>
          </cell>
          <cell r="U1448">
            <v>0</v>
          </cell>
          <cell r="V1448">
            <v>0</v>
          </cell>
          <cell r="W1448">
            <v>1006.3703633199999</v>
          </cell>
          <cell r="X1448">
            <v>10506.05501555961</v>
          </cell>
          <cell r="Y1448">
            <v>0</v>
          </cell>
          <cell r="Z1448">
            <v>0</v>
          </cell>
        </row>
        <row r="1449">
          <cell r="A1449" t="str">
            <v>Willowdale Lawn Bowling</v>
          </cell>
          <cell r="B1449" t="str">
            <v>Indoor Recreational Facilities</v>
          </cell>
          <cell r="C1449" t="str">
            <v>Indoor Recreational Facilities</v>
          </cell>
          <cell r="D1449">
            <v>2293</v>
          </cell>
          <cell r="E1449">
            <v>100</v>
          </cell>
          <cell r="F1449">
            <v>0</v>
          </cell>
          <cell r="G1449">
            <v>52044.760910999998</v>
          </cell>
          <cell r="H1449">
            <v>11393.317879000002</v>
          </cell>
          <cell r="I1449">
            <v>0</v>
          </cell>
          <cell r="J1449">
            <v>0</v>
          </cell>
          <cell r="K1449">
            <v>620.35690802471902</v>
          </cell>
          <cell r="L1449">
            <v>172321.36334019972</v>
          </cell>
          <cell r="M1449">
            <v>23725.562477997511</v>
          </cell>
          <cell r="N1449">
            <v>75.151052481552426</v>
          </cell>
          <cell r="O1449" t="e">
            <v>#DIV/0!</v>
          </cell>
          <cell r="P1449">
            <v>0.75151052481552427</v>
          </cell>
          <cell r="Q1449">
            <v>187.36191995101365</v>
          </cell>
          <cell r="R1449">
            <v>432.99498807370537</v>
          </cell>
          <cell r="S1449">
            <v>52044.760910999998</v>
          </cell>
          <cell r="T1449">
            <v>117826.27550925431</v>
          </cell>
          <cell r="U1449">
            <v>0</v>
          </cell>
          <cell r="V1449">
            <v>0</v>
          </cell>
          <cell r="W1449">
            <v>2081.7904364400001</v>
          </cell>
          <cell r="X1449">
            <v>21643.772041557513</v>
          </cell>
          <cell r="Y1449">
            <v>0</v>
          </cell>
          <cell r="Z1449">
            <v>0</v>
          </cell>
        </row>
        <row r="1450">
          <cell r="A1450" t="str">
            <v>Willowdale Park Tennis</v>
          </cell>
          <cell r="B1450" t="str">
            <v>Outdoor Recreational Facilities</v>
          </cell>
          <cell r="C1450" t="str">
            <v>Outdoor Recreational Facilities</v>
          </cell>
          <cell r="D1450">
            <v>433021</v>
          </cell>
          <cell r="E1450">
            <v>100</v>
          </cell>
          <cell r="F1450">
            <v>0</v>
          </cell>
          <cell r="G1450">
            <v>5355.4873419999994</v>
          </cell>
          <cell r="H1450">
            <v>0</v>
          </cell>
          <cell r="I1450">
            <v>0</v>
          </cell>
          <cell r="J1450">
            <v>0</v>
          </cell>
          <cell r="K1450">
            <v>19.279834763510127</v>
          </cell>
          <cell r="L1450">
            <v>5355.5096565305912</v>
          </cell>
          <cell r="M1450">
            <v>214.21949367999997</v>
          </cell>
          <cell r="N1450">
            <v>1.2367782755410455E-2</v>
          </cell>
          <cell r="O1450" t="e">
            <v>#DIV/0!</v>
          </cell>
          <cell r="P1450">
            <v>1.2367782755410455E-4</v>
          </cell>
          <cell r="Q1450">
            <v>19.279834763510127</v>
          </cell>
          <cell r="R1450">
            <v>0</v>
          </cell>
          <cell r="S1450">
            <v>5355.4873419999994</v>
          </cell>
          <cell r="T1450">
            <v>0</v>
          </cell>
          <cell r="U1450">
            <v>0</v>
          </cell>
          <cell r="V1450">
            <v>0</v>
          </cell>
          <cell r="W1450">
            <v>214.21949367999997</v>
          </cell>
          <cell r="X1450">
            <v>0</v>
          </cell>
          <cell r="Y1450">
            <v>0</v>
          </cell>
          <cell r="Z1450">
            <v>0</v>
          </cell>
        </row>
        <row r="1451">
          <cell r="A1451" t="str">
            <v>Willowridge Childcare Centre</v>
          </cell>
          <cell r="B1451" t="str">
            <v>Child Care Facilities</v>
          </cell>
          <cell r="C1451" t="str">
            <v>Child Care Facilities</v>
          </cell>
          <cell r="D1451">
            <v>4844</v>
          </cell>
          <cell r="E1451">
            <v>100</v>
          </cell>
          <cell r="F1451">
            <v>0</v>
          </cell>
          <cell r="G1451">
            <v>72359.582836000001</v>
          </cell>
          <cell r="H1451">
            <v>20199.154935999999</v>
          </cell>
          <cell r="I1451">
            <v>0</v>
          </cell>
          <cell r="J1451">
            <v>0</v>
          </cell>
          <cell r="K1451">
            <v>1028.1501811050055</v>
          </cell>
          <cell r="L1451">
            <v>285597.27252916817</v>
          </cell>
          <cell r="M1451">
            <v>41266.515953809838</v>
          </cell>
          <cell r="N1451">
            <v>58.958974510563209</v>
          </cell>
          <cell r="O1451" t="e">
            <v>#DIV/0!</v>
          </cell>
          <cell r="P1451">
            <v>0.58958974510563211</v>
          </cell>
          <cell r="Q1451">
            <v>260.49558360334254</v>
          </cell>
          <cell r="R1451">
            <v>767.65459750166292</v>
          </cell>
          <cell r="S1451">
            <v>72359.582836000001</v>
          </cell>
          <cell r="T1451">
            <v>208893.60060163119</v>
          </cell>
          <cell r="U1451">
            <v>0</v>
          </cell>
          <cell r="V1451">
            <v>0</v>
          </cell>
          <cell r="W1451">
            <v>2894.3833134400002</v>
          </cell>
          <cell r="X1451">
            <v>38372.13264036984</v>
          </cell>
          <cell r="Y1451">
            <v>0</v>
          </cell>
          <cell r="Z1451">
            <v>0</v>
          </cell>
        </row>
        <row r="1452">
          <cell r="A1452" t="str">
            <v>Wilson Subway Stn</v>
          </cell>
          <cell r="B1452" t="str">
            <v>TTC</v>
          </cell>
          <cell r="C1452" t="str">
            <v>TTC</v>
          </cell>
          <cell r="D1452">
            <v>0</v>
          </cell>
          <cell r="E1452">
            <v>168</v>
          </cell>
          <cell r="F1452">
            <v>0</v>
          </cell>
          <cell r="G1452">
            <v>42185277.694904</v>
          </cell>
          <cell r="H1452">
            <v>655442.305162</v>
          </cell>
          <cell r="I1452">
            <v>0</v>
          </cell>
          <cell r="J1452">
            <v>0</v>
          </cell>
          <cell r="K1452">
            <v>176777.25372729835</v>
          </cell>
          <cell r="L1452">
            <v>49104792.702027321</v>
          </cell>
          <cell r="M1452">
            <v>2932548.30048936</v>
          </cell>
          <cell r="N1452" t="e">
            <v>#DIV/0!</v>
          </cell>
          <cell r="O1452" t="e">
            <v>#DIV/0!</v>
          </cell>
          <cell r="P1452" t="e">
            <v>#DIV/0!</v>
          </cell>
          <cell r="Q1452">
            <v>151867.63248081983</v>
          </cell>
          <cell r="R1452">
            <v>24909.621246478531</v>
          </cell>
          <cell r="S1452">
            <v>42185277.694904</v>
          </cell>
          <cell r="T1452">
            <v>6778387.6872938555</v>
          </cell>
          <cell r="U1452">
            <v>0</v>
          </cell>
          <cell r="V1452">
            <v>0</v>
          </cell>
          <cell r="W1452">
            <v>1687411.10779616</v>
          </cell>
          <cell r="X1452">
            <v>1245137.1926932</v>
          </cell>
          <cell r="Y1452">
            <v>0</v>
          </cell>
          <cell r="Z1452">
            <v>0</v>
          </cell>
        </row>
        <row r="1453">
          <cell r="A1453" t="str">
            <v>Winchester Park North</v>
          </cell>
          <cell r="B1453" t="str">
            <v>Outdoor Recreational Facilities</v>
          </cell>
          <cell r="C1453" t="str">
            <v>Outdoor Recreational Facilities</v>
          </cell>
          <cell r="D1453">
            <v>1</v>
          </cell>
          <cell r="E1453">
            <v>100</v>
          </cell>
          <cell r="F1453">
            <v>0</v>
          </cell>
          <cell r="G1453">
            <v>4077.8391369999999</v>
          </cell>
          <cell r="H1453">
            <v>0</v>
          </cell>
          <cell r="I1453">
            <v>0</v>
          </cell>
          <cell r="J1453">
            <v>0</v>
          </cell>
          <cell r="K1453">
            <v>14.680282060787054</v>
          </cell>
          <cell r="L1453">
            <v>4077.8561279964038</v>
          </cell>
          <cell r="M1453">
            <v>163.11356548000001</v>
          </cell>
          <cell r="N1453">
            <v>4077.8561279964038</v>
          </cell>
          <cell r="O1453" t="e">
            <v>#DIV/0!</v>
          </cell>
          <cell r="P1453">
            <v>40.778561279964038</v>
          </cell>
          <cell r="Q1453">
            <v>14.680282060787054</v>
          </cell>
          <cell r="R1453">
            <v>0</v>
          </cell>
          <cell r="S1453">
            <v>4077.8391369999999</v>
          </cell>
          <cell r="T1453">
            <v>0</v>
          </cell>
          <cell r="U1453">
            <v>0</v>
          </cell>
          <cell r="V1453">
            <v>0</v>
          </cell>
          <cell r="W1453">
            <v>163.11356548000001</v>
          </cell>
          <cell r="X1453">
            <v>0</v>
          </cell>
          <cell r="Y1453">
            <v>0</v>
          </cell>
          <cell r="Z1453">
            <v>0</v>
          </cell>
        </row>
        <row r="1454">
          <cell r="A1454" t="str">
            <v>Winter Maintenance Depot</v>
          </cell>
          <cell r="B1454" t="str">
            <v>Storage Facilities</v>
          </cell>
          <cell r="C1454" t="str">
            <v>Storage Facilities</v>
          </cell>
          <cell r="D1454">
            <v>12152</v>
          </cell>
          <cell r="E1454">
            <v>70</v>
          </cell>
          <cell r="F1454">
            <v>0</v>
          </cell>
          <cell r="G1454">
            <v>379535.72109599999</v>
          </cell>
          <cell r="H1454">
            <v>25461.215466999998</v>
          </cell>
          <cell r="I1454">
            <v>0</v>
          </cell>
          <cell r="J1454">
            <v>0</v>
          </cell>
          <cell r="K1454">
            <v>2333.9697753743703</v>
          </cell>
          <cell r="L1454">
            <v>648324.93760399183</v>
          </cell>
          <cell r="M1454">
            <v>63549.845254345229</v>
          </cell>
          <cell r="N1454">
            <v>53.351295062869639</v>
          </cell>
          <cell r="O1454" t="e">
            <v>#DIV/0!</v>
          </cell>
          <cell r="P1454">
            <v>0.76216135804099483</v>
          </cell>
          <cell r="Q1454">
            <v>1366.3342889814164</v>
          </cell>
          <cell r="R1454">
            <v>967.63548639295414</v>
          </cell>
          <cell r="S1454">
            <v>379535.72109599999</v>
          </cell>
          <cell r="T1454">
            <v>263312.25199507386</v>
          </cell>
          <cell r="U1454">
            <v>0</v>
          </cell>
          <cell r="V1454">
            <v>0</v>
          </cell>
          <cell r="W1454">
            <v>15181.42884384</v>
          </cell>
          <cell r="X1454">
            <v>48368.416410505226</v>
          </cell>
          <cell r="Y1454">
            <v>0</v>
          </cell>
          <cell r="Z1454">
            <v>0</v>
          </cell>
        </row>
        <row r="1455">
          <cell r="A1455" t="str">
            <v>Wirral Crt Sewage Pumping Station</v>
          </cell>
          <cell r="B1455" t="str">
            <v>Sewage Pumping Facilities</v>
          </cell>
          <cell r="C1455" t="str">
            <v>Sewage Pumping Facilities</v>
          </cell>
          <cell r="D1455">
            <v>1</v>
          </cell>
          <cell r="E1455">
            <v>168</v>
          </cell>
          <cell r="F1455">
            <v>143.72999999999999</v>
          </cell>
          <cell r="G1455">
            <v>79760.575192999997</v>
          </cell>
          <cell r="H1455">
            <v>0</v>
          </cell>
          <cell r="I1455">
            <v>0</v>
          </cell>
          <cell r="J1455">
            <v>0</v>
          </cell>
          <cell r="K1455">
            <v>287.13926710342787</v>
          </cell>
          <cell r="L1455">
            <v>79760.907528729964</v>
          </cell>
          <cell r="M1455">
            <v>3190.42300772</v>
          </cell>
          <cell r="N1455">
            <v>79760.907528729964</v>
          </cell>
          <cell r="O1455">
            <v>554.93569560098774</v>
          </cell>
          <cell r="P1455">
            <v>474.76730671863072</v>
          </cell>
          <cell r="Q1455">
            <v>287.13926710342787</v>
          </cell>
          <cell r="R1455">
            <v>0</v>
          </cell>
          <cell r="S1455">
            <v>79760.575192999997</v>
          </cell>
          <cell r="T1455">
            <v>0</v>
          </cell>
          <cell r="U1455">
            <v>0</v>
          </cell>
          <cell r="V1455">
            <v>0</v>
          </cell>
          <cell r="W1455">
            <v>3190.42300772</v>
          </cell>
          <cell r="X1455">
            <v>0</v>
          </cell>
          <cell r="Y1455">
            <v>0</v>
          </cell>
          <cell r="Z1455">
            <v>0</v>
          </cell>
        </row>
        <row r="1456">
          <cell r="A1456" t="str">
            <v>Wishing Well Park</v>
          </cell>
          <cell r="B1456" t="str">
            <v>Outdoor Recreational Facilities</v>
          </cell>
          <cell r="C1456" t="str">
            <v>Outdoor Recreational Facilities</v>
          </cell>
          <cell r="D1456">
            <v>658439</v>
          </cell>
          <cell r="E1456">
            <v>100</v>
          </cell>
          <cell r="F1456">
            <v>0</v>
          </cell>
          <cell r="G1456">
            <v>46872.220577</v>
          </cell>
          <cell r="H1456">
            <v>0</v>
          </cell>
          <cell r="I1456">
            <v>0</v>
          </cell>
          <cell r="J1456">
            <v>0</v>
          </cell>
          <cell r="K1456">
            <v>168.74069716050866</v>
          </cell>
          <cell r="L1456">
            <v>46872.415877919077</v>
          </cell>
          <cell r="M1456">
            <v>1874.8888230800001</v>
          </cell>
          <cell r="N1456">
            <v>7.1187180403832512E-2</v>
          </cell>
          <cell r="O1456" t="e">
            <v>#DIV/0!</v>
          </cell>
          <cell r="P1456">
            <v>7.1187180403832517E-4</v>
          </cell>
          <cell r="Q1456">
            <v>168.74069716050866</v>
          </cell>
          <cell r="R1456">
            <v>0</v>
          </cell>
          <cell r="S1456">
            <v>46872.220577</v>
          </cell>
          <cell r="T1456">
            <v>0</v>
          </cell>
          <cell r="U1456">
            <v>0</v>
          </cell>
          <cell r="V1456">
            <v>0</v>
          </cell>
          <cell r="W1456">
            <v>1874.8888230800001</v>
          </cell>
          <cell r="X1456">
            <v>0</v>
          </cell>
          <cell r="Y1456">
            <v>0</v>
          </cell>
          <cell r="Z1456">
            <v>0</v>
          </cell>
        </row>
        <row r="1457">
          <cell r="A1457" t="str">
            <v>Withrow Park</v>
          </cell>
          <cell r="B1457" t="str">
            <v>Outdoor Recreational Facilities</v>
          </cell>
          <cell r="C1457" t="str">
            <v>Outdoor Recreational Facilities</v>
          </cell>
          <cell r="D1457">
            <v>6835</v>
          </cell>
          <cell r="E1457">
            <v>100</v>
          </cell>
          <cell r="F1457">
            <v>0</v>
          </cell>
          <cell r="G1457">
            <v>4799.6176770000002</v>
          </cell>
          <cell r="H1457">
            <v>14705.671248000001</v>
          </cell>
          <cell r="I1457">
            <v>0</v>
          </cell>
          <cell r="J1457">
            <v>0</v>
          </cell>
          <cell r="K1457">
            <v>576.15733083395025</v>
          </cell>
          <cell r="L1457">
            <v>160043.70300943064</v>
          </cell>
          <cell r="M1457">
            <v>28128.201320193122</v>
          </cell>
          <cell r="N1457">
            <v>23.41531865536659</v>
          </cell>
          <cell r="O1457" t="e">
            <v>#DIV/0!</v>
          </cell>
          <cell r="P1457">
            <v>0.2341531865536659</v>
          </cell>
          <cell r="Q1457">
            <v>17.278695631465155</v>
          </cell>
          <cell r="R1457">
            <v>558.87863520248504</v>
          </cell>
          <cell r="S1457">
            <v>4799.6176770000002</v>
          </cell>
          <cell r="T1457">
            <v>152081.64034544158</v>
          </cell>
          <cell r="U1457">
            <v>0</v>
          </cell>
          <cell r="V1457">
            <v>0</v>
          </cell>
          <cell r="W1457">
            <v>191.98470708000002</v>
          </cell>
          <cell r="X1457">
            <v>27936.216613113123</v>
          </cell>
          <cell r="Y1457">
            <v>0</v>
          </cell>
          <cell r="Z1457">
            <v>0</v>
          </cell>
        </row>
        <row r="1458">
          <cell r="A1458" t="str">
            <v>Withrow Park Ice Rink</v>
          </cell>
          <cell r="B1458" t="str">
            <v>Outdoor Recreational Facilities</v>
          </cell>
          <cell r="C1458" t="str">
            <v>Outdoor Recreational Facilities</v>
          </cell>
          <cell r="D1458">
            <v>452</v>
          </cell>
          <cell r="E1458">
            <v>100</v>
          </cell>
          <cell r="F1458">
            <v>0</v>
          </cell>
          <cell r="G1458">
            <v>367234.97801600001</v>
          </cell>
          <cell r="H1458">
            <v>0</v>
          </cell>
          <cell r="I1458">
            <v>0</v>
          </cell>
          <cell r="J1458">
            <v>0</v>
          </cell>
          <cell r="K1458">
            <v>1322.0514293822703</v>
          </cell>
          <cell r="L1458">
            <v>367236.50816174177</v>
          </cell>
          <cell r="M1458">
            <v>14689.399120640001</v>
          </cell>
          <cell r="N1458">
            <v>812.4701508003136</v>
          </cell>
          <cell r="O1458" t="e">
            <v>#DIV/0!</v>
          </cell>
          <cell r="P1458">
            <v>8.1247015080031364</v>
          </cell>
          <cell r="Q1458">
            <v>1322.0514293822703</v>
          </cell>
          <cell r="R1458">
            <v>0</v>
          </cell>
          <cell r="S1458">
            <v>367234.97801600001</v>
          </cell>
          <cell r="T1458">
            <v>0</v>
          </cell>
          <cell r="U1458">
            <v>0</v>
          </cell>
          <cell r="V1458">
            <v>0</v>
          </cell>
          <cell r="W1458">
            <v>14689.399120640001</v>
          </cell>
          <cell r="X1458">
            <v>0</v>
          </cell>
          <cell r="Y1458">
            <v>0</v>
          </cell>
          <cell r="Z1458">
            <v>0</v>
          </cell>
        </row>
        <row r="1459">
          <cell r="A1459" t="str">
            <v>Woburn Ave Playground</v>
          </cell>
          <cell r="B1459" t="str">
            <v>Outdoor Recreational Facilities</v>
          </cell>
          <cell r="C1459" t="str">
            <v>Outdoor Recreational Facilities</v>
          </cell>
          <cell r="D1459">
            <v>39880</v>
          </cell>
          <cell r="E1459">
            <v>100</v>
          </cell>
          <cell r="F1459">
            <v>0</v>
          </cell>
          <cell r="G1459">
            <v>12433.537713</v>
          </cell>
          <cell r="H1459">
            <v>0</v>
          </cell>
          <cell r="I1459">
            <v>0</v>
          </cell>
          <cell r="J1459">
            <v>0</v>
          </cell>
          <cell r="K1459">
            <v>44.760922269865695</v>
          </cell>
          <cell r="L1459">
            <v>12433.589519407138</v>
          </cell>
          <cell r="M1459">
            <v>497.34150851999999</v>
          </cell>
          <cell r="N1459">
            <v>0.31177506317470255</v>
          </cell>
          <cell r="O1459" t="e">
            <v>#DIV/0!</v>
          </cell>
          <cell r="P1459">
            <v>3.1177506317470256E-3</v>
          </cell>
          <cell r="Q1459">
            <v>44.760922269865695</v>
          </cell>
          <cell r="R1459">
            <v>0</v>
          </cell>
          <cell r="S1459">
            <v>12433.537713</v>
          </cell>
          <cell r="T1459">
            <v>0</v>
          </cell>
          <cell r="U1459">
            <v>0</v>
          </cell>
          <cell r="V1459">
            <v>0</v>
          </cell>
          <cell r="W1459">
            <v>497.34150851999999</v>
          </cell>
          <cell r="X1459">
            <v>0</v>
          </cell>
          <cell r="Y1459">
            <v>0</v>
          </cell>
          <cell r="Z1459">
            <v>0</v>
          </cell>
        </row>
        <row r="1460">
          <cell r="A1460" t="str">
            <v>Woburn Park</v>
          </cell>
          <cell r="B1460" t="str">
            <v>Outdoor Recreational Facilities</v>
          </cell>
          <cell r="C1460" t="str">
            <v>Outdoor Recreational Facilities</v>
          </cell>
          <cell r="D1460">
            <v>216107</v>
          </cell>
          <cell r="E1460">
            <v>100</v>
          </cell>
          <cell r="F1460">
            <v>0</v>
          </cell>
          <cell r="G1460">
            <v>337.35457199999996</v>
          </cell>
          <cell r="H1460">
            <v>0</v>
          </cell>
          <cell r="I1460">
            <v>0</v>
          </cell>
          <cell r="J1460">
            <v>0</v>
          </cell>
          <cell r="K1460">
            <v>1.2144815195185799</v>
          </cell>
          <cell r="L1460">
            <v>337.35597764404997</v>
          </cell>
          <cell r="M1460">
            <v>13.494182879999999</v>
          </cell>
          <cell r="N1460">
            <v>1.5610599269993567E-3</v>
          </cell>
          <cell r="O1460" t="e">
            <v>#DIV/0!</v>
          </cell>
          <cell r="P1460">
            <v>1.5610599269993568E-5</v>
          </cell>
          <cell r="Q1460">
            <v>1.2144815195185799</v>
          </cell>
          <cell r="R1460">
            <v>0</v>
          </cell>
          <cell r="S1460">
            <v>337.35457199999996</v>
          </cell>
          <cell r="T1460">
            <v>0</v>
          </cell>
          <cell r="U1460">
            <v>0</v>
          </cell>
          <cell r="V1460">
            <v>0</v>
          </cell>
          <cell r="W1460">
            <v>13.494182879999999</v>
          </cell>
          <cell r="X1460">
            <v>0</v>
          </cell>
          <cell r="Y1460">
            <v>0</v>
          </cell>
          <cell r="Z1460">
            <v>0</v>
          </cell>
        </row>
        <row r="1461">
          <cell r="A1461" t="str">
            <v>Women's Residence</v>
          </cell>
          <cell r="B1461" t="str">
            <v>Shelters &amp; Housing</v>
          </cell>
          <cell r="C1461" t="str">
            <v>Shelters &amp; Housing</v>
          </cell>
          <cell r="D1461">
            <v>28255</v>
          </cell>
          <cell r="E1461">
            <v>168</v>
          </cell>
          <cell r="F1461">
            <v>0</v>
          </cell>
          <cell r="G1461">
            <v>490219.42307999998</v>
          </cell>
          <cell r="H1461">
            <v>67060.582880999995</v>
          </cell>
          <cell r="I1461">
            <v>0</v>
          </cell>
          <cell r="J1461">
            <v>0</v>
          </cell>
          <cell r="K1461">
            <v>4313.3873002120617</v>
          </cell>
          <cell r="L1461">
            <v>1198163.1389477949</v>
          </cell>
          <cell r="M1461">
            <v>147003.09561640688</v>
          </cell>
          <cell r="N1461">
            <v>42.40534910450522</v>
          </cell>
          <cell r="O1461" t="e">
            <v>#DIV/0!</v>
          </cell>
          <cell r="P1461">
            <v>0.25241279228872154</v>
          </cell>
          <cell r="Q1461">
            <v>1764.7972763793459</v>
          </cell>
          <cell r="R1461">
            <v>2548.5900238327158</v>
          </cell>
          <cell r="S1461">
            <v>490219.42307999998</v>
          </cell>
          <cell r="T1461">
            <v>693520.42998043762</v>
          </cell>
          <cell r="U1461">
            <v>0</v>
          </cell>
          <cell r="V1461">
            <v>0</v>
          </cell>
          <cell r="W1461">
            <v>19608.776923199999</v>
          </cell>
          <cell r="X1461">
            <v>127394.31869320689</v>
          </cell>
          <cell r="Y1461">
            <v>0</v>
          </cell>
          <cell r="Z1461">
            <v>0</v>
          </cell>
        </row>
        <row r="1462">
          <cell r="A1462" t="str">
            <v>Woodbine Beach Park</v>
          </cell>
          <cell r="B1462" t="str">
            <v>Outdoor Recreational Facilities</v>
          </cell>
          <cell r="C1462" t="str">
            <v>Outdoor Recreational Facilities</v>
          </cell>
          <cell r="D1462">
            <v>7535</v>
          </cell>
          <cell r="E1462">
            <v>100</v>
          </cell>
          <cell r="F1462">
            <v>0</v>
          </cell>
          <cell r="G1462">
            <v>23804.075063</v>
          </cell>
          <cell r="H1462">
            <v>0</v>
          </cell>
          <cell r="I1462">
            <v>0</v>
          </cell>
          <cell r="J1462">
            <v>0</v>
          </cell>
          <cell r="K1462">
            <v>85.695027287925939</v>
          </cell>
          <cell r="L1462">
            <v>23804.174246646096</v>
          </cell>
          <cell r="M1462">
            <v>952.16300252000008</v>
          </cell>
          <cell r="N1462">
            <v>3.1591472125608622</v>
          </cell>
          <cell r="O1462" t="e">
            <v>#DIV/0!</v>
          </cell>
          <cell r="P1462">
            <v>3.1591472125608623E-2</v>
          </cell>
          <cell r="Q1462">
            <v>85.695027287925939</v>
          </cell>
          <cell r="R1462">
            <v>0</v>
          </cell>
          <cell r="S1462">
            <v>23804.075063</v>
          </cell>
          <cell r="T1462">
            <v>0</v>
          </cell>
          <cell r="U1462">
            <v>0</v>
          </cell>
          <cell r="V1462">
            <v>0</v>
          </cell>
          <cell r="W1462">
            <v>952.16300252000008</v>
          </cell>
          <cell r="X1462">
            <v>0</v>
          </cell>
          <cell r="Y1462">
            <v>0</v>
          </cell>
          <cell r="Z1462">
            <v>0</v>
          </cell>
        </row>
        <row r="1463">
          <cell r="A1463" t="str">
            <v>Woodbine Childcare Centre</v>
          </cell>
          <cell r="B1463" t="str">
            <v>Child Care Facilities</v>
          </cell>
          <cell r="C1463" t="str">
            <v>Child Care Facilities</v>
          </cell>
          <cell r="D1463">
            <v>4801</v>
          </cell>
          <cell r="E1463">
            <v>100</v>
          </cell>
          <cell r="F1463">
            <v>0</v>
          </cell>
          <cell r="G1463">
            <v>49967.408234000002</v>
          </cell>
          <cell r="H1463">
            <v>0</v>
          </cell>
          <cell r="I1463">
            <v>0</v>
          </cell>
          <cell r="J1463">
            <v>0</v>
          </cell>
          <cell r="K1463">
            <v>179.8834191535235</v>
          </cell>
          <cell r="L1463">
            <v>49967.616431534305</v>
          </cell>
          <cell r="M1463">
            <v>1998.6963293600002</v>
          </cell>
          <cell r="N1463">
            <v>10.407751808276256</v>
          </cell>
          <cell r="O1463" t="e">
            <v>#DIV/0!</v>
          </cell>
          <cell r="P1463">
            <v>0.10407751808276255</v>
          </cell>
          <cell r="Q1463">
            <v>179.8834191535235</v>
          </cell>
          <cell r="R1463">
            <v>0</v>
          </cell>
          <cell r="S1463">
            <v>49967.408234000002</v>
          </cell>
          <cell r="T1463">
            <v>0</v>
          </cell>
          <cell r="U1463">
            <v>0</v>
          </cell>
          <cell r="V1463">
            <v>0</v>
          </cell>
          <cell r="W1463">
            <v>1998.6963293600002</v>
          </cell>
          <cell r="X1463">
            <v>0</v>
          </cell>
          <cell r="Y1463">
            <v>0</v>
          </cell>
          <cell r="Z1463">
            <v>0</v>
          </cell>
        </row>
        <row r="1464">
          <cell r="A1464" t="str">
            <v>Woodbine Park</v>
          </cell>
          <cell r="B1464" t="str">
            <v>Outdoor Recreational Facilities</v>
          </cell>
          <cell r="C1464" t="str">
            <v>Outdoor Recreational Facilities</v>
          </cell>
          <cell r="D1464">
            <v>1280636</v>
          </cell>
          <cell r="E1464">
            <v>100</v>
          </cell>
          <cell r="F1464">
            <v>0</v>
          </cell>
          <cell r="G1464">
            <v>161670.50324999998</v>
          </cell>
          <cell r="H1464">
            <v>0</v>
          </cell>
          <cell r="I1464">
            <v>0</v>
          </cell>
          <cell r="J1464">
            <v>0</v>
          </cell>
          <cell r="K1464">
            <v>582.01623675754865</v>
          </cell>
          <cell r="L1464">
            <v>161671.17687709685</v>
          </cell>
          <cell r="M1464">
            <v>6466.8201299999992</v>
          </cell>
          <cell r="N1464">
            <v>0.12624288000422981</v>
          </cell>
          <cell r="O1464" t="e">
            <v>#DIV/0!</v>
          </cell>
          <cell r="P1464">
            <v>1.2624288000422982E-3</v>
          </cell>
          <cell r="Q1464">
            <v>582.01623675754865</v>
          </cell>
          <cell r="R1464">
            <v>0</v>
          </cell>
          <cell r="S1464">
            <v>161670.50324999998</v>
          </cell>
          <cell r="T1464">
            <v>0</v>
          </cell>
          <cell r="U1464">
            <v>0</v>
          </cell>
          <cell r="V1464">
            <v>0</v>
          </cell>
          <cell r="W1464">
            <v>6466.8201299999992</v>
          </cell>
          <cell r="X1464">
            <v>0</v>
          </cell>
          <cell r="Y1464">
            <v>0</v>
          </cell>
          <cell r="Z1464">
            <v>0</v>
          </cell>
        </row>
        <row r="1465">
          <cell r="A1465" t="str">
            <v>Woodbine Subway Stn</v>
          </cell>
          <cell r="B1465" t="str">
            <v>TTC</v>
          </cell>
          <cell r="C1465" t="str">
            <v>TTC</v>
          </cell>
          <cell r="D1465">
            <v>0</v>
          </cell>
          <cell r="E1465">
            <v>168</v>
          </cell>
          <cell r="F1465">
            <v>0</v>
          </cell>
          <cell r="G1465">
            <v>662883.89887100004</v>
          </cell>
          <cell r="H1465">
            <v>0</v>
          </cell>
          <cell r="I1465">
            <v>0</v>
          </cell>
          <cell r="J1465">
            <v>0</v>
          </cell>
          <cell r="K1465">
            <v>2386.391979194083</v>
          </cell>
          <cell r="L1465">
            <v>662886.66088724532</v>
          </cell>
          <cell r="M1465">
            <v>26515.355954840001</v>
          </cell>
          <cell r="N1465" t="e">
            <v>#DIV/0!</v>
          </cell>
          <cell r="O1465" t="e">
            <v>#DIV/0!</v>
          </cell>
          <cell r="P1465" t="e">
            <v>#DIV/0!</v>
          </cell>
          <cell r="Q1465">
            <v>2386.391979194083</v>
          </cell>
          <cell r="R1465">
            <v>0</v>
          </cell>
          <cell r="S1465">
            <v>662883.89887100004</v>
          </cell>
          <cell r="T1465">
            <v>0</v>
          </cell>
          <cell r="U1465">
            <v>0</v>
          </cell>
          <cell r="V1465">
            <v>0</v>
          </cell>
          <cell r="W1465">
            <v>26515.355954840001</v>
          </cell>
          <cell r="X1465">
            <v>0</v>
          </cell>
          <cell r="Y1465">
            <v>0</v>
          </cell>
          <cell r="Z1465">
            <v>0</v>
          </cell>
        </row>
        <row r="1466">
          <cell r="A1466" t="str">
            <v>Woodside Square</v>
          </cell>
          <cell r="B1466" t="str">
            <v>Public Libraries</v>
          </cell>
          <cell r="C1466" t="str">
            <v>Public Libraries</v>
          </cell>
          <cell r="D1466">
            <v>9795</v>
          </cell>
          <cell r="E1466">
            <v>70</v>
          </cell>
          <cell r="F1466">
            <v>0</v>
          </cell>
          <cell r="G1466">
            <v>138166.81599999999</v>
          </cell>
          <cell r="H1466">
            <v>17117.197480999999</v>
          </cell>
          <cell r="I1466">
            <v>0</v>
          </cell>
          <cell r="J1466">
            <v>0</v>
          </cell>
          <cell r="K1466">
            <v>1147.9295942393119</v>
          </cell>
          <cell r="L1466">
            <v>318869.3317331422</v>
          </cell>
          <cell r="M1466">
            <v>38044.041522680891</v>
          </cell>
          <cell r="N1466">
            <v>32.554296246364693</v>
          </cell>
          <cell r="O1466" t="e">
            <v>#DIV/0!</v>
          </cell>
          <cell r="P1466">
            <v>0.46506137494806704</v>
          </cell>
          <cell r="Q1466">
            <v>497.40261010223992</v>
          </cell>
          <cell r="R1466">
            <v>650.52698413707208</v>
          </cell>
          <cell r="S1466">
            <v>138166.81599999999</v>
          </cell>
          <cell r="T1466">
            <v>177020.92118925767</v>
          </cell>
          <cell r="U1466">
            <v>0</v>
          </cell>
          <cell r="V1466">
            <v>0</v>
          </cell>
          <cell r="W1466">
            <v>5526.6726399999998</v>
          </cell>
          <cell r="X1466">
            <v>32517.36888268089</v>
          </cell>
          <cell r="Y1466">
            <v>0</v>
          </cell>
          <cell r="Z1466">
            <v>0</v>
          </cell>
        </row>
        <row r="1467">
          <cell r="A1467" t="str">
            <v>Woodview Park</v>
          </cell>
          <cell r="B1467" t="str">
            <v>Public Libraries</v>
          </cell>
          <cell r="C1467" t="str">
            <v>Public Libraries</v>
          </cell>
          <cell r="D1467">
            <v>5360</v>
          </cell>
          <cell r="E1467">
            <v>70</v>
          </cell>
          <cell r="F1467">
            <v>0</v>
          </cell>
          <cell r="G1467">
            <v>49701.145733000005</v>
          </cell>
          <cell r="H1467">
            <v>3862.9628759999996</v>
          </cell>
          <cell r="I1467">
            <v>0</v>
          </cell>
          <cell r="J1467">
            <v>0</v>
          </cell>
          <cell r="K1467">
            <v>325.7340421800352</v>
          </cell>
          <cell r="L1467">
            <v>90481.678383343111</v>
          </cell>
          <cell r="M1467">
            <v>9326.4777752284408</v>
          </cell>
          <cell r="N1467">
            <v>16.880910146146103</v>
          </cell>
          <cell r="O1467" t="e">
            <v>#DIV/0!</v>
          </cell>
          <cell r="P1467">
            <v>0.24115585923065863</v>
          </cell>
          <cell r="Q1467">
            <v>178.92487015598601</v>
          </cell>
          <cell r="R1467">
            <v>146.80917202404919</v>
          </cell>
          <cell r="S1467">
            <v>49701.145733000005</v>
          </cell>
          <cell r="T1467">
            <v>39949.603174729193</v>
          </cell>
          <cell r="U1467">
            <v>0</v>
          </cell>
          <cell r="V1467">
            <v>0</v>
          </cell>
          <cell r="W1467">
            <v>1988.0458293200002</v>
          </cell>
          <cell r="X1467">
            <v>7338.43194590844</v>
          </cell>
          <cell r="Y1467">
            <v>0</v>
          </cell>
          <cell r="Z1467">
            <v>0</v>
          </cell>
        </row>
        <row r="1468">
          <cell r="A1468" t="str">
            <v>Woodward &amp; Highland</v>
          </cell>
          <cell r="B1468" t="str">
            <v>Water Misc Service</v>
          </cell>
          <cell r="C1468" t="str">
            <v>Water Misc Service</v>
          </cell>
          <cell r="D1468">
            <v>1</v>
          </cell>
          <cell r="E1468">
            <v>168</v>
          </cell>
          <cell r="F1468">
            <v>0</v>
          </cell>
          <cell r="G1468">
            <v>4655.4937630000004</v>
          </cell>
          <cell r="H1468">
            <v>0</v>
          </cell>
          <cell r="I1468">
            <v>0</v>
          </cell>
          <cell r="J1468">
            <v>0</v>
          </cell>
          <cell r="K1468">
            <v>16.759847379206445</v>
          </cell>
          <cell r="L1468">
            <v>4655.5131608906795</v>
          </cell>
          <cell r="M1468">
            <v>186.21975052000002</v>
          </cell>
          <cell r="N1468">
            <v>4655.5131608906795</v>
          </cell>
          <cell r="O1468" t="e">
            <v>#DIV/0!</v>
          </cell>
          <cell r="P1468">
            <v>27.711387862444521</v>
          </cell>
          <cell r="Q1468">
            <v>16.759847379206445</v>
          </cell>
          <cell r="R1468">
            <v>0</v>
          </cell>
          <cell r="S1468">
            <v>4655.4937630000004</v>
          </cell>
          <cell r="T1468">
            <v>0</v>
          </cell>
          <cell r="U1468">
            <v>0</v>
          </cell>
          <cell r="V1468">
            <v>0</v>
          </cell>
          <cell r="W1468">
            <v>186.21975052000002</v>
          </cell>
          <cell r="X1468">
            <v>0</v>
          </cell>
          <cell r="Y1468">
            <v>0</v>
          </cell>
          <cell r="Z1468">
            <v>0</v>
          </cell>
        </row>
        <row r="1469">
          <cell r="A1469" t="str">
            <v>WPC Service Chambers</v>
          </cell>
          <cell r="B1469" t="str">
            <v>Water Misc Service</v>
          </cell>
          <cell r="C1469" t="str">
            <v>Water Misc Service</v>
          </cell>
          <cell r="D1469">
            <v>48</v>
          </cell>
          <cell r="E1469">
            <v>168</v>
          </cell>
          <cell r="F1469">
            <v>0</v>
          </cell>
          <cell r="G1469">
            <v>391984.07680799998</v>
          </cell>
          <cell r="H1469">
            <v>0</v>
          </cell>
          <cell r="I1469">
            <v>0</v>
          </cell>
          <cell r="J1469">
            <v>0</v>
          </cell>
          <cell r="K1469">
            <v>1411.148556269952</v>
          </cell>
          <cell r="L1469">
            <v>391985.71007498668</v>
          </cell>
          <cell r="M1469">
            <v>15679.36307232</v>
          </cell>
          <cell r="N1469">
            <v>8166.3689598955561</v>
          </cell>
          <cell r="O1469" t="e">
            <v>#DIV/0!</v>
          </cell>
          <cell r="P1469">
            <v>48.609339046997356</v>
          </cell>
          <cell r="Q1469">
            <v>1411.148556269952</v>
          </cell>
          <cell r="R1469">
            <v>0</v>
          </cell>
          <cell r="S1469">
            <v>391984.07680799998</v>
          </cell>
          <cell r="T1469">
            <v>0</v>
          </cell>
          <cell r="U1469">
            <v>0</v>
          </cell>
          <cell r="V1469">
            <v>0</v>
          </cell>
          <cell r="W1469">
            <v>15679.36307232</v>
          </cell>
          <cell r="X1469">
            <v>0</v>
          </cell>
          <cell r="Y1469">
            <v>0</v>
          </cell>
          <cell r="Z1469">
            <v>0</v>
          </cell>
        </row>
        <row r="1470">
          <cell r="A1470" t="str">
            <v>WS Service Chambers</v>
          </cell>
          <cell r="B1470" t="str">
            <v>Water Misc Service</v>
          </cell>
          <cell r="C1470" t="str">
            <v>Water Misc Service</v>
          </cell>
          <cell r="D1470">
            <v>3</v>
          </cell>
          <cell r="E1470">
            <v>168</v>
          </cell>
          <cell r="F1470">
            <v>0</v>
          </cell>
          <cell r="G1470">
            <v>173582.72966699998</v>
          </cell>
          <cell r="H1470">
            <v>0</v>
          </cell>
          <cell r="I1470">
            <v>0</v>
          </cell>
          <cell r="J1470">
            <v>0</v>
          </cell>
          <cell r="K1470">
            <v>624.90043054214493</v>
          </cell>
          <cell r="L1470">
            <v>173583.45292837359</v>
          </cell>
          <cell r="M1470">
            <v>6943.3091866799996</v>
          </cell>
          <cell r="N1470">
            <v>57861.150976124532</v>
          </cell>
          <cell r="O1470" t="e">
            <v>#DIV/0!</v>
          </cell>
          <cell r="P1470">
            <v>344.41161295312224</v>
          </cell>
          <cell r="Q1470">
            <v>624.90043054214493</v>
          </cell>
          <cell r="R1470">
            <v>0</v>
          </cell>
          <cell r="S1470">
            <v>173582.72966699998</v>
          </cell>
          <cell r="T1470">
            <v>0</v>
          </cell>
          <cell r="U1470">
            <v>0</v>
          </cell>
          <cell r="V1470">
            <v>0</v>
          </cell>
          <cell r="W1470">
            <v>6943.3091866799996</v>
          </cell>
          <cell r="X1470">
            <v>0</v>
          </cell>
          <cell r="Y1470">
            <v>0</v>
          </cell>
          <cell r="Z1470">
            <v>0</v>
          </cell>
        </row>
        <row r="1471">
          <cell r="A1471" t="str">
            <v>Wychwood</v>
          </cell>
          <cell r="B1471" t="str">
            <v>Public Libraries</v>
          </cell>
          <cell r="C1471" t="str">
            <v>Public Libraries</v>
          </cell>
          <cell r="D1471">
            <v>6383</v>
          </cell>
          <cell r="E1471">
            <v>70</v>
          </cell>
          <cell r="F1471">
            <v>0</v>
          </cell>
          <cell r="G1471">
            <v>166384.71827299998</v>
          </cell>
          <cell r="H1471">
            <v>7768.1612910000003</v>
          </cell>
          <cell r="I1471">
            <v>0</v>
          </cell>
          <cell r="J1471">
            <v>0</v>
          </cell>
          <cell r="K1471">
            <v>894.21095739030602</v>
          </cell>
          <cell r="L1471">
            <v>248391.93260841834</v>
          </cell>
          <cell r="M1471">
            <v>21412.48705381979</v>
          </cell>
          <cell r="N1471">
            <v>38.914606393297561</v>
          </cell>
          <cell r="O1471" t="e">
            <v>#DIV/0!</v>
          </cell>
          <cell r="P1471">
            <v>0.55592294847567947</v>
          </cell>
          <cell r="Q1471">
            <v>598.98748155357396</v>
          </cell>
          <cell r="R1471">
            <v>295.22347583673212</v>
          </cell>
          <cell r="S1471">
            <v>166384.71827299998</v>
          </cell>
          <cell r="T1471">
            <v>80335.993623134695</v>
          </cell>
          <cell r="U1471">
            <v>0</v>
          </cell>
          <cell r="V1471">
            <v>0</v>
          </cell>
          <cell r="W1471">
            <v>6655.388730919999</v>
          </cell>
          <cell r="X1471">
            <v>14757.098322899792</v>
          </cell>
          <cell r="Y1471">
            <v>0</v>
          </cell>
          <cell r="Z1471">
            <v>0</v>
          </cell>
        </row>
        <row r="1472">
          <cell r="A1472" t="str">
            <v>Yonge &amp; Eglinton Water Mtr 31</v>
          </cell>
          <cell r="B1472" t="str">
            <v>Water Misc Service</v>
          </cell>
          <cell r="C1472" t="str">
            <v>Water Misc Service</v>
          </cell>
          <cell r="D1472">
            <v>1</v>
          </cell>
          <cell r="E1472">
            <v>168</v>
          </cell>
          <cell r="F1472">
            <v>0</v>
          </cell>
          <cell r="G1472">
            <v>4416.484958</v>
          </cell>
          <cell r="H1472">
            <v>0</v>
          </cell>
          <cell r="I1472">
            <v>0</v>
          </cell>
          <cell r="J1472">
            <v>0</v>
          </cell>
          <cell r="K1472">
            <v>15.89941209607437</v>
          </cell>
          <cell r="L1472">
            <v>4416.503360020658</v>
          </cell>
          <cell r="M1472">
            <v>176.65939832000001</v>
          </cell>
          <cell r="N1472">
            <v>4416.503360020658</v>
          </cell>
          <cell r="O1472" t="e">
            <v>#DIV/0!</v>
          </cell>
          <cell r="P1472">
            <v>26.28871047631344</v>
          </cell>
          <cell r="Q1472">
            <v>15.89941209607437</v>
          </cell>
          <cell r="R1472">
            <v>0</v>
          </cell>
          <cell r="S1472">
            <v>4416.484958</v>
          </cell>
          <cell r="T1472">
            <v>0</v>
          </cell>
          <cell r="U1472">
            <v>0</v>
          </cell>
          <cell r="V1472">
            <v>0</v>
          </cell>
          <cell r="W1472">
            <v>176.65939832000001</v>
          </cell>
          <cell r="X1472">
            <v>0</v>
          </cell>
          <cell r="Y1472">
            <v>0</v>
          </cell>
          <cell r="Z1472">
            <v>0</v>
          </cell>
        </row>
        <row r="1473">
          <cell r="A1473" t="str">
            <v>York Civic Center</v>
          </cell>
          <cell r="B1473" t="str">
            <v>Administrative Offices</v>
          </cell>
          <cell r="C1473" t="str">
            <v>Administrative Offices</v>
          </cell>
          <cell r="D1473">
            <v>72915</v>
          </cell>
          <cell r="E1473">
            <v>70</v>
          </cell>
          <cell r="F1473">
            <v>0</v>
          </cell>
          <cell r="G1473">
            <v>1241941.1615480001</v>
          </cell>
          <cell r="H1473">
            <v>98679.058533999996</v>
          </cell>
          <cell r="I1473">
            <v>0</v>
          </cell>
          <cell r="J1473">
            <v>0</v>
          </cell>
          <cell r="K1473">
            <v>8221.2346395660061</v>
          </cell>
          <cell r="L1473">
            <v>2283676.2887683352</v>
          </cell>
          <cell r="M1473">
            <v>237137.26716837447</v>
          </cell>
          <cell r="N1473">
            <v>31.319704982079617</v>
          </cell>
          <cell r="O1473" t="e">
            <v>#DIV/0!</v>
          </cell>
          <cell r="P1473">
            <v>0.44742435688685167</v>
          </cell>
          <cell r="Q1473">
            <v>4471.0068106902236</v>
          </cell>
          <cell r="R1473">
            <v>3750.2278288757816</v>
          </cell>
          <cell r="S1473">
            <v>1241941.1615480001</v>
          </cell>
          <cell r="T1473">
            <v>1020509.2196410677</v>
          </cell>
          <cell r="U1473">
            <v>0</v>
          </cell>
          <cell r="V1473">
            <v>0</v>
          </cell>
          <cell r="W1473">
            <v>49677.646461920005</v>
          </cell>
          <cell r="X1473">
            <v>187459.62070645447</v>
          </cell>
          <cell r="Y1473">
            <v>0</v>
          </cell>
          <cell r="Z1473">
            <v>0</v>
          </cell>
        </row>
        <row r="1474">
          <cell r="A1474" t="str">
            <v>York Mills Arena</v>
          </cell>
          <cell r="B1474" t="str">
            <v>Indoor Sports Arena</v>
          </cell>
          <cell r="C1474" t="str">
            <v>Indoor Sports Arena</v>
          </cell>
          <cell r="D1474">
            <v>23573</v>
          </cell>
          <cell r="E1474">
            <v>100</v>
          </cell>
          <cell r="F1474">
            <v>0</v>
          </cell>
          <cell r="G1474">
            <v>518489.96603200003</v>
          </cell>
          <cell r="H1474">
            <v>34956.328631000004</v>
          </cell>
          <cell r="I1474">
            <v>0</v>
          </cell>
          <cell r="J1474">
            <v>0</v>
          </cell>
          <cell r="K1474">
            <v>3195.0622018419972</v>
          </cell>
          <cell r="L1474">
            <v>887517.2782894437</v>
          </cell>
          <cell r="M1474">
            <v>87145.786578304396</v>
          </cell>
          <cell r="N1474">
            <v>37.649738187309367</v>
          </cell>
          <cell r="O1474" t="e">
            <v>#DIV/0!</v>
          </cell>
          <cell r="P1474">
            <v>0.37649738187309367</v>
          </cell>
          <cell r="Q1474">
            <v>1866.5716550646905</v>
          </cell>
          <cell r="R1474">
            <v>1328.4905467773065</v>
          </cell>
          <cell r="S1474">
            <v>518489.96603200003</v>
          </cell>
          <cell r="T1474">
            <v>361507.86380321271</v>
          </cell>
          <cell r="U1474">
            <v>0</v>
          </cell>
          <cell r="V1474">
            <v>0</v>
          </cell>
          <cell r="W1474">
            <v>20739.598641280001</v>
          </cell>
          <cell r="X1474">
            <v>66406.187937024399</v>
          </cell>
          <cell r="Y1474">
            <v>0</v>
          </cell>
          <cell r="Z1474">
            <v>0</v>
          </cell>
        </row>
        <row r="1475">
          <cell r="A1475" t="str">
            <v>York Mills Substation</v>
          </cell>
          <cell r="B1475" t="str">
            <v>TTC</v>
          </cell>
          <cell r="C1475" t="str">
            <v>TTC</v>
          </cell>
          <cell r="D1475">
            <v>0</v>
          </cell>
          <cell r="E1475">
            <v>168</v>
          </cell>
          <cell r="F1475">
            <v>0</v>
          </cell>
          <cell r="G1475">
            <v>5702759.5510319993</v>
          </cell>
          <cell r="H1475">
            <v>0</v>
          </cell>
          <cell r="I1475">
            <v>0</v>
          </cell>
          <cell r="J1475">
            <v>0</v>
          </cell>
          <cell r="K1475">
            <v>20530.019925108463</v>
          </cell>
          <cell r="L1475">
            <v>5702783.3125301292</v>
          </cell>
          <cell r="M1475">
            <v>228110.38204127998</v>
          </cell>
          <cell r="N1475" t="e">
            <v>#DIV/0!</v>
          </cell>
          <cell r="O1475" t="e">
            <v>#DIV/0!</v>
          </cell>
          <cell r="P1475" t="e">
            <v>#DIV/0!</v>
          </cell>
          <cell r="Q1475">
            <v>20530.019925108463</v>
          </cell>
          <cell r="R1475">
            <v>0</v>
          </cell>
          <cell r="S1475">
            <v>5702759.5510319993</v>
          </cell>
          <cell r="T1475">
            <v>0</v>
          </cell>
          <cell r="U1475">
            <v>0</v>
          </cell>
          <cell r="V1475">
            <v>0</v>
          </cell>
          <cell r="W1475">
            <v>228110.38204127998</v>
          </cell>
          <cell r="X1475">
            <v>0</v>
          </cell>
          <cell r="Y1475">
            <v>0</v>
          </cell>
          <cell r="Z1475">
            <v>0</v>
          </cell>
        </row>
        <row r="1476">
          <cell r="A1476" t="str">
            <v>York Mills Valley Park</v>
          </cell>
          <cell r="B1476" t="str">
            <v>Outdoor Recreational Facilities</v>
          </cell>
          <cell r="C1476" t="str">
            <v>Outdoor Recreational Facilities</v>
          </cell>
          <cell r="D1476">
            <v>477702</v>
          </cell>
          <cell r="E1476">
            <v>100</v>
          </cell>
          <cell r="F1476">
            <v>0</v>
          </cell>
          <cell r="G1476">
            <v>44095.009435</v>
          </cell>
          <cell r="H1476">
            <v>0</v>
          </cell>
          <cell r="I1476">
            <v>0</v>
          </cell>
          <cell r="J1476">
            <v>0</v>
          </cell>
          <cell r="K1476">
            <v>158.74269539114152</v>
          </cell>
          <cell r="L1476">
            <v>44095.193164205979</v>
          </cell>
          <cell r="M1476">
            <v>1763.8003774000001</v>
          </cell>
          <cell r="N1476">
            <v>9.2306905066769612E-2</v>
          </cell>
          <cell r="O1476" t="e">
            <v>#DIV/0!</v>
          </cell>
          <cell r="P1476">
            <v>9.2306905066769616E-4</v>
          </cell>
          <cell r="Q1476">
            <v>158.74269539114152</v>
          </cell>
          <cell r="R1476">
            <v>0</v>
          </cell>
          <cell r="S1476">
            <v>44095.009435</v>
          </cell>
          <cell r="T1476">
            <v>0</v>
          </cell>
          <cell r="U1476">
            <v>0</v>
          </cell>
          <cell r="V1476">
            <v>0</v>
          </cell>
          <cell r="W1476">
            <v>1763.8003774000001</v>
          </cell>
          <cell r="X1476">
            <v>0</v>
          </cell>
          <cell r="Y1476">
            <v>0</v>
          </cell>
          <cell r="Z1476">
            <v>0</v>
          </cell>
        </row>
        <row r="1477">
          <cell r="A1477" t="str">
            <v>York Woods</v>
          </cell>
          <cell r="B1477" t="str">
            <v>Public Libraries</v>
          </cell>
          <cell r="C1477" t="str">
            <v>Public Libraries</v>
          </cell>
          <cell r="D1477">
            <v>42173</v>
          </cell>
          <cell r="E1477">
            <v>70</v>
          </cell>
          <cell r="F1477">
            <v>0</v>
          </cell>
          <cell r="G1477">
            <v>751952.91908500006</v>
          </cell>
          <cell r="H1477">
            <v>62609.672745000003</v>
          </cell>
          <cell r="I1477">
            <v>0</v>
          </cell>
          <cell r="J1477">
            <v>0</v>
          </cell>
          <cell r="K1477">
            <v>5086.4781200175239</v>
          </cell>
          <cell r="L1477">
            <v>1412910.5888937567</v>
          </cell>
          <cell r="M1477">
            <v>149017.08598034905</v>
          </cell>
          <cell r="N1477">
            <v>33.502728970994632</v>
          </cell>
          <cell r="O1477" t="e">
            <v>#DIV/0!</v>
          </cell>
          <cell r="P1477">
            <v>0.47861041387135189</v>
          </cell>
          <cell r="Q1477">
            <v>2707.0417879997863</v>
          </cell>
          <cell r="R1477">
            <v>2379.4363320177376</v>
          </cell>
          <cell r="S1477">
            <v>751952.91908500006</v>
          </cell>
          <cell r="T1477">
            <v>647490.45262696652</v>
          </cell>
          <cell r="U1477">
            <v>0</v>
          </cell>
          <cell r="V1477">
            <v>0</v>
          </cell>
          <cell r="W1477">
            <v>30078.116763400001</v>
          </cell>
          <cell r="X1477">
            <v>118938.96921694906</v>
          </cell>
          <cell r="Y1477">
            <v>0</v>
          </cell>
          <cell r="Z1477">
            <v>0</v>
          </cell>
        </row>
        <row r="1478">
          <cell r="A1478" t="str">
            <v>Yorkdale Subway Stn</v>
          </cell>
          <cell r="B1478" t="str">
            <v>TTC</v>
          </cell>
          <cell r="C1478" t="str">
            <v>TTC</v>
          </cell>
          <cell r="D1478">
            <v>0</v>
          </cell>
          <cell r="E1478">
            <v>168</v>
          </cell>
          <cell r="F1478">
            <v>0</v>
          </cell>
          <cell r="G1478">
            <v>632877.06379699998</v>
          </cell>
          <cell r="H1478">
            <v>0</v>
          </cell>
          <cell r="I1478">
            <v>0</v>
          </cell>
          <cell r="J1478">
            <v>0</v>
          </cell>
          <cell r="K1478">
            <v>2278.366922825157</v>
          </cell>
          <cell r="L1478">
            <v>632879.70078476588</v>
          </cell>
          <cell r="M1478">
            <v>25315.082551880001</v>
          </cell>
          <cell r="N1478" t="e">
            <v>#DIV/0!</v>
          </cell>
          <cell r="O1478" t="e">
            <v>#DIV/0!</v>
          </cell>
          <cell r="P1478" t="e">
            <v>#DIV/0!</v>
          </cell>
          <cell r="Q1478">
            <v>2278.366922825157</v>
          </cell>
          <cell r="R1478">
            <v>0</v>
          </cell>
          <cell r="S1478">
            <v>632877.06379699998</v>
          </cell>
          <cell r="T1478">
            <v>0</v>
          </cell>
          <cell r="U1478">
            <v>0</v>
          </cell>
          <cell r="V1478">
            <v>0</v>
          </cell>
          <cell r="W1478">
            <v>25315.082551880001</v>
          </cell>
          <cell r="X1478">
            <v>0</v>
          </cell>
          <cell r="Y1478">
            <v>0</v>
          </cell>
          <cell r="Z1478">
            <v>0</v>
          </cell>
        </row>
        <row r="1479">
          <cell r="A1479" t="str">
            <v>Yorkville</v>
          </cell>
          <cell r="B1479" t="str">
            <v>Public Libraries</v>
          </cell>
          <cell r="C1479" t="str">
            <v>Public Libraries</v>
          </cell>
          <cell r="D1479">
            <v>9052</v>
          </cell>
          <cell r="E1479">
            <v>70</v>
          </cell>
          <cell r="F1479">
            <v>0</v>
          </cell>
          <cell r="G1479">
            <v>181956.274932</v>
          </cell>
          <cell r="H1479">
            <v>19866.724632000001</v>
          </cell>
          <cell r="I1479">
            <v>0</v>
          </cell>
          <cell r="J1479">
            <v>0</v>
          </cell>
          <cell r="K1479">
            <v>1410.0661380086133</v>
          </cell>
          <cell r="L1479">
            <v>391685.0383357259</v>
          </cell>
          <cell r="M1479">
            <v>45018.869113444089</v>
          </cell>
          <cell r="N1479">
            <v>43.270552180261369</v>
          </cell>
          <cell r="O1479" t="e">
            <v>#DIV/0!</v>
          </cell>
          <cell r="P1479">
            <v>0.6181507454323053</v>
          </cell>
          <cell r="Q1479">
            <v>655.04531909932393</v>
          </cell>
          <cell r="R1479">
            <v>755.02081890928935</v>
          </cell>
          <cell r="S1479">
            <v>181956.274932</v>
          </cell>
          <cell r="T1479">
            <v>205455.7061267544</v>
          </cell>
          <cell r="U1479">
            <v>0</v>
          </cell>
          <cell r="V1479">
            <v>0</v>
          </cell>
          <cell r="W1479">
            <v>7278.2509972799999</v>
          </cell>
          <cell r="X1479">
            <v>37740.618116164085</v>
          </cell>
          <cell r="Y1479">
            <v>0</v>
          </cell>
          <cell r="Z1479">
            <v>0</v>
          </cell>
        </row>
        <row r="1480">
          <cell r="A1480" t="str">
            <v>Zion Methodist Church</v>
          </cell>
          <cell r="B1480" t="str">
            <v>Cultural Facilities</v>
          </cell>
          <cell r="C1480" t="str">
            <v>Cultural Facilities</v>
          </cell>
          <cell r="D1480">
            <v>2002</v>
          </cell>
          <cell r="E1480">
            <v>100</v>
          </cell>
          <cell r="F1480">
            <v>0</v>
          </cell>
          <cell r="G1480">
            <v>11592.822161</v>
          </cell>
          <cell r="H1480">
            <v>7106.5998060000002</v>
          </cell>
          <cell r="I1480">
            <v>0</v>
          </cell>
          <cell r="J1480">
            <v>0</v>
          </cell>
          <cell r="K1480">
            <v>311.81563316022931</v>
          </cell>
          <cell r="L1480">
            <v>86615.453655619262</v>
          </cell>
          <cell r="M1480">
            <v>13964.049471900142</v>
          </cell>
          <cell r="N1480">
            <v>43.264462365444189</v>
          </cell>
          <cell r="O1480" t="e">
            <v>#DIV/0!</v>
          </cell>
          <cell r="P1480">
            <v>0.4326446236544419</v>
          </cell>
          <cell r="Q1480">
            <v>41.734333671932411</v>
          </cell>
          <cell r="R1480">
            <v>270.08129948829691</v>
          </cell>
          <cell r="S1480">
            <v>11592.822161</v>
          </cell>
          <cell r="T1480">
            <v>73494.323213710202</v>
          </cell>
          <cell r="U1480">
            <v>0</v>
          </cell>
          <cell r="V1480">
            <v>0</v>
          </cell>
          <cell r="W1480">
            <v>463.71288644000003</v>
          </cell>
          <cell r="X1480">
            <v>13500.336585460142</v>
          </cell>
          <cell r="Y1480">
            <v>0</v>
          </cell>
          <cell r="Z1480">
            <v>0</v>
          </cell>
        </row>
        <row r="1481">
          <cell r="A1481" t="str">
            <v>Zion School House</v>
          </cell>
          <cell r="B1481" t="str">
            <v>Cultural Facilities</v>
          </cell>
          <cell r="C1481" t="str">
            <v>Cultural Facilities</v>
          </cell>
          <cell r="D1481">
            <v>1582</v>
          </cell>
          <cell r="E1481">
            <v>100</v>
          </cell>
          <cell r="F1481">
            <v>0</v>
          </cell>
          <cell r="G1481">
            <v>19619.515552000001</v>
          </cell>
          <cell r="H1481">
            <v>3755.385616</v>
          </cell>
          <cell r="I1481">
            <v>0</v>
          </cell>
          <cell r="J1481">
            <v>0</v>
          </cell>
          <cell r="K1481">
            <v>213.35132462163938</v>
          </cell>
          <cell r="L1481">
            <v>59264.256839344271</v>
          </cell>
          <cell r="M1481">
            <v>7918.8491229390411</v>
          </cell>
          <cell r="N1481">
            <v>37.461603564692965</v>
          </cell>
          <cell r="O1481" t="e">
            <v>#DIV/0!</v>
          </cell>
          <cell r="P1481">
            <v>0.37461603564692963</v>
          </cell>
          <cell r="Q1481">
            <v>70.630550279933274</v>
          </cell>
          <cell r="R1481">
            <v>142.72077434170609</v>
          </cell>
          <cell r="S1481">
            <v>19619.515552000001</v>
          </cell>
          <cell r="T1481">
            <v>38837.071424987196</v>
          </cell>
          <cell r="U1481">
            <v>0</v>
          </cell>
          <cell r="V1481">
            <v>0</v>
          </cell>
          <cell r="W1481">
            <v>784.78062208000006</v>
          </cell>
          <cell r="X1481">
            <v>7134.0685008590408</v>
          </cell>
          <cell r="Y1481">
            <v>0</v>
          </cell>
          <cell r="Z1481">
            <v>0</v>
          </cell>
        </row>
        <row r="1482">
          <cell r="A1482" t="str">
            <v>Zooview Park</v>
          </cell>
          <cell r="B1482" t="str">
            <v>Outdoor Recreational Facilities</v>
          </cell>
          <cell r="C1482" t="str">
            <v>Outdoor Recreational Facilities</v>
          </cell>
          <cell r="D1482">
            <v>1</v>
          </cell>
          <cell r="E1482">
            <v>100</v>
          </cell>
          <cell r="F1482">
            <v>0</v>
          </cell>
          <cell r="G1482">
            <v>2652.273733</v>
          </cell>
          <cell r="H1482">
            <v>0</v>
          </cell>
          <cell r="I1482">
            <v>0</v>
          </cell>
          <cell r="J1482">
            <v>0</v>
          </cell>
          <cell r="K1482">
            <v>9.5482252229059945</v>
          </cell>
          <cell r="L1482">
            <v>2652.2847841405542</v>
          </cell>
          <cell r="M1482">
            <v>106.09094932000001</v>
          </cell>
          <cell r="N1482">
            <v>2652.2847841405542</v>
          </cell>
          <cell r="O1482" t="e">
            <v>#DIV/0!</v>
          </cell>
          <cell r="P1482">
            <v>26.522847841405543</v>
          </cell>
          <cell r="Q1482">
            <v>9.5482252229059945</v>
          </cell>
          <cell r="R1482">
            <v>0</v>
          </cell>
          <cell r="S1482">
            <v>2652.273733</v>
          </cell>
          <cell r="T1482">
            <v>0</v>
          </cell>
          <cell r="U1482">
            <v>0</v>
          </cell>
          <cell r="V1482">
            <v>0</v>
          </cell>
          <cell r="W1482">
            <v>106.09094932000001</v>
          </cell>
          <cell r="X1482">
            <v>0</v>
          </cell>
          <cell r="Y1482">
            <v>0</v>
          </cell>
          <cell r="Z1482">
            <v>0</v>
          </cell>
        </row>
      </sheetData>
      <sheetData sheetId="7">
        <row r="1">
          <cell r="C1">
            <v>2018</v>
          </cell>
        </row>
        <row r="2">
          <cell r="B2" t="str">
            <v>Unit</v>
          </cell>
          <cell r="C2" t="str">
            <v>g of CO2/unit</v>
          </cell>
        </row>
        <row r="3">
          <cell r="A3" t="str">
            <v>Electricity</v>
          </cell>
          <cell r="B3" t="str">
            <v>kWh</v>
          </cell>
          <cell r="C3">
            <v>30</v>
          </cell>
        </row>
        <row r="4">
          <cell r="A4" t="str">
            <v>Natural Gas</v>
          </cell>
          <cell r="B4" t="str">
            <v>cubicm</v>
          </cell>
          <cell r="C4">
            <v>1899.69</v>
          </cell>
        </row>
        <row r="5">
          <cell r="A5" t="str">
            <v>Steam</v>
          </cell>
          <cell r="B5" t="str">
            <v>lb</v>
          </cell>
          <cell r="C5">
            <v>72.7</v>
          </cell>
        </row>
        <row r="6">
          <cell r="A6" t="str">
            <v>Chilled Water</v>
          </cell>
          <cell r="B6" t="str">
            <v>Ton Hr</v>
          </cell>
          <cell r="C6">
            <v>50.2</v>
          </cell>
        </row>
        <row r="9">
          <cell r="C9" t="str">
            <v>g of CO2/ekWh</v>
          </cell>
        </row>
        <row r="10">
          <cell r="A10" t="str">
            <v>Electricity</v>
          </cell>
          <cell r="B10" t="str">
            <v>kWh</v>
          </cell>
          <cell r="C10">
            <v>30</v>
          </cell>
        </row>
        <row r="11">
          <cell r="A11" t="str">
            <v>Natural Gas</v>
          </cell>
          <cell r="B11" t="str">
            <v>kWh</v>
          </cell>
          <cell r="C11">
            <v>179.95105290439139</v>
          </cell>
        </row>
        <row r="12">
          <cell r="A12" t="str">
            <v>Steam</v>
          </cell>
          <cell r="B12" t="str">
            <v>kWh</v>
          </cell>
          <cell r="C12">
            <v>30</v>
          </cell>
        </row>
        <row r="13">
          <cell r="A13" t="str">
            <v>Chilled Water</v>
          </cell>
          <cell r="B13" t="str">
            <v>kWh</v>
          </cell>
          <cell r="C13">
            <v>14.274125190902209</v>
          </cell>
        </row>
        <row r="16">
          <cell r="B16" t="str">
            <v>Unit</v>
          </cell>
          <cell r="C16" t="str">
            <v>Kg of CO2 / Unit</v>
          </cell>
        </row>
        <row r="17">
          <cell r="A17" t="str">
            <v>Electricity</v>
          </cell>
          <cell r="B17" t="str">
            <v>kWh</v>
          </cell>
          <cell r="C17">
            <v>0.03</v>
          </cell>
        </row>
        <row r="18">
          <cell r="A18" t="str">
            <v>Natural Gas</v>
          </cell>
          <cell r="B18" t="str">
            <v>m3</v>
          </cell>
          <cell r="C18">
            <v>1.8996900000000001</v>
          </cell>
        </row>
        <row r="19">
          <cell r="A19" t="str">
            <v>Steam</v>
          </cell>
          <cell r="B19" t="str">
            <v>GJ</v>
          </cell>
          <cell r="C19">
            <v>51.124962788041827</v>
          </cell>
        </row>
        <row r="20">
          <cell r="A20" t="str">
            <v>Chilled Water</v>
          </cell>
          <cell r="B20" t="str">
            <v>GJ</v>
          </cell>
          <cell r="C20">
            <v>3.9650182543412211</v>
          </cell>
        </row>
        <row r="23">
          <cell r="C23" t="str">
            <v>ekWh/Unit</v>
          </cell>
        </row>
        <row r="24">
          <cell r="A24" t="str">
            <v>Electricity</v>
          </cell>
          <cell r="B24" t="str">
            <v>kWh</v>
          </cell>
          <cell r="C24">
            <v>1</v>
          </cell>
        </row>
        <row r="25">
          <cell r="A25" t="str">
            <v>Natural Gas</v>
          </cell>
          <cell r="B25" t="str">
            <v>cubicm</v>
          </cell>
          <cell r="C25">
            <v>10.341699999999999</v>
          </cell>
        </row>
        <row r="26">
          <cell r="A26" t="str">
            <v>Steam</v>
          </cell>
          <cell r="B26" t="str">
            <v>lb</v>
          </cell>
          <cell r="C26">
            <v>0.39500000000000002</v>
          </cell>
        </row>
        <row r="27">
          <cell r="A27" t="str">
            <v>Chilled Water</v>
          </cell>
          <cell r="B27" t="str">
            <v>Ton Hr</v>
          </cell>
          <cell r="C27">
            <v>3.5168529999999998</v>
          </cell>
        </row>
        <row r="30">
          <cell r="B30" t="str">
            <v>Unit</v>
          </cell>
          <cell r="C30" t="str">
            <v>GJ/Unit</v>
          </cell>
        </row>
        <row r="31">
          <cell r="A31" t="str">
            <v>Electricity</v>
          </cell>
          <cell r="B31" t="str">
            <v>kWh</v>
          </cell>
          <cell r="C31">
            <v>3.6000149999999998E-3</v>
          </cell>
        </row>
        <row r="32">
          <cell r="A32" t="str">
            <v>Natural Gas</v>
          </cell>
          <cell r="B32" t="str">
            <v>cubicm</v>
          </cell>
          <cell r="C32">
            <v>3.8004292750559998E-2</v>
          </cell>
        </row>
        <row r="33">
          <cell r="A33" t="str">
            <v>Steam</v>
          </cell>
          <cell r="B33" t="str">
            <v>lb</v>
          </cell>
          <cell r="C33">
            <v>1.422005925E-3</v>
          </cell>
        </row>
        <row r="34">
          <cell r="A34" t="str">
            <v>Chilled Water</v>
          </cell>
          <cell r="B34" t="str">
            <v>Ton Hr</v>
          </cell>
          <cell r="C34">
            <v>1.2660723552794998E-2</v>
          </cell>
        </row>
        <row r="37">
          <cell r="B37" t="str">
            <v>Unit</v>
          </cell>
          <cell r="C37" t="str">
            <v>2014 Baseline Adjustment</v>
          </cell>
        </row>
        <row r="38">
          <cell r="A38" t="str">
            <v>Electricity</v>
          </cell>
          <cell r="B38" t="str">
            <v>Tonne</v>
          </cell>
          <cell r="C38">
            <v>2.404428893</v>
          </cell>
        </row>
        <row r="39">
          <cell r="A39" t="str">
            <v>Natural Gas</v>
          </cell>
          <cell r="B39" t="str">
            <v>Tonne</v>
          </cell>
          <cell r="C39">
            <v>2.404428893</v>
          </cell>
        </row>
        <row r="40">
          <cell r="A40" t="str">
            <v>Steam</v>
          </cell>
          <cell r="B40" t="str">
            <v>Tonne</v>
          </cell>
          <cell r="C40">
            <v>0.70199080599999997</v>
          </cell>
        </row>
        <row r="41">
          <cell r="A41" t="str">
            <v>Chilled Water</v>
          </cell>
          <cell r="B41" t="str">
            <v>Tonne</v>
          </cell>
          <cell r="C41">
            <v>0.70199080599999997</v>
          </cell>
        </row>
        <row r="43">
          <cell r="A43" t="str">
            <v>ECAP Operation Type</v>
          </cell>
          <cell r="B43" t="str">
            <v>OME Operation Type</v>
          </cell>
          <cell r="C43" t="str">
            <v># of Buildings in Report</v>
          </cell>
        </row>
        <row r="44">
          <cell r="A44" t="str">
            <v>Administrative Offices</v>
          </cell>
          <cell r="B44" t="str">
            <v>Administrative offices and related facilities, including municipal council chambers</v>
          </cell>
          <cell r="C44">
            <v>44</v>
          </cell>
        </row>
        <row r="45">
          <cell r="A45" t="str">
            <v>Ambulance Stations</v>
          </cell>
          <cell r="B45" t="str">
            <v>Ambulance stations and associated offices and facilities</v>
          </cell>
          <cell r="C45">
            <v>31</v>
          </cell>
        </row>
        <row r="46">
          <cell r="A46" t="str">
            <v>Animal Centres</v>
          </cell>
          <cell r="B46" t="str">
            <v>Other</v>
          </cell>
          <cell r="C46">
            <v>3</v>
          </cell>
        </row>
        <row r="47">
          <cell r="A47" t="str">
            <v>Child Care Facilities</v>
          </cell>
          <cell r="B47" t="str">
            <v>Other</v>
          </cell>
          <cell r="C47">
            <v>11</v>
          </cell>
        </row>
        <row r="48">
          <cell r="A48" t="str">
            <v>Communication Towers</v>
          </cell>
          <cell r="B48" t="str">
            <v>Other</v>
          </cell>
          <cell r="C48">
            <v>2</v>
          </cell>
        </row>
        <row r="49">
          <cell r="A49" t="str">
            <v>Community Centres</v>
          </cell>
          <cell r="B49" t="str">
            <v>Community centres</v>
          </cell>
          <cell r="C49">
            <v>82</v>
          </cell>
        </row>
        <row r="50">
          <cell r="A50" t="str">
            <v>Cultural Facilities</v>
          </cell>
          <cell r="B50" t="str">
            <v>Cultural facilities</v>
          </cell>
          <cell r="C50">
            <v>27</v>
          </cell>
        </row>
        <row r="51">
          <cell r="A51" t="str">
            <v>EDC - Others</v>
          </cell>
          <cell r="B51" t="str">
            <v>Other</v>
          </cell>
          <cell r="C51">
            <v>3</v>
          </cell>
        </row>
        <row r="52">
          <cell r="A52" t="str">
            <v>Fire Stations</v>
          </cell>
          <cell r="B52" t="str">
            <v>Fire stations and associated offices and facilities</v>
          </cell>
          <cell r="C52">
            <v>88</v>
          </cell>
        </row>
        <row r="53">
          <cell r="A53" t="str">
            <v>Greenhouses</v>
          </cell>
          <cell r="B53" t="str">
            <v>Other</v>
          </cell>
          <cell r="C53">
            <v>6</v>
          </cell>
        </row>
        <row r="54">
          <cell r="A54" t="str">
            <v>Indoor Recreational Facilities</v>
          </cell>
          <cell r="B54" t="str">
            <v>Indoor recreational facilities</v>
          </cell>
          <cell r="C54">
            <v>45</v>
          </cell>
        </row>
        <row r="55">
          <cell r="A55" t="str">
            <v>Indoor Sports Arena</v>
          </cell>
          <cell r="B55" t="str">
            <v>Indoor sports arenas</v>
          </cell>
          <cell r="C55">
            <v>27</v>
          </cell>
        </row>
        <row r="56">
          <cell r="A56" t="str">
            <v>Indoor Swimming Pool</v>
          </cell>
          <cell r="B56" t="str">
            <v>Indoor swimming pools</v>
          </cell>
          <cell r="C56">
            <v>9</v>
          </cell>
        </row>
        <row r="57">
          <cell r="A57" t="str">
            <v>Laboratory</v>
          </cell>
          <cell r="B57" t="str">
            <v>Other</v>
          </cell>
          <cell r="C57">
            <v>1</v>
          </cell>
        </row>
        <row r="58">
          <cell r="A58" t="str">
            <v>Landfill Operations</v>
          </cell>
          <cell r="B58" t="str">
            <v>Other</v>
          </cell>
          <cell r="C58">
            <v>4</v>
          </cell>
        </row>
        <row r="59">
          <cell r="A59" t="str">
            <v>Leasing</v>
          </cell>
          <cell r="B59" t="str">
            <v>Other</v>
          </cell>
          <cell r="C59">
            <v>21</v>
          </cell>
        </row>
        <row r="60">
          <cell r="A60" t="str">
            <v>Long Term Care Homes</v>
          </cell>
          <cell r="B60" t="str">
            <v>Long-term care</v>
          </cell>
          <cell r="C60">
            <v>10</v>
          </cell>
        </row>
        <row r="61">
          <cell r="A61" t="str">
            <v>Outdoor Recreational Facilities</v>
          </cell>
          <cell r="B61" t="str">
            <v>Other</v>
          </cell>
          <cell r="C61">
            <v>454</v>
          </cell>
        </row>
        <row r="62">
          <cell r="A62" t="str">
            <v>Parking Lots and Garages</v>
          </cell>
          <cell r="B62" t="str">
            <v>Parking garages</v>
          </cell>
          <cell r="C62">
            <v>145</v>
          </cell>
        </row>
        <row r="63">
          <cell r="A63" t="str">
            <v>Performing Arts Facilities</v>
          </cell>
          <cell r="B63" t="str">
            <v>Performing arts facilities</v>
          </cell>
          <cell r="C63">
            <v>3</v>
          </cell>
        </row>
        <row r="64">
          <cell r="A64" t="str">
            <v>Police Stations</v>
          </cell>
          <cell r="B64" t="str">
            <v>Police stations and associated offices and facilities</v>
          </cell>
          <cell r="C64">
            <v>37</v>
          </cell>
        </row>
        <row r="65">
          <cell r="A65" t="str">
            <v>Public Libraries</v>
          </cell>
          <cell r="B65" t="str">
            <v>Public libraries</v>
          </cell>
          <cell r="C65">
            <v>87</v>
          </cell>
        </row>
        <row r="66">
          <cell r="A66" t="str">
            <v>Sewage Pumping Facilities</v>
          </cell>
          <cell r="B66" t="str">
            <v>Facilities related to the pumping of sewage</v>
          </cell>
          <cell r="C66">
            <v>38</v>
          </cell>
        </row>
        <row r="67">
          <cell r="A67" t="str">
            <v>Sewage Treatment Facilities</v>
          </cell>
          <cell r="B67" t="str">
            <v>Facilities related to the treatment of sewage</v>
          </cell>
          <cell r="C67">
            <v>4</v>
          </cell>
        </row>
        <row r="68">
          <cell r="A68" t="str">
            <v>Shelters &amp; Housing</v>
          </cell>
          <cell r="B68" t="str">
            <v>Social housing</v>
          </cell>
          <cell r="C68">
            <v>11</v>
          </cell>
        </row>
        <row r="69">
          <cell r="A69" t="str">
            <v>Storage Facilities</v>
          </cell>
          <cell r="B69" t="str">
            <v>Storage facilities where equipment or vehicles are maintained, repaired or stored</v>
          </cell>
          <cell r="C69">
            <v>58</v>
          </cell>
        </row>
        <row r="70">
          <cell r="A70" t="str">
            <v>Storm Pumping Facilities</v>
          </cell>
          <cell r="B70" t="str">
            <v>Other</v>
          </cell>
          <cell r="C70">
            <v>6</v>
          </cell>
        </row>
        <row r="71">
          <cell r="A71" t="str">
            <v>Streetlighting</v>
          </cell>
          <cell r="B71" t="str">
            <v>Street lighting</v>
          </cell>
          <cell r="C71">
            <v>22</v>
          </cell>
        </row>
        <row r="72">
          <cell r="A72" t="str">
            <v>Traffic Signals</v>
          </cell>
          <cell r="B72" t="str">
            <v>Other</v>
          </cell>
          <cell r="C72">
            <v>7</v>
          </cell>
        </row>
        <row r="73">
          <cell r="A73" t="str">
            <v>Transfer Stations</v>
          </cell>
          <cell r="B73" t="str">
            <v>Other</v>
          </cell>
          <cell r="C73">
            <v>7</v>
          </cell>
        </row>
        <row r="74">
          <cell r="A74" t="str">
            <v>Transportation - Others</v>
          </cell>
          <cell r="B74" t="str">
            <v>Other</v>
          </cell>
          <cell r="C74">
            <v>1</v>
          </cell>
        </row>
        <row r="75">
          <cell r="A75" t="str">
            <v>Transportation Hub</v>
          </cell>
          <cell r="B75" t="str">
            <v>Other</v>
          </cell>
          <cell r="C75">
            <v>1</v>
          </cell>
        </row>
        <row r="76">
          <cell r="A76" t="str">
            <v>TTC</v>
          </cell>
          <cell r="B76" t="str">
            <v>Other</v>
          </cell>
          <cell r="C76">
            <v>140</v>
          </cell>
        </row>
        <row r="77">
          <cell r="A77" t="str">
            <v>Water Misc Service</v>
          </cell>
          <cell r="B77" t="str">
            <v>Other</v>
          </cell>
          <cell r="C77">
            <v>26</v>
          </cell>
        </row>
        <row r="78">
          <cell r="A78" t="str">
            <v>Water Pumping Facilities</v>
          </cell>
          <cell r="B78" t="str">
            <v>Facilities related to the pumping of water</v>
          </cell>
          <cell r="C78">
            <v>17</v>
          </cell>
        </row>
        <row r="79">
          <cell r="A79" t="str">
            <v>Water Treatment Facilities</v>
          </cell>
          <cell r="B79" t="str">
            <v>Facilities related to the treatment of water</v>
          </cell>
          <cell r="C79">
            <v>4</v>
          </cell>
        </row>
        <row r="80">
          <cell r="B80" t="str">
            <v>Art galleries</v>
          </cell>
          <cell r="C80">
            <v>0</v>
          </cell>
        </row>
        <row r="81">
          <cell r="B81" t="str">
            <v>Auditoriums</v>
          </cell>
          <cell r="C81">
            <v>0</v>
          </cell>
        </row>
        <row r="82">
          <cell r="B82" t="str">
            <v>Gyms and indoor courts for playing tennis, basketball or other sports</v>
          </cell>
          <cell r="C82">
            <v>0</v>
          </cell>
        </row>
        <row r="83">
          <cell r="B83" t="str">
            <v>Indoor ice rinks</v>
          </cell>
          <cell r="C83">
            <v>0</v>
          </cell>
        </row>
        <row r="84">
          <cell r="A84" t="str">
            <v>Total Count</v>
          </cell>
          <cell r="C84">
            <v>1482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91"/>
  <sheetViews>
    <sheetView tabSelected="1" topLeftCell="B1" workbookViewId="0">
      <selection activeCell="G6" sqref="G6:G8"/>
    </sheetView>
  </sheetViews>
  <sheetFormatPr baseColWidth="10" defaultColWidth="8.85546875" defaultRowHeight="13"/>
  <cols>
    <col min="1" max="1" width="38.28515625" style="47" customWidth="1"/>
    <col min="2" max="2" width="16.28515625" style="47" customWidth="1"/>
    <col min="3" max="31" width="8.85546875" style="47"/>
    <col min="32" max="32" width="7.7109375" style="48" bestFit="1" customWidth="1"/>
    <col min="33" max="34" width="8.85546875" style="49"/>
    <col min="35" max="16384" width="8.85546875" style="47"/>
  </cols>
  <sheetData>
    <row r="1" spans="1:36" s="5" customFormat="1" ht="15.75" customHeight="1">
      <c r="A1" s="1" t="s">
        <v>0</v>
      </c>
      <c r="B1" s="73" t="s">
        <v>1</v>
      </c>
      <c r="C1" s="73"/>
      <c r="D1" s="73"/>
      <c r="E1" s="73"/>
      <c r="F1" s="73"/>
      <c r="G1" s="73"/>
      <c r="H1" s="7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2"/>
      <c r="AJ1" s="2"/>
    </row>
    <row r="2" spans="1:36" s="5" customFormat="1" ht="30" customHeight="1">
      <c r="A2" s="6" t="s">
        <v>2</v>
      </c>
      <c r="B2" s="7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4"/>
      <c r="AH2" s="4"/>
      <c r="AI2" s="2"/>
      <c r="AJ2" s="2"/>
    </row>
    <row r="3" spans="1:36" s="5" customFormat="1" ht="15.75" customHeight="1">
      <c r="A3" s="8" t="s">
        <v>4</v>
      </c>
      <c r="B3" s="9" t="s">
        <v>5</v>
      </c>
      <c r="C3" s="10"/>
      <c r="D3" s="10"/>
      <c r="E3" s="10"/>
      <c r="F3" s="10"/>
      <c r="G3" s="11"/>
      <c r="H3" s="12"/>
      <c r="I3" s="12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5"/>
      <c r="AA3" s="16"/>
      <c r="AB3" s="13"/>
      <c r="AC3" s="14"/>
      <c r="AD3" s="15"/>
      <c r="AE3" s="16"/>
      <c r="AF3" s="17"/>
      <c r="AG3" s="18"/>
      <c r="AH3" s="18"/>
      <c r="AI3" s="13"/>
      <c r="AJ3" s="14"/>
    </row>
    <row r="4" spans="1:36" s="5" customFormat="1" ht="15.75" customHeight="1">
      <c r="A4" s="19" t="s">
        <v>6</v>
      </c>
      <c r="B4" s="9" t="s">
        <v>7</v>
      </c>
      <c r="C4" s="74"/>
      <c r="D4" s="74"/>
      <c r="E4" s="74"/>
      <c r="F4" s="74"/>
      <c r="G4" s="14"/>
      <c r="H4" s="20"/>
      <c r="I4" s="21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5"/>
      <c r="AA4" s="16"/>
      <c r="AB4" s="13"/>
      <c r="AC4" s="14"/>
      <c r="AD4" s="15"/>
      <c r="AE4" s="16"/>
      <c r="AF4" s="17"/>
      <c r="AG4" s="18"/>
      <c r="AH4" s="18"/>
      <c r="AI4" s="13"/>
      <c r="AJ4" s="14"/>
    </row>
    <row r="5" spans="1:36" s="5" customFormat="1" ht="15.75" customHeight="1">
      <c r="A5" s="22" t="s">
        <v>8</v>
      </c>
      <c r="B5" s="23" t="s">
        <v>9</v>
      </c>
      <c r="C5" s="24" t="s">
        <v>10</v>
      </c>
      <c r="D5" s="25"/>
      <c r="E5" s="25"/>
      <c r="F5" s="26"/>
      <c r="G5" s="14"/>
      <c r="H5" s="20"/>
      <c r="I5" s="21"/>
      <c r="J5" s="13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5"/>
      <c r="AA5" s="16"/>
      <c r="AB5" s="13"/>
      <c r="AC5" s="14"/>
      <c r="AD5" s="15"/>
      <c r="AE5" s="16"/>
      <c r="AF5" s="17"/>
      <c r="AG5" s="18"/>
      <c r="AH5" s="18"/>
      <c r="AI5" s="13"/>
      <c r="AJ5" s="27"/>
    </row>
    <row r="6" spans="1:36" s="5" customFormat="1" ht="15.75" customHeight="1" thickBot="1">
      <c r="A6" s="75" t="s">
        <v>11</v>
      </c>
      <c r="B6" s="76" t="s">
        <v>12</v>
      </c>
      <c r="C6" s="75" t="s">
        <v>13</v>
      </c>
      <c r="D6" s="75" t="s">
        <v>14</v>
      </c>
      <c r="E6" s="75" t="s">
        <v>15</v>
      </c>
      <c r="F6" s="77" t="s">
        <v>16</v>
      </c>
      <c r="G6" s="77" t="s">
        <v>17</v>
      </c>
      <c r="H6" s="78" t="s">
        <v>18</v>
      </c>
      <c r="I6" s="64" t="s">
        <v>19</v>
      </c>
      <c r="J6" s="66" t="s">
        <v>20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8" t="s">
        <v>21</v>
      </c>
      <c r="AG6" s="69"/>
      <c r="AH6" s="70"/>
      <c r="AI6" s="28"/>
      <c r="AJ6" s="29"/>
    </row>
    <row r="7" spans="1:36" s="5" customFormat="1" ht="15">
      <c r="A7" s="75"/>
      <c r="B7" s="76"/>
      <c r="C7" s="75"/>
      <c r="D7" s="75"/>
      <c r="E7" s="75"/>
      <c r="F7" s="77"/>
      <c r="G7" s="77"/>
      <c r="H7" s="79"/>
      <c r="I7" s="65"/>
      <c r="J7" s="71" t="s">
        <v>22</v>
      </c>
      <c r="K7" s="72"/>
      <c r="L7" s="71" t="s">
        <v>23</v>
      </c>
      <c r="M7" s="72"/>
      <c r="N7" s="71" t="s">
        <v>24</v>
      </c>
      <c r="O7" s="72"/>
      <c r="P7" s="71" t="s">
        <v>25</v>
      </c>
      <c r="Q7" s="72"/>
      <c r="R7" s="71" t="s">
        <v>26</v>
      </c>
      <c r="S7" s="72"/>
      <c r="T7" s="71" t="s">
        <v>27</v>
      </c>
      <c r="U7" s="72"/>
      <c r="V7" s="71" t="s">
        <v>28</v>
      </c>
      <c r="W7" s="72"/>
      <c r="X7" s="52" t="s">
        <v>29</v>
      </c>
      <c r="Y7" s="53"/>
      <c r="Z7" s="53"/>
      <c r="AA7" s="54"/>
      <c r="AB7" s="55" t="s">
        <v>30</v>
      </c>
      <c r="AC7" s="56"/>
      <c r="AD7" s="56"/>
      <c r="AE7" s="57"/>
      <c r="AF7" s="58" t="s">
        <v>31</v>
      </c>
      <c r="AG7" s="60" t="s">
        <v>32</v>
      </c>
      <c r="AH7" s="60" t="s">
        <v>33</v>
      </c>
      <c r="AI7" s="62" t="s">
        <v>34</v>
      </c>
      <c r="AJ7" s="50" t="s">
        <v>35</v>
      </c>
    </row>
    <row r="8" spans="1:36" s="5" customFormat="1" ht="36" customHeight="1" thickBot="1">
      <c r="A8" s="75"/>
      <c r="B8" s="76"/>
      <c r="C8" s="75"/>
      <c r="D8" s="75"/>
      <c r="E8" s="75"/>
      <c r="F8" s="77"/>
      <c r="G8" s="77"/>
      <c r="H8" s="80"/>
      <c r="I8" s="65"/>
      <c r="J8" s="30" t="s">
        <v>36</v>
      </c>
      <c r="K8" s="31" t="s">
        <v>17</v>
      </c>
      <c r="L8" s="30" t="s">
        <v>36</v>
      </c>
      <c r="M8" s="31" t="s">
        <v>17</v>
      </c>
      <c r="N8" s="30" t="s">
        <v>36</v>
      </c>
      <c r="O8" s="31" t="s">
        <v>17</v>
      </c>
      <c r="P8" s="30" t="s">
        <v>36</v>
      </c>
      <c r="Q8" s="31" t="s">
        <v>17</v>
      </c>
      <c r="R8" s="30" t="s">
        <v>36</v>
      </c>
      <c r="S8" s="31" t="s">
        <v>17</v>
      </c>
      <c r="T8" s="30" t="s">
        <v>36</v>
      </c>
      <c r="U8" s="31" t="s">
        <v>17</v>
      </c>
      <c r="V8" s="30" t="s">
        <v>36</v>
      </c>
      <c r="W8" s="31" t="s">
        <v>17</v>
      </c>
      <c r="X8" s="30" t="s">
        <v>36</v>
      </c>
      <c r="Y8" s="32" t="s">
        <v>17</v>
      </c>
      <c r="Z8" s="33" t="s">
        <v>37</v>
      </c>
      <c r="AA8" s="34" t="s">
        <v>38</v>
      </c>
      <c r="AB8" s="30" t="s">
        <v>36</v>
      </c>
      <c r="AC8" s="35" t="s">
        <v>17</v>
      </c>
      <c r="AD8" s="33" t="s">
        <v>37</v>
      </c>
      <c r="AE8" s="34" t="s">
        <v>38</v>
      </c>
      <c r="AF8" s="59"/>
      <c r="AG8" s="61"/>
      <c r="AH8" s="61"/>
      <c r="AI8" s="63"/>
      <c r="AJ8" s="51"/>
    </row>
    <row r="9" spans="1:36" s="5" customFormat="1" ht="15.75" customHeight="1">
      <c r="A9" s="36" t="s">
        <v>39</v>
      </c>
      <c r="B9" s="37" t="s">
        <v>40</v>
      </c>
      <c r="C9" s="36" t="s">
        <v>41</v>
      </c>
      <c r="D9" s="36" t="s">
        <v>42</v>
      </c>
      <c r="E9" s="36" t="s">
        <v>43</v>
      </c>
      <c r="F9" s="38">
        <v>135034</v>
      </c>
      <c r="G9" s="39" t="s">
        <v>44</v>
      </c>
      <c r="H9" s="40">
        <v>70</v>
      </c>
      <c r="I9" s="41">
        <v>23516.002240000002</v>
      </c>
      <c r="J9" s="42">
        <v>2181065</v>
      </c>
      <c r="K9" s="37" t="s">
        <v>45</v>
      </c>
      <c r="L9" s="42">
        <v>125300</v>
      </c>
      <c r="M9" s="37" t="s">
        <v>46</v>
      </c>
      <c r="N9" s="42"/>
      <c r="O9" s="37" t="s">
        <v>47</v>
      </c>
      <c r="P9" s="42"/>
      <c r="Q9" s="37" t="s">
        <v>47</v>
      </c>
      <c r="R9" s="42"/>
      <c r="S9" s="37" t="s">
        <v>47</v>
      </c>
      <c r="T9" s="42"/>
      <c r="U9" s="37" t="s">
        <v>48</v>
      </c>
      <c r="V9" s="42"/>
      <c r="W9" s="37" t="s">
        <v>48</v>
      </c>
      <c r="X9" s="42">
        <v>26.73</v>
      </c>
      <c r="Y9" s="37" t="s">
        <v>49</v>
      </c>
      <c r="Z9" s="43" t="s">
        <v>50</v>
      </c>
      <c r="AA9" s="42">
        <v>0</v>
      </c>
      <c r="AB9" s="42">
        <v>20.506</v>
      </c>
      <c r="AC9" s="37" t="s">
        <v>49</v>
      </c>
      <c r="AD9" s="43" t="s">
        <v>50</v>
      </c>
      <c r="AE9" s="42">
        <v>0</v>
      </c>
      <c r="AF9" s="44"/>
      <c r="AG9" s="45"/>
      <c r="AH9" s="45"/>
      <c r="AI9" s="42"/>
      <c r="AJ9" s="37" t="s">
        <v>51</v>
      </c>
    </row>
    <row r="10" spans="1:36" ht="15">
      <c r="A10" s="46" t="s">
        <v>52</v>
      </c>
      <c r="B10" s="47" t="str">
        <f>VLOOKUP(VLOOKUP(A10,'[3]Calculated Master'!A:Z,2,FALSE),'[3]Conversion Factors'!A:C,2,FALSE)</f>
        <v>Administrative offices and related facilities, including municipal council chambers</v>
      </c>
      <c r="C10" s="47" t="str">
        <f>VLOOKUP($A10,'[3]Master From ECAP'!$A:$AJ,3,FALSE)</f>
        <v>2 Civic Centre Court</v>
      </c>
      <c r="D10" s="47" t="str">
        <f>VLOOKUP($A10,'[3]Master From ECAP'!$A:$AJ,4,FALSE)</f>
        <v>Etobicoke</v>
      </c>
      <c r="E10" s="47" t="str">
        <f>VLOOKUP($A10,'[3]Master From ECAP'!$A:$AJ,5,FALSE)</f>
        <v>M9C 5A3</v>
      </c>
      <c r="F10" s="47">
        <f>VLOOKUP($A10,'[3]Master From ECAP'!$A:$AJ,6,FALSE)</f>
        <v>46145</v>
      </c>
      <c r="G10" s="47" t="s">
        <v>53</v>
      </c>
      <c r="H10" s="47">
        <f>VLOOKUP($A10,'[3]Master From ECAP'!$A:$AJ,8,FALSE)</f>
        <v>70</v>
      </c>
      <c r="I10" s="47">
        <f>VLOOKUP($A10,'[3]Master From ECAP'!$A:$AJ,9,FALSE)</f>
        <v>0</v>
      </c>
      <c r="J10" s="47">
        <f>VLOOKUP($A10,'[3]Master From ECAP'!$A:$AJ,10,FALSE)</f>
        <v>1259536.6399680001</v>
      </c>
      <c r="K10" s="47" t="str">
        <f>VLOOKUP($A10,'[3]Master From ECAP'!$A:$AJ,11,FALSE)</f>
        <v>kWh</v>
      </c>
      <c r="L10" s="47">
        <f>VLOOKUP($A10,'[3]Master From ECAP'!$A:$AJ,12,FALSE)</f>
        <v>34119.044817000002</v>
      </c>
      <c r="M10" s="47" t="s">
        <v>46</v>
      </c>
      <c r="AF10" s="48">
        <f>VLOOKUP($A10,'[3]Calculated Master'!$A:$P,13,FALSE)</f>
        <v>115197.07384712674</v>
      </c>
      <c r="AG10" s="49">
        <f>IF(F10&gt;0,VLOOKUP($A10,'[3]Calculated Master'!$A:$P,14,FALSE),"")</f>
        <v>35.100835316990796</v>
      </c>
      <c r="AH10" s="49" t="str">
        <f>IF(I10&gt;0,VLOOKUP($A10,'[3]Calculated Master'!$A:$P,15,FALSE),"")</f>
        <v/>
      </c>
      <c r="AI10" s="47" t="str">
        <f>VLOOKUP($A10,'[3]Master From ECAP'!$A:$AJ,35,FALSE)</f>
        <v>CC2</v>
      </c>
      <c r="AJ10" s="47" t="str">
        <f>VLOOKUP($A10,'[3]Master From ECAP'!$A:$AJ,36,FALSE)</f>
        <v>Administrative Offices</v>
      </c>
    </row>
    <row r="11" spans="1:36" ht="15">
      <c r="A11" s="46" t="s">
        <v>54</v>
      </c>
      <c r="B11" s="47" t="str">
        <f>VLOOKUP(VLOOKUP(A11,'[3]Calculated Master'!A:Z,2,FALSE),'[3]Conversion Factors'!A:C,2,FALSE)</f>
        <v>Administrative offices and related facilities, including municipal council chambers</v>
      </c>
      <c r="C11" s="47" t="str">
        <f>VLOOKUP($A11,'[3]Master From ECAP'!$A:$AJ,3,FALSE)</f>
        <v>51 Lisgar</v>
      </c>
      <c r="D11" s="47" t="str">
        <f>VLOOKUP($A11,'[3]Master From ECAP'!$A:$AJ,4,FALSE)</f>
        <v>Toronto</v>
      </c>
      <c r="E11" s="47" t="str">
        <f>VLOOKUP($A11,'[3]Master From ECAP'!$A:$AJ,5,FALSE)</f>
        <v>M6J 0B9</v>
      </c>
      <c r="F11" s="47">
        <f>VLOOKUP($A11,'[3]Master From ECAP'!$A:$AJ,6,FALSE)</f>
        <v>10053</v>
      </c>
      <c r="G11" s="47" t="s">
        <v>53</v>
      </c>
      <c r="H11" s="47">
        <f>VLOOKUP($A11,'[3]Master From ECAP'!$A:$AJ,8,FALSE)</f>
        <v>70</v>
      </c>
      <c r="I11" s="47">
        <f>VLOOKUP($A11,'[3]Master From ECAP'!$A:$AJ,9,FALSE)</f>
        <v>0</v>
      </c>
      <c r="J11" s="47">
        <f>VLOOKUP($A11,'[3]Master From ECAP'!$A:$AJ,10,FALSE)</f>
        <v>70947.464934999996</v>
      </c>
      <c r="K11" s="47" t="str">
        <f>VLOOKUP($A11,'[3]Master From ECAP'!$A:$AJ,11,FALSE)</f>
        <v>kWh</v>
      </c>
      <c r="L11" s="47">
        <f>VLOOKUP($A11,'[3]Master From ECAP'!$A:$AJ,12,FALSE)</f>
        <v>5120.6251609999999</v>
      </c>
      <c r="M11" s="47" t="s">
        <v>46</v>
      </c>
      <c r="AF11" s="48">
        <f>VLOOKUP($A11,'[3]Calculated Master'!$A:$P,13,FALSE)</f>
        <v>12565.49900950009</v>
      </c>
      <c r="AG11" s="49">
        <f>IF(F11&gt;0,VLOOKUP($A11,'[3]Calculated Master'!$A:$P,14,FALSE),"")</f>
        <v>12.434587675942543</v>
      </c>
      <c r="AH11" s="49" t="str">
        <f>IF(I11&gt;0,VLOOKUP($A11,'[3]Calculated Master'!$A:$P,15,FALSE),"")</f>
        <v/>
      </c>
      <c r="AI11" s="47" t="str">
        <f>VLOOKUP($A11,'[3]Master From ECAP'!$A:$AJ,35,FALSE)</f>
        <v>51LISGAR</v>
      </c>
      <c r="AJ11" s="47" t="str">
        <f>VLOOKUP($A11,'[3]Master From ECAP'!$A:$AJ,36,FALSE)</f>
        <v>Administrative Offices</v>
      </c>
    </row>
    <row r="12" spans="1:36" ht="15">
      <c r="A12" s="46" t="s">
        <v>55</v>
      </c>
      <c r="B12" s="47" t="str">
        <f>VLOOKUP(VLOOKUP(A12,'[3]Calculated Master'!A:Z,2,FALSE),'[3]Conversion Factors'!A:C,2,FALSE)</f>
        <v>Administrative offices and related facilities, including municipal council chambers</v>
      </c>
      <c r="C12" s="47" t="str">
        <f>VLOOKUP($A12,'[3]Master From ECAP'!$A:$AJ,3,FALSE)</f>
        <v>255 Spadina Rd</v>
      </c>
      <c r="D12" s="47" t="str">
        <f>VLOOKUP($A12,'[3]Master From ECAP'!$A:$AJ,4,FALSE)</f>
        <v>Toronto</v>
      </c>
      <c r="E12" s="47" t="str">
        <f>VLOOKUP($A12,'[3]Master From ECAP'!$A:$AJ,5,FALSE)</f>
        <v>M5R 2V3</v>
      </c>
      <c r="F12" s="47">
        <f>VLOOKUP($A12,'[3]Master From ECAP'!$A:$AJ,6,FALSE)</f>
        <v>39590</v>
      </c>
      <c r="G12" s="47" t="s">
        <v>53</v>
      </c>
      <c r="H12" s="47">
        <f>VLOOKUP($A12,'[3]Master From ECAP'!$A:$AJ,8,FALSE)</f>
        <v>70</v>
      </c>
      <c r="I12" s="47">
        <f>VLOOKUP($A12,'[3]Master From ECAP'!$A:$AJ,9,FALSE)</f>
        <v>0</v>
      </c>
      <c r="J12" s="47">
        <f>VLOOKUP($A12,'[3]Master From ECAP'!$A:$AJ,10,FALSE)</f>
        <v>480158.20825800003</v>
      </c>
      <c r="K12" s="47" t="str">
        <f>VLOOKUP($A12,'[3]Master From ECAP'!$A:$AJ,11,FALSE)</f>
        <v>kWh</v>
      </c>
      <c r="L12" s="47">
        <f>VLOOKUP($A12,'[3]Master From ECAP'!$A:$AJ,12,FALSE)</f>
        <v>46939.289276999996</v>
      </c>
      <c r="M12" s="47" t="s">
        <v>46</v>
      </c>
      <c r="AF12" s="48">
        <f>VLOOKUP($A12,'[3]Calculated Master'!$A:$P,13,FALSE)</f>
        <v>108376.42677694412</v>
      </c>
      <c r="AG12" s="49">
        <f>IF(F12&gt;0,VLOOKUP($A12,'[3]Calculated Master'!$A:$P,14,FALSE),"")</f>
        <v>24.644770307374571</v>
      </c>
      <c r="AH12" s="49" t="str">
        <f>IF(I12&gt;0,VLOOKUP($A12,'[3]Calculated Master'!$A:$P,15,FALSE),"")</f>
        <v/>
      </c>
      <c r="AI12" s="47" t="str">
        <f>VLOOKUP($A12,'[3]Master From ECAP'!$A:$AJ,35,FALSE)</f>
        <v>ARC</v>
      </c>
      <c r="AJ12" s="47" t="str">
        <f>VLOOKUP($A12,'[3]Master From ECAP'!$A:$AJ,36,FALSE)</f>
        <v>Administrative Offices</v>
      </c>
    </row>
    <row r="13" spans="1:36" ht="15">
      <c r="A13" s="46" t="s">
        <v>56</v>
      </c>
      <c r="B13" s="47" t="str">
        <f>VLOOKUP(VLOOKUP(A13,'[3]Calculated Master'!A:Z,2,FALSE),'[3]Conversion Factors'!A:C,2,FALSE)</f>
        <v>Administrative offices and related facilities, including municipal council chambers</v>
      </c>
      <c r="C13" s="47" t="str">
        <f>VLOOKUP($A13,'[3]Master From ECAP'!$A:$AJ,3,FALSE)</f>
        <v>98 Atlantic Ave</v>
      </c>
      <c r="D13" s="47" t="str">
        <f>VLOOKUP($A13,'[3]Master From ECAP'!$A:$AJ,4,FALSE)</f>
        <v>Toronto</v>
      </c>
      <c r="E13" s="47" t="str">
        <f>VLOOKUP($A13,'[3]Master From ECAP'!$A:$AJ,5,FALSE)</f>
        <v>M6K 1X9</v>
      </c>
      <c r="F13" s="47">
        <f>VLOOKUP($A13,'[3]Master From ECAP'!$A:$AJ,6,FALSE)</f>
        <v>43002</v>
      </c>
      <c r="G13" s="47" t="s">
        <v>53</v>
      </c>
      <c r="H13" s="47">
        <f>VLOOKUP($A13,'[3]Master From ECAP'!$A:$AJ,8,FALSE)</f>
        <v>70</v>
      </c>
      <c r="I13" s="47">
        <f>VLOOKUP($A13,'[3]Master From ECAP'!$A:$AJ,9,FALSE)</f>
        <v>0</v>
      </c>
      <c r="J13" s="47">
        <f>VLOOKUP($A13,'[3]Master From ECAP'!$A:$AJ,10,FALSE)</f>
        <v>105617.72628799999</v>
      </c>
      <c r="K13" s="47" t="str">
        <f>VLOOKUP($A13,'[3]Master From ECAP'!$A:$AJ,11,FALSE)</f>
        <v>kWh</v>
      </c>
      <c r="L13" s="47">
        <f>VLOOKUP($A13,'[3]Master From ECAP'!$A:$AJ,12,FALSE)</f>
        <v>26977.436363000001</v>
      </c>
      <c r="M13" s="47" t="s">
        <v>46</v>
      </c>
      <c r="AF13" s="48">
        <f>VLOOKUP($A13,'[3]Calculated Master'!$A:$P,13,FALSE)</f>
        <v>55473.475135947476</v>
      </c>
      <c r="AG13" s="49">
        <f>IF(F13&gt;0,VLOOKUP($A13,'[3]Calculated Master'!$A:$P,14,FALSE),"")</f>
        <v>9.0789303604854865</v>
      </c>
      <c r="AH13" s="49" t="str">
        <f>IF(I13&gt;0,VLOOKUP($A13,'[3]Calculated Master'!$A:$P,15,FALSE),"")</f>
        <v/>
      </c>
      <c r="AI13" s="47" t="str">
        <f>VLOOKUP($A13,'[3]Master From ECAP'!$A:$AJ,35,FALSE)</f>
        <v>AASB</v>
      </c>
      <c r="AJ13" s="47" t="str">
        <f>VLOOKUP($A13,'[3]Master From ECAP'!$A:$AJ,36,FALSE)</f>
        <v>Administrative Offices</v>
      </c>
    </row>
    <row r="14" spans="1:36" ht="15">
      <c r="A14" s="46" t="s">
        <v>57</v>
      </c>
      <c r="B14" s="47" t="str">
        <f>VLOOKUP(VLOOKUP(A14,'[3]Calculated Master'!A:Z,2,FALSE),'[3]Conversion Factors'!A:C,2,FALSE)</f>
        <v>Administrative offices and related facilities, including municipal council chambers</v>
      </c>
      <c r="C14" s="47" t="str">
        <f>VLOOKUP($A14,'[3]Master From ECAP'!$A:$AJ,3,FALSE)</f>
        <v>329 Chaplin Cres.</v>
      </c>
      <c r="D14" s="47" t="str">
        <f>VLOOKUP($A14,'[3]Master From ECAP'!$A:$AJ,4,FALSE)</f>
        <v>Toronto</v>
      </c>
      <c r="E14" s="47" t="str">
        <f>VLOOKUP($A14,'[3]Master From ECAP'!$A:$AJ,5,FALSE)</f>
        <v>M5N 2M9</v>
      </c>
      <c r="F14" s="47">
        <f>VLOOKUP($A14,'[3]Master From ECAP'!$A:$AJ,6,FALSE)</f>
        <v>18299</v>
      </c>
      <c r="G14" s="47" t="s">
        <v>53</v>
      </c>
      <c r="H14" s="47">
        <f>VLOOKUP($A14,'[3]Master From ECAP'!$A:$AJ,8,FALSE)</f>
        <v>70</v>
      </c>
      <c r="I14" s="47">
        <f>VLOOKUP($A14,'[3]Master From ECAP'!$A:$AJ,9,FALSE)</f>
        <v>0</v>
      </c>
      <c r="J14" s="47">
        <f>VLOOKUP($A14,'[3]Master From ECAP'!$A:$AJ,10,FALSE)</f>
        <v>181378.16795000003</v>
      </c>
      <c r="K14" s="47" t="str">
        <f>VLOOKUP($A14,'[3]Master From ECAP'!$A:$AJ,11,FALSE)</f>
        <v>kWh</v>
      </c>
      <c r="L14" s="47">
        <f>VLOOKUP($A14,'[3]Master From ECAP'!$A:$AJ,12,FALSE)</f>
        <v>21082.354917000001</v>
      </c>
      <c r="M14" s="47" t="s">
        <v>46</v>
      </c>
      <c r="AF14" s="48">
        <f>VLOOKUP($A14,'[3]Calculated Master'!$A:$P,13,FALSE)</f>
        <v>47305.06553027573</v>
      </c>
      <c r="AG14" s="49">
        <f>IF(F14&gt;0,VLOOKUP($A14,'[3]Calculated Master'!$A:$P,14,FALSE),"")</f>
        <v>22.074432018589288</v>
      </c>
      <c r="AH14" s="49" t="str">
        <f>IF(I14&gt;0,VLOOKUP($A14,'[3]Calculated Master'!$A:$P,15,FALSE),"")</f>
        <v/>
      </c>
      <c r="AI14" s="47" t="str">
        <f>VLOOKUP($A14,'[3]Master From ECAP'!$A:$AJ,35,FALSE)</f>
        <v>CSO</v>
      </c>
      <c r="AJ14" s="47" t="str">
        <f>VLOOKUP($A14,'[3]Master From ECAP'!$A:$AJ,36,FALSE)</f>
        <v>Administrative Offices</v>
      </c>
    </row>
    <row r="15" spans="1:36" ht="15">
      <c r="A15" s="46" t="s">
        <v>58</v>
      </c>
      <c r="B15" s="47" t="str">
        <f>VLOOKUP(VLOOKUP(A15,'[3]Calculated Master'!A:Z,2,FALSE),'[3]Conversion Factors'!A:C,2,FALSE)</f>
        <v>Administrative offices and related facilities, including municipal council chambers</v>
      </c>
      <c r="C15" s="47" t="str">
        <f>VLOOKUP($A15,'[3]Master From ECAP'!$A:$AJ,3,FALSE)</f>
        <v>88 Sunrise Ave</v>
      </c>
      <c r="D15" s="47" t="str">
        <f>VLOOKUP($A15,'[3]Master From ECAP'!$A:$AJ,4,FALSE)</f>
        <v>North York</v>
      </c>
      <c r="E15" s="47" t="str">
        <f>VLOOKUP($A15,'[3]Master From ECAP'!$A:$AJ,5,FALSE)</f>
        <v>M4A 1B3</v>
      </c>
      <c r="F15" s="47">
        <f>VLOOKUP($A15,'[3]Master From ECAP'!$A:$AJ,6,FALSE)</f>
        <v>34843</v>
      </c>
      <c r="G15" s="47" t="s">
        <v>53</v>
      </c>
      <c r="H15" s="47">
        <f>VLOOKUP($A15,'[3]Master From ECAP'!$A:$AJ,8,FALSE)</f>
        <v>70</v>
      </c>
      <c r="I15" s="47">
        <f>VLOOKUP($A15,'[3]Master From ECAP'!$A:$AJ,9,FALSE)</f>
        <v>0</v>
      </c>
      <c r="J15" s="47">
        <f>VLOOKUP($A15,'[3]Master From ECAP'!$A:$AJ,10,FALSE)</f>
        <v>710224.49364500004</v>
      </c>
      <c r="K15" s="47" t="str">
        <f>VLOOKUP($A15,'[3]Master From ECAP'!$A:$AJ,11,FALSE)</f>
        <v>kWh</v>
      </c>
      <c r="L15" s="47">
        <f>VLOOKUP($A15,'[3]Master From ECAP'!$A:$AJ,12,FALSE)</f>
        <v>48343.396979999998</v>
      </c>
      <c r="M15" s="47" t="s">
        <v>46</v>
      </c>
      <c r="AF15" s="48">
        <f>VLOOKUP($A15,'[3]Calculated Master'!$A:$P,13,FALSE)</f>
        <v>120246.44755473619</v>
      </c>
      <c r="AG15" s="49">
        <f>IF(F15&gt;0,VLOOKUP($A15,'[3]Calculated Master'!$A:$P,14,FALSE),"")</f>
        <v>35.030752565267875</v>
      </c>
      <c r="AH15" s="49" t="str">
        <f>IF(I15&gt;0,VLOOKUP($A15,'[3]Calculated Master'!$A:$P,15,FALSE),"")</f>
        <v/>
      </c>
      <c r="AI15" s="47" t="str">
        <f>VLOOKUP($A15,'[3]Master From ECAP'!$A:$AJ,35,FALSE)</f>
        <v>88SUN</v>
      </c>
      <c r="AJ15" s="47" t="str">
        <f>VLOOKUP($A15,'[3]Master From ECAP'!$A:$AJ,36,FALSE)</f>
        <v>Administrative Offices</v>
      </c>
    </row>
    <row r="16" spans="1:36" ht="15">
      <c r="A16" s="46" t="s">
        <v>59</v>
      </c>
      <c r="B16" s="47" t="str">
        <f>VLOOKUP(VLOOKUP(A16,'[3]Calculated Master'!A:Z,2,FALSE),'[3]Conversion Factors'!A:C,2,FALSE)</f>
        <v>Administrative offices and related facilities, including municipal council chambers</v>
      </c>
      <c r="C16" s="47" t="str">
        <f>VLOOKUP($A16,'[3]Master From ECAP'!$A:$AJ,3,FALSE)</f>
        <v>100 Queen St W</v>
      </c>
      <c r="D16" s="47" t="str">
        <f>VLOOKUP($A16,'[3]Master From ECAP'!$A:$AJ,4,FALSE)</f>
        <v>Toronto</v>
      </c>
      <c r="E16" s="47" t="str">
        <f>VLOOKUP($A16,'[3]Master From ECAP'!$A:$AJ,5,FALSE)</f>
        <v>M5H 2N1</v>
      </c>
      <c r="F16" s="47">
        <f>VLOOKUP($A16,'[3]Master From ECAP'!$A:$AJ,6,FALSE)</f>
        <v>780061</v>
      </c>
      <c r="G16" s="47" t="s">
        <v>53</v>
      </c>
      <c r="H16" s="47">
        <f>VLOOKUP($A16,'[3]Master From ECAP'!$A:$AJ,8,FALSE)</f>
        <v>70</v>
      </c>
      <c r="I16" s="47">
        <f>VLOOKUP($A16,'[3]Master From ECAP'!$A:$AJ,9,FALSE)</f>
        <v>0</v>
      </c>
      <c r="J16" s="47">
        <f>VLOOKUP($A16,'[3]Master From ECAP'!$A:$AJ,10,FALSE)</f>
        <v>13448190.390590999</v>
      </c>
      <c r="K16" s="47" t="str">
        <f>VLOOKUP($A16,'[3]Master From ECAP'!$A:$AJ,11,FALSE)</f>
        <v>kWh</v>
      </c>
      <c r="L16" s="47">
        <f>VLOOKUP($A16,'[3]Master From ECAP'!$A:$AJ,12,FALSE)</f>
        <v>0</v>
      </c>
      <c r="M16" s="47" t="s">
        <v>46</v>
      </c>
      <c r="AF16" s="48">
        <f>VLOOKUP($A16,'[3]Calculated Master'!$A:$P,13,FALSE)</f>
        <v>2513373.1585899587</v>
      </c>
      <c r="AG16" s="49">
        <f>IF(F16&gt;0,VLOOKUP($A16,'[3]Calculated Master'!$A:$P,14,FALSE),"")</f>
        <v>39.767916599576971</v>
      </c>
      <c r="AH16" s="49" t="str">
        <f>IF(I16&gt;0,VLOOKUP($A16,'[3]Calculated Master'!$A:$P,15,FALSE),"")</f>
        <v/>
      </c>
      <c r="AI16" s="47" t="str">
        <f>VLOOKUP($A16,'[3]Master From ECAP'!$A:$AJ,35,FALSE)</f>
        <v>CH</v>
      </c>
      <c r="AJ16" s="47" t="str">
        <f>VLOOKUP($A16,'[3]Master From ECAP'!$A:$AJ,36,FALSE)</f>
        <v>Administrative Offices</v>
      </c>
    </row>
    <row r="17" spans="1:36" ht="15">
      <c r="A17" s="46" t="s">
        <v>60</v>
      </c>
      <c r="B17" s="47" t="str">
        <f>VLOOKUP(VLOOKUP(A17,'[3]Calculated Master'!A:Z,2,FALSE),'[3]Conversion Factors'!A:C,2,FALSE)</f>
        <v>Administrative offices and related facilities, including municipal council chambers</v>
      </c>
      <c r="C17" s="47" t="str">
        <f>VLOOKUP($A17,'[3]Master From ECAP'!$A:$AJ,3,FALSE)</f>
        <v>2989 Kingston Rd</v>
      </c>
      <c r="D17" s="47" t="str">
        <f>VLOOKUP($A17,'[3]Master From ECAP'!$A:$AJ,4,FALSE)</f>
        <v>Scarborough</v>
      </c>
      <c r="E17" s="47" t="str">
        <f>VLOOKUP($A17,'[3]Master From ECAP'!$A:$AJ,5,FALSE)</f>
        <v>M1M 1P1</v>
      </c>
      <c r="F17" s="47">
        <f>VLOOKUP($A17,'[3]Master From ECAP'!$A:$AJ,6,FALSE)</f>
        <v>8530</v>
      </c>
      <c r="G17" s="47" t="s">
        <v>53</v>
      </c>
      <c r="H17" s="47">
        <f>VLOOKUP($A17,'[3]Master From ECAP'!$A:$AJ,8,FALSE)</f>
        <v>70</v>
      </c>
      <c r="I17" s="47">
        <f>VLOOKUP($A17,'[3]Master From ECAP'!$A:$AJ,9,FALSE)</f>
        <v>0</v>
      </c>
      <c r="J17" s="47">
        <f>VLOOKUP($A17,'[3]Master From ECAP'!$A:$AJ,10,FALSE)</f>
        <v>112550.60941600001</v>
      </c>
      <c r="K17" s="47" t="str">
        <f>VLOOKUP($A17,'[3]Master From ECAP'!$A:$AJ,11,FALSE)</f>
        <v>kWh</v>
      </c>
      <c r="L17" s="47">
        <f>VLOOKUP($A17,'[3]Master From ECAP'!$A:$AJ,12,FALSE)</f>
        <v>0</v>
      </c>
      <c r="M17" s="47" t="s">
        <v>46</v>
      </c>
      <c r="AF17" s="48">
        <f>VLOOKUP($A17,'[3]Calculated Master'!$A:$P,13,FALSE)</f>
        <v>4502.0243766400008</v>
      </c>
      <c r="AG17" s="49">
        <f>IF(F17&gt;0,VLOOKUP($A17,'[3]Calculated Master'!$A:$P,14,FALSE),"")</f>
        <v>13.194733690137463</v>
      </c>
      <c r="AH17" s="49" t="str">
        <f>IF(I17&gt;0,VLOOKUP($A17,'[3]Calculated Master'!$A:$P,15,FALSE),"")</f>
        <v/>
      </c>
      <c r="AI17" s="47" t="str">
        <f>VLOOKUP($A17,'[3]Master From ECAP'!$A:$AJ,35,FALSE)</f>
        <v>2989KINGSTON2</v>
      </c>
      <c r="AJ17" s="47" t="str">
        <f>VLOOKUP($A17,'[3]Master From ECAP'!$A:$AJ,36,FALSE)</f>
        <v>Administrative Offices</v>
      </c>
    </row>
    <row r="18" spans="1:36" ht="15">
      <c r="A18" s="46" t="s">
        <v>61</v>
      </c>
      <c r="B18" s="47" t="str">
        <f>VLOOKUP(VLOOKUP(A18,'[3]Calculated Master'!A:Z,2,FALSE),'[3]Conversion Factors'!A:C,2,FALSE)</f>
        <v>Administrative offices and related facilities, including municipal council chambers</v>
      </c>
      <c r="C18" s="47" t="str">
        <f>VLOOKUP($A18,'[3]Master From ECAP'!$A:$AJ,3,FALSE)</f>
        <v>703 Don Mills Rd</v>
      </c>
      <c r="D18" s="47" t="str">
        <f>VLOOKUP($A18,'[3]Master From ECAP'!$A:$AJ,4,FALSE)</f>
        <v>North York</v>
      </c>
      <c r="E18" s="47" t="str">
        <f>VLOOKUP($A18,'[3]Master From ECAP'!$A:$AJ,5,FALSE)</f>
        <v>M3C 3N3</v>
      </c>
      <c r="F18" s="47">
        <f>VLOOKUP($A18,'[3]Master From ECAP'!$A:$AJ,6,FALSE)</f>
        <v>132999</v>
      </c>
      <c r="G18" s="47" t="s">
        <v>53</v>
      </c>
      <c r="H18" s="47">
        <f>VLOOKUP($A18,'[3]Master From ECAP'!$A:$AJ,8,FALSE)</f>
        <v>70</v>
      </c>
      <c r="I18" s="47">
        <f>VLOOKUP($A18,'[3]Master From ECAP'!$A:$AJ,9,FALSE)</f>
        <v>0</v>
      </c>
      <c r="J18" s="47">
        <f>VLOOKUP($A18,'[3]Master From ECAP'!$A:$AJ,10,FALSE)</f>
        <v>7361109.3688709997</v>
      </c>
      <c r="K18" s="47" t="str">
        <f>VLOOKUP($A18,'[3]Master From ECAP'!$A:$AJ,11,FALSE)</f>
        <v>kWh</v>
      </c>
      <c r="L18" s="47">
        <f>VLOOKUP($A18,'[3]Master From ECAP'!$A:$AJ,12,FALSE)</f>
        <v>256042.35333299998</v>
      </c>
      <c r="M18" s="47" t="s">
        <v>46</v>
      </c>
      <c r="AF18" s="48">
        <f>VLOOKUP($A18,'[3]Calculated Master'!$A:$P,13,FALSE)</f>
        <v>780845.47295800666</v>
      </c>
      <c r="AG18" s="49">
        <f>IF(F18&gt;0,VLOOKUP($A18,'[3]Calculated Master'!$A:$P,14,FALSE),"")</f>
        <v>75.670603824894656</v>
      </c>
      <c r="AH18" s="49" t="str">
        <f>IF(I18&gt;0,VLOOKUP($A18,'[3]Calculated Master'!$A:$P,15,FALSE),"")</f>
        <v/>
      </c>
      <c r="AI18" s="47" t="str">
        <f>VLOOKUP($A18,'[3]Master From ECAP'!$A:$AJ,35,FALSE)</f>
        <v>CCC</v>
      </c>
      <c r="AJ18" s="47" t="str">
        <f>VLOOKUP($A18,'[3]Master From ECAP'!$A:$AJ,36,FALSE)</f>
        <v>Administrative Offices</v>
      </c>
    </row>
    <row r="19" spans="1:36" ht="15">
      <c r="A19" s="46" t="s">
        <v>62</v>
      </c>
      <c r="B19" s="47" t="str">
        <f>VLOOKUP(VLOOKUP(A19,'[3]Calculated Master'!A:Z,2,FALSE),'[3]Conversion Factors'!A:C,2,FALSE)</f>
        <v>Administrative offices and related facilities, including municipal council chambers</v>
      </c>
      <c r="C19" s="47" t="str">
        <f>VLOOKUP($A19,'[3]Master From ECAP'!$A:$AJ,3,FALSE)</f>
        <v>2340 Dundas St W</v>
      </c>
      <c r="D19" s="47" t="str">
        <f>VLOOKUP($A19,'[3]Master From ECAP'!$A:$AJ,4,FALSE)</f>
        <v>Toronto</v>
      </c>
      <c r="E19" s="47" t="str">
        <f>VLOOKUP($A19,'[3]Master From ECAP'!$A:$AJ,5,FALSE)</f>
        <v>M6P 4A9</v>
      </c>
      <c r="F19" s="47">
        <f>VLOOKUP($A19,'[3]Master From ECAP'!$A:$AJ,6,FALSE)</f>
        <v>18277</v>
      </c>
      <c r="G19" s="47" t="s">
        <v>53</v>
      </c>
      <c r="H19" s="47">
        <f>VLOOKUP($A19,'[3]Master From ECAP'!$A:$AJ,8,FALSE)</f>
        <v>70</v>
      </c>
      <c r="I19" s="47">
        <f>VLOOKUP($A19,'[3]Master From ECAP'!$A:$AJ,9,FALSE)</f>
        <v>0</v>
      </c>
      <c r="J19" s="47">
        <f>VLOOKUP($A19,'[3]Master From ECAP'!$A:$AJ,10,FALSE)</f>
        <v>852922.55257699999</v>
      </c>
      <c r="K19" s="47" t="str">
        <f>VLOOKUP($A19,'[3]Master From ECAP'!$A:$AJ,11,FALSE)</f>
        <v>kWh</v>
      </c>
      <c r="L19" s="47">
        <f>VLOOKUP($A19,'[3]Master From ECAP'!$A:$AJ,12,FALSE)</f>
        <v>44993.611613000001</v>
      </c>
      <c r="M19" s="47" t="s">
        <v>46</v>
      </c>
      <c r="AF19" s="48">
        <f>VLOOKUP($A19,'[3]Calculated Master'!$A:$P,13,FALSE)</f>
        <v>119590.81614817996</v>
      </c>
      <c r="AG19" s="49">
        <f>IF(F19&gt;0,VLOOKUP($A19,'[3]Calculated Master'!$A:$P,14,FALSE),"")</f>
        <v>72.654829852348371</v>
      </c>
      <c r="AH19" s="49" t="str">
        <f>IF(I19&gt;0,VLOOKUP($A19,'[3]Calculated Master'!$A:$P,15,FALSE),"")</f>
        <v/>
      </c>
      <c r="AI19" s="47" t="str">
        <f>VLOOKUP($A19,'[3]Master From ECAP'!$A:$AJ,35,FALSE)</f>
        <v>RWO</v>
      </c>
      <c r="AJ19" s="47" t="str">
        <f>VLOOKUP($A19,'[3]Master From ECAP'!$A:$AJ,36,FALSE)</f>
        <v>Administrative Offices</v>
      </c>
    </row>
    <row r="20" spans="1:36" ht="15">
      <c r="A20" s="46" t="s">
        <v>63</v>
      </c>
      <c r="B20" s="47" t="str">
        <f>VLOOKUP(VLOOKUP(A20,'[3]Calculated Master'!A:Z,2,FALSE),'[3]Conversion Factors'!A:C,2,FALSE)</f>
        <v>Administrative offices and related facilities, including municipal council chambers</v>
      </c>
      <c r="C20" s="47" t="str">
        <f>VLOOKUP($A20,'[3]Master From ECAP'!$A:$AJ,3,FALSE)</f>
        <v>14 &amp; 18 Dyas Rd</v>
      </c>
      <c r="D20" s="47" t="str">
        <f>VLOOKUP($A20,'[3]Master From ECAP'!$A:$AJ,4,FALSE)</f>
        <v>North York</v>
      </c>
      <c r="E20" s="47" t="str">
        <f>VLOOKUP($A20,'[3]Master From ECAP'!$A:$AJ,5,FALSE)</f>
        <v>M3B 1V5</v>
      </c>
      <c r="F20" s="47">
        <f>VLOOKUP($A20,'[3]Master From ECAP'!$A:$AJ,6,FALSE)</f>
        <v>102516</v>
      </c>
      <c r="G20" s="47" t="s">
        <v>53</v>
      </c>
      <c r="H20" s="47">
        <f>VLOOKUP($A20,'[3]Master From ECAP'!$A:$AJ,8,FALSE)</f>
        <v>70</v>
      </c>
      <c r="I20" s="47">
        <f>VLOOKUP($A20,'[3]Master From ECAP'!$A:$AJ,9,FALSE)</f>
        <v>0</v>
      </c>
      <c r="J20" s="47">
        <f>VLOOKUP($A20,'[3]Master From ECAP'!$A:$AJ,10,FALSE)</f>
        <v>1655333.6667550001</v>
      </c>
      <c r="K20" s="47" t="str">
        <f>VLOOKUP($A20,'[3]Master From ECAP'!$A:$AJ,11,FALSE)</f>
        <v>kWh</v>
      </c>
      <c r="L20" s="47">
        <f>VLOOKUP($A20,'[3]Master From ECAP'!$A:$AJ,12,FALSE)</f>
        <v>105208.74935500001</v>
      </c>
      <c r="M20" s="47" t="s">
        <v>46</v>
      </c>
      <c r="AF20" s="48">
        <f>VLOOKUP($A20,'[3]Calculated Master'!$A:$P,13,FALSE)</f>
        <v>266077.35573239997</v>
      </c>
      <c r="AG20" s="49">
        <f>IF(F20&gt;0,VLOOKUP($A20,'[3]Calculated Master'!$A:$P,14,FALSE),"")</f>
        <v>26.98118163866755</v>
      </c>
      <c r="AH20" s="49" t="str">
        <f>IF(I20&gt;0,VLOOKUP($A20,'[3]Calculated Master'!$A:$P,15,FALSE),"")</f>
        <v/>
      </c>
      <c r="AI20" s="47" t="str">
        <f>VLOOKUP($A20,'[3]Master From ECAP'!$A:$AJ,35,FALSE)</f>
        <v>DYAS</v>
      </c>
      <c r="AJ20" s="47" t="str">
        <f>VLOOKUP($A20,'[3]Master From ECAP'!$A:$AJ,36,FALSE)</f>
        <v>Administrative Offices</v>
      </c>
    </row>
    <row r="21" spans="1:36" ht="15">
      <c r="A21" s="46" t="s">
        <v>64</v>
      </c>
      <c r="B21" s="47" t="str">
        <f>VLOOKUP(VLOOKUP(A21,'[3]Calculated Master'!A:Z,2,FALSE),'[3]Conversion Factors'!A:C,2,FALSE)</f>
        <v>Administrative offices and related facilities, including municipal council chambers</v>
      </c>
      <c r="C21" s="47" t="str">
        <f>VLOOKUP($A21,'[3]Master From ECAP'!$A:$AJ,3,FALSE)</f>
        <v>1530 Markham Rd</v>
      </c>
      <c r="D21" s="47" t="str">
        <f>VLOOKUP($A21,'[3]Master From ECAP'!$A:$AJ,4,FALSE)</f>
        <v>Scarborough</v>
      </c>
      <c r="E21" s="47" t="str">
        <f>VLOOKUP($A21,'[3]Master From ECAP'!$A:$AJ,5,FALSE)</f>
        <v>M1B 3G4</v>
      </c>
      <c r="F21" s="47">
        <f>VLOOKUP($A21,'[3]Master From ECAP'!$A:$AJ,6,FALSE)</f>
        <v>120104</v>
      </c>
      <c r="G21" s="47" t="s">
        <v>53</v>
      </c>
      <c r="H21" s="47">
        <f>VLOOKUP($A21,'[3]Master From ECAP'!$A:$AJ,8,FALSE)</f>
        <v>70</v>
      </c>
      <c r="I21" s="47">
        <f>VLOOKUP($A21,'[3]Master From ECAP'!$A:$AJ,9,FALSE)</f>
        <v>0</v>
      </c>
      <c r="J21" s="47">
        <f>VLOOKUP($A21,'[3]Master From ECAP'!$A:$AJ,10,FALSE)</f>
        <v>1950837.440774</v>
      </c>
      <c r="K21" s="47" t="str">
        <f>VLOOKUP($A21,'[3]Master From ECAP'!$A:$AJ,11,FALSE)</f>
        <v>kWh</v>
      </c>
      <c r="L21" s="47">
        <f>VLOOKUP($A21,'[3]Master From ECAP'!$A:$AJ,12,FALSE)</f>
        <v>105860.71371</v>
      </c>
      <c r="M21" s="47" t="s">
        <v>46</v>
      </c>
      <c r="AF21" s="48">
        <f>VLOOKUP($A21,'[3]Calculated Master'!$A:$P,13,FALSE)</f>
        <v>279136.03685870988</v>
      </c>
      <c r="AG21" s="49">
        <f>IF(F21&gt;0,VLOOKUP($A21,'[3]Calculated Master'!$A:$P,14,FALSE),"")</f>
        <v>25.547778971109466</v>
      </c>
      <c r="AH21" s="49" t="str">
        <f>IF(I21&gt;0,VLOOKUP($A21,'[3]Calculated Master'!$A:$P,15,FALSE),"")</f>
        <v/>
      </c>
      <c r="AI21" s="47" t="str">
        <f>VLOOKUP($A21,'[3]Master From ECAP'!$A:$AJ,35,FALSE)</f>
        <v>MR1530</v>
      </c>
      <c r="AJ21" s="47" t="str">
        <f>VLOOKUP($A21,'[3]Master From ECAP'!$A:$AJ,36,FALSE)</f>
        <v>Administrative Offices</v>
      </c>
    </row>
    <row r="22" spans="1:36" ht="15">
      <c r="A22" s="46" t="s">
        <v>65</v>
      </c>
      <c r="B22" s="47" t="str">
        <f>VLOOKUP(VLOOKUP(A22,'[3]Calculated Master'!A:Z,2,FALSE),'[3]Conversion Factors'!A:C,2,FALSE)</f>
        <v>Administrative offices and related facilities, including municipal council chambers</v>
      </c>
      <c r="C22" s="47" t="str">
        <f>VLOOKUP($A22,'[3]Master From ECAP'!$A:$AJ,3,FALSE)</f>
        <v>850 Coxwell Ave</v>
      </c>
      <c r="D22" s="47" t="str">
        <f>VLOOKUP($A22,'[3]Master From ECAP'!$A:$AJ,4,FALSE)</f>
        <v>Toronto</v>
      </c>
      <c r="E22" s="47" t="str">
        <f>VLOOKUP($A22,'[3]Master From ECAP'!$A:$AJ,5,FALSE)</f>
        <v>M4C 5R1</v>
      </c>
      <c r="F22" s="47">
        <f>VLOOKUP($A22,'[3]Master From ECAP'!$A:$AJ,6,FALSE)</f>
        <v>67544</v>
      </c>
      <c r="G22" s="47" t="s">
        <v>53</v>
      </c>
      <c r="H22" s="47">
        <f>VLOOKUP($A22,'[3]Master From ECAP'!$A:$AJ,8,FALSE)</f>
        <v>70</v>
      </c>
      <c r="I22" s="47">
        <f>VLOOKUP($A22,'[3]Master From ECAP'!$A:$AJ,9,FALSE)</f>
        <v>0</v>
      </c>
      <c r="J22" s="47">
        <f>VLOOKUP($A22,'[3]Master From ECAP'!$A:$AJ,10,FALSE)</f>
        <v>1789712.8801289999</v>
      </c>
      <c r="K22" s="47" t="str">
        <f>VLOOKUP($A22,'[3]Master From ECAP'!$A:$AJ,11,FALSE)</f>
        <v>kWh</v>
      </c>
      <c r="L22" s="47">
        <f>VLOOKUP($A22,'[3]Master From ECAP'!$A:$AJ,12,FALSE)</f>
        <v>104399.566785</v>
      </c>
      <c r="M22" s="47" t="s">
        <v>46</v>
      </c>
      <c r="AF22" s="48">
        <f>VLOOKUP($A22,'[3]Calculated Master'!$A:$P,13,FALSE)</f>
        <v>269915.32823095669</v>
      </c>
      <c r="AG22" s="49">
        <f>IF(F22&gt;0,VLOOKUP($A22,'[3]Calculated Master'!$A:$P,14,FALSE),"")</f>
        <v>42.814169336886494</v>
      </c>
      <c r="AH22" s="49" t="str">
        <f>IF(I22&gt;0,VLOOKUP($A22,'[3]Calculated Master'!$A:$P,15,FALSE),"")</f>
        <v/>
      </c>
      <c r="AI22" s="47" t="str">
        <f>VLOOKUP($A22,'[3]Master From ECAP'!$A:$AJ,35,FALSE)</f>
        <v>EYCC</v>
      </c>
      <c r="AJ22" s="47" t="str">
        <f>VLOOKUP($A22,'[3]Master From ECAP'!$A:$AJ,36,FALSE)</f>
        <v>Administrative Offices</v>
      </c>
    </row>
    <row r="23" spans="1:36" ht="15">
      <c r="A23" s="46" t="s">
        <v>66</v>
      </c>
      <c r="B23" s="47" t="str">
        <f>VLOOKUP(VLOOKUP(A23,'[3]Calculated Master'!A:Z,2,FALSE),'[3]Conversion Factors'!A:C,2,FALSE)</f>
        <v>Administrative offices and related facilities, including municipal council chambers</v>
      </c>
      <c r="C23" s="47" t="str">
        <f>VLOOKUP($A23,'[3]Master From ECAP'!$A:$AJ,3,FALSE)</f>
        <v>1 Eastville Ave.</v>
      </c>
      <c r="D23" s="47" t="str">
        <f>VLOOKUP($A23,'[3]Master From ECAP'!$A:$AJ,4,FALSE)</f>
        <v>Scarborough</v>
      </c>
      <c r="E23" s="47" t="str">
        <f>VLOOKUP($A23,'[3]Master From ECAP'!$A:$AJ,5,FALSE)</f>
        <v>M1M 2N5</v>
      </c>
      <c r="F23" s="47">
        <f>VLOOKUP($A23,'[3]Master From ECAP'!$A:$AJ,6,FALSE)</f>
        <v>19849</v>
      </c>
      <c r="G23" s="47" t="s">
        <v>53</v>
      </c>
      <c r="H23" s="47">
        <f>VLOOKUP($A23,'[3]Master From ECAP'!$A:$AJ,8,FALSE)</f>
        <v>70</v>
      </c>
      <c r="I23" s="47">
        <f>VLOOKUP($A23,'[3]Master From ECAP'!$A:$AJ,9,FALSE)</f>
        <v>0</v>
      </c>
      <c r="J23" s="47">
        <f>VLOOKUP($A23,'[3]Master From ECAP'!$A:$AJ,10,FALSE)</f>
        <v>96300.750907000009</v>
      </c>
      <c r="K23" s="47" t="str">
        <f>VLOOKUP($A23,'[3]Master From ECAP'!$A:$AJ,11,FALSE)</f>
        <v>kWh</v>
      </c>
      <c r="L23" s="47">
        <f>VLOOKUP($A23,'[3]Master From ECAP'!$A:$AJ,12,FALSE)</f>
        <v>32070.238961999999</v>
      </c>
      <c r="M23" s="47" t="s">
        <v>46</v>
      </c>
      <c r="AF23" s="48">
        <f>VLOOKUP($A23,'[3]Calculated Master'!$A:$P,13,FALSE)</f>
        <v>64775.54229000178</v>
      </c>
      <c r="AG23" s="49">
        <f>IF(F23&gt;0,VLOOKUP($A23,'[3]Calculated Master'!$A:$P,14,FALSE),"")</f>
        <v>21.908337082035022</v>
      </c>
      <c r="AH23" s="49" t="str">
        <f>IF(I23&gt;0,VLOOKUP($A23,'[3]Calculated Master'!$A:$P,15,FALSE),"")</f>
        <v/>
      </c>
      <c r="AI23" s="47" t="str">
        <f>VLOOKUP($A23,'[3]Master From ECAP'!$A:$AJ,35,FALSE)</f>
        <v>EDO</v>
      </c>
      <c r="AJ23" s="47" t="str">
        <f>VLOOKUP($A23,'[3]Master From ECAP'!$A:$AJ,36,FALSE)</f>
        <v>Administrative Offices</v>
      </c>
    </row>
    <row r="24" spans="1:36" ht="15">
      <c r="A24" s="46" t="s">
        <v>67</v>
      </c>
      <c r="B24" s="47" t="str">
        <f>VLOOKUP(VLOOKUP(A24,'[3]Calculated Master'!A:Z,2,FALSE),'[3]Conversion Factors'!A:C,2,FALSE)</f>
        <v>Administrative offices and related facilities, including municipal council chambers</v>
      </c>
      <c r="C24" s="47" t="str">
        <f>VLOOKUP($A24,'[3]Master From ECAP'!$A:$AJ,3,FALSE)</f>
        <v>89 Northline Road</v>
      </c>
      <c r="D24" s="47" t="str">
        <f>VLOOKUP($A24,'[3]Master From ECAP'!$A:$AJ,4,FALSE)</f>
        <v>East York</v>
      </c>
      <c r="E24" s="47" t="str">
        <f>VLOOKUP($A24,'[3]Master From ECAP'!$A:$AJ,5,FALSE)</f>
        <v>M4B 3G1</v>
      </c>
      <c r="F24" s="47">
        <f>VLOOKUP($A24,'[3]Master From ECAP'!$A:$AJ,6,FALSE)</f>
        <v>55004</v>
      </c>
      <c r="G24" s="47" t="s">
        <v>53</v>
      </c>
      <c r="H24" s="47">
        <f>VLOOKUP($A24,'[3]Master From ECAP'!$A:$AJ,8,FALSE)</f>
        <v>70</v>
      </c>
      <c r="I24" s="47">
        <f>VLOOKUP($A24,'[3]Master From ECAP'!$A:$AJ,9,FALSE)</f>
        <v>0</v>
      </c>
      <c r="J24" s="47">
        <f>VLOOKUP($A24,'[3]Master From ECAP'!$A:$AJ,10,FALSE)</f>
        <v>257136.326745</v>
      </c>
      <c r="K24" s="47" t="str">
        <f>VLOOKUP($A24,'[3]Master From ECAP'!$A:$AJ,11,FALSE)</f>
        <v>kWh</v>
      </c>
      <c r="L24" s="47">
        <f>VLOOKUP($A24,'[3]Master From ECAP'!$A:$AJ,12,FALSE)</f>
        <v>71888.497562999997</v>
      </c>
      <c r="M24" s="47" t="s">
        <v>46</v>
      </c>
      <c r="AF24" s="48">
        <f>VLOOKUP($A24,'[3]Calculated Master'!$A:$P,13,FALSE)</f>
        <v>146851.31300525545</v>
      </c>
      <c r="AG24" s="49">
        <f>IF(F24&gt;0,VLOOKUP($A24,'[3]Calculated Master'!$A:$P,14,FALSE),"")</f>
        <v>18.472222929792338</v>
      </c>
      <c r="AH24" s="49" t="str">
        <f>IF(I24&gt;0,VLOOKUP($A24,'[3]Calculated Master'!$A:$P,15,FALSE),"")</f>
        <v/>
      </c>
      <c r="AI24" s="47" t="str">
        <f>VLOOKUP($A24,'[3]Master From ECAP'!$A:$AJ,35,FALSE)</f>
        <v>89NORTH</v>
      </c>
      <c r="AJ24" s="47" t="str">
        <f>VLOOKUP($A24,'[3]Master From ECAP'!$A:$AJ,36,FALSE)</f>
        <v>Administrative Offices</v>
      </c>
    </row>
    <row r="25" spans="1:36" ht="15">
      <c r="A25" s="46" t="s">
        <v>68</v>
      </c>
      <c r="B25" s="47" t="str">
        <f>VLOOKUP(VLOOKUP(A25,'[3]Calculated Master'!A:Z,2,FALSE),'[3]Conversion Factors'!A:C,2,FALSE)</f>
        <v>Administrative offices and related facilities, including municipal council chambers</v>
      </c>
      <c r="C25" s="47" t="str">
        <f>VLOOKUP($A25,'[3]Master From ECAP'!$A:$AJ,3,FALSE)</f>
        <v>399 The West Mall</v>
      </c>
      <c r="D25" s="47" t="str">
        <f>VLOOKUP($A25,'[3]Master From ECAP'!$A:$AJ,4,FALSE)</f>
        <v>Etobicoke</v>
      </c>
      <c r="E25" s="47" t="str">
        <f>VLOOKUP($A25,'[3]Master From ECAP'!$A:$AJ,5,FALSE)</f>
        <v>M9C 2Y2</v>
      </c>
      <c r="F25" s="47">
        <f>VLOOKUP($A25,'[3]Master From ECAP'!$A:$AJ,6,FALSE)</f>
        <v>154925</v>
      </c>
      <c r="G25" s="47" t="s">
        <v>53</v>
      </c>
      <c r="H25" s="47">
        <f>VLOOKUP($A25,'[3]Master From ECAP'!$A:$AJ,8,FALSE)</f>
        <v>70</v>
      </c>
      <c r="I25" s="47">
        <f>VLOOKUP($A25,'[3]Master From ECAP'!$A:$AJ,9,FALSE)</f>
        <v>0</v>
      </c>
      <c r="J25" s="47">
        <f>VLOOKUP($A25,'[3]Master From ECAP'!$A:$AJ,10,FALSE)</f>
        <v>2723553.0578070004</v>
      </c>
      <c r="K25" s="47" t="str">
        <f>VLOOKUP($A25,'[3]Master From ECAP'!$A:$AJ,11,FALSE)</f>
        <v>kWh</v>
      </c>
      <c r="L25" s="47">
        <f>VLOOKUP($A25,'[3]Master From ECAP'!$A:$AJ,12,FALSE)</f>
        <v>187349.21296199999</v>
      </c>
      <c r="M25" s="47" t="s">
        <v>46</v>
      </c>
      <c r="AF25" s="48">
        <f>VLOOKUP($A25,'[3]Calculated Master'!$A:$P,13,FALSE)</f>
        <v>464847.5486840618</v>
      </c>
      <c r="AG25" s="49">
        <f>IF(F25&gt;0,VLOOKUP($A25,'[3]Calculated Master'!$A:$P,14,FALSE),"")</f>
        <v>30.346056689430238</v>
      </c>
      <c r="AH25" s="49" t="str">
        <f>IF(I25&gt;0,VLOOKUP($A25,'[3]Calculated Master'!$A:$P,15,FALSE),"")</f>
        <v/>
      </c>
      <c r="AI25" s="47" t="str">
        <f>VLOOKUP($A25,'[3]Master From ECAP'!$A:$AJ,35,FALSE)</f>
        <v>ETCC</v>
      </c>
      <c r="AJ25" s="47" t="str">
        <f>VLOOKUP($A25,'[3]Master From ECAP'!$A:$AJ,36,FALSE)</f>
        <v>Administrative Offices</v>
      </c>
    </row>
    <row r="26" spans="1:36" ht="15">
      <c r="A26" s="46" t="s">
        <v>69</v>
      </c>
      <c r="B26" s="47" t="str">
        <f>VLOOKUP(VLOOKUP(A26,'[3]Calculated Master'!A:Z,2,FALSE),'[3]Conversion Factors'!A:C,2,FALSE)</f>
        <v>Administrative offices and related facilities, including municipal council chambers</v>
      </c>
      <c r="C26" s="47" t="str">
        <f>VLOOKUP($A26,'[3]Master From ECAP'!$A:$AJ,3,FALSE)</f>
        <v>220 Attwell Dr</v>
      </c>
      <c r="D26" s="47" t="str">
        <f>VLOOKUP($A26,'[3]Master From ECAP'!$A:$AJ,4,FALSE)</f>
        <v>Etobicoke</v>
      </c>
      <c r="E26" s="47" t="str">
        <f>VLOOKUP($A26,'[3]Master From ECAP'!$A:$AJ,5,FALSE)</f>
        <v>M9W 6T9</v>
      </c>
      <c r="F26" s="47">
        <f>VLOOKUP($A26,'[3]Master From ECAP'!$A:$AJ,6,FALSE)</f>
        <v>20279</v>
      </c>
      <c r="G26" s="47" t="s">
        <v>53</v>
      </c>
      <c r="H26" s="47">
        <f>VLOOKUP($A26,'[3]Master From ECAP'!$A:$AJ,8,FALSE)</f>
        <v>70</v>
      </c>
      <c r="I26" s="47">
        <f>VLOOKUP($A26,'[3]Master From ECAP'!$A:$AJ,9,FALSE)</f>
        <v>0</v>
      </c>
      <c r="J26" s="47">
        <f>VLOOKUP($A26,'[3]Master From ECAP'!$A:$AJ,10,FALSE)</f>
        <v>478213.00758199999</v>
      </c>
      <c r="K26" s="47" t="str">
        <f>VLOOKUP($A26,'[3]Master From ECAP'!$A:$AJ,11,FALSE)</f>
        <v>kWh</v>
      </c>
      <c r="L26" s="47">
        <f>VLOOKUP($A26,'[3]Master From ECAP'!$A:$AJ,12,FALSE)</f>
        <v>44398.227220000001</v>
      </c>
      <c r="M26" s="47" t="s">
        <v>46</v>
      </c>
      <c r="AF26" s="48">
        <f>VLOOKUP($A26,'[3]Calculated Master'!$A:$P,13,FALSE)</f>
        <v>103471.38857084181</v>
      </c>
      <c r="AG26" s="49">
        <f>IF(F26&gt;0,VLOOKUP($A26,'[3]Calculated Master'!$A:$P,14,FALSE),"")</f>
        <v>46.694407807818102</v>
      </c>
      <c r="AH26" s="49" t="str">
        <f>IF(I26&gt;0,VLOOKUP($A26,'[3]Calculated Master'!$A:$P,15,FALSE),"")</f>
        <v/>
      </c>
      <c r="AI26" s="47" t="str">
        <f>VLOOKUP($A26,'[3]Master From ECAP'!$A:$AJ,35,FALSE)</f>
        <v>ENO</v>
      </c>
      <c r="AJ26" s="47" t="str">
        <f>VLOOKUP($A26,'[3]Master From ECAP'!$A:$AJ,36,FALSE)</f>
        <v>Administrative Offices</v>
      </c>
    </row>
    <row r="27" spans="1:36" ht="15">
      <c r="A27" s="46" t="s">
        <v>70</v>
      </c>
      <c r="B27" s="47" t="str">
        <f>VLOOKUP(VLOOKUP(A27,'[3]Calculated Master'!A:Z,2,FALSE),'[3]Conversion Factors'!A:C,2,FALSE)</f>
        <v>Administrative offices and related facilities, including municipal council chambers</v>
      </c>
      <c r="C27" s="47" t="str">
        <f>VLOOKUP($A27,'[3]Master From ECAP'!$A:$AJ,3,FALSE)</f>
        <v>779 The Queensway</v>
      </c>
      <c r="D27" s="47" t="str">
        <f>VLOOKUP($A27,'[3]Master From ECAP'!$A:$AJ,4,FALSE)</f>
        <v>Etobicoke</v>
      </c>
      <c r="E27" s="47" t="str">
        <f>VLOOKUP($A27,'[3]Master From ECAP'!$A:$AJ,5,FALSE)</f>
        <v>M8Z 1N4</v>
      </c>
      <c r="F27" s="47">
        <f>VLOOKUP($A27,'[3]Master From ECAP'!$A:$AJ,6,FALSE)</f>
        <v>22497</v>
      </c>
      <c r="G27" s="47" t="s">
        <v>53</v>
      </c>
      <c r="H27" s="47">
        <f>VLOOKUP($A27,'[3]Master From ECAP'!$A:$AJ,8,FALSE)</f>
        <v>70</v>
      </c>
      <c r="I27" s="47">
        <f>VLOOKUP($A27,'[3]Master From ECAP'!$A:$AJ,9,FALSE)</f>
        <v>0</v>
      </c>
      <c r="J27" s="47">
        <f>VLOOKUP($A27,'[3]Master From ECAP'!$A:$AJ,10,FALSE)</f>
        <v>455275.52735699998</v>
      </c>
      <c r="K27" s="47" t="str">
        <f>VLOOKUP($A27,'[3]Master From ECAP'!$A:$AJ,11,FALSE)</f>
        <v>kWh</v>
      </c>
      <c r="L27" s="47">
        <f>VLOOKUP($A27,'[3]Master From ECAP'!$A:$AJ,12,FALSE)</f>
        <v>29544.387500000001</v>
      </c>
      <c r="M27" s="47" t="s">
        <v>46</v>
      </c>
      <c r="AF27" s="48">
        <f>VLOOKUP($A27,'[3]Calculated Master'!$A:$P,13,FALSE)</f>
        <v>74336.198584155005</v>
      </c>
      <c r="AG27" s="49">
        <f>IF(F27&gt;0,VLOOKUP($A27,'[3]Calculated Master'!$A:$P,14,FALSE),"")</f>
        <v>34.100994691935419</v>
      </c>
      <c r="AH27" s="49" t="str">
        <f>IF(I27&gt;0,VLOOKUP($A27,'[3]Calculated Master'!$A:$P,15,FALSE),"")</f>
        <v/>
      </c>
      <c r="AI27" s="47" t="str">
        <f>VLOOKUP($A27,'[3]Master From ECAP'!$A:$AJ,35,FALSE)</f>
        <v>ESO</v>
      </c>
      <c r="AJ27" s="47" t="str">
        <f>VLOOKUP($A27,'[3]Master From ECAP'!$A:$AJ,36,FALSE)</f>
        <v>Administrative Offices</v>
      </c>
    </row>
    <row r="28" spans="1:36" ht="15">
      <c r="A28" s="46" t="s">
        <v>71</v>
      </c>
      <c r="B28" s="47" t="str">
        <f>VLOOKUP(VLOOKUP(A28,'[3]Calculated Master'!A:Z,2,FALSE),'[3]Conversion Factors'!A:C,2,FALSE)</f>
        <v>Administrative offices and related facilities, including municipal council chambers</v>
      </c>
      <c r="C28" s="47" t="str">
        <f>VLOOKUP($A28,'[3]Master From ECAP'!$A:$AJ,3,FALSE)</f>
        <v>3 Dohme Ave</v>
      </c>
      <c r="D28" s="47" t="str">
        <f>VLOOKUP($A28,'[3]Master From ECAP'!$A:$AJ,4,FALSE)</f>
        <v>East York</v>
      </c>
      <c r="E28" s="47" t="str">
        <f>VLOOKUP($A28,'[3]Master From ECAP'!$A:$AJ,5,FALSE)</f>
        <v>M4B 1Y8</v>
      </c>
      <c r="F28" s="47">
        <f>VLOOKUP($A28,'[3]Master From ECAP'!$A:$AJ,6,FALSE)</f>
        <v>25898</v>
      </c>
      <c r="G28" s="47" t="s">
        <v>53</v>
      </c>
      <c r="H28" s="47">
        <f>VLOOKUP($A28,'[3]Master From ECAP'!$A:$AJ,8,FALSE)</f>
        <v>70</v>
      </c>
      <c r="I28" s="47">
        <f>VLOOKUP($A28,'[3]Master From ECAP'!$A:$AJ,9,FALSE)</f>
        <v>0</v>
      </c>
      <c r="J28" s="47">
        <f>VLOOKUP($A28,'[3]Master From ECAP'!$A:$AJ,10,FALSE)</f>
        <v>137418.228668</v>
      </c>
      <c r="K28" s="47" t="str">
        <f>VLOOKUP($A28,'[3]Master From ECAP'!$A:$AJ,11,FALSE)</f>
        <v>kWh</v>
      </c>
      <c r="L28" s="47">
        <f>VLOOKUP($A28,'[3]Master From ECAP'!$A:$AJ,12,FALSE)</f>
        <v>22153.381817999998</v>
      </c>
      <c r="M28" s="47" t="s">
        <v>46</v>
      </c>
      <c r="AF28" s="48">
        <f>VLOOKUP($A28,'[3]Calculated Master'!$A:$P,13,FALSE)</f>
        <v>47581.287052556414</v>
      </c>
      <c r="AG28" s="49">
        <f>IF(F28&gt;0,VLOOKUP($A28,'[3]Calculated Master'!$A:$P,14,FALSE),"")</f>
        <v>14.336492012515285</v>
      </c>
      <c r="AH28" s="49" t="str">
        <f>IF(I28&gt;0,VLOOKUP($A28,'[3]Calculated Master'!$A:$P,15,FALSE),"")</f>
        <v/>
      </c>
      <c r="AI28" s="47" t="str">
        <f>VLOOKUP($A28,'[3]Master From ECAP'!$A:$AJ,35,FALSE)</f>
        <v>DA3</v>
      </c>
      <c r="AJ28" s="47" t="str">
        <f>VLOOKUP($A28,'[3]Master From ECAP'!$A:$AJ,36,FALSE)</f>
        <v>Administrative Offices</v>
      </c>
    </row>
    <row r="29" spans="1:36" ht="15">
      <c r="A29" s="46" t="s">
        <v>72</v>
      </c>
      <c r="B29" s="47" t="str">
        <f>VLOOKUP(VLOOKUP(A29,'[3]Calculated Master'!A:Z,2,FALSE),'[3]Conversion Factors'!A:C,2,FALSE)</f>
        <v>Administrative offices and related facilities, including municipal council chambers</v>
      </c>
      <c r="C29" s="47" t="str">
        <f>VLOOKUP($A29,'[3]Master From ECAP'!$A:$AJ,3,FALSE)</f>
        <v>1 Bathurst St</v>
      </c>
      <c r="D29" s="47" t="str">
        <f>VLOOKUP($A29,'[3]Master From ECAP'!$A:$AJ,4,FALSE)</f>
        <v>Toronto</v>
      </c>
      <c r="E29" s="47" t="str">
        <f>VLOOKUP($A29,'[3]Master From ECAP'!$A:$AJ,5,FALSE)</f>
        <v>M5V 2N8</v>
      </c>
      <c r="F29" s="47">
        <f>VLOOKUP($A29,'[3]Master From ECAP'!$A:$AJ,6,FALSE)</f>
        <v>8999</v>
      </c>
      <c r="G29" s="47" t="s">
        <v>53</v>
      </c>
      <c r="H29" s="47">
        <f>VLOOKUP($A29,'[3]Master From ECAP'!$A:$AJ,8,FALSE)</f>
        <v>70</v>
      </c>
      <c r="I29" s="47">
        <f>VLOOKUP($A29,'[3]Master From ECAP'!$A:$AJ,9,FALSE)</f>
        <v>0</v>
      </c>
      <c r="J29" s="47">
        <f>VLOOKUP($A29,'[3]Master From ECAP'!$A:$AJ,10,FALSE)</f>
        <v>86176.777138000005</v>
      </c>
      <c r="K29" s="47" t="str">
        <f>VLOOKUP($A29,'[3]Master From ECAP'!$A:$AJ,11,FALSE)</f>
        <v>kWh</v>
      </c>
      <c r="L29" s="47">
        <f>VLOOKUP($A29,'[3]Master From ECAP'!$A:$AJ,12,FALSE)</f>
        <v>22131.600340999998</v>
      </c>
      <c r="M29" s="47" t="s">
        <v>46</v>
      </c>
      <c r="AF29" s="48">
        <f>VLOOKUP($A29,'[3]Calculated Master'!$A:$P,13,FALSE)</f>
        <v>45490.250937314289</v>
      </c>
      <c r="AG29" s="49">
        <f>IF(F29&gt;0,VLOOKUP($A29,'[3]Calculated Master'!$A:$P,14,FALSE),"")</f>
        <v>35.538933608247042</v>
      </c>
      <c r="AH29" s="49" t="str">
        <f>IF(I29&gt;0,VLOOKUP($A29,'[3]Calculated Master'!$A:$P,15,FALSE),"")</f>
        <v/>
      </c>
      <c r="AI29" s="47" t="str">
        <f>VLOOKUP($A29,'[3]Master From ECAP'!$A:$AJ,35,FALSE)</f>
        <v>FWDO</v>
      </c>
      <c r="AJ29" s="47" t="str">
        <f>VLOOKUP($A29,'[3]Master From ECAP'!$A:$AJ,36,FALSE)</f>
        <v>Administrative Offices</v>
      </c>
    </row>
    <row r="30" spans="1:36" ht="15">
      <c r="A30" s="46" t="s">
        <v>73</v>
      </c>
      <c r="B30" s="47" t="str">
        <f>VLOOKUP(VLOOKUP(A30,'[3]Calculated Master'!A:Z,2,FALSE),'[3]Conversion Factors'!A:C,2,FALSE)</f>
        <v>Administrative offices and related facilities, including municipal council chambers</v>
      </c>
      <c r="C30" s="47" t="str">
        <f>VLOOKUP($A30,'[3]Master From ECAP'!$A:$AJ,3,FALSE)</f>
        <v>1652 Keele St</v>
      </c>
      <c r="D30" s="47" t="str">
        <f>VLOOKUP($A30,'[3]Master From ECAP'!$A:$AJ,4,FALSE)</f>
        <v>Toronto</v>
      </c>
      <c r="E30" s="47" t="str">
        <f>VLOOKUP($A30,'[3]Master From ECAP'!$A:$AJ,5,FALSE)</f>
        <v>M6M 3W3</v>
      </c>
      <c r="F30" s="47">
        <f>VLOOKUP($A30,'[3]Master From ECAP'!$A:$AJ,6,FALSE)</f>
        <v>22497</v>
      </c>
      <c r="G30" s="47" t="s">
        <v>53</v>
      </c>
      <c r="H30" s="47">
        <f>VLOOKUP($A30,'[3]Master From ECAP'!$A:$AJ,8,FALSE)</f>
        <v>70</v>
      </c>
      <c r="I30" s="47">
        <f>VLOOKUP($A30,'[3]Master From ECAP'!$A:$AJ,9,FALSE)</f>
        <v>0</v>
      </c>
      <c r="J30" s="47">
        <f>VLOOKUP($A30,'[3]Master From ECAP'!$A:$AJ,10,FALSE)</f>
        <v>433208.67296599998</v>
      </c>
      <c r="K30" s="47" t="str">
        <f>VLOOKUP($A30,'[3]Master From ECAP'!$A:$AJ,11,FALSE)</f>
        <v>kWh</v>
      </c>
      <c r="L30" s="47">
        <f>VLOOKUP($A30,'[3]Master From ECAP'!$A:$AJ,12,FALSE)</f>
        <v>5095.9704869999996</v>
      </c>
      <c r="M30" s="47" t="s">
        <v>46</v>
      </c>
      <c r="AF30" s="48">
        <f>VLOOKUP($A30,'[3]Calculated Master'!$A:$P,13,FALSE)</f>
        <v>27009.111093089028</v>
      </c>
      <c r="AG30" s="49">
        <f>IF(F30&gt;0,VLOOKUP($A30,'[3]Calculated Master'!$A:$P,14,FALSE),"")</f>
        <v>21.647657651191221</v>
      </c>
      <c r="AH30" s="49" t="str">
        <f>IF(I30&gt;0,VLOOKUP($A30,'[3]Calculated Master'!$A:$P,15,FALSE),"")</f>
        <v/>
      </c>
      <c r="AI30" s="47" t="str">
        <f>VLOOKUP($A30,'[3]Master From ECAP'!$A:$AJ,35,FALSE)</f>
        <v>KS1652</v>
      </c>
      <c r="AJ30" s="47" t="str">
        <f>VLOOKUP($A30,'[3]Master From ECAP'!$A:$AJ,36,FALSE)</f>
        <v>Administrative Offices</v>
      </c>
    </row>
    <row r="31" spans="1:36" ht="15">
      <c r="A31" s="46" t="s">
        <v>74</v>
      </c>
      <c r="B31" s="47" t="str">
        <f>VLOOKUP(VLOOKUP(A31,'[3]Calculated Master'!A:Z,2,FALSE),'[3]Conversion Factors'!A:C,2,FALSE)</f>
        <v>Administrative offices and related facilities, including municipal council chambers</v>
      </c>
      <c r="C31" s="47" t="str">
        <f>VLOOKUP($A31,'[3]Master From ECAP'!$A:$AJ,3,FALSE)</f>
        <v>1880 Eglinton Ave E</v>
      </c>
      <c r="D31" s="47" t="str">
        <f>VLOOKUP($A31,'[3]Master From ECAP'!$A:$AJ,4,FALSE)</f>
        <v>Scarborough</v>
      </c>
      <c r="E31" s="47" t="str">
        <f>VLOOKUP($A31,'[3]Master From ECAP'!$A:$AJ,5,FALSE)</f>
        <v>M1L 2L1</v>
      </c>
      <c r="F31" s="47">
        <f>VLOOKUP($A31,'[3]Master From ECAP'!$A:$AJ,6,FALSE)</f>
        <v>45000</v>
      </c>
      <c r="G31" s="47" t="s">
        <v>53</v>
      </c>
      <c r="H31" s="47">
        <f>VLOOKUP($A31,'[3]Master From ECAP'!$A:$AJ,8,FALSE)</f>
        <v>70</v>
      </c>
      <c r="I31" s="47">
        <f>VLOOKUP($A31,'[3]Master From ECAP'!$A:$AJ,9,FALSE)</f>
        <v>0</v>
      </c>
      <c r="J31" s="47">
        <f>VLOOKUP($A31,'[3]Master From ECAP'!$A:$AJ,10,FALSE)</f>
        <v>499083.80422600004</v>
      </c>
      <c r="K31" s="47" t="str">
        <f>VLOOKUP($A31,'[3]Master From ECAP'!$A:$AJ,11,FALSE)</f>
        <v>kWh</v>
      </c>
      <c r="L31" s="47">
        <f>VLOOKUP($A31,'[3]Master From ECAP'!$A:$AJ,12,FALSE)</f>
        <v>57983.004939999999</v>
      </c>
      <c r="M31" s="47" t="s">
        <v>46</v>
      </c>
      <c r="AF31" s="48">
        <f>VLOOKUP($A31,'[3]Calculated Master'!$A:$P,13,FALSE)</f>
        <v>130113.08682350861</v>
      </c>
      <c r="AG31" s="49">
        <f>IF(F31&gt;0,VLOOKUP($A31,'[3]Calculated Master'!$A:$P,14,FALSE),"")</f>
        <v>24.693285652886356</v>
      </c>
      <c r="AH31" s="49" t="str">
        <f>IF(I31&gt;0,VLOOKUP($A31,'[3]Calculated Master'!$A:$P,15,FALSE),"")</f>
        <v/>
      </c>
      <c r="AI31" s="47" t="str">
        <f>VLOOKUP($A31,'[3]Master From ECAP'!$A:$AJ,35,FALSE)</f>
        <v>1880EGLINTON</v>
      </c>
      <c r="AJ31" s="47" t="str">
        <f>VLOOKUP($A31,'[3]Master From ECAP'!$A:$AJ,36,FALSE)</f>
        <v>Administrative Offices</v>
      </c>
    </row>
    <row r="32" spans="1:36" ht="15">
      <c r="A32" s="46" t="s">
        <v>75</v>
      </c>
      <c r="B32" s="47" t="str">
        <f>VLOOKUP(VLOOKUP(A32,'[3]Calculated Master'!A:Z,2,FALSE),'[3]Conversion Factors'!A:C,2,FALSE)</f>
        <v>Administrative offices and related facilities, including municipal council chambers</v>
      </c>
      <c r="C32" s="47" t="str">
        <f>VLOOKUP($A32,'[3]Master From ECAP'!$A:$AJ,3,FALSE)</f>
        <v>662 Jane St</v>
      </c>
      <c r="D32" s="47" t="str">
        <f>VLOOKUP($A32,'[3]Master From ECAP'!$A:$AJ,4,FALSE)</f>
        <v>Toronto</v>
      </c>
      <c r="E32" s="47" t="str">
        <f>VLOOKUP($A32,'[3]Master From ECAP'!$A:$AJ,5,FALSE)</f>
        <v>M6N 4A7</v>
      </c>
      <c r="F32" s="47">
        <f>VLOOKUP($A32,'[3]Master From ECAP'!$A:$AJ,6,FALSE)</f>
        <v>2540</v>
      </c>
      <c r="G32" s="47" t="s">
        <v>53</v>
      </c>
      <c r="H32" s="47">
        <f>VLOOKUP($A32,'[3]Master From ECAP'!$A:$AJ,8,FALSE)</f>
        <v>70</v>
      </c>
      <c r="I32" s="47">
        <f>VLOOKUP($A32,'[3]Master From ECAP'!$A:$AJ,9,FALSE)</f>
        <v>0</v>
      </c>
      <c r="J32" s="47">
        <f>VLOOKUP($A32,'[3]Master From ECAP'!$A:$AJ,10,FALSE)</f>
        <v>12945.063125000001</v>
      </c>
      <c r="K32" s="47" t="str">
        <f>VLOOKUP($A32,'[3]Master From ECAP'!$A:$AJ,11,FALSE)</f>
        <v>kWh</v>
      </c>
      <c r="L32" s="47">
        <f>VLOOKUP($A32,'[3]Master From ECAP'!$A:$AJ,12,FALSE)</f>
        <v>1065.239296</v>
      </c>
      <c r="M32" s="47" t="s">
        <v>46</v>
      </c>
      <c r="AF32" s="48">
        <f>VLOOKUP($A32,'[3]Calculated Master'!$A:$P,13,FALSE)</f>
        <v>2541.4269632182404</v>
      </c>
      <c r="AG32" s="49">
        <f>IF(F32&gt;0,VLOOKUP($A32,'[3]Calculated Master'!$A:$P,14,FALSE),"")</f>
        <v>9.5238503368909999</v>
      </c>
      <c r="AH32" s="49" t="str">
        <f>IF(I32&gt;0,VLOOKUP($A32,'[3]Calculated Master'!$A:$P,15,FALSE),"")</f>
        <v/>
      </c>
      <c r="AI32" s="47" t="str">
        <f>VLOOKUP($A32,'[3]Master From ECAP'!$A:$AJ,35,FALSE)</f>
        <v>HOJS</v>
      </c>
      <c r="AJ32" s="47" t="str">
        <f>VLOOKUP($A32,'[3]Master From ECAP'!$A:$AJ,36,FALSE)</f>
        <v>Administrative Offices</v>
      </c>
    </row>
    <row r="33" spans="1:36" ht="15">
      <c r="A33" s="46" t="s">
        <v>76</v>
      </c>
      <c r="B33" s="47" t="str">
        <f>VLOOKUP(VLOOKUP(A33,'[3]Calculated Master'!A:Z,2,FALSE),'[3]Conversion Factors'!A:C,2,FALSE)</f>
        <v>Administrative offices and related facilities, including municipal council chambers</v>
      </c>
      <c r="C33" s="47" t="str">
        <f>VLOOKUP($A33,'[3]Master From ECAP'!$A:$AJ,3,FALSE)</f>
        <v>55 John St</v>
      </c>
      <c r="D33" s="47" t="str">
        <f>VLOOKUP($A33,'[3]Master From ECAP'!$A:$AJ,4,FALSE)</f>
        <v>Toronto</v>
      </c>
      <c r="E33" s="47" t="str">
        <f>VLOOKUP($A33,'[3]Master From ECAP'!$A:$AJ,5,FALSE)</f>
        <v>M5V 3C6</v>
      </c>
      <c r="F33" s="47">
        <f>VLOOKUP($A33,'[3]Master From ECAP'!$A:$AJ,6,FALSE)</f>
        <v>787186</v>
      </c>
      <c r="G33" s="47" t="s">
        <v>53</v>
      </c>
      <c r="H33" s="47">
        <f>VLOOKUP($A33,'[3]Master From ECAP'!$A:$AJ,8,FALSE)</f>
        <v>70</v>
      </c>
      <c r="I33" s="47">
        <f>VLOOKUP($A33,'[3]Master From ECAP'!$A:$AJ,9,FALSE)</f>
        <v>0</v>
      </c>
      <c r="J33" s="47">
        <f>VLOOKUP($A33,'[3]Master From ECAP'!$A:$AJ,10,FALSE)</f>
        <v>8690881.4483550005</v>
      </c>
      <c r="K33" s="47" t="str">
        <f>VLOOKUP($A33,'[3]Master From ECAP'!$A:$AJ,11,FALSE)</f>
        <v>kWh</v>
      </c>
      <c r="L33" s="47">
        <f>VLOOKUP($A33,'[3]Master From ECAP'!$A:$AJ,12,FALSE)</f>
        <v>0</v>
      </c>
      <c r="M33" s="47" t="s">
        <v>46</v>
      </c>
      <c r="AF33" s="48">
        <f>VLOOKUP($A33,'[3]Calculated Master'!$A:$P,13,FALSE)</f>
        <v>1750968.0071317544</v>
      </c>
      <c r="AG33" s="49">
        <f>IF(F33&gt;0,VLOOKUP($A33,'[3]Calculated Master'!$A:$P,14,FALSE),"")</f>
        <v>28.91568822671918</v>
      </c>
      <c r="AH33" s="49" t="str">
        <f>IF(I33&gt;0,VLOOKUP($A33,'[3]Calculated Master'!$A:$P,15,FALSE),"")</f>
        <v/>
      </c>
      <c r="AI33" s="47" t="str">
        <f>VLOOKUP($A33,'[3]Master From ECAP'!$A:$AJ,35,FALSE)</f>
        <v>MH</v>
      </c>
      <c r="AJ33" s="47" t="str">
        <f>VLOOKUP($A33,'[3]Master From ECAP'!$A:$AJ,36,FALSE)</f>
        <v>Administrative Offices</v>
      </c>
    </row>
    <row r="34" spans="1:36" ht="15">
      <c r="A34" s="46" t="s">
        <v>77</v>
      </c>
      <c r="B34" s="47" t="str">
        <f>VLOOKUP(VLOOKUP(A34,'[3]Calculated Master'!A:Z,2,FALSE),'[3]Conversion Factors'!A:C,2,FALSE)</f>
        <v>Administrative offices and related facilities, including municipal council chambers</v>
      </c>
      <c r="C34" s="47" t="str">
        <f>VLOOKUP($A34,'[3]Master From ECAP'!$A:$AJ,3,FALSE)</f>
        <v>275 Merton St</v>
      </c>
      <c r="D34" s="47" t="str">
        <f>VLOOKUP($A34,'[3]Master From ECAP'!$A:$AJ,4,FALSE)</f>
        <v>Toronto</v>
      </c>
      <c r="E34" s="47" t="str">
        <f>VLOOKUP($A34,'[3]Master From ECAP'!$A:$AJ,5,FALSE)</f>
        <v>M4S 1A7</v>
      </c>
      <c r="F34" s="47">
        <f>VLOOKUP($A34,'[3]Master From ECAP'!$A:$AJ,6,FALSE)</f>
        <v>66747</v>
      </c>
      <c r="G34" s="47" t="s">
        <v>53</v>
      </c>
      <c r="H34" s="47">
        <f>VLOOKUP($A34,'[3]Master From ECAP'!$A:$AJ,8,FALSE)</f>
        <v>70</v>
      </c>
      <c r="I34" s="47">
        <f>VLOOKUP($A34,'[3]Master From ECAP'!$A:$AJ,9,FALSE)</f>
        <v>0</v>
      </c>
      <c r="J34" s="47">
        <f>VLOOKUP($A34,'[3]Master From ECAP'!$A:$AJ,10,FALSE)</f>
        <v>437159.11829199997</v>
      </c>
      <c r="K34" s="47" t="str">
        <f>VLOOKUP($A34,'[3]Master From ECAP'!$A:$AJ,11,FALSE)</f>
        <v>kWh</v>
      </c>
      <c r="L34" s="47">
        <f>VLOOKUP($A34,'[3]Master From ECAP'!$A:$AJ,12,FALSE)</f>
        <v>39868.871874999997</v>
      </c>
      <c r="M34" s="47" t="s">
        <v>46</v>
      </c>
      <c r="AF34" s="48">
        <f>VLOOKUP($A34,'[3]Calculated Master'!$A:$P,13,FALSE)</f>
        <v>93224.861943898752</v>
      </c>
      <c r="AG34" s="49">
        <f>IF(F34&gt;0,VLOOKUP($A34,'[3]Calculated Master'!$A:$P,14,FALSE),"")</f>
        <v>12.855208064324332</v>
      </c>
      <c r="AH34" s="49" t="str">
        <f>IF(I34&gt;0,VLOOKUP($A34,'[3]Calculated Master'!$A:$P,15,FALSE),"")</f>
        <v/>
      </c>
      <c r="AI34" s="47" t="str">
        <f>VLOOKUP($A34,'[3]Master From ECAP'!$A:$AJ,35,FALSE)</f>
        <v>NDO</v>
      </c>
      <c r="AJ34" s="47" t="str">
        <f>VLOOKUP($A34,'[3]Master From ECAP'!$A:$AJ,36,FALSE)</f>
        <v>Administrative Offices</v>
      </c>
    </row>
    <row r="35" spans="1:36" ht="15">
      <c r="A35" s="46" t="s">
        <v>78</v>
      </c>
      <c r="B35" s="47" t="str">
        <f>VLOOKUP(VLOOKUP(A35,'[3]Calculated Master'!A:Z,2,FALSE),'[3]Conversion Factors'!A:C,2,FALSE)</f>
        <v>Administrative offices and related facilities, including municipal council chambers</v>
      </c>
      <c r="C35" s="47" t="str">
        <f>VLOOKUP($A35,'[3]Master From ECAP'!$A:$AJ,3,FALSE)</f>
        <v>1117 Finch Ave.W</v>
      </c>
      <c r="D35" s="47" t="str">
        <f>VLOOKUP($A35,'[3]Master From ECAP'!$A:$AJ,4,FALSE)</f>
        <v>North York</v>
      </c>
      <c r="E35" s="47" t="str">
        <f>VLOOKUP($A35,'[3]Master From ECAP'!$A:$AJ,5,FALSE)</f>
        <v>M3J 2P7</v>
      </c>
      <c r="F35" s="47">
        <f>VLOOKUP($A35,'[3]Master From ECAP'!$A:$AJ,6,FALSE)</f>
        <v>18934</v>
      </c>
      <c r="G35" s="47" t="s">
        <v>53</v>
      </c>
      <c r="H35" s="47">
        <f>VLOOKUP($A35,'[3]Master From ECAP'!$A:$AJ,8,FALSE)</f>
        <v>70</v>
      </c>
      <c r="I35" s="47">
        <f>VLOOKUP($A35,'[3]Master From ECAP'!$A:$AJ,9,FALSE)</f>
        <v>0</v>
      </c>
      <c r="J35" s="47">
        <f>VLOOKUP($A35,'[3]Master From ECAP'!$A:$AJ,10,FALSE)</f>
        <v>434366.58272800001</v>
      </c>
      <c r="K35" s="47" t="str">
        <f>VLOOKUP($A35,'[3]Master From ECAP'!$A:$AJ,11,FALSE)</f>
        <v>kWh</v>
      </c>
      <c r="L35" s="47">
        <f>VLOOKUP($A35,'[3]Master From ECAP'!$A:$AJ,12,FALSE)</f>
        <v>19831.304724000001</v>
      </c>
      <c r="M35" s="47" t="s">
        <v>46</v>
      </c>
      <c r="AF35" s="48">
        <f>VLOOKUP($A35,'[3]Calculated Master'!$A:$P,13,FALSE)</f>
        <v>55047.994580255559</v>
      </c>
      <c r="AG35" s="49">
        <f>IF(F35&gt;0,VLOOKUP($A35,'[3]Calculated Master'!$A:$P,14,FALSE),"")</f>
        <v>33.998229576364686</v>
      </c>
      <c r="AH35" s="49" t="str">
        <f>IF(I35&gt;0,VLOOKUP($A35,'[3]Calculated Master'!$A:$P,15,FALSE),"")</f>
        <v/>
      </c>
      <c r="AI35" s="47" t="str">
        <f>VLOOKUP($A35,'[3]Master From ECAP'!$A:$AJ,35,FALSE)</f>
        <v>NYCO</v>
      </c>
      <c r="AJ35" s="47" t="str">
        <f>VLOOKUP($A35,'[3]Master From ECAP'!$A:$AJ,36,FALSE)</f>
        <v>Administrative Offices</v>
      </c>
    </row>
    <row r="36" spans="1:36" ht="15">
      <c r="A36" s="46" t="s">
        <v>79</v>
      </c>
      <c r="B36" s="47" t="str">
        <f>VLOOKUP(VLOOKUP(A36,'[3]Calculated Master'!A:Z,2,FALSE),'[3]Conversion Factors'!A:C,2,FALSE)</f>
        <v>Administrative offices and related facilities, including municipal council chambers</v>
      </c>
      <c r="C36" s="47" t="str">
        <f>VLOOKUP($A36,'[3]Master From ECAP'!$A:$AJ,3,FALSE)</f>
        <v>5100 Yonge Street</v>
      </c>
      <c r="D36" s="47" t="str">
        <f>VLOOKUP($A36,'[3]Master From ECAP'!$A:$AJ,4,FALSE)</f>
        <v>North York</v>
      </c>
      <c r="E36" s="47" t="str">
        <f>VLOOKUP($A36,'[3]Master From ECAP'!$A:$AJ,5,FALSE)</f>
        <v>M2N 5V7</v>
      </c>
      <c r="F36" s="47">
        <f>VLOOKUP($A36,'[3]Master From ECAP'!$A:$AJ,6,FALSE)</f>
        <v>303518</v>
      </c>
      <c r="G36" s="47" t="s">
        <v>53</v>
      </c>
      <c r="H36" s="47">
        <f>VLOOKUP($A36,'[3]Master From ECAP'!$A:$AJ,8,FALSE)</f>
        <v>70</v>
      </c>
      <c r="I36" s="47">
        <f>VLOOKUP($A36,'[3]Master From ECAP'!$A:$AJ,9,FALSE)</f>
        <v>0</v>
      </c>
      <c r="J36" s="47">
        <f>VLOOKUP($A36,'[3]Master From ECAP'!$A:$AJ,10,FALSE)</f>
        <v>5708637.5854840009</v>
      </c>
      <c r="K36" s="47" t="str">
        <f>VLOOKUP($A36,'[3]Master From ECAP'!$A:$AJ,11,FALSE)</f>
        <v>kWh</v>
      </c>
      <c r="L36" s="47">
        <f>VLOOKUP($A36,'[3]Master From ECAP'!$A:$AJ,12,FALSE)</f>
        <v>421383.23988200002</v>
      </c>
      <c r="M36" s="47" t="s">
        <v>46</v>
      </c>
      <c r="AF36" s="48">
        <f>VLOOKUP($A36,'[3]Calculated Master'!$A:$P,13,FALSE)</f>
        <v>1028843.0303907967</v>
      </c>
      <c r="AG36" s="49">
        <f>IF(F36&gt;0,VLOOKUP($A36,'[3]Calculated Master'!$A:$P,14,FALSE),"")</f>
        <v>33.464565661821602</v>
      </c>
      <c r="AH36" s="49" t="str">
        <f>IF(I36&gt;0,VLOOKUP($A36,'[3]Calculated Master'!$A:$P,15,FALSE),"")</f>
        <v/>
      </c>
      <c r="AI36" s="47" t="str">
        <f>VLOOKUP($A36,'[3]Master From ECAP'!$A:$AJ,35,FALSE)</f>
        <v>NYCC</v>
      </c>
      <c r="AJ36" s="47" t="str">
        <f>VLOOKUP($A36,'[3]Master From ECAP'!$A:$AJ,36,FALSE)</f>
        <v>Administrative Offices</v>
      </c>
    </row>
    <row r="37" spans="1:36" ht="15">
      <c r="A37" s="46" t="s">
        <v>80</v>
      </c>
      <c r="B37" s="47" t="str">
        <f>VLOOKUP(VLOOKUP(A37,'[3]Calculated Master'!A:Z,2,FALSE),'[3]Conversion Factors'!A:C,2,FALSE)</f>
        <v>Administrative offices and related facilities, including municipal council chambers</v>
      </c>
      <c r="C37" s="47" t="str">
        <f>VLOOKUP($A37,'[3]Master From ECAP'!$A:$AJ,3,FALSE)</f>
        <v>60 Queen St.W.</v>
      </c>
      <c r="D37" s="47" t="str">
        <f>VLOOKUP($A37,'[3]Master From ECAP'!$A:$AJ,4,FALSE)</f>
        <v>Toronto</v>
      </c>
      <c r="E37" s="47" t="str">
        <f>VLOOKUP($A37,'[3]Master From ECAP'!$A:$AJ,5,FALSE)</f>
        <v>M5H 2M3</v>
      </c>
      <c r="F37" s="47">
        <f>VLOOKUP($A37,'[3]Master From ECAP'!$A:$AJ,6,FALSE)</f>
        <v>350494</v>
      </c>
      <c r="G37" s="47" t="s">
        <v>53</v>
      </c>
      <c r="H37" s="47">
        <f>VLOOKUP($A37,'[3]Master From ECAP'!$A:$AJ,8,FALSE)</f>
        <v>70</v>
      </c>
      <c r="I37" s="47">
        <f>VLOOKUP($A37,'[3]Master From ECAP'!$A:$AJ,9,FALSE)</f>
        <v>0</v>
      </c>
      <c r="J37" s="47">
        <f>VLOOKUP($A37,'[3]Master From ECAP'!$A:$AJ,10,FALSE)</f>
        <v>2695471.4435159997</v>
      </c>
      <c r="K37" s="47" t="str">
        <f>VLOOKUP($A37,'[3]Master From ECAP'!$A:$AJ,11,FALSE)</f>
        <v>kWh</v>
      </c>
      <c r="L37" s="47">
        <f>VLOOKUP($A37,'[3]Master From ECAP'!$A:$AJ,12,FALSE)</f>
        <v>0</v>
      </c>
      <c r="M37" s="47" t="s">
        <v>46</v>
      </c>
      <c r="AF37" s="48">
        <f>VLOOKUP($A37,'[3]Calculated Master'!$A:$P,13,FALSE)</f>
        <v>1273619.2401268042</v>
      </c>
      <c r="AG37" s="49">
        <f>IF(F37&gt;0,VLOOKUP($A37,'[3]Calculated Master'!$A:$P,14,FALSE),"")</f>
        <v>30.241743342998365</v>
      </c>
      <c r="AH37" s="49" t="str">
        <f>IF(I37&gt;0,VLOOKUP($A37,'[3]Calculated Master'!$A:$P,15,FALSE),"")</f>
        <v/>
      </c>
      <c r="AI37" s="47" t="str">
        <f>VLOOKUP($A37,'[3]Master From ECAP'!$A:$AJ,35,FALSE)</f>
        <v>OCH</v>
      </c>
      <c r="AJ37" s="47" t="str">
        <f>VLOOKUP($A37,'[3]Master From ECAP'!$A:$AJ,36,FALSE)</f>
        <v>Administrative Offices</v>
      </c>
    </row>
    <row r="38" spans="1:36" ht="15">
      <c r="A38" s="46" t="s">
        <v>81</v>
      </c>
      <c r="B38" s="47" t="str">
        <f>VLOOKUP(VLOOKUP(A38,'[3]Calculated Master'!A:Z,2,FALSE),'[3]Conversion Factors'!A:C,2,FALSE)</f>
        <v>Administrative offices and related facilities, including municipal council chambers</v>
      </c>
      <c r="C38" s="47" t="str">
        <f>VLOOKUP($A38,'[3]Master From ECAP'!$A:$AJ,3,FALSE)</f>
        <v>126 Pape Ave</v>
      </c>
      <c r="D38" s="47" t="str">
        <f>VLOOKUP($A38,'[3]Master From ECAP'!$A:$AJ,4,FALSE)</f>
        <v>Toronto</v>
      </c>
      <c r="E38" s="47" t="str">
        <f>VLOOKUP($A38,'[3]Master From ECAP'!$A:$AJ,5,FALSE)</f>
        <v>M4M 2V8</v>
      </c>
      <c r="F38" s="47">
        <f>VLOOKUP($A38,'[3]Master From ECAP'!$A:$AJ,6,FALSE)</f>
        <v>9365</v>
      </c>
      <c r="G38" s="47" t="s">
        <v>53</v>
      </c>
      <c r="H38" s="47">
        <f>VLOOKUP($A38,'[3]Master From ECAP'!$A:$AJ,8,FALSE)</f>
        <v>70</v>
      </c>
      <c r="I38" s="47">
        <f>VLOOKUP($A38,'[3]Master From ECAP'!$A:$AJ,9,FALSE)</f>
        <v>0</v>
      </c>
      <c r="J38" s="47">
        <f>VLOOKUP($A38,'[3]Master From ECAP'!$A:$AJ,10,FALSE)</f>
        <v>85638.054838999989</v>
      </c>
      <c r="K38" s="47" t="str">
        <f>VLOOKUP($A38,'[3]Master From ECAP'!$A:$AJ,11,FALSE)</f>
        <v>kWh</v>
      </c>
      <c r="L38" s="47">
        <f>VLOOKUP($A38,'[3]Master From ECAP'!$A:$AJ,12,FALSE)</f>
        <v>23231.588544000002</v>
      </c>
      <c r="M38" s="47" t="s">
        <v>46</v>
      </c>
      <c r="AF38" s="48">
        <f>VLOOKUP($A38,'[3]Calculated Master'!$A:$P,13,FALSE)</f>
        <v>47558.338634711363</v>
      </c>
      <c r="AG38" s="49">
        <f>IF(F38&gt;0,VLOOKUP($A38,'[3]Calculated Master'!$A:$P,14,FALSE),"")</f>
        <v>35.332454590910444</v>
      </c>
      <c r="AH38" s="49" t="str">
        <f>IF(I38&gt;0,VLOOKUP($A38,'[3]Calculated Master'!$A:$P,15,FALSE),"")</f>
        <v/>
      </c>
      <c r="AI38" s="47" t="str">
        <f>VLOOKUP($A38,'[3]Master From ECAP'!$A:$AJ,35,FALSE)</f>
        <v>PAMB</v>
      </c>
      <c r="AJ38" s="47" t="str">
        <f>VLOOKUP($A38,'[3]Master From ECAP'!$A:$AJ,36,FALSE)</f>
        <v>Administrative Offices</v>
      </c>
    </row>
    <row r="39" spans="1:36" ht="15">
      <c r="A39" s="46" t="s">
        <v>82</v>
      </c>
      <c r="B39" s="47" t="str">
        <f>VLOOKUP(VLOOKUP(A39,'[3]Calculated Master'!A:Z,2,FALSE),'[3]Conversion Factors'!A:C,2,FALSE)</f>
        <v>Administrative offices and related facilities, including municipal council chambers</v>
      </c>
      <c r="C39" s="47" t="str">
        <f>VLOOKUP($A39,'[3]Master From ECAP'!$A:$AJ,3,FALSE)</f>
        <v>786 Dundas St E</v>
      </c>
      <c r="D39" s="47" t="str">
        <f>VLOOKUP($A39,'[3]Master From ECAP'!$A:$AJ,4,FALSE)</f>
        <v>Toronto</v>
      </c>
      <c r="E39" s="47" t="str">
        <f>VLOOKUP($A39,'[3]Master From ECAP'!$A:$AJ,5,FALSE)</f>
        <v>M4M 1R1</v>
      </c>
      <c r="F39" s="47">
        <f>VLOOKUP($A39,'[3]Master From ECAP'!$A:$AJ,6,FALSE)</f>
        <v>39170</v>
      </c>
      <c r="G39" s="47" t="s">
        <v>53</v>
      </c>
      <c r="H39" s="47">
        <f>VLOOKUP($A39,'[3]Master From ECAP'!$A:$AJ,8,FALSE)</f>
        <v>70</v>
      </c>
      <c r="I39" s="47">
        <f>VLOOKUP($A39,'[3]Master From ECAP'!$A:$AJ,9,FALSE)</f>
        <v>0</v>
      </c>
      <c r="J39" s="47">
        <f>VLOOKUP($A39,'[3]Master From ECAP'!$A:$AJ,10,FALSE)</f>
        <v>119614.56185</v>
      </c>
      <c r="K39" s="47" t="str">
        <f>VLOOKUP($A39,'[3]Master From ECAP'!$A:$AJ,11,FALSE)</f>
        <v>kWh</v>
      </c>
      <c r="L39" s="47">
        <f>VLOOKUP($A39,'[3]Master From ECAP'!$A:$AJ,12,FALSE)</f>
        <v>106591.62402</v>
      </c>
      <c r="M39" s="47" t="s">
        <v>46</v>
      </c>
      <c r="AF39" s="48">
        <f>VLOOKUP($A39,'[3]Calculated Master'!$A:$P,13,FALSE)</f>
        <v>207275.62470855381</v>
      </c>
      <c r="AG39" s="49">
        <f>IF(F39&gt;0,VLOOKUP($A39,'[3]Calculated Master'!$A:$P,14,FALSE),"")</f>
        <v>31.781362585397911</v>
      </c>
      <c r="AH39" s="49" t="str">
        <f>IF(I39&gt;0,VLOOKUP($A39,'[3]Calculated Master'!$A:$P,15,FALSE),"")</f>
        <v/>
      </c>
      <c r="AI39" s="47" t="str">
        <f>VLOOKUP($A39,'[3]Master From ECAP'!$A:$AJ,35,FALSE)</f>
        <v>PDWS</v>
      </c>
      <c r="AJ39" s="47" t="str">
        <f>VLOOKUP($A39,'[3]Master From ECAP'!$A:$AJ,36,FALSE)</f>
        <v>Administrative Offices</v>
      </c>
    </row>
    <row r="40" spans="1:36" ht="15">
      <c r="A40" s="46" t="s">
        <v>83</v>
      </c>
      <c r="B40" s="47" t="str">
        <f>VLOOKUP(VLOOKUP(A40,'[3]Calculated Master'!A:Z,2,FALSE),'[3]Conversion Factors'!A:C,2,FALSE)</f>
        <v>Administrative offices and related facilities, including municipal council chambers</v>
      </c>
      <c r="C40" s="47" t="str">
        <f>VLOOKUP($A40,'[3]Master From ECAP'!$A:$AJ,3,FALSE)</f>
        <v>149 River St</v>
      </c>
      <c r="D40" s="47" t="str">
        <f>VLOOKUP($A40,'[3]Master From ECAP'!$A:$AJ,4,FALSE)</f>
        <v>Toronto</v>
      </c>
      <c r="E40" s="47" t="str">
        <f>VLOOKUP($A40,'[3]Master From ECAP'!$A:$AJ,5,FALSE)</f>
        <v>M5A 3P8</v>
      </c>
      <c r="F40" s="47">
        <f>VLOOKUP($A40,'[3]Master From ECAP'!$A:$AJ,6,FALSE)</f>
        <v>13487</v>
      </c>
      <c r="G40" s="47" t="s">
        <v>53</v>
      </c>
      <c r="H40" s="47">
        <f>VLOOKUP($A40,'[3]Master From ECAP'!$A:$AJ,8,FALSE)</f>
        <v>70</v>
      </c>
      <c r="I40" s="47">
        <f>VLOOKUP($A40,'[3]Master From ECAP'!$A:$AJ,9,FALSE)</f>
        <v>0</v>
      </c>
      <c r="J40" s="47">
        <f>VLOOKUP($A40,'[3]Master From ECAP'!$A:$AJ,10,FALSE)</f>
        <v>127005.60224099999</v>
      </c>
      <c r="K40" s="47" t="str">
        <f>VLOOKUP($A40,'[3]Master From ECAP'!$A:$AJ,11,FALSE)</f>
        <v>kWh</v>
      </c>
      <c r="L40" s="47">
        <f>VLOOKUP($A40,'[3]Master From ECAP'!$A:$AJ,12,FALSE)</f>
        <v>27474.865227000002</v>
      </c>
      <c r="M40" s="47" t="s">
        <v>46</v>
      </c>
      <c r="AF40" s="48">
        <f>VLOOKUP($A40,'[3]Calculated Master'!$A:$P,13,FALSE)</f>
        <v>57273.950812719631</v>
      </c>
      <c r="AG40" s="49">
        <f>IF(F40&gt;0,VLOOKUP($A40,'[3]Calculated Master'!$A:$P,14,FALSE),"")</f>
        <v>30.922470496707177</v>
      </c>
      <c r="AH40" s="49" t="str">
        <f>IF(I40&gt;0,VLOOKUP($A40,'[3]Calculated Master'!$A:$P,15,FALSE),"")</f>
        <v/>
      </c>
      <c r="AI40" s="47" t="str">
        <f>VLOOKUP($A40,'[3]Master From ECAP'!$A:$AJ,35,FALSE)</f>
        <v>PMO</v>
      </c>
      <c r="AJ40" s="47" t="str">
        <f>VLOOKUP($A40,'[3]Master From ECAP'!$A:$AJ,36,FALSE)</f>
        <v>Administrative Offices</v>
      </c>
    </row>
    <row r="41" spans="1:36" ht="15">
      <c r="A41" s="46" t="s">
        <v>84</v>
      </c>
      <c r="B41" s="47" t="str">
        <f>VLOOKUP(VLOOKUP(A41,'[3]Calculated Master'!A:Z,2,FALSE),'[3]Conversion Factors'!A:C,2,FALSE)</f>
        <v>Administrative offices and related facilities, including municipal council chambers</v>
      </c>
      <c r="C41" s="47" t="str">
        <f>VLOOKUP($A41,'[3]Master From ECAP'!$A:$AJ,3,FALSE)</f>
        <v>175 Memorial Park Ave</v>
      </c>
      <c r="D41" s="47" t="str">
        <f>VLOOKUP($A41,'[3]Master From ECAP'!$A:$AJ,4,FALSE)</f>
        <v>Toronto</v>
      </c>
      <c r="E41" s="47" t="str">
        <f>VLOOKUP($A41,'[3]Master From ECAP'!$A:$AJ,5,FALSE)</f>
        <v>M4J 4Y6</v>
      </c>
      <c r="F41" s="47">
        <f>VLOOKUP($A41,'[3]Master From ECAP'!$A:$AJ,6,FALSE)</f>
        <v>6394</v>
      </c>
      <c r="G41" s="47" t="s">
        <v>53</v>
      </c>
      <c r="H41" s="47">
        <f>VLOOKUP($A41,'[3]Master From ECAP'!$A:$AJ,8,FALSE)</f>
        <v>70</v>
      </c>
      <c r="I41" s="47">
        <f>VLOOKUP($A41,'[3]Master From ECAP'!$A:$AJ,9,FALSE)</f>
        <v>0</v>
      </c>
      <c r="J41" s="47">
        <f>VLOOKUP($A41,'[3]Master From ECAP'!$A:$AJ,10,FALSE)</f>
        <v>72104.034249999997</v>
      </c>
      <c r="K41" s="47" t="str">
        <f>VLOOKUP($A41,'[3]Master From ECAP'!$A:$AJ,11,FALSE)</f>
        <v>kWh</v>
      </c>
      <c r="L41" s="47">
        <f>VLOOKUP($A41,'[3]Master From ECAP'!$A:$AJ,12,FALSE)</f>
        <v>10646.245097000001</v>
      </c>
      <c r="M41" s="47" t="s">
        <v>46</v>
      </c>
      <c r="AF41" s="48">
        <f>VLOOKUP($A41,'[3]Calculated Master'!$A:$P,13,FALSE)</f>
        <v>23108.726718319929</v>
      </c>
      <c r="AG41" s="49">
        <f>IF(F41&gt;0,VLOOKUP($A41,'[3]Calculated Master'!$A:$P,14,FALSE),"")</f>
        <v>28.854247915629056</v>
      </c>
      <c r="AH41" s="49" t="str">
        <f>IF(I41&gt;0,VLOOKUP($A41,'[3]Calculated Master'!$A:$P,15,FALSE),"")</f>
        <v/>
      </c>
      <c r="AI41" s="47" t="str">
        <f>VLOOKUP($A41,'[3]Master From ECAP'!$A:$AJ,35,FALSE)</f>
        <v>MPA175</v>
      </c>
      <c r="AJ41" s="47" t="str">
        <f>VLOOKUP($A41,'[3]Master From ECAP'!$A:$AJ,36,FALSE)</f>
        <v>Administrative Offices</v>
      </c>
    </row>
    <row r="42" spans="1:36" ht="15">
      <c r="A42" s="46" t="s">
        <v>85</v>
      </c>
      <c r="B42" s="47" t="str">
        <f>VLOOKUP(VLOOKUP(A42,'[3]Calculated Master'!A:Z,2,FALSE),'[3]Conversion Factors'!A:C,2,FALSE)</f>
        <v>Administrative offices and related facilities, including municipal council chambers</v>
      </c>
      <c r="C42" s="47" t="str">
        <f>VLOOKUP($A42,'[3]Master From ECAP'!$A:$AJ,3,FALSE)</f>
        <v>277 Victoria St</v>
      </c>
      <c r="D42" s="47" t="str">
        <f>VLOOKUP($A42,'[3]Master From ECAP'!$A:$AJ,4,FALSE)</f>
        <v>Toronto</v>
      </c>
      <c r="E42" s="47" t="str">
        <f>VLOOKUP($A42,'[3]Master From ECAP'!$A:$AJ,5,FALSE)</f>
        <v>M5B 1W2</v>
      </c>
      <c r="F42" s="47">
        <f>VLOOKUP($A42,'[3]Master From ECAP'!$A:$AJ,6,FALSE)</f>
        <v>111385</v>
      </c>
      <c r="G42" s="47" t="s">
        <v>53</v>
      </c>
      <c r="H42" s="47">
        <f>VLOOKUP($A42,'[3]Master From ECAP'!$A:$AJ,8,FALSE)</f>
        <v>70</v>
      </c>
      <c r="I42" s="47">
        <f>VLOOKUP($A42,'[3]Master From ECAP'!$A:$AJ,9,FALSE)</f>
        <v>0</v>
      </c>
      <c r="J42" s="47">
        <f>VLOOKUP($A42,'[3]Master From ECAP'!$A:$AJ,10,FALSE)</f>
        <v>1889680.717165</v>
      </c>
      <c r="K42" s="47" t="str">
        <f>VLOOKUP($A42,'[3]Master From ECAP'!$A:$AJ,11,FALSE)</f>
        <v>kWh</v>
      </c>
      <c r="L42" s="47">
        <f>VLOOKUP($A42,'[3]Master From ECAP'!$A:$AJ,12,FALSE)</f>
        <v>31349.151515000001</v>
      </c>
      <c r="M42" s="47" t="s">
        <v>46</v>
      </c>
      <c r="AF42" s="48">
        <f>VLOOKUP($A42,'[3]Calculated Master'!$A:$P,13,FALSE)</f>
        <v>135140.89832813037</v>
      </c>
      <c r="AG42" s="49">
        <f>IF(F42&gt;0,VLOOKUP($A42,'[3]Calculated Master'!$A:$P,14,FALSE),"")</f>
        <v>19.936559527421103</v>
      </c>
      <c r="AH42" s="49" t="str">
        <f>IF(I42&gt;0,VLOOKUP($A42,'[3]Calculated Master'!$A:$P,15,FALSE),"")</f>
        <v/>
      </c>
      <c r="AI42" s="47" t="str">
        <f>VLOOKUP($A42,'[3]Master From ECAP'!$A:$AJ,35,FALSE)</f>
        <v>CHRO</v>
      </c>
      <c r="AJ42" s="47" t="str">
        <f>VLOOKUP($A42,'[3]Master From ECAP'!$A:$AJ,36,FALSE)</f>
        <v>Administrative Offices</v>
      </c>
    </row>
    <row r="43" spans="1:36" ht="15">
      <c r="A43" s="46" t="s">
        <v>86</v>
      </c>
      <c r="B43" s="47" t="str">
        <f>VLOOKUP(VLOOKUP(A43,'[3]Calculated Master'!A:Z,2,FALSE),'[3]Conversion Factors'!A:C,2,FALSE)</f>
        <v>Administrative offices and related facilities, including municipal council chambers</v>
      </c>
      <c r="C43" s="47" t="str">
        <f>VLOOKUP($A43,'[3]Master From ECAP'!$A:$AJ,3,FALSE)</f>
        <v>1631 Queen St. E.</v>
      </c>
      <c r="D43" s="47" t="str">
        <f>VLOOKUP($A43,'[3]Master From ECAP'!$A:$AJ,4,FALSE)</f>
        <v>Toronto</v>
      </c>
      <c r="E43" s="47" t="str">
        <f>VLOOKUP($A43,'[3]Master From ECAP'!$A:$AJ,5,FALSE)</f>
        <v>M4L 1G4</v>
      </c>
      <c r="F43" s="47">
        <f>VLOOKUP($A43,'[3]Master From ECAP'!$A:$AJ,6,FALSE)</f>
        <v>25327</v>
      </c>
      <c r="G43" s="47" t="s">
        <v>53</v>
      </c>
      <c r="H43" s="47">
        <f>VLOOKUP($A43,'[3]Master From ECAP'!$A:$AJ,8,FALSE)</f>
        <v>70</v>
      </c>
      <c r="I43" s="47">
        <f>VLOOKUP($A43,'[3]Master From ECAP'!$A:$AJ,9,FALSE)</f>
        <v>0</v>
      </c>
      <c r="J43" s="47">
        <f>VLOOKUP($A43,'[3]Master From ECAP'!$A:$AJ,10,FALSE)</f>
        <v>312114.85057300003</v>
      </c>
      <c r="K43" s="47" t="str">
        <f>VLOOKUP($A43,'[3]Master From ECAP'!$A:$AJ,11,FALSE)</f>
        <v>kWh</v>
      </c>
      <c r="L43" s="47">
        <f>VLOOKUP($A43,'[3]Master From ECAP'!$A:$AJ,12,FALSE)</f>
        <v>37404.054284999998</v>
      </c>
      <c r="M43" s="47" t="s">
        <v>46</v>
      </c>
      <c r="AF43" s="48">
        <f>VLOOKUP($A43,'[3]Calculated Master'!$A:$P,13,FALSE)</f>
        <v>83540.701907591661</v>
      </c>
      <c r="AG43" s="49">
        <f>IF(F43&gt;0,VLOOKUP($A43,'[3]Calculated Master'!$A:$P,14,FALSE),"")</f>
        <v>27.914136131516837</v>
      </c>
      <c r="AH43" s="49" t="str">
        <f>IF(I43&gt;0,VLOOKUP($A43,'[3]Calculated Master'!$A:$P,15,FALSE),"")</f>
        <v/>
      </c>
      <c r="AI43" s="47" t="str">
        <f>VLOOKUP($A43,'[3]Master From ECAP'!$A:$AJ,35,FALSE)</f>
        <v>QSO</v>
      </c>
      <c r="AJ43" s="47" t="str">
        <f>VLOOKUP($A43,'[3]Master From ECAP'!$A:$AJ,36,FALSE)</f>
        <v>Administrative Offices</v>
      </c>
    </row>
    <row r="44" spans="1:36" ht="15">
      <c r="A44" s="46" t="s">
        <v>87</v>
      </c>
      <c r="B44" s="47" t="str">
        <f>VLOOKUP(VLOOKUP(A44,'[3]Calculated Master'!A:Z,2,FALSE),'[3]Conversion Factors'!A:C,2,FALSE)</f>
        <v>Administrative offices and related facilities, including municipal council chambers</v>
      </c>
      <c r="C44" s="47" t="str">
        <f>VLOOKUP($A44,'[3]Master From ECAP'!$A:$AJ,3,FALSE)</f>
        <v>21 Panorama Crt</v>
      </c>
      <c r="D44" s="47" t="str">
        <f>VLOOKUP($A44,'[3]Master From ECAP'!$A:$AJ,4,FALSE)</f>
        <v>Etobicoke</v>
      </c>
      <c r="E44" s="47" t="str">
        <f>VLOOKUP($A44,'[3]Master From ECAP'!$A:$AJ,5,FALSE)</f>
        <v>M9V 4E3</v>
      </c>
      <c r="F44" s="47">
        <f>VLOOKUP($A44,'[3]Master From ECAP'!$A:$AJ,6,FALSE)</f>
        <v>96369</v>
      </c>
      <c r="G44" s="47" t="s">
        <v>53</v>
      </c>
      <c r="H44" s="47">
        <f>VLOOKUP($A44,'[3]Master From ECAP'!$A:$AJ,8,FALSE)</f>
        <v>70</v>
      </c>
      <c r="I44" s="47">
        <f>VLOOKUP($A44,'[3]Master From ECAP'!$A:$AJ,9,FALSE)</f>
        <v>0</v>
      </c>
      <c r="J44" s="47">
        <f>VLOOKUP($A44,'[3]Master From ECAP'!$A:$AJ,10,FALSE)</f>
        <v>1123136.117935</v>
      </c>
      <c r="K44" s="47" t="str">
        <f>VLOOKUP($A44,'[3]Master From ECAP'!$A:$AJ,11,FALSE)</f>
        <v>kWh</v>
      </c>
      <c r="L44" s="47">
        <f>VLOOKUP($A44,'[3]Master From ECAP'!$A:$AJ,12,FALSE)</f>
        <v>95125.03160599999</v>
      </c>
      <c r="M44" s="47" t="s">
        <v>46</v>
      </c>
      <c r="AF44" s="48">
        <f>VLOOKUP($A44,'[3]Calculated Master'!$A:$P,13,FALSE)</f>
        <v>225633.51600900214</v>
      </c>
      <c r="AG44" s="49">
        <f>IF(F44&gt;0,VLOOKUP($A44,'[3]Calculated Master'!$A:$P,14,FALSE),"")</f>
        <v>22.075063386763563</v>
      </c>
      <c r="AH44" s="49" t="str">
        <f>IF(I44&gt;0,VLOOKUP($A44,'[3]Calculated Master'!$A:$P,15,FALSE),"")</f>
        <v/>
      </c>
      <c r="AI44" s="47" t="str">
        <f>VLOOKUP($A44,'[3]Master From ECAP'!$A:$AJ,35,FALSE)</f>
        <v>21PAN</v>
      </c>
      <c r="AJ44" s="47" t="str">
        <f>VLOOKUP($A44,'[3]Master From ECAP'!$A:$AJ,36,FALSE)</f>
        <v>Administrative Offices</v>
      </c>
    </row>
    <row r="45" spans="1:36" ht="15">
      <c r="A45" s="46" t="s">
        <v>88</v>
      </c>
      <c r="B45" s="47" t="str">
        <f>VLOOKUP(VLOOKUP(A45,'[3]Calculated Master'!A:Z,2,FALSE),'[3]Conversion Factors'!A:C,2,FALSE)</f>
        <v>Administrative offices and related facilities, including municipal council chambers</v>
      </c>
      <c r="C45" s="47" t="str">
        <f>VLOOKUP($A45,'[3]Master From ECAP'!$A:$AJ,3,FALSE)</f>
        <v>150 Borough Dr</v>
      </c>
      <c r="D45" s="47" t="str">
        <f>VLOOKUP($A45,'[3]Master From ECAP'!$A:$AJ,4,FALSE)</f>
        <v>Scarborough</v>
      </c>
      <c r="E45" s="47" t="str">
        <f>VLOOKUP($A45,'[3]Master From ECAP'!$A:$AJ,5,FALSE)</f>
        <v>M1P 4N7</v>
      </c>
      <c r="F45" s="47">
        <f>VLOOKUP($A45,'[3]Master From ECAP'!$A:$AJ,6,FALSE)</f>
        <v>372868</v>
      </c>
      <c r="G45" s="47" t="s">
        <v>53</v>
      </c>
      <c r="H45" s="47">
        <f>VLOOKUP($A45,'[3]Master From ECAP'!$A:$AJ,8,FALSE)</f>
        <v>70</v>
      </c>
      <c r="I45" s="47">
        <f>VLOOKUP($A45,'[3]Master From ECAP'!$A:$AJ,9,FALSE)</f>
        <v>0</v>
      </c>
      <c r="J45" s="47">
        <f>VLOOKUP($A45,'[3]Master From ECAP'!$A:$AJ,10,FALSE)</f>
        <v>6230563.6533220001</v>
      </c>
      <c r="K45" s="47" t="str">
        <f>VLOOKUP($A45,'[3]Master From ECAP'!$A:$AJ,11,FALSE)</f>
        <v>kWh</v>
      </c>
      <c r="L45" s="47">
        <f>VLOOKUP($A45,'[3]Master From ECAP'!$A:$AJ,12,FALSE)</f>
        <v>234291.112903</v>
      </c>
      <c r="M45" s="47" t="s">
        <v>46</v>
      </c>
      <c r="AF45" s="48">
        <f>VLOOKUP($A45,'[3]Calculated Master'!$A:$P,13,FALSE)</f>
        <v>694303.03040358005</v>
      </c>
      <c r="AG45" s="49">
        <f>IF(F45&gt;0,VLOOKUP($A45,'[3]Calculated Master'!$A:$P,14,FALSE),"")</f>
        <v>23.343225614273173</v>
      </c>
      <c r="AH45" s="49" t="str">
        <f>IF(I45&gt;0,VLOOKUP($A45,'[3]Calculated Master'!$A:$P,15,FALSE),"")</f>
        <v/>
      </c>
      <c r="AI45" s="47" t="str">
        <f>VLOOKUP($A45,'[3]Master From ECAP'!$A:$AJ,35,FALSE)</f>
        <v>SCCC</v>
      </c>
      <c r="AJ45" s="47" t="str">
        <f>VLOOKUP($A45,'[3]Master From ECAP'!$A:$AJ,36,FALSE)</f>
        <v>Administrative Offices</v>
      </c>
    </row>
    <row r="46" spans="1:36" ht="15">
      <c r="A46" s="46" t="s">
        <v>89</v>
      </c>
      <c r="B46" s="47" t="str">
        <f>VLOOKUP(VLOOKUP(A46,'[3]Calculated Master'!A:Z,2,FALSE),'[3]Conversion Factors'!A:C,2,FALSE)</f>
        <v>Administrative offices and related facilities, including municipal council chambers</v>
      </c>
      <c r="C46" s="47" t="str">
        <f>VLOOKUP($A46,'[3]Master From ECAP'!$A:$AJ,3,FALSE)</f>
        <v>1225 Kennedy Rd</v>
      </c>
      <c r="D46" s="47" t="str">
        <f>VLOOKUP($A46,'[3]Master From ECAP'!$A:$AJ,4,FALSE)</f>
        <v>Scarborough</v>
      </c>
      <c r="E46" s="47" t="str">
        <f>VLOOKUP($A46,'[3]Master From ECAP'!$A:$AJ,5,FALSE)</f>
        <v>M1P 4Y1</v>
      </c>
      <c r="F46" s="47">
        <f>VLOOKUP($A46,'[3]Master From ECAP'!$A:$AJ,6,FALSE)</f>
        <v>19999</v>
      </c>
      <c r="G46" s="47" t="s">
        <v>53</v>
      </c>
      <c r="H46" s="47">
        <f>VLOOKUP($A46,'[3]Master From ECAP'!$A:$AJ,8,FALSE)</f>
        <v>70</v>
      </c>
      <c r="I46" s="47">
        <f>VLOOKUP($A46,'[3]Master From ECAP'!$A:$AJ,9,FALSE)</f>
        <v>0</v>
      </c>
      <c r="J46" s="47">
        <f>VLOOKUP($A46,'[3]Master From ECAP'!$A:$AJ,10,FALSE)</f>
        <v>476648.435573</v>
      </c>
      <c r="K46" s="47" t="str">
        <f>VLOOKUP($A46,'[3]Master From ECAP'!$A:$AJ,11,FALSE)</f>
        <v>kWh</v>
      </c>
      <c r="L46" s="47">
        <f>VLOOKUP($A46,'[3]Master From ECAP'!$A:$AJ,12,FALSE)</f>
        <v>39833.878664000003</v>
      </c>
      <c r="M46" s="47" t="s">
        <v>46</v>
      </c>
      <c r="AF46" s="48">
        <f>VLOOKUP($A46,'[3]Calculated Master'!$A:$P,13,FALSE)</f>
        <v>94737.95838213418</v>
      </c>
      <c r="AG46" s="49">
        <f>IF(F46&gt;0,VLOOKUP($A46,'[3]Calculated Master'!$A:$P,14,FALSE),"")</f>
        <v>44.860575027727428</v>
      </c>
      <c r="AH46" s="49" t="str">
        <f>IF(I46&gt;0,VLOOKUP($A46,'[3]Calculated Master'!$A:$P,15,FALSE),"")</f>
        <v/>
      </c>
      <c r="AI46" s="47" t="str">
        <f>VLOOKUP($A46,'[3]Master From ECAP'!$A:$AJ,35,FALSE)</f>
        <v>SWO</v>
      </c>
      <c r="AJ46" s="47" t="str">
        <f>VLOOKUP($A46,'[3]Master From ECAP'!$A:$AJ,36,FALSE)</f>
        <v>Administrative Offices</v>
      </c>
    </row>
    <row r="47" spans="1:36" ht="15">
      <c r="A47" s="46" t="s">
        <v>90</v>
      </c>
      <c r="B47" s="47" t="str">
        <f>VLOOKUP(VLOOKUP(A47,'[3]Calculated Master'!A:Z,2,FALSE),'[3]Conversion Factors'!A:C,2,FALSE)</f>
        <v>Administrative offices and related facilities, including municipal council chambers</v>
      </c>
      <c r="C47" s="47" t="str">
        <f>VLOOKUP($A47,'[3]Master From ECAP'!$A:$AJ,3,FALSE)</f>
        <v>157 King St East</v>
      </c>
      <c r="D47" s="47" t="str">
        <f>VLOOKUP($A47,'[3]Master From ECAP'!$A:$AJ,4,FALSE)</f>
        <v>Toronto</v>
      </c>
      <c r="E47" s="47" t="str">
        <f>VLOOKUP($A47,'[3]Master From ECAP'!$A:$AJ,5,FALSE)</f>
        <v>M5C 1G9</v>
      </c>
      <c r="F47" s="47">
        <f>VLOOKUP($A47,'[3]Master From ECAP'!$A:$AJ,6,FALSE)</f>
        <v>55413</v>
      </c>
      <c r="G47" s="47" t="s">
        <v>53</v>
      </c>
      <c r="H47" s="47">
        <f>VLOOKUP($A47,'[3]Master From ECAP'!$A:$AJ,8,FALSE)</f>
        <v>70</v>
      </c>
      <c r="I47" s="47">
        <f>VLOOKUP($A47,'[3]Master From ECAP'!$A:$AJ,9,FALSE)</f>
        <v>0</v>
      </c>
      <c r="J47" s="47">
        <f>VLOOKUP($A47,'[3]Master From ECAP'!$A:$AJ,10,FALSE)</f>
        <v>987151.37864600006</v>
      </c>
      <c r="K47" s="47" t="str">
        <f>VLOOKUP($A47,'[3]Master From ECAP'!$A:$AJ,11,FALSE)</f>
        <v>kWh</v>
      </c>
      <c r="L47" s="47">
        <f>VLOOKUP($A47,'[3]Master From ECAP'!$A:$AJ,12,FALSE)</f>
        <v>43817.687271999996</v>
      </c>
      <c r="M47" s="47" t="s">
        <v>46</v>
      </c>
      <c r="AF47" s="48">
        <f>VLOOKUP($A47,'[3]Calculated Master'!$A:$P,13,FALSE)</f>
        <v>122726.07747958567</v>
      </c>
      <c r="AG47" s="49">
        <f>IF(F47&gt;0,VLOOKUP($A47,'[3]Calculated Master'!$A:$P,14,FALSE),"")</f>
        <v>26.16223221352919</v>
      </c>
      <c r="AH47" s="49" t="str">
        <f>IF(I47&gt;0,VLOOKUP($A47,'[3]Calculated Master'!$A:$P,15,FALSE),"")</f>
        <v/>
      </c>
      <c r="AI47" s="47" t="str">
        <f>VLOOKUP($A47,'[3]Master From ECAP'!$A:$AJ,35,FALSE)</f>
        <v>SLH</v>
      </c>
      <c r="AJ47" s="47" t="str">
        <f>VLOOKUP($A47,'[3]Master From ECAP'!$A:$AJ,36,FALSE)</f>
        <v>Administrative Offices</v>
      </c>
    </row>
    <row r="48" spans="1:36" ht="15">
      <c r="A48" s="46" t="s">
        <v>91</v>
      </c>
      <c r="B48" s="47" t="str">
        <f>VLOOKUP(VLOOKUP(A48,'[3]Calculated Master'!A:Z,2,FALSE),'[3]Conversion Factors'!A:C,2,FALSE)</f>
        <v>Administrative offices and related facilities, including municipal council chambers</v>
      </c>
      <c r="C48" s="47" t="str">
        <f>VLOOKUP($A48,'[3]Master From ECAP'!$A:$AJ,3,FALSE)</f>
        <v>1 Lake Shore Ave</v>
      </c>
      <c r="D48" s="47" t="str">
        <f>VLOOKUP($A48,'[3]Master From ECAP'!$A:$AJ,4,FALSE)</f>
        <v>Toronto</v>
      </c>
      <c r="E48" s="47" t="str">
        <f>VLOOKUP($A48,'[3]Master From ECAP'!$A:$AJ,5,FALSE)</f>
        <v>M5J 2W2</v>
      </c>
      <c r="F48" s="47">
        <f>VLOOKUP($A48,'[3]Master From ECAP'!$A:$AJ,6,FALSE)</f>
        <v>20968</v>
      </c>
      <c r="G48" s="47" t="s">
        <v>53</v>
      </c>
      <c r="H48" s="47">
        <f>VLOOKUP($A48,'[3]Master From ECAP'!$A:$AJ,8,FALSE)</f>
        <v>70</v>
      </c>
      <c r="I48" s="47">
        <f>VLOOKUP($A48,'[3]Master From ECAP'!$A:$AJ,9,FALSE)</f>
        <v>0</v>
      </c>
      <c r="J48" s="47">
        <f>VLOOKUP($A48,'[3]Master From ECAP'!$A:$AJ,10,FALSE)</f>
        <v>100143.033517</v>
      </c>
      <c r="K48" s="47" t="str">
        <f>VLOOKUP($A48,'[3]Master From ECAP'!$A:$AJ,11,FALSE)</f>
        <v>kWh</v>
      </c>
      <c r="L48" s="47">
        <f>VLOOKUP($A48,'[3]Master From ECAP'!$A:$AJ,12,FALSE)</f>
        <v>9136.8056469999992</v>
      </c>
      <c r="M48" s="47" t="s">
        <v>46</v>
      </c>
      <c r="AF48" s="48">
        <f>VLOOKUP($A48,'[3]Calculated Master'!$A:$P,13,FALSE)</f>
        <v>21362.81966022943</v>
      </c>
      <c r="AG48" s="49">
        <f>IF(F48&gt;0,VLOOKUP($A48,'[3]Calculated Master'!$A:$P,14,FALSE),"")</f>
        <v>9.3761162435385721</v>
      </c>
      <c r="AH48" s="49" t="str">
        <f>IF(I48&gt;0,VLOOKUP($A48,'[3]Calculated Master'!$A:$P,15,FALSE),"")</f>
        <v/>
      </c>
      <c r="AI48" s="47" t="str">
        <f>VLOOKUP($A48,'[3]Master From ECAP'!$A:$AJ,35,FALSE)</f>
        <v>TISO</v>
      </c>
      <c r="AJ48" s="47" t="str">
        <f>VLOOKUP($A48,'[3]Master From ECAP'!$A:$AJ,36,FALSE)</f>
        <v>Administrative Offices</v>
      </c>
    </row>
    <row r="49" spans="1:36" ht="15">
      <c r="A49" s="46" t="s">
        <v>92</v>
      </c>
      <c r="B49" s="47" t="str">
        <f>VLOOKUP(VLOOKUP(A49,'[3]Calculated Master'!A:Z,2,FALSE),'[3]Conversion Factors'!A:C,2,FALSE)</f>
        <v>Administrative offices and related facilities, including municipal council chambers</v>
      </c>
      <c r="C49" s="47" t="str">
        <f>VLOOKUP($A49,'[3]Master From ECAP'!$A:$AJ,3,FALSE)</f>
        <v>60 Tiffield Rd</v>
      </c>
      <c r="D49" s="47" t="str">
        <f>VLOOKUP($A49,'[3]Master From ECAP'!$A:$AJ,4,FALSE)</f>
        <v>Scarborough</v>
      </c>
      <c r="E49" s="47" t="str">
        <f>VLOOKUP($A49,'[3]Master From ECAP'!$A:$AJ,5,FALSE)</f>
        <v>M1V 5N2</v>
      </c>
      <c r="F49" s="47">
        <f>VLOOKUP($A49,'[3]Master From ECAP'!$A:$AJ,6,FALSE)</f>
        <v>64831</v>
      </c>
      <c r="G49" s="47" t="s">
        <v>53</v>
      </c>
      <c r="H49" s="47">
        <f>VLOOKUP($A49,'[3]Master From ECAP'!$A:$AJ,8,FALSE)</f>
        <v>70</v>
      </c>
      <c r="I49" s="47">
        <f>VLOOKUP($A49,'[3]Master From ECAP'!$A:$AJ,9,FALSE)</f>
        <v>0</v>
      </c>
      <c r="J49" s="47">
        <f>VLOOKUP($A49,'[3]Master From ECAP'!$A:$AJ,10,FALSE)</f>
        <v>3126117.365032</v>
      </c>
      <c r="K49" s="47" t="str">
        <f>VLOOKUP($A49,'[3]Master From ECAP'!$A:$AJ,11,FALSE)</f>
        <v>kWh</v>
      </c>
      <c r="L49" s="47">
        <f>VLOOKUP($A49,'[3]Master From ECAP'!$A:$AJ,12,FALSE)</f>
        <v>143803.17451700001</v>
      </c>
      <c r="M49" s="47" t="s">
        <v>46</v>
      </c>
      <c r="AF49" s="48">
        <f>VLOOKUP($A49,'[3]Calculated Master'!$A:$P,13,FALSE)</f>
        <v>398226.14719947975</v>
      </c>
      <c r="AG49" s="49">
        <f>IF(F49&gt;0,VLOOKUP($A49,'[3]Calculated Master'!$A:$P,14,FALSE),"")</f>
        <v>71.63585728312249</v>
      </c>
      <c r="AH49" s="49" t="str">
        <f>IF(I49&gt;0,VLOOKUP($A49,'[3]Calculated Master'!$A:$P,15,FALSE),"")</f>
        <v/>
      </c>
      <c r="AI49" s="47" t="str">
        <f>VLOOKUP($A49,'[3]Master From ECAP'!$A:$AJ,35,FALSE)</f>
        <v>60TIFF</v>
      </c>
      <c r="AJ49" s="47" t="str">
        <f>VLOOKUP($A49,'[3]Master From ECAP'!$A:$AJ,36,FALSE)</f>
        <v>Administrative Offices</v>
      </c>
    </row>
    <row r="50" spans="1:36" ht="15">
      <c r="A50" s="46" t="s">
        <v>93</v>
      </c>
      <c r="B50" s="47" t="str">
        <f>VLOOKUP(VLOOKUP(A50,'[3]Calculated Master'!A:Z,2,FALSE),'[3]Conversion Factors'!A:C,2,FALSE)</f>
        <v>Administrative offices and related facilities, including municipal council chambers</v>
      </c>
      <c r="C50" s="47" t="str">
        <f>VLOOKUP($A50,'[3]Master From ECAP'!$A:$AJ,3,FALSE)</f>
        <v>77 Elizabeth St</v>
      </c>
      <c r="D50" s="47" t="str">
        <f>VLOOKUP($A50,'[3]Master From ECAP'!$A:$AJ,4,FALSE)</f>
        <v>Toronto</v>
      </c>
      <c r="E50" s="47" t="str">
        <f>VLOOKUP($A50,'[3]Master From ECAP'!$A:$AJ,5,FALSE)</f>
        <v>M5G 1P4</v>
      </c>
      <c r="F50" s="47">
        <f>VLOOKUP($A50,'[3]Master From ECAP'!$A:$AJ,6,FALSE)</f>
        <v>14768</v>
      </c>
      <c r="G50" s="47" t="s">
        <v>53</v>
      </c>
      <c r="H50" s="47">
        <f>VLOOKUP($A50,'[3]Master From ECAP'!$A:$AJ,8,FALSE)</f>
        <v>70</v>
      </c>
      <c r="I50" s="47">
        <f>VLOOKUP($A50,'[3]Master From ECAP'!$A:$AJ,9,FALSE)</f>
        <v>0</v>
      </c>
      <c r="J50" s="47">
        <f>VLOOKUP($A50,'[3]Master From ECAP'!$A:$AJ,10,FALSE)</f>
        <v>180400.162163</v>
      </c>
      <c r="K50" s="47" t="str">
        <f>VLOOKUP($A50,'[3]Master From ECAP'!$A:$AJ,11,FALSE)</f>
        <v>kWh</v>
      </c>
      <c r="L50" s="47">
        <f>VLOOKUP($A50,'[3]Master From ECAP'!$A:$AJ,12,FALSE)</f>
        <v>18998.215903</v>
      </c>
      <c r="M50" s="47" t="s">
        <v>46</v>
      </c>
      <c r="AF50" s="48">
        <f>VLOOKUP($A50,'[3]Calculated Master'!$A:$P,13,FALSE)</f>
        <v>43306.727255290069</v>
      </c>
      <c r="AG50" s="49">
        <f>IF(F50&gt;0,VLOOKUP($A50,'[3]Calculated Master'!$A:$P,14,FALSE),"")</f>
        <v>25.796336085251689</v>
      </c>
      <c r="AH50" s="49" t="str">
        <f>IF(I50&gt;0,VLOOKUP($A50,'[3]Calculated Master'!$A:$P,15,FALSE),"")</f>
        <v/>
      </c>
      <c r="AI50" s="47" t="str">
        <f>VLOOKUP($A50,'[3]Master From ECAP'!$A:$AJ,35,FALSE)</f>
        <v>WRO</v>
      </c>
      <c r="AJ50" s="47" t="str">
        <f>VLOOKUP($A50,'[3]Master From ECAP'!$A:$AJ,36,FALSE)</f>
        <v>Administrative Offices</v>
      </c>
    </row>
    <row r="51" spans="1:36" ht="15">
      <c r="A51" s="46" t="s">
        <v>94</v>
      </c>
      <c r="B51" s="47" t="str">
        <f>VLOOKUP(VLOOKUP(A51,'[3]Calculated Master'!A:Z,2,FALSE),'[3]Conversion Factors'!A:C,2,FALSE)</f>
        <v>Administrative offices and related facilities, including municipal council chambers</v>
      </c>
      <c r="C51" s="47" t="str">
        <f>VLOOKUP($A51,'[3]Master From ECAP'!$A:$AJ,3,FALSE)</f>
        <v>111 Wellesley St.E.</v>
      </c>
      <c r="D51" s="47" t="str">
        <f>VLOOKUP($A51,'[3]Master From ECAP'!$A:$AJ,4,FALSE)</f>
        <v>Toronto</v>
      </c>
      <c r="E51" s="47" t="str">
        <f>VLOOKUP($A51,'[3]Master From ECAP'!$A:$AJ,5,FALSE)</f>
        <v>M4Y 3A7</v>
      </c>
      <c r="F51" s="47">
        <f>VLOOKUP($A51,'[3]Master From ECAP'!$A:$AJ,6,FALSE)</f>
        <v>52108</v>
      </c>
      <c r="G51" s="47" t="s">
        <v>53</v>
      </c>
      <c r="H51" s="47">
        <f>VLOOKUP($A51,'[3]Master From ECAP'!$A:$AJ,8,FALSE)</f>
        <v>70</v>
      </c>
      <c r="I51" s="47">
        <f>VLOOKUP($A51,'[3]Master From ECAP'!$A:$AJ,9,FALSE)</f>
        <v>0</v>
      </c>
      <c r="J51" s="47">
        <f>VLOOKUP($A51,'[3]Master From ECAP'!$A:$AJ,10,FALSE)</f>
        <v>1259737.9187739999</v>
      </c>
      <c r="K51" s="47" t="str">
        <f>VLOOKUP($A51,'[3]Master From ECAP'!$A:$AJ,11,FALSE)</f>
        <v>kWh</v>
      </c>
      <c r="L51" s="47">
        <f>VLOOKUP($A51,'[3]Master From ECAP'!$A:$AJ,12,FALSE)</f>
        <v>0</v>
      </c>
      <c r="M51" s="47" t="s">
        <v>46</v>
      </c>
      <c r="AF51" s="48">
        <f>VLOOKUP($A51,'[3]Calculated Master'!$A:$P,13,FALSE)</f>
        <v>50389.51675096</v>
      </c>
      <c r="AG51" s="49">
        <f>IF(F51&gt;0,VLOOKUP($A51,'[3]Calculated Master'!$A:$P,14,FALSE),"")</f>
        <v>24.175619246219288</v>
      </c>
      <c r="AH51" s="49" t="str">
        <f>IF(I51&gt;0,VLOOKUP($A51,'[3]Calculated Master'!$A:$P,15,FALSE),"")</f>
        <v/>
      </c>
      <c r="AI51" s="47" t="str">
        <f>VLOOKUP($A51,'[3]Master From ECAP'!$A:$AJ,35,FALSE)</f>
        <v>WJO</v>
      </c>
      <c r="AJ51" s="47" t="str">
        <f>VLOOKUP($A51,'[3]Master From ECAP'!$A:$AJ,36,FALSE)</f>
        <v>Administrative Offices</v>
      </c>
    </row>
    <row r="52" spans="1:36" ht="15">
      <c r="A52" s="46" t="s">
        <v>95</v>
      </c>
      <c r="B52" s="47" t="str">
        <f>VLOOKUP(VLOOKUP(A52,'[3]Calculated Master'!A:Z,2,FALSE),'[3]Conversion Factors'!A:C,2,FALSE)</f>
        <v>Administrative offices and related facilities, including municipal council chambers</v>
      </c>
      <c r="C52" s="47" t="str">
        <f>VLOOKUP($A52,'[3]Master From ECAP'!$A:$AJ,3,FALSE)</f>
        <v>61 Edgehill Rd.</v>
      </c>
      <c r="D52" s="47" t="str">
        <f>VLOOKUP($A52,'[3]Master From ECAP'!$A:$AJ,4,FALSE)</f>
        <v>Etobicoke</v>
      </c>
      <c r="E52" s="47" t="str">
        <f>VLOOKUP($A52,'[3]Master From ECAP'!$A:$AJ,5,FALSE)</f>
        <v>M9A 4N1</v>
      </c>
      <c r="F52" s="47">
        <f>VLOOKUP($A52,'[3]Master From ECAP'!$A:$AJ,6,FALSE)</f>
        <v>4844</v>
      </c>
      <c r="G52" s="47" t="s">
        <v>53</v>
      </c>
      <c r="H52" s="47">
        <f>VLOOKUP($A52,'[3]Master From ECAP'!$A:$AJ,8,FALSE)</f>
        <v>70</v>
      </c>
      <c r="I52" s="47">
        <f>VLOOKUP($A52,'[3]Master From ECAP'!$A:$AJ,9,FALSE)</f>
        <v>0</v>
      </c>
      <c r="J52" s="47">
        <f>VLOOKUP($A52,'[3]Master From ECAP'!$A:$AJ,10,FALSE)</f>
        <v>28793.696560999997</v>
      </c>
      <c r="K52" s="47" t="str">
        <f>VLOOKUP($A52,'[3]Master From ECAP'!$A:$AJ,11,FALSE)</f>
        <v>kWh</v>
      </c>
      <c r="L52" s="47">
        <f>VLOOKUP($A52,'[3]Master From ECAP'!$A:$AJ,12,FALSE)</f>
        <v>14158.581945</v>
      </c>
      <c r="M52" s="47" t="s">
        <v>46</v>
      </c>
      <c r="AF52" s="48">
        <f>VLOOKUP($A52,'[3]Calculated Master'!$A:$P,13,FALSE)</f>
        <v>28048.66439753705</v>
      </c>
      <c r="AG52" s="49">
        <f>IF(F52&gt;0,VLOOKUP($A52,'[3]Calculated Master'!$A:$P,14,FALSE),"")</f>
        <v>36.800660192197768</v>
      </c>
      <c r="AH52" s="49" t="str">
        <f>IF(I52&gt;0,VLOOKUP($A52,'[3]Calculated Master'!$A:$P,15,FALSE),"")</f>
        <v/>
      </c>
      <c r="AI52" s="47" t="str">
        <f>VLOOKUP($A52,'[3]Master From ECAP'!$A:$AJ,35,FALSE)</f>
        <v>WDO</v>
      </c>
      <c r="AJ52" s="47" t="str">
        <f>VLOOKUP($A52,'[3]Master From ECAP'!$A:$AJ,36,FALSE)</f>
        <v>Administrative Offices</v>
      </c>
    </row>
    <row r="53" spans="1:36" ht="15">
      <c r="A53" s="46" t="s">
        <v>96</v>
      </c>
      <c r="B53" s="47" t="str">
        <f>VLOOKUP(VLOOKUP(A53,'[3]Calculated Master'!A:Z,2,FALSE),'[3]Conversion Factors'!A:C,2,FALSE)</f>
        <v>Administrative offices and related facilities, including municipal council chambers</v>
      </c>
      <c r="C53" s="47" t="str">
        <f>VLOOKUP($A53,'[3]Master From ECAP'!$A:$AJ,3,FALSE)</f>
        <v>2700 Eglinton Ave W</v>
      </c>
      <c r="D53" s="47" t="str">
        <f>VLOOKUP($A53,'[3]Master From ECAP'!$A:$AJ,4,FALSE)</f>
        <v>Toronto</v>
      </c>
      <c r="E53" s="47" t="str">
        <f>VLOOKUP($A53,'[3]Master From ECAP'!$A:$AJ,5,FALSE)</f>
        <v>M6M 1V1</v>
      </c>
      <c r="F53" s="47">
        <f>VLOOKUP($A53,'[3]Master From ECAP'!$A:$AJ,6,FALSE)</f>
        <v>72915</v>
      </c>
      <c r="G53" s="47" t="s">
        <v>53</v>
      </c>
      <c r="H53" s="47">
        <f>VLOOKUP($A53,'[3]Master From ECAP'!$A:$AJ,8,FALSE)</f>
        <v>70</v>
      </c>
      <c r="I53" s="47">
        <f>VLOOKUP($A53,'[3]Master From ECAP'!$A:$AJ,9,FALSE)</f>
        <v>0</v>
      </c>
      <c r="J53" s="47">
        <f>VLOOKUP($A53,'[3]Master From ECAP'!$A:$AJ,10,FALSE)</f>
        <v>1241941.1615480001</v>
      </c>
      <c r="K53" s="47" t="str">
        <f>VLOOKUP($A53,'[3]Master From ECAP'!$A:$AJ,11,FALSE)</f>
        <v>kWh</v>
      </c>
      <c r="L53" s="47">
        <f>VLOOKUP($A53,'[3]Master From ECAP'!$A:$AJ,12,FALSE)</f>
        <v>98679.058533999996</v>
      </c>
      <c r="M53" s="47" t="s">
        <v>46</v>
      </c>
      <c r="AF53" s="48">
        <f>VLOOKUP($A53,'[3]Calculated Master'!$A:$P,13,FALSE)</f>
        <v>237137.26716837447</v>
      </c>
      <c r="AG53" s="49">
        <f>IF(F53&gt;0,VLOOKUP($A53,'[3]Calculated Master'!$A:$P,14,FALSE),"")</f>
        <v>31.319704982079617</v>
      </c>
      <c r="AH53" s="49" t="str">
        <f>IF(I53&gt;0,VLOOKUP($A53,'[3]Calculated Master'!$A:$P,15,FALSE),"")</f>
        <v/>
      </c>
      <c r="AI53" s="47" t="str">
        <f>VLOOKUP($A53,'[3]Master From ECAP'!$A:$AJ,35,FALSE)</f>
        <v>YKCC</v>
      </c>
      <c r="AJ53" s="47" t="str">
        <f>VLOOKUP($A53,'[3]Master From ECAP'!$A:$AJ,36,FALSE)</f>
        <v>Administrative Offices</v>
      </c>
    </row>
    <row r="54" spans="1:36" ht="15">
      <c r="A54" s="46" t="s">
        <v>97</v>
      </c>
      <c r="B54" s="47" t="str">
        <f>VLOOKUP(VLOOKUP(A54,'[3]Calculated Master'!A:Z,2,FALSE),'[3]Conversion Factors'!A:C,2,FALSE)</f>
        <v>Ambulance stations and associated offices and facilities</v>
      </c>
      <c r="C54" s="47" t="str">
        <f>VLOOKUP($A54,'[3]Master From ECAP'!$A:$AJ,3,FALSE)</f>
        <v>4330 Dufferin St</v>
      </c>
      <c r="D54" s="47" t="str">
        <f>VLOOKUP($A54,'[3]Master From ECAP'!$A:$AJ,4,FALSE)</f>
        <v>North York</v>
      </c>
      <c r="E54" s="47" t="str">
        <f>VLOOKUP($A54,'[3]Master From ECAP'!$A:$AJ,5,FALSE)</f>
        <v>M3H 5R9</v>
      </c>
      <c r="F54" s="47">
        <f>VLOOKUP($A54,'[3]Master From ECAP'!$A:$AJ,6,FALSE)</f>
        <v>143494</v>
      </c>
      <c r="G54" s="47" t="s">
        <v>53</v>
      </c>
      <c r="H54" s="47">
        <f>VLOOKUP($A54,'[3]Master From ECAP'!$A:$AJ,8,FALSE)</f>
        <v>168</v>
      </c>
      <c r="I54" s="47">
        <f>VLOOKUP($A54,'[3]Master From ECAP'!$A:$AJ,9,FALSE)</f>
        <v>0</v>
      </c>
      <c r="J54" s="47">
        <f>VLOOKUP($A54,'[3]Master From ECAP'!$A:$AJ,10,FALSE)</f>
        <v>3586967.4110640003</v>
      </c>
      <c r="K54" s="47" t="str">
        <f>VLOOKUP($A54,'[3]Master From ECAP'!$A:$AJ,11,FALSE)</f>
        <v>kWh</v>
      </c>
      <c r="L54" s="47">
        <f>VLOOKUP($A54,'[3]Master From ECAP'!$A:$AJ,12,FALSE)</f>
        <v>266369.11274999997</v>
      </c>
      <c r="M54" s="47" t="s">
        <v>46</v>
      </c>
      <c r="AF54" s="48">
        <f>VLOOKUP($A54,'[3]Calculated Master'!$A:$P,13,FALSE)</f>
        <v>649497.43624260754</v>
      </c>
      <c r="AG54" s="49">
        <f>IF(F54&gt;0,VLOOKUP($A54,'[3]Calculated Master'!$A:$P,14,FALSE),"")</f>
        <v>44.594017529574387</v>
      </c>
      <c r="AH54" s="49" t="str">
        <f>IF(I54&gt;0,VLOOKUP($A54,'[3]Calculated Master'!$A:$P,15,FALSE),"")</f>
        <v/>
      </c>
      <c r="AI54" s="47" t="str">
        <f>VLOOKUP($A54,'[3]Master From ECAP'!$A:$AJ,35,FALSE)</f>
        <v>AHQ</v>
      </c>
      <c r="AJ54" s="47" t="str">
        <f>VLOOKUP($A54,'[3]Master From ECAP'!$A:$AJ,36,FALSE)</f>
        <v>Ambulance Stations</v>
      </c>
    </row>
    <row r="55" spans="1:36" ht="15">
      <c r="A55" s="46" t="s">
        <v>98</v>
      </c>
      <c r="B55" s="47" t="str">
        <f>VLOOKUP(VLOOKUP(A55,'[3]Calculated Master'!A:Z,2,FALSE),'[3]Conversion Factors'!A:C,2,FALSE)</f>
        <v>Ambulance stations and associated offices and facilities</v>
      </c>
      <c r="C55" s="47" t="str">
        <f>VLOOKUP($A55,'[3]Master From ECAP'!$A:$AJ,3,FALSE)</f>
        <v>866 Richmond St.W.</v>
      </c>
      <c r="D55" s="47" t="str">
        <f>VLOOKUP($A55,'[3]Master From ECAP'!$A:$AJ,4,FALSE)</f>
        <v>Toronto</v>
      </c>
      <c r="E55" s="47" t="str">
        <f>VLOOKUP($A55,'[3]Master From ECAP'!$A:$AJ,5,FALSE)</f>
        <v>M6J 1C9</v>
      </c>
      <c r="F55" s="47">
        <f>VLOOKUP($A55,'[3]Master From ECAP'!$A:$AJ,6,FALSE)</f>
        <v>1658</v>
      </c>
      <c r="G55" s="47" t="s">
        <v>53</v>
      </c>
      <c r="H55" s="47">
        <f>VLOOKUP($A55,'[3]Master From ECAP'!$A:$AJ,8,FALSE)</f>
        <v>168</v>
      </c>
      <c r="I55" s="47">
        <f>VLOOKUP($A55,'[3]Master From ECAP'!$A:$AJ,9,FALSE)</f>
        <v>0</v>
      </c>
      <c r="J55" s="47">
        <f>VLOOKUP($A55,'[3]Master From ECAP'!$A:$AJ,10,FALSE)</f>
        <v>14583.570083000001</v>
      </c>
      <c r="K55" s="47" t="str">
        <f>VLOOKUP($A55,'[3]Master From ECAP'!$A:$AJ,11,FALSE)</f>
        <v>kWh</v>
      </c>
      <c r="L55" s="47">
        <f>VLOOKUP($A55,'[3]Master From ECAP'!$A:$AJ,12,FALSE)</f>
        <v>6934.1074320000007</v>
      </c>
      <c r="M55" s="47" t="s">
        <v>46</v>
      </c>
      <c r="AF55" s="48">
        <f>VLOOKUP($A55,'[3]Calculated Master'!$A:$P,13,FALSE)</f>
        <v>13755.997350816082</v>
      </c>
      <c r="AG55" s="49">
        <f>IF(F55&gt;0,VLOOKUP($A55,'[3]Calculated Master'!$A:$P,14,FALSE),"")</f>
        <v>52.94647498021596</v>
      </c>
      <c r="AH55" s="49" t="str">
        <f>IF(I55&gt;0,VLOOKUP($A55,'[3]Calculated Master'!$A:$P,15,FALSE),"")</f>
        <v/>
      </c>
      <c r="AI55" s="47" t="str">
        <f>VLOOKUP($A55,'[3]Master From ECAP'!$A:$AJ,35,FALSE)</f>
        <v>EMSWW</v>
      </c>
      <c r="AJ55" s="47" t="str">
        <f>VLOOKUP($A55,'[3]Master From ECAP'!$A:$AJ,36,FALSE)</f>
        <v>Ambulance Stations</v>
      </c>
    </row>
    <row r="56" spans="1:36" ht="15">
      <c r="A56" s="46" t="s">
        <v>99</v>
      </c>
      <c r="B56" s="47" t="str">
        <f>VLOOKUP(VLOOKUP(A56,'[3]Calculated Master'!A:Z,2,FALSE),'[3]Conversion Factors'!A:C,2,FALSE)</f>
        <v>Ambulance stations and associated offices and facilities</v>
      </c>
      <c r="C56" s="47" t="str">
        <f>VLOOKUP($A56,'[3]Master From ECAP'!$A:$AJ,3,FALSE)</f>
        <v>1300 Wilson Ave.</v>
      </c>
      <c r="D56" s="47" t="str">
        <f>VLOOKUP($A56,'[3]Master From ECAP'!$A:$AJ,4,FALSE)</f>
        <v>North York</v>
      </c>
      <c r="E56" s="47" t="str">
        <f>VLOOKUP($A56,'[3]Master From ECAP'!$A:$AJ,5,FALSE)</f>
        <v>M3M 1H5</v>
      </c>
      <c r="F56" s="47">
        <f>VLOOKUP($A56,'[3]Master From ECAP'!$A:$AJ,6,FALSE)</f>
        <v>21781</v>
      </c>
      <c r="G56" s="47" t="s">
        <v>53</v>
      </c>
      <c r="H56" s="47">
        <f>VLOOKUP($A56,'[3]Master From ECAP'!$A:$AJ,8,FALSE)</f>
        <v>168</v>
      </c>
      <c r="I56" s="47">
        <f>VLOOKUP($A56,'[3]Master From ECAP'!$A:$AJ,9,FALSE)</f>
        <v>0</v>
      </c>
      <c r="J56" s="47">
        <f>VLOOKUP($A56,'[3]Master From ECAP'!$A:$AJ,10,FALSE)</f>
        <v>127576.96877399999</v>
      </c>
      <c r="K56" s="47" t="str">
        <f>VLOOKUP($A56,'[3]Master From ECAP'!$A:$AJ,11,FALSE)</f>
        <v>kWh</v>
      </c>
      <c r="L56" s="47">
        <f>VLOOKUP($A56,'[3]Master From ECAP'!$A:$AJ,12,FALSE)</f>
        <v>10569.655429</v>
      </c>
      <c r="M56" s="47" t="s">
        <v>46</v>
      </c>
      <c r="AF56" s="48">
        <f>VLOOKUP($A56,'[3]Calculated Master'!$A:$P,13,FALSE)</f>
        <v>25182.147472877012</v>
      </c>
      <c r="AG56" s="49">
        <f>IF(F56&gt;0,VLOOKUP($A56,'[3]Calculated Master'!$A:$P,14,FALSE),"")</f>
        <v>10.98015192187372</v>
      </c>
      <c r="AH56" s="49" t="str">
        <f>IF(I56&gt;0,VLOOKUP($A56,'[3]Calculated Master'!$A:$P,15,FALSE),"")</f>
        <v/>
      </c>
      <c r="AI56" s="47" t="str">
        <f>VLOOKUP($A56,'[3]Master From ECAP'!$A:$AJ,35,FALSE)</f>
        <v>MFS1</v>
      </c>
      <c r="AJ56" s="47" t="str">
        <f>VLOOKUP($A56,'[3]Master From ECAP'!$A:$AJ,36,FALSE)</f>
        <v>Ambulance Stations</v>
      </c>
    </row>
    <row r="57" spans="1:36" ht="15">
      <c r="A57" s="46" t="s">
        <v>100</v>
      </c>
      <c r="B57" s="47" t="str">
        <f>VLOOKUP(VLOOKUP(A57,'[3]Calculated Master'!A:Z,2,FALSE),'[3]Conversion Factors'!A:C,2,FALSE)</f>
        <v>Ambulance stations and associated offices and facilities</v>
      </c>
      <c r="C57" s="47" t="str">
        <f>VLOOKUP($A57,'[3]Master From ECAP'!$A:$AJ,3,FALSE)</f>
        <v>2430 Lawrence Ave E</v>
      </c>
      <c r="D57" s="47" t="str">
        <f>VLOOKUP($A57,'[3]Master From ECAP'!$A:$AJ,4,FALSE)</f>
        <v>Scarborough</v>
      </c>
      <c r="E57" s="47" t="str">
        <f>VLOOKUP($A57,'[3]Master From ECAP'!$A:$AJ,5,FALSE)</f>
        <v>M1P 2R5</v>
      </c>
      <c r="F57" s="47">
        <f>VLOOKUP($A57,'[3]Master From ECAP'!$A:$AJ,6,FALSE)</f>
        <v>7782</v>
      </c>
      <c r="G57" s="47" t="s">
        <v>53</v>
      </c>
      <c r="H57" s="47">
        <f>VLOOKUP($A57,'[3]Master From ECAP'!$A:$AJ,8,FALSE)</f>
        <v>168</v>
      </c>
      <c r="I57" s="47">
        <f>VLOOKUP($A57,'[3]Master From ECAP'!$A:$AJ,9,FALSE)</f>
        <v>0</v>
      </c>
      <c r="J57" s="47">
        <f>VLOOKUP($A57,'[3]Master From ECAP'!$A:$AJ,10,FALSE)</f>
        <v>293727.811835</v>
      </c>
      <c r="K57" s="47" t="str">
        <f>VLOOKUP($A57,'[3]Master From ECAP'!$A:$AJ,11,FALSE)</f>
        <v>kWh</v>
      </c>
      <c r="L57" s="47">
        <f>VLOOKUP($A57,'[3]Master From ECAP'!$A:$AJ,12,FALSE)</f>
        <v>25612.507928999999</v>
      </c>
      <c r="M57" s="47" t="s">
        <v>46</v>
      </c>
      <c r="AF57" s="48">
        <f>VLOOKUP($A57,'[3]Calculated Master'!$A:$P,13,FALSE)</f>
        <v>60404.937661042015</v>
      </c>
      <c r="AG57" s="49">
        <f>IF(F57&gt;0,VLOOKUP($A57,'[3]Calculated Master'!$A:$P,14,FALSE),"")</f>
        <v>72.489569160060711</v>
      </c>
      <c r="AH57" s="49" t="str">
        <f>IF(I57&gt;0,VLOOKUP($A57,'[3]Calculated Master'!$A:$P,15,FALSE),"")</f>
        <v/>
      </c>
      <c r="AI57" s="47" t="str">
        <f>VLOOKUP($A57,'[3]Master From ECAP'!$A:$AJ,35,FALSE)</f>
        <v>LA2430</v>
      </c>
      <c r="AJ57" s="47" t="str">
        <f>VLOOKUP($A57,'[3]Master From ECAP'!$A:$AJ,36,FALSE)</f>
        <v>Ambulance Stations</v>
      </c>
    </row>
    <row r="58" spans="1:36" ht="15">
      <c r="A58" s="46" t="s">
        <v>101</v>
      </c>
      <c r="B58" s="47" t="str">
        <f>VLOOKUP(VLOOKUP(A58,'[3]Calculated Master'!A:Z,2,FALSE),'[3]Conversion Factors'!A:C,2,FALSE)</f>
        <v>Ambulance stations and associated offices and facilities</v>
      </c>
      <c r="C58" s="47" t="str">
        <f>VLOOKUP($A58,'[3]Master From ECAP'!$A:$AJ,3,FALSE)</f>
        <v>50 Toryork Dr</v>
      </c>
      <c r="D58" s="47" t="str">
        <f>VLOOKUP($A58,'[3]Master From ECAP'!$A:$AJ,4,FALSE)</f>
        <v>North York</v>
      </c>
      <c r="E58" s="47" t="str">
        <f>VLOOKUP($A58,'[3]Master From ECAP'!$A:$AJ,5,FALSE)</f>
        <v>M9L 1X6</v>
      </c>
      <c r="F58" s="47">
        <f>VLOOKUP($A58,'[3]Master From ECAP'!$A:$AJ,6,FALSE)</f>
        <v>13153</v>
      </c>
      <c r="G58" s="47" t="s">
        <v>53</v>
      </c>
      <c r="H58" s="47">
        <f>VLOOKUP($A58,'[3]Master From ECAP'!$A:$AJ,8,FALSE)</f>
        <v>168</v>
      </c>
      <c r="I58" s="47">
        <f>VLOOKUP($A58,'[3]Master From ECAP'!$A:$AJ,9,FALSE)</f>
        <v>0</v>
      </c>
      <c r="J58" s="47">
        <f>VLOOKUP($A58,'[3]Master From ECAP'!$A:$AJ,10,FALSE)</f>
        <v>155135.672001</v>
      </c>
      <c r="K58" s="47" t="str">
        <f>VLOOKUP($A58,'[3]Master From ECAP'!$A:$AJ,11,FALSE)</f>
        <v>kWh</v>
      </c>
      <c r="L58" s="47">
        <f>VLOOKUP($A58,'[3]Master From ECAP'!$A:$AJ,12,FALSE)</f>
        <v>14947.105882000002</v>
      </c>
      <c r="M58" s="47" t="s">
        <v>46</v>
      </c>
      <c r="AF58" s="48">
        <f>VLOOKUP($A58,'[3]Calculated Master'!$A:$P,13,FALSE)</f>
        <v>34600.294453016584</v>
      </c>
      <c r="AG58" s="49">
        <f>IF(F58&gt;0,VLOOKUP($A58,'[3]Calculated Master'!$A:$P,14,FALSE),"")</f>
        <v>23.791465697555804</v>
      </c>
      <c r="AH58" s="49" t="str">
        <f>IF(I58&gt;0,VLOOKUP($A58,'[3]Calculated Master'!$A:$P,15,FALSE),"")</f>
        <v/>
      </c>
      <c r="AI58" s="47" t="str">
        <f>VLOOKUP($A58,'[3]Master From ECAP'!$A:$AJ,35,FALSE)</f>
        <v>50TY</v>
      </c>
      <c r="AJ58" s="47" t="str">
        <f>VLOOKUP($A58,'[3]Master From ECAP'!$A:$AJ,36,FALSE)</f>
        <v>Ambulance Stations</v>
      </c>
    </row>
    <row r="59" spans="1:36" ht="15">
      <c r="A59" s="46" t="s">
        <v>102</v>
      </c>
      <c r="B59" s="47" t="str">
        <f>VLOOKUP(VLOOKUP(A59,'[3]Calculated Master'!A:Z,2,FALSE),'[3]Conversion Factors'!A:C,2,FALSE)</f>
        <v>Ambulance stations and associated offices and facilities</v>
      </c>
      <c r="C59" s="47" t="str">
        <f>VLOOKUP($A59,'[3]Master From ECAP'!$A:$AJ,3,FALSE)</f>
        <v>2015 Lawrence Ave.W.</v>
      </c>
      <c r="D59" s="47" t="str">
        <f>VLOOKUP($A59,'[3]Master From ECAP'!$A:$AJ,4,FALSE)</f>
        <v>Toronto</v>
      </c>
      <c r="E59" s="47" t="str">
        <f>VLOOKUP($A59,'[3]Master From ECAP'!$A:$AJ,5,FALSE)</f>
        <v>M9N 3V5</v>
      </c>
      <c r="F59" s="47">
        <f>VLOOKUP($A59,'[3]Master From ECAP'!$A:$AJ,6,FALSE)</f>
        <v>5005</v>
      </c>
      <c r="G59" s="47" t="s">
        <v>53</v>
      </c>
      <c r="H59" s="47">
        <f>VLOOKUP($A59,'[3]Master From ECAP'!$A:$AJ,8,FALSE)</f>
        <v>168</v>
      </c>
      <c r="I59" s="47">
        <f>VLOOKUP($A59,'[3]Master From ECAP'!$A:$AJ,9,FALSE)</f>
        <v>0</v>
      </c>
      <c r="J59" s="47">
        <f>VLOOKUP($A59,'[3]Master From ECAP'!$A:$AJ,10,FALSE)</f>
        <v>61059.502485999998</v>
      </c>
      <c r="K59" s="47" t="str">
        <f>VLOOKUP($A59,'[3]Master From ECAP'!$A:$AJ,11,FALSE)</f>
        <v>kWh</v>
      </c>
      <c r="L59" s="47">
        <f>VLOOKUP($A59,'[3]Master From ECAP'!$A:$AJ,12,FALSE)</f>
        <v>9522.6313179999997</v>
      </c>
      <c r="M59" s="47" t="s">
        <v>46</v>
      </c>
      <c r="AF59" s="48">
        <f>VLOOKUP($A59,'[3]Calculated Master'!$A:$P,13,FALSE)</f>
        <v>20532.427587931423</v>
      </c>
      <c r="AG59" s="49">
        <f>IF(F59&gt;0,VLOOKUP($A59,'[3]Calculated Master'!$A:$P,14,FALSE),"")</f>
        <v>32.285269908261753</v>
      </c>
      <c r="AH59" s="49" t="str">
        <f>IF(I59&gt;0,VLOOKUP($A59,'[3]Calculated Master'!$A:$P,15,FALSE),"")</f>
        <v/>
      </c>
      <c r="AI59" s="47" t="str">
        <f>VLOOKUP($A59,'[3]Master From ECAP'!$A:$AJ,35,FALSE)</f>
        <v>AS10</v>
      </c>
      <c r="AJ59" s="47" t="str">
        <f>VLOOKUP($A59,'[3]Master From ECAP'!$A:$AJ,36,FALSE)</f>
        <v>Ambulance Stations</v>
      </c>
    </row>
    <row r="60" spans="1:36" ht="15">
      <c r="A60" s="46" t="s">
        <v>103</v>
      </c>
      <c r="B60" s="47" t="str">
        <f>VLOOKUP(VLOOKUP(A60,'[3]Calculated Master'!A:Z,2,FALSE),'[3]Conversion Factors'!A:C,2,FALSE)</f>
        <v>Ambulance stations and associated offices and facilities</v>
      </c>
      <c r="C60" s="47" t="str">
        <f>VLOOKUP($A60,'[3]Master From ECAP'!$A:$AJ,3,FALSE)</f>
        <v>1135 Caledonia Rd</v>
      </c>
      <c r="D60" s="47" t="str">
        <f>VLOOKUP($A60,'[3]Master From ECAP'!$A:$AJ,4,FALSE)</f>
        <v>North York</v>
      </c>
      <c r="E60" s="47" t="str">
        <f>VLOOKUP($A60,'[3]Master From ECAP'!$A:$AJ,5,FALSE)</f>
        <v>M6A 2W9</v>
      </c>
      <c r="F60" s="47">
        <f>VLOOKUP($A60,'[3]Master From ECAP'!$A:$AJ,6,FALSE)</f>
        <v>3574</v>
      </c>
      <c r="G60" s="47" t="s">
        <v>53</v>
      </c>
      <c r="H60" s="47">
        <f>VLOOKUP($A60,'[3]Master From ECAP'!$A:$AJ,8,FALSE)</f>
        <v>168</v>
      </c>
      <c r="I60" s="47">
        <f>VLOOKUP($A60,'[3]Master From ECAP'!$A:$AJ,9,FALSE)</f>
        <v>0</v>
      </c>
      <c r="J60" s="47">
        <f>VLOOKUP($A60,'[3]Master From ECAP'!$A:$AJ,10,FALSE)</f>
        <v>32518.56625</v>
      </c>
      <c r="K60" s="47" t="str">
        <f>VLOOKUP($A60,'[3]Master From ECAP'!$A:$AJ,11,FALSE)</f>
        <v>kWh</v>
      </c>
      <c r="L60" s="47">
        <f>VLOOKUP($A60,'[3]Master From ECAP'!$A:$AJ,12,FALSE)</f>
        <v>10804.889214999999</v>
      </c>
      <c r="M60" s="47" t="s">
        <v>46</v>
      </c>
      <c r="AF60" s="48">
        <f>VLOOKUP($A60,'[3]Calculated Master'!$A:$P,13,FALSE)</f>
        <v>21826.682642843349</v>
      </c>
      <c r="AG60" s="49">
        <f>IF(F60&gt;0,VLOOKUP($A60,'[3]Calculated Master'!$A:$P,14,FALSE),"")</f>
        <v>41.013764467350782</v>
      </c>
      <c r="AH60" s="49" t="str">
        <f>IF(I60&gt;0,VLOOKUP($A60,'[3]Calculated Master'!$A:$P,15,FALSE),"")</f>
        <v/>
      </c>
      <c r="AI60" s="47" t="str">
        <f>VLOOKUP($A60,'[3]Master From ECAP'!$A:$AJ,35,FALSE)</f>
        <v>AS11</v>
      </c>
      <c r="AJ60" s="47" t="str">
        <f>VLOOKUP($A60,'[3]Master From ECAP'!$A:$AJ,36,FALSE)</f>
        <v>Ambulance Stations</v>
      </c>
    </row>
    <row r="61" spans="1:36" ht="15">
      <c r="A61" s="46" t="s">
        <v>104</v>
      </c>
      <c r="B61" s="47" t="str">
        <f>VLOOKUP(VLOOKUP(A61,'[3]Calculated Master'!A:Z,2,FALSE),'[3]Conversion Factors'!A:C,2,FALSE)</f>
        <v>Ambulance stations and associated offices and facilities</v>
      </c>
      <c r="C61" s="47" t="str">
        <f>VLOOKUP($A61,'[3]Master From ECAP'!$A:$AJ,3,FALSE)</f>
        <v>1535 Albion Rd.</v>
      </c>
      <c r="D61" s="47" t="str">
        <f>VLOOKUP($A61,'[3]Master From ECAP'!$A:$AJ,4,FALSE)</f>
        <v>Etobicoke</v>
      </c>
      <c r="E61" s="47" t="str">
        <f>VLOOKUP($A61,'[3]Master From ECAP'!$A:$AJ,5,FALSE)</f>
        <v>M9V 1B2</v>
      </c>
      <c r="F61" s="47">
        <f>VLOOKUP($A61,'[3]Master From ECAP'!$A:$AJ,6,FALSE)</f>
        <v>1938</v>
      </c>
      <c r="G61" s="47" t="s">
        <v>53</v>
      </c>
      <c r="H61" s="47">
        <f>VLOOKUP($A61,'[3]Master From ECAP'!$A:$AJ,8,FALSE)</f>
        <v>168</v>
      </c>
      <c r="I61" s="47">
        <f>VLOOKUP($A61,'[3]Master From ECAP'!$A:$AJ,9,FALSE)</f>
        <v>0</v>
      </c>
      <c r="J61" s="47">
        <f>VLOOKUP($A61,'[3]Master From ECAP'!$A:$AJ,10,FALSE)</f>
        <v>36345.747557000002</v>
      </c>
      <c r="K61" s="47" t="str">
        <f>VLOOKUP($A61,'[3]Master From ECAP'!$A:$AJ,11,FALSE)</f>
        <v>kWh</v>
      </c>
      <c r="L61" s="47">
        <f>VLOOKUP($A61,'[3]Master From ECAP'!$A:$AJ,12,FALSE)</f>
        <v>1565</v>
      </c>
      <c r="M61" s="47" t="s">
        <v>46</v>
      </c>
      <c r="AF61" s="48">
        <f>VLOOKUP($A61,'[3]Calculated Master'!$A:$P,13,FALSE)</f>
        <v>4426.8447522799997</v>
      </c>
      <c r="AG61" s="49">
        <f>IF(F61&gt;0,VLOOKUP($A61,'[3]Calculated Master'!$A:$P,14,FALSE),"")</f>
        <v>27.279261917503693</v>
      </c>
      <c r="AH61" s="49" t="str">
        <f>IF(I61&gt;0,VLOOKUP($A61,'[3]Calculated Master'!$A:$P,15,FALSE),"")</f>
        <v/>
      </c>
      <c r="AI61" s="47" t="str">
        <f>VLOOKUP($A61,'[3]Master From ECAP'!$A:$AJ,35,FALSE)</f>
        <v>AS12</v>
      </c>
      <c r="AJ61" s="47" t="str">
        <f>VLOOKUP($A61,'[3]Master From ECAP'!$A:$AJ,36,FALSE)</f>
        <v>Ambulance Stations</v>
      </c>
    </row>
    <row r="62" spans="1:36" ht="15">
      <c r="A62" s="46" t="s">
        <v>105</v>
      </c>
      <c r="B62" s="47" t="str">
        <f>VLOOKUP(VLOOKUP(A62,'[3]Calculated Master'!A:Z,2,FALSE),'[3]Conversion Factors'!A:C,2,FALSE)</f>
        <v>Ambulance stations and associated offices and facilities</v>
      </c>
      <c r="C62" s="47" t="str">
        <f>VLOOKUP($A62,'[3]Master From ECAP'!$A:$AJ,3,FALSE)</f>
        <v>555 Martin Grove Rd</v>
      </c>
      <c r="D62" s="47" t="str">
        <f>VLOOKUP($A62,'[3]Master From ECAP'!$A:$AJ,4,FALSE)</f>
        <v>Etobicoke</v>
      </c>
      <c r="E62" s="47" t="str">
        <f>VLOOKUP($A62,'[3]Master From ECAP'!$A:$AJ,5,FALSE)</f>
        <v>M9R 4B7</v>
      </c>
      <c r="F62" s="47">
        <f>VLOOKUP($A62,'[3]Master From ECAP'!$A:$AJ,6,FALSE)</f>
        <v>2756</v>
      </c>
      <c r="G62" s="47" t="s">
        <v>53</v>
      </c>
      <c r="H62" s="47">
        <f>VLOOKUP($A62,'[3]Master From ECAP'!$A:$AJ,8,FALSE)</f>
        <v>168</v>
      </c>
      <c r="I62" s="47">
        <f>VLOOKUP($A62,'[3]Master From ECAP'!$A:$AJ,9,FALSE)</f>
        <v>0</v>
      </c>
      <c r="J62" s="47">
        <f>VLOOKUP($A62,'[3]Master From ECAP'!$A:$AJ,10,FALSE)</f>
        <v>28377.286888000002</v>
      </c>
      <c r="K62" s="47" t="str">
        <f>VLOOKUP($A62,'[3]Master From ECAP'!$A:$AJ,11,FALSE)</f>
        <v>kWh</v>
      </c>
      <c r="L62" s="47">
        <f>VLOOKUP($A62,'[3]Master From ECAP'!$A:$AJ,12,FALSE)</f>
        <v>10067.363273000001</v>
      </c>
      <c r="M62" s="47" t="s">
        <v>46</v>
      </c>
      <c r="AF62" s="48">
        <f>VLOOKUP($A62,'[3]Calculated Master'!$A:$P,13,FALSE)</f>
        <v>20259.960811605371</v>
      </c>
      <c r="AG62" s="49">
        <f>IF(F62&gt;0,VLOOKUP($A62,'[3]Calculated Master'!$A:$P,14,FALSE),"")</f>
        <v>48.859224269213762</v>
      </c>
      <c r="AH62" s="49" t="str">
        <f>IF(I62&gt;0,VLOOKUP($A62,'[3]Calculated Master'!$A:$P,15,FALSE),"")</f>
        <v/>
      </c>
      <c r="AI62" s="47" t="str">
        <f>VLOOKUP($A62,'[3]Master From ECAP'!$A:$AJ,35,FALSE)</f>
        <v>AS13</v>
      </c>
      <c r="AJ62" s="47" t="str">
        <f>VLOOKUP($A62,'[3]Master From ECAP'!$A:$AJ,36,FALSE)</f>
        <v>Ambulance Stations</v>
      </c>
    </row>
    <row r="63" spans="1:36" ht="15">
      <c r="A63" s="46" t="s">
        <v>106</v>
      </c>
      <c r="B63" s="47" t="str">
        <f>VLOOKUP(VLOOKUP(A63,'[3]Calculated Master'!A:Z,2,FALSE),'[3]Conversion Factors'!A:C,2,FALSE)</f>
        <v>Ambulance stations and associated offices and facilities</v>
      </c>
      <c r="C63" s="47" t="str">
        <f>VLOOKUP($A63,'[3]Master From ECAP'!$A:$AJ,3,FALSE)</f>
        <v>321 Rexdale Blvd</v>
      </c>
      <c r="D63" s="47" t="str">
        <f>VLOOKUP($A63,'[3]Master From ECAP'!$A:$AJ,4,FALSE)</f>
        <v>Etobicoke</v>
      </c>
      <c r="E63" s="47" t="str">
        <f>VLOOKUP($A63,'[3]Master From ECAP'!$A:$AJ,5,FALSE)</f>
        <v>M9W 1R8</v>
      </c>
      <c r="F63" s="47">
        <f>VLOOKUP($A63,'[3]Master From ECAP'!$A:$AJ,6,FALSE)</f>
        <v>4252</v>
      </c>
      <c r="G63" s="47" t="s">
        <v>53</v>
      </c>
      <c r="H63" s="47">
        <f>VLOOKUP($A63,'[3]Master From ECAP'!$A:$AJ,8,FALSE)</f>
        <v>168</v>
      </c>
      <c r="I63" s="47">
        <f>VLOOKUP($A63,'[3]Master From ECAP'!$A:$AJ,9,FALSE)</f>
        <v>0</v>
      </c>
      <c r="J63" s="47">
        <f>VLOOKUP($A63,'[3]Master From ECAP'!$A:$AJ,10,FALSE)</f>
        <v>57917.869565000001</v>
      </c>
      <c r="K63" s="47" t="str">
        <f>VLOOKUP($A63,'[3]Master From ECAP'!$A:$AJ,11,FALSE)</f>
        <v>kWh</v>
      </c>
      <c r="L63" s="47">
        <f>VLOOKUP($A63,'[3]Master From ECAP'!$A:$AJ,12,FALSE)</f>
        <v>5729.7515149999999</v>
      </c>
      <c r="M63" s="47" t="s">
        <v>46</v>
      </c>
      <c r="AF63" s="48">
        <f>VLOOKUP($A63,'[3]Calculated Master'!$A:$P,13,FALSE)</f>
        <v>13201.46643813035</v>
      </c>
      <c r="AG63" s="49">
        <f>IF(F63&gt;0,VLOOKUP($A63,'[3]Calculated Master'!$A:$P,14,FALSE),"")</f>
        <v>27.847049307911838</v>
      </c>
      <c r="AH63" s="49" t="str">
        <f>IF(I63&gt;0,VLOOKUP($A63,'[3]Calculated Master'!$A:$P,15,FALSE),"")</f>
        <v/>
      </c>
      <c r="AI63" s="47" t="str">
        <f>VLOOKUP($A63,'[3]Master From ECAP'!$A:$AJ,35,FALSE)</f>
        <v>AS14</v>
      </c>
      <c r="AJ63" s="47" t="str">
        <f>VLOOKUP($A63,'[3]Master From ECAP'!$A:$AJ,36,FALSE)</f>
        <v>Ambulance Stations</v>
      </c>
    </row>
    <row r="64" spans="1:36" ht="15">
      <c r="A64" s="46" t="s">
        <v>107</v>
      </c>
      <c r="B64" s="47" t="str">
        <f>VLOOKUP(VLOOKUP(A64,'[3]Calculated Master'!A:Z,2,FALSE),'[3]Conversion Factors'!A:C,2,FALSE)</f>
        <v>Ambulance stations and associated offices and facilities</v>
      </c>
      <c r="C64" s="47" t="str">
        <f>VLOOKUP($A64,'[3]Master From ECAP'!$A:$AJ,3,FALSE)</f>
        <v>643 Eglinton Ave.W.</v>
      </c>
      <c r="D64" s="47" t="str">
        <f>VLOOKUP($A64,'[3]Master From ECAP'!$A:$AJ,4,FALSE)</f>
        <v>Toronto</v>
      </c>
      <c r="E64" s="47" t="str">
        <f>VLOOKUP($A64,'[3]Master From ECAP'!$A:$AJ,5,FALSE)</f>
        <v>M5N 1C5</v>
      </c>
      <c r="F64" s="47">
        <f>VLOOKUP($A64,'[3]Master From ECAP'!$A:$AJ,6,FALSE)</f>
        <v>1345</v>
      </c>
      <c r="G64" s="47" t="s">
        <v>53</v>
      </c>
      <c r="H64" s="47">
        <f>VLOOKUP($A64,'[3]Master From ECAP'!$A:$AJ,8,FALSE)</f>
        <v>168</v>
      </c>
      <c r="I64" s="47">
        <f>VLOOKUP($A64,'[3]Master From ECAP'!$A:$AJ,9,FALSE)</f>
        <v>0</v>
      </c>
      <c r="J64" s="47">
        <f>VLOOKUP($A64,'[3]Master From ECAP'!$A:$AJ,10,FALSE)</f>
        <v>67472.79221</v>
      </c>
      <c r="K64" s="47" t="str">
        <f>VLOOKUP($A64,'[3]Master From ECAP'!$A:$AJ,11,FALSE)</f>
        <v>kWh</v>
      </c>
      <c r="L64" s="47">
        <f>VLOOKUP($A64,'[3]Master From ECAP'!$A:$AJ,12,FALSE)</f>
        <v>14709.879232000001</v>
      </c>
      <c r="M64" s="47" t="s">
        <v>46</v>
      </c>
      <c r="AF64" s="48">
        <f>VLOOKUP($A64,'[3]Calculated Master'!$A:$P,13,FALSE)</f>
        <v>30643.122166638084</v>
      </c>
      <c r="AG64" s="49">
        <f>IF(F64&gt;0,VLOOKUP($A64,'[3]Calculated Master'!$A:$P,14,FALSE),"")</f>
        <v>165.62197866711978</v>
      </c>
      <c r="AH64" s="49" t="str">
        <f>IF(I64&gt;0,VLOOKUP($A64,'[3]Calculated Master'!$A:$P,15,FALSE),"")</f>
        <v/>
      </c>
      <c r="AI64" s="47" t="str">
        <f>VLOOKUP($A64,'[3]Master From ECAP'!$A:$AJ,35,FALSE)</f>
        <v>AS18</v>
      </c>
      <c r="AJ64" s="47" t="str">
        <f>VLOOKUP($A64,'[3]Master From ECAP'!$A:$AJ,36,FALSE)</f>
        <v>Ambulance Stations</v>
      </c>
    </row>
    <row r="65" spans="1:36" ht="15">
      <c r="A65" s="46" t="s">
        <v>108</v>
      </c>
      <c r="B65" s="47" t="str">
        <f>VLOOKUP(VLOOKUP(A65,'[3]Calculated Master'!A:Z,2,FALSE),'[3]Conversion Factors'!A:C,2,FALSE)</f>
        <v>Ambulance stations and associated offices and facilities</v>
      </c>
      <c r="C65" s="47" t="str">
        <f>VLOOKUP($A65,'[3]Master From ECAP'!$A:$AJ,3,FALSE)</f>
        <v>887 Pharmacy Ave</v>
      </c>
      <c r="D65" s="47" t="str">
        <f>VLOOKUP($A65,'[3]Master From ECAP'!$A:$AJ,4,FALSE)</f>
        <v>Scarborough</v>
      </c>
      <c r="E65" s="47" t="str">
        <f>VLOOKUP($A65,'[3]Master From ECAP'!$A:$AJ,5,FALSE)</f>
        <v>M1L 3K9</v>
      </c>
      <c r="F65" s="47">
        <f>VLOOKUP($A65,'[3]Master From ECAP'!$A:$AJ,6,FALSE)</f>
        <v>2799</v>
      </c>
      <c r="G65" s="47" t="s">
        <v>53</v>
      </c>
      <c r="H65" s="47">
        <f>VLOOKUP($A65,'[3]Master From ECAP'!$A:$AJ,8,FALSE)</f>
        <v>168</v>
      </c>
      <c r="I65" s="47">
        <f>VLOOKUP($A65,'[3]Master From ECAP'!$A:$AJ,9,FALSE)</f>
        <v>0</v>
      </c>
      <c r="J65" s="47">
        <f>VLOOKUP($A65,'[3]Master From ECAP'!$A:$AJ,10,FALSE)</f>
        <v>39517.039882999998</v>
      </c>
      <c r="K65" s="47" t="str">
        <f>VLOOKUP($A65,'[3]Master From ECAP'!$A:$AJ,11,FALSE)</f>
        <v>kWh</v>
      </c>
      <c r="L65" s="47">
        <f>VLOOKUP($A65,'[3]Master From ECAP'!$A:$AJ,12,FALSE)</f>
        <v>8744.7161720000004</v>
      </c>
      <c r="M65" s="47" t="s">
        <v>46</v>
      </c>
      <c r="AF65" s="48">
        <f>VLOOKUP($A65,'[3]Calculated Master'!$A:$P,13,FALSE)</f>
        <v>18192.93146010668</v>
      </c>
      <c r="AG65" s="49">
        <f>IF(F65&gt;0,VLOOKUP($A65,'[3]Calculated Master'!$A:$P,14,FALSE),"")</f>
        <v>47.100024786197714</v>
      </c>
      <c r="AH65" s="49" t="str">
        <f>IF(I65&gt;0,VLOOKUP($A65,'[3]Calculated Master'!$A:$P,15,FALSE),"")</f>
        <v/>
      </c>
      <c r="AI65" s="47" t="str">
        <f>VLOOKUP($A65,'[3]Master From ECAP'!$A:$AJ,35,FALSE)</f>
        <v>AS21</v>
      </c>
      <c r="AJ65" s="47" t="str">
        <f>VLOOKUP($A65,'[3]Master From ECAP'!$A:$AJ,36,FALSE)</f>
        <v>Ambulance Stations</v>
      </c>
    </row>
    <row r="66" spans="1:36" ht="15">
      <c r="A66" s="46" t="s">
        <v>109</v>
      </c>
      <c r="B66" s="47" t="str">
        <f>VLOOKUP(VLOOKUP(A66,'[3]Calculated Master'!A:Z,2,FALSE),'[3]Conversion Factors'!A:C,2,FALSE)</f>
        <v>Ambulance stations and associated offices and facilities</v>
      </c>
      <c r="C66" s="47" t="str">
        <f>VLOOKUP($A66,'[3]Master From ECAP'!$A:$AJ,3,FALSE)</f>
        <v>3100 Eglinton Ave. E.</v>
      </c>
      <c r="D66" s="47" t="str">
        <f>VLOOKUP($A66,'[3]Master From ECAP'!$A:$AJ,4,FALSE)</f>
        <v>Scarborough</v>
      </c>
      <c r="E66" s="47" t="str">
        <f>VLOOKUP($A66,'[3]Master From ECAP'!$A:$AJ,5,FALSE)</f>
        <v>M1J 2H1</v>
      </c>
      <c r="F66" s="47">
        <f>VLOOKUP($A66,'[3]Master From ECAP'!$A:$AJ,6,FALSE)</f>
        <v>2583</v>
      </c>
      <c r="G66" s="47" t="s">
        <v>53</v>
      </c>
      <c r="H66" s="47">
        <f>VLOOKUP($A66,'[3]Master From ECAP'!$A:$AJ,8,FALSE)</f>
        <v>168</v>
      </c>
      <c r="I66" s="47">
        <f>VLOOKUP($A66,'[3]Master From ECAP'!$A:$AJ,9,FALSE)</f>
        <v>0</v>
      </c>
      <c r="J66" s="47">
        <f>VLOOKUP($A66,'[3]Master From ECAP'!$A:$AJ,10,FALSE)</f>
        <v>42799.235403000006</v>
      </c>
      <c r="K66" s="47" t="str">
        <f>VLOOKUP($A66,'[3]Master From ECAP'!$A:$AJ,11,FALSE)</f>
        <v>kWh</v>
      </c>
      <c r="L66" s="47">
        <f>VLOOKUP($A66,'[3]Master From ECAP'!$A:$AJ,12,FALSE)</f>
        <v>3545.119318</v>
      </c>
      <c r="M66" s="47" t="s">
        <v>46</v>
      </c>
      <c r="AF66" s="48">
        <f>VLOOKUP($A66,'[3]Calculated Master'!$A:$P,13,FALSE)</f>
        <v>8446.597133331421</v>
      </c>
      <c r="AG66" s="49">
        <f>IF(F66&gt;0,VLOOKUP($A66,'[3]Calculated Master'!$A:$P,14,FALSE),"")</f>
        <v>31.058592704033707</v>
      </c>
      <c r="AH66" s="49" t="str">
        <f>IF(I66&gt;0,VLOOKUP($A66,'[3]Calculated Master'!$A:$P,15,FALSE),"")</f>
        <v/>
      </c>
      <c r="AI66" s="47" t="str">
        <f>VLOOKUP($A66,'[3]Master From ECAP'!$A:$AJ,35,FALSE)</f>
        <v>AS22</v>
      </c>
      <c r="AJ66" s="47" t="str">
        <f>VLOOKUP($A66,'[3]Master From ECAP'!$A:$AJ,36,FALSE)</f>
        <v>Ambulance Stations</v>
      </c>
    </row>
    <row r="67" spans="1:36" ht="15">
      <c r="A67" s="46" t="s">
        <v>110</v>
      </c>
      <c r="B67" s="47" t="str">
        <f>VLOOKUP(VLOOKUP(A67,'[3]Calculated Master'!A:Z,2,FALSE),'[3]Conversion Factors'!A:C,2,FALSE)</f>
        <v>Ambulance stations and associated offices and facilities</v>
      </c>
      <c r="C67" s="47" t="str">
        <f>VLOOKUP($A67,'[3]Master From ECAP'!$A:$AJ,3,FALSE)</f>
        <v>3061 Birchmount Rd</v>
      </c>
      <c r="D67" s="47" t="str">
        <f>VLOOKUP($A67,'[3]Master From ECAP'!$A:$AJ,4,FALSE)</f>
        <v>Scarborough</v>
      </c>
      <c r="E67" s="47" t="str">
        <f>VLOOKUP($A67,'[3]Master From ECAP'!$A:$AJ,5,FALSE)</f>
        <v>M1W 2S4</v>
      </c>
      <c r="F67" s="47">
        <f>VLOOKUP($A67,'[3]Master From ECAP'!$A:$AJ,6,FALSE)</f>
        <v>2659</v>
      </c>
      <c r="G67" s="47" t="s">
        <v>53</v>
      </c>
      <c r="H67" s="47">
        <f>VLOOKUP($A67,'[3]Master From ECAP'!$A:$AJ,8,FALSE)</f>
        <v>168</v>
      </c>
      <c r="I67" s="47">
        <f>VLOOKUP($A67,'[3]Master From ECAP'!$A:$AJ,9,FALSE)</f>
        <v>0</v>
      </c>
      <c r="J67" s="47">
        <f>VLOOKUP($A67,'[3]Master From ECAP'!$A:$AJ,10,FALSE)</f>
        <v>24869.985809999998</v>
      </c>
      <c r="K67" s="47" t="str">
        <f>VLOOKUP($A67,'[3]Master From ECAP'!$A:$AJ,11,FALSE)</f>
        <v>kWh</v>
      </c>
      <c r="L67" s="47">
        <f>VLOOKUP($A67,'[3]Master From ECAP'!$A:$AJ,12,FALSE)</f>
        <v>5452.8754550000003</v>
      </c>
      <c r="M67" s="47" t="s">
        <v>46</v>
      </c>
      <c r="AF67" s="48">
        <f>VLOOKUP($A67,'[3]Calculated Master'!$A:$P,13,FALSE)</f>
        <v>11353.57240550895</v>
      </c>
      <c r="AG67" s="49">
        <f>IF(F67&gt;0,VLOOKUP($A67,'[3]Calculated Master'!$A:$P,14,FALSE),"")</f>
        <v>31.002151716387754</v>
      </c>
      <c r="AH67" s="49" t="str">
        <f>IF(I67&gt;0,VLOOKUP($A67,'[3]Calculated Master'!$A:$P,15,FALSE),"")</f>
        <v/>
      </c>
      <c r="AI67" s="47" t="str">
        <f>VLOOKUP($A67,'[3]Master From ECAP'!$A:$AJ,35,FALSE)</f>
        <v>AS24</v>
      </c>
      <c r="AJ67" s="47" t="str">
        <f>VLOOKUP($A67,'[3]Master From ECAP'!$A:$AJ,36,FALSE)</f>
        <v>Ambulance Stations</v>
      </c>
    </row>
    <row r="68" spans="1:36" ht="15">
      <c r="A68" s="46" t="s">
        <v>111</v>
      </c>
      <c r="B68" s="47" t="str">
        <f>VLOOKUP(VLOOKUP(A68,'[3]Calculated Master'!A:Z,2,FALSE),'[3]Conversion Factors'!A:C,2,FALSE)</f>
        <v>Ambulance stations and associated offices and facilities</v>
      </c>
      <c r="C68" s="47" t="str">
        <f>VLOOKUP($A68,'[3]Master From ECAP'!$A:$AJ,3,FALSE)</f>
        <v>2900 Lawrence Ave.E.</v>
      </c>
      <c r="D68" s="47" t="str">
        <f>VLOOKUP($A68,'[3]Master From ECAP'!$A:$AJ,4,FALSE)</f>
        <v>Toronto</v>
      </c>
      <c r="E68" s="47" t="str">
        <f>VLOOKUP($A68,'[3]Master From ECAP'!$A:$AJ,5,FALSE)</f>
        <v>M1P 2TS</v>
      </c>
      <c r="F68" s="47">
        <f>VLOOKUP($A68,'[3]Master From ECAP'!$A:$AJ,6,FALSE)</f>
        <v>1905</v>
      </c>
      <c r="G68" s="47" t="s">
        <v>53</v>
      </c>
      <c r="H68" s="47">
        <f>VLOOKUP($A68,'[3]Master From ECAP'!$A:$AJ,8,FALSE)</f>
        <v>168</v>
      </c>
      <c r="I68" s="47">
        <f>VLOOKUP($A68,'[3]Master From ECAP'!$A:$AJ,9,FALSE)</f>
        <v>0</v>
      </c>
      <c r="J68" s="47">
        <f>VLOOKUP($A68,'[3]Master From ECAP'!$A:$AJ,10,FALSE)</f>
        <v>40286.004148</v>
      </c>
      <c r="K68" s="47" t="str">
        <f>VLOOKUP($A68,'[3]Master From ECAP'!$A:$AJ,11,FALSE)</f>
        <v>kWh</v>
      </c>
      <c r="L68" s="47">
        <f>VLOOKUP($A68,'[3]Master From ECAP'!$A:$AJ,12,FALSE)</f>
        <v>10379.105294999999</v>
      </c>
      <c r="M68" s="47" t="s">
        <v>46</v>
      </c>
      <c r="AF68" s="48">
        <f>VLOOKUP($A68,'[3]Calculated Master'!$A:$P,13,FALSE)</f>
        <v>21328.522703778552</v>
      </c>
      <c r="AG68" s="49">
        <f>IF(F68&gt;0,VLOOKUP($A68,'[3]Calculated Master'!$A:$P,14,FALSE),"")</f>
        <v>78.664446681675358</v>
      </c>
      <c r="AH68" s="49" t="str">
        <f>IF(I68&gt;0,VLOOKUP($A68,'[3]Calculated Master'!$A:$P,15,FALSE),"")</f>
        <v/>
      </c>
      <c r="AI68" s="47" t="str">
        <f>VLOOKUP($A68,'[3]Master From ECAP'!$A:$AJ,35,FALSE)</f>
        <v>AS28</v>
      </c>
      <c r="AJ68" s="47" t="str">
        <f>VLOOKUP($A68,'[3]Master From ECAP'!$A:$AJ,36,FALSE)</f>
        <v>Ambulance Stations</v>
      </c>
    </row>
    <row r="69" spans="1:36" ht="15">
      <c r="A69" s="46" t="s">
        <v>112</v>
      </c>
      <c r="B69" s="47" t="str">
        <f>VLOOKUP(VLOOKUP(A69,'[3]Calculated Master'!A:Z,2,FALSE),'[3]Conversion Factors'!A:C,2,FALSE)</f>
        <v>Ambulance stations and associated offices and facilities</v>
      </c>
      <c r="C69" s="47" t="str">
        <f>VLOOKUP($A69,'[3]Master From ECAP'!$A:$AJ,3,FALSE)</f>
        <v>100 Turnberry Ave</v>
      </c>
      <c r="D69" s="47" t="str">
        <f>VLOOKUP($A69,'[3]Master From ECAP'!$A:$AJ,4,FALSE)</f>
        <v>Toronto</v>
      </c>
      <c r="E69" s="47" t="str">
        <f>VLOOKUP($A69,'[3]Master From ECAP'!$A:$AJ,5,FALSE)</f>
        <v>M6N 1R1</v>
      </c>
      <c r="F69" s="47">
        <f>VLOOKUP($A69,'[3]Master From ECAP'!$A:$AJ,6,FALSE)</f>
        <v>16380</v>
      </c>
      <c r="G69" s="47" t="s">
        <v>53</v>
      </c>
      <c r="H69" s="47">
        <f>VLOOKUP($A69,'[3]Master From ECAP'!$A:$AJ,8,FALSE)</f>
        <v>168</v>
      </c>
      <c r="I69" s="47">
        <f>VLOOKUP($A69,'[3]Master From ECAP'!$A:$AJ,9,FALSE)</f>
        <v>0</v>
      </c>
      <c r="J69" s="47">
        <f>VLOOKUP($A69,'[3]Master From ECAP'!$A:$AJ,10,FALSE)</f>
        <v>202466.186778</v>
      </c>
      <c r="K69" s="47" t="str">
        <f>VLOOKUP($A69,'[3]Master From ECAP'!$A:$AJ,11,FALSE)</f>
        <v>kWh</v>
      </c>
      <c r="L69" s="47">
        <f>VLOOKUP($A69,'[3]Master From ECAP'!$A:$AJ,12,FALSE)</f>
        <v>49396.337160999996</v>
      </c>
      <c r="M69" s="47" t="s">
        <v>46</v>
      </c>
      <c r="AF69" s="48">
        <f>VLOOKUP($A69,'[3]Calculated Master'!$A:$P,13,FALSE)</f>
        <v>101936.37521250009</v>
      </c>
      <c r="AG69" s="49">
        <f>IF(F69&gt;0,VLOOKUP($A69,'[3]Calculated Master'!$A:$P,14,FALSE),"")</f>
        <v>44.196075289404618</v>
      </c>
      <c r="AH69" s="49" t="str">
        <f>IF(I69&gt;0,VLOOKUP($A69,'[3]Calculated Master'!$A:$P,15,FALSE),"")</f>
        <v/>
      </c>
      <c r="AI69" s="47" t="str">
        <f>VLOOKUP($A69,'[3]Master From ECAP'!$A:$AJ,35,FALSE)</f>
        <v>AS30</v>
      </c>
      <c r="AJ69" s="47" t="str">
        <f>VLOOKUP($A69,'[3]Master From ECAP'!$A:$AJ,36,FALSE)</f>
        <v>Ambulance Stations</v>
      </c>
    </row>
    <row r="70" spans="1:36" ht="15">
      <c r="A70" s="46" t="s">
        <v>113</v>
      </c>
      <c r="B70" s="47" t="str">
        <f>VLOOKUP(VLOOKUP(A70,'[3]Calculated Master'!A:Z,2,FALSE),'[3]Conversion Factors'!A:C,2,FALSE)</f>
        <v>Ambulance stations and associated offices and facilities</v>
      </c>
      <c r="C70" s="47" t="str">
        <f>VLOOKUP($A70,'[3]Master From ECAP'!$A:$AJ,3,FALSE)</f>
        <v>4219 Dundas St.W.</v>
      </c>
      <c r="D70" s="47" t="str">
        <f>VLOOKUP($A70,'[3]Master From ECAP'!$A:$AJ,4,FALSE)</f>
        <v>Etobicoke</v>
      </c>
      <c r="E70" s="47" t="str">
        <f>VLOOKUP($A70,'[3]Master From ECAP'!$A:$AJ,5,FALSE)</f>
        <v>M8X 1Y3</v>
      </c>
      <c r="F70" s="47">
        <f>VLOOKUP($A70,'[3]Master From ECAP'!$A:$AJ,6,FALSE)</f>
        <v>2831</v>
      </c>
      <c r="G70" s="47" t="s">
        <v>53</v>
      </c>
      <c r="H70" s="47">
        <f>VLOOKUP($A70,'[3]Master From ECAP'!$A:$AJ,8,FALSE)</f>
        <v>168</v>
      </c>
      <c r="I70" s="47">
        <f>VLOOKUP($A70,'[3]Master From ECAP'!$A:$AJ,9,FALSE)</f>
        <v>0</v>
      </c>
      <c r="J70" s="47">
        <f>VLOOKUP($A70,'[3]Master From ECAP'!$A:$AJ,10,FALSE)</f>
        <v>40930.251701000001</v>
      </c>
      <c r="K70" s="47" t="str">
        <f>VLOOKUP($A70,'[3]Master From ECAP'!$A:$AJ,11,FALSE)</f>
        <v>kWh</v>
      </c>
      <c r="L70" s="47">
        <f>VLOOKUP($A70,'[3]Master From ECAP'!$A:$AJ,12,FALSE)</f>
        <v>5044.8266670000003</v>
      </c>
      <c r="M70" s="47" t="s">
        <v>46</v>
      </c>
      <c r="AF70" s="48">
        <f>VLOOKUP($A70,'[3]Calculated Master'!$A:$P,13,FALSE)</f>
        <v>11220.816839073232</v>
      </c>
      <c r="AG70" s="49">
        <f>IF(F70&gt;0,VLOOKUP($A70,'[3]Calculated Master'!$A:$P,14,FALSE),"")</f>
        <v>33.270005652289669</v>
      </c>
      <c r="AH70" s="49" t="str">
        <f>IF(I70&gt;0,VLOOKUP($A70,'[3]Calculated Master'!$A:$P,15,FALSE),"")</f>
        <v/>
      </c>
      <c r="AI70" s="47" t="str">
        <f>VLOOKUP($A70,'[3]Master From ECAP'!$A:$AJ,35,FALSE)</f>
        <v>AS31</v>
      </c>
      <c r="AJ70" s="47" t="str">
        <f>VLOOKUP($A70,'[3]Master From ECAP'!$A:$AJ,36,FALSE)</f>
        <v>Ambulance Stations</v>
      </c>
    </row>
    <row r="71" spans="1:36" ht="15">
      <c r="A71" s="46" t="s">
        <v>114</v>
      </c>
      <c r="B71" s="47" t="str">
        <f>VLOOKUP(VLOOKUP(A71,'[3]Calculated Master'!A:Z,2,FALSE),'[3]Conversion Factors'!A:C,2,FALSE)</f>
        <v>Ambulance stations and associated offices and facilities</v>
      </c>
      <c r="C71" s="47" t="str">
        <f>VLOOKUP($A71,'[3]Master From ECAP'!$A:$AJ,3,FALSE)</f>
        <v>9 Clendenan Ave.</v>
      </c>
      <c r="D71" s="47" t="str">
        <f>VLOOKUP($A71,'[3]Master From ECAP'!$A:$AJ,4,FALSE)</f>
        <v>Toronto</v>
      </c>
      <c r="E71" s="47" t="str">
        <f>VLOOKUP($A71,'[3]Master From ECAP'!$A:$AJ,5,FALSE)</f>
        <v>M6P 2W4</v>
      </c>
      <c r="F71" s="47">
        <f>VLOOKUP($A71,'[3]Master From ECAP'!$A:$AJ,6,FALSE)</f>
        <v>3218</v>
      </c>
      <c r="G71" s="47" t="s">
        <v>53</v>
      </c>
      <c r="H71" s="47">
        <f>VLOOKUP($A71,'[3]Master From ECAP'!$A:$AJ,8,FALSE)</f>
        <v>168</v>
      </c>
      <c r="I71" s="47">
        <f>VLOOKUP($A71,'[3]Master From ECAP'!$A:$AJ,9,FALSE)</f>
        <v>0</v>
      </c>
      <c r="J71" s="47">
        <f>VLOOKUP($A71,'[3]Master From ECAP'!$A:$AJ,10,FALSE)</f>
        <v>19951.862766999999</v>
      </c>
      <c r="K71" s="47" t="str">
        <f>VLOOKUP($A71,'[3]Master From ECAP'!$A:$AJ,11,FALSE)</f>
        <v>kWh</v>
      </c>
      <c r="L71" s="47">
        <f>VLOOKUP($A71,'[3]Master From ECAP'!$A:$AJ,12,FALSE)</f>
        <v>4581.6732259999999</v>
      </c>
      <c r="M71" s="47" t="s">
        <v>46</v>
      </c>
      <c r="AF71" s="48">
        <f>VLOOKUP($A71,'[3]Calculated Master'!$A:$P,13,FALSE)</f>
        <v>9501.8333213799415</v>
      </c>
      <c r="AG71" s="49">
        <f>IF(F71&gt;0,VLOOKUP($A71,'[3]Calculated Master'!$A:$P,14,FALSE),"")</f>
        <v>21.230427440046281</v>
      </c>
      <c r="AH71" s="49" t="str">
        <f>IF(I71&gt;0,VLOOKUP($A71,'[3]Calculated Master'!$A:$P,15,FALSE),"")</f>
        <v/>
      </c>
      <c r="AI71" s="47" t="str">
        <f>VLOOKUP($A71,'[3]Master From ECAP'!$A:$AJ,35,FALSE)</f>
        <v>AS32</v>
      </c>
      <c r="AJ71" s="47" t="str">
        <f>VLOOKUP($A71,'[3]Master From ECAP'!$A:$AJ,36,FALSE)</f>
        <v>Ambulance Stations</v>
      </c>
    </row>
    <row r="72" spans="1:36" ht="15">
      <c r="A72" s="46" t="s">
        <v>115</v>
      </c>
      <c r="B72" s="47" t="str">
        <f>VLOOKUP(VLOOKUP(A72,'[3]Calculated Master'!A:Z,2,FALSE),'[3]Conversion Factors'!A:C,2,FALSE)</f>
        <v>Ambulance stations and associated offices and facilities</v>
      </c>
      <c r="C72" s="47" t="str">
        <f>VLOOKUP($A72,'[3]Master From ECAP'!$A:$AJ,3,FALSE)</f>
        <v>760 Dovercourt Rd</v>
      </c>
      <c r="D72" s="47" t="str">
        <f>VLOOKUP($A72,'[3]Master From ECAP'!$A:$AJ,4,FALSE)</f>
        <v>Toronto</v>
      </c>
      <c r="E72" s="47" t="str">
        <f>VLOOKUP($A72,'[3]Master From ECAP'!$A:$AJ,5,FALSE)</f>
        <v>M6H 2X2</v>
      </c>
      <c r="F72" s="47">
        <f>VLOOKUP($A72,'[3]Master From ECAP'!$A:$AJ,6,FALSE)</f>
        <v>3132</v>
      </c>
      <c r="G72" s="47" t="s">
        <v>53</v>
      </c>
      <c r="H72" s="47">
        <f>VLOOKUP($A72,'[3]Master From ECAP'!$A:$AJ,8,FALSE)</f>
        <v>168</v>
      </c>
      <c r="I72" s="47">
        <f>VLOOKUP($A72,'[3]Master From ECAP'!$A:$AJ,9,FALSE)</f>
        <v>0</v>
      </c>
      <c r="J72" s="47">
        <f>VLOOKUP($A72,'[3]Master From ECAP'!$A:$AJ,10,FALSE)</f>
        <v>32766.324838999997</v>
      </c>
      <c r="K72" s="47" t="str">
        <f>VLOOKUP($A72,'[3]Master From ECAP'!$A:$AJ,11,FALSE)</f>
        <v>kWh</v>
      </c>
      <c r="L72" s="47">
        <f>VLOOKUP($A72,'[3]Master From ECAP'!$A:$AJ,12,FALSE)</f>
        <v>6476.9735609999998</v>
      </c>
      <c r="M72" s="47" t="s">
        <v>46</v>
      </c>
      <c r="AF72" s="48">
        <f>VLOOKUP($A72,'[3]Calculated Master'!$A:$P,13,FALSE)</f>
        <v>13614.89489765609</v>
      </c>
      <c r="AG72" s="49">
        <f>IF(F72&gt;0,VLOOKUP($A72,'[3]Calculated Master'!$A:$P,14,FALSE),"")</f>
        <v>32.293179745383995</v>
      </c>
      <c r="AH72" s="49" t="str">
        <f>IF(I72&gt;0,VLOOKUP($A72,'[3]Calculated Master'!$A:$P,15,FALSE),"")</f>
        <v/>
      </c>
      <c r="AI72" s="47" t="str">
        <f>VLOOKUP($A72,'[3]Master From ECAP'!$A:$AJ,35,FALSE)</f>
        <v>AS33</v>
      </c>
      <c r="AJ72" s="47" t="str">
        <f>VLOOKUP($A72,'[3]Master From ECAP'!$A:$AJ,36,FALSE)</f>
        <v>Ambulance Stations</v>
      </c>
    </row>
    <row r="73" spans="1:36" ht="15">
      <c r="A73" s="46" t="s">
        <v>116</v>
      </c>
      <c r="B73" s="47" t="str">
        <f>VLOOKUP(VLOOKUP(A73,'[3]Calculated Master'!A:Z,2,FALSE),'[3]Conversion Factors'!A:C,2,FALSE)</f>
        <v>Ambulance stations and associated offices and facilities</v>
      </c>
      <c r="C73" s="47" t="str">
        <f>VLOOKUP($A73,'[3]Master From ECAP'!$A:$AJ,3,FALSE)</f>
        <v>674 Markham St</v>
      </c>
      <c r="D73" s="47" t="str">
        <f>VLOOKUP($A73,'[3]Master From ECAP'!$A:$AJ,4,FALSE)</f>
        <v>Toronto</v>
      </c>
      <c r="E73" s="47" t="str">
        <f>VLOOKUP($A73,'[3]Master From ECAP'!$A:$AJ,5,FALSE)</f>
        <v>M6G 2L9</v>
      </c>
      <c r="F73" s="47">
        <f>VLOOKUP($A73,'[3]Master From ECAP'!$A:$AJ,6,FALSE)</f>
        <v>13939</v>
      </c>
      <c r="G73" s="47" t="s">
        <v>53</v>
      </c>
      <c r="H73" s="47">
        <f>VLOOKUP($A73,'[3]Master From ECAP'!$A:$AJ,8,FALSE)</f>
        <v>168</v>
      </c>
      <c r="I73" s="47">
        <f>VLOOKUP($A73,'[3]Master From ECAP'!$A:$AJ,9,FALSE)</f>
        <v>0</v>
      </c>
      <c r="J73" s="47">
        <f>VLOOKUP($A73,'[3]Master From ECAP'!$A:$AJ,10,FALSE)</f>
        <v>63845.014858999995</v>
      </c>
      <c r="K73" s="47" t="str">
        <f>VLOOKUP($A73,'[3]Master From ECAP'!$A:$AJ,11,FALSE)</f>
        <v>kWh</v>
      </c>
      <c r="L73" s="47">
        <f>VLOOKUP($A73,'[3]Master From ECAP'!$A:$AJ,12,FALSE)</f>
        <v>56482.411963999999</v>
      </c>
      <c r="M73" s="47" t="s">
        <v>46</v>
      </c>
      <c r="AF73" s="48">
        <f>VLOOKUP($A73,'[3]Calculated Master'!$A:$P,13,FALSE)</f>
        <v>109852.87377825116</v>
      </c>
      <c r="AG73" s="49">
        <f>IF(F73&gt;0,VLOOKUP($A73,'[3]Calculated Master'!$A:$P,14,FALSE),"")</f>
        <v>47.357476837673907</v>
      </c>
      <c r="AH73" s="49" t="str">
        <f>IF(I73&gt;0,VLOOKUP($A73,'[3]Calculated Master'!$A:$P,15,FALSE),"")</f>
        <v/>
      </c>
      <c r="AI73" s="47" t="str">
        <f>VLOOKUP($A73,'[3]Master From ECAP'!$A:$AJ,35,FALSE)</f>
        <v>AS34</v>
      </c>
      <c r="AJ73" s="47" t="str">
        <f>VLOOKUP($A73,'[3]Master From ECAP'!$A:$AJ,36,FALSE)</f>
        <v>Ambulance Stations</v>
      </c>
    </row>
    <row r="74" spans="1:36" ht="15">
      <c r="A74" s="46" t="s">
        <v>117</v>
      </c>
      <c r="B74" s="47" t="str">
        <f>VLOOKUP(VLOOKUP(A74,'[3]Calculated Master'!A:Z,2,FALSE),'[3]Conversion Factors'!A:C,2,FALSE)</f>
        <v>Ambulance stations and associated offices and facilities</v>
      </c>
      <c r="C74" s="47" t="str">
        <f>VLOOKUP($A74,'[3]Master From ECAP'!$A:$AJ,3,FALSE)</f>
        <v>1288 Queen St.W.</v>
      </c>
      <c r="D74" s="47" t="str">
        <f>VLOOKUP($A74,'[3]Master From ECAP'!$A:$AJ,4,FALSE)</f>
        <v>Toronto</v>
      </c>
      <c r="E74" s="47" t="str">
        <f>VLOOKUP($A74,'[3]Master From ECAP'!$A:$AJ,5,FALSE)</f>
        <v>M6K 1L4</v>
      </c>
      <c r="F74" s="47">
        <f>VLOOKUP($A74,'[3]Master From ECAP'!$A:$AJ,6,FALSE)</f>
        <v>4413</v>
      </c>
      <c r="G74" s="47" t="s">
        <v>53</v>
      </c>
      <c r="H74" s="47">
        <f>VLOOKUP($A74,'[3]Master From ECAP'!$A:$AJ,8,FALSE)</f>
        <v>168</v>
      </c>
      <c r="I74" s="47">
        <f>VLOOKUP($A74,'[3]Master From ECAP'!$A:$AJ,9,FALSE)</f>
        <v>0</v>
      </c>
      <c r="J74" s="47">
        <f>VLOOKUP($A74,'[3]Master From ECAP'!$A:$AJ,10,FALSE)</f>
        <v>50237.894072000003</v>
      </c>
      <c r="K74" s="47" t="str">
        <f>VLOOKUP($A74,'[3]Master From ECAP'!$A:$AJ,11,FALSE)</f>
        <v>kWh</v>
      </c>
      <c r="L74" s="47">
        <f>VLOOKUP($A74,'[3]Master From ECAP'!$A:$AJ,12,FALSE)</f>
        <v>5517.4579940000003</v>
      </c>
      <c r="M74" s="47" t="s">
        <v>46</v>
      </c>
      <c r="AF74" s="48">
        <f>VLOOKUP($A74,'[3]Calculated Master'!$A:$P,13,FALSE)</f>
        <v>12490.975539501862</v>
      </c>
      <c r="AG74" s="49">
        <f>IF(F74&gt;0,VLOOKUP($A74,'[3]Calculated Master'!$A:$P,14,FALSE),"")</f>
        <v>24.582940621805815</v>
      </c>
      <c r="AH74" s="49" t="str">
        <f>IF(I74&gt;0,VLOOKUP($A74,'[3]Calculated Master'!$A:$P,15,FALSE),"")</f>
        <v/>
      </c>
      <c r="AI74" s="47" t="str">
        <f>VLOOKUP($A74,'[3]Master From ECAP'!$A:$AJ,35,FALSE)</f>
        <v>AS37</v>
      </c>
      <c r="AJ74" s="47" t="str">
        <f>VLOOKUP($A74,'[3]Master From ECAP'!$A:$AJ,36,FALSE)</f>
        <v>Ambulance Stations</v>
      </c>
    </row>
    <row r="75" spans="1:36" ht="15">
      <c r="A75" s="46" t="s">
        <v>118</v>
      </c>
      <c r="B75" s="47" t="str">
        <f>VLOOKUP(VLOOKUP(A75,'[3]Calculated Master'!A:Z,2,FALSE),'[3]Conversion Factors'!A:C,2,FALSE)</f>
        <v>Ambulance stations and associated offices and facilities</v>
      </c>
      <c r="C75" s="47" t="str">
        <f>VLOOKUP($A75,'[3]Master From ECAP'!$A:$AJ,3,FALSE)</f>
        <v>259 Horner Ave.</v>
      </c>
      <c r="D75" s="47" t="str">
        <f>VLOOKUP($A75,'[3]Master From ECAP'!$A:$AJ,4,FALSE)</f>
        <v>Etobicoke</v>
      </c>
      <c r="E75" s="47" t="str">
        <f>VLOOKUP($A75,'[3]Master From ECAP'!$A:$AJ,5,FALSE)</f>
        <v>M8Z 4Y3</v>
      </c>
      <c r="F75" s="47">
        <f>VLOOKUP($A75,'[3]Master From ECAP'!$A:$AJ,6,FALSE)</f>
        <v>5102</v>
      </c>
      <c r="G75" s="47" t="s">
        <v>53</v>
      </c>
      <c r="H75" s="47">
        <f>VLOOKUP($A75,'[3]Master From ECAP'!$A:$AJ,8,FALSE)</f>
        <v>168</v>
      </c>
      <c r="I75" s="47">
        <f>VLOOKUP($A75,'[3]Master From ECAP'!$A:$AJ,9,FALSE)</f>
        <v>0</v>
      </c>
      <c r="J75" s="47">
        <f>VLOOKUP($A75,'[3]Master From ECAP'!$A:$AJ,10,FALSE)</f>
        <v>69599.426213999992</v>
      </c>
      <c r="K75" s="47" t="str">
        <f>VLOOKUP($A75,'[3]Master From ECAP'!$A:$AJ,11,FALSE)</f>
        <v>kWh</v>
      </c>
      <c r="L75" s="47">
        <f>VLOOKUP($A75,'[3]Master From ECAP'!$A:$AJ,12,FALSE)</f>
        <v>18773.825264999999</v>
      </c>
      <c r="M75" s="47" t="s">
        <v>46</v>
      </c>
      <c r="AF75" s="48">
        <f>VLOOKUP($A75,'[3]Calculated Master'!$A:$P,13,FALSE)</f>
        <v>38448.425166227855</v>
      </c>
      <c r="AG75" s="49">
        <f>IF(F75&gt;0,VLOOKUP($A75,'[3]Calculated Master'!$A:$P,14,FALSE),"")</f>
        <v>52.48731051987852</v>
      </c>
      <c r="AH75" s="49" t="str">
        <f>IF(I75&gt;0,VLOOKUP($A75,'[3]Calculated Master'!$A:$P,15,FALSE),"")</f>
        <v/>
      </c>
      <c r="AI75" s="47" t="str">
        <f>VLOOKUP($A75,'[3]Master From ECAP'!$A:$AJ,35,FALSE)</f>
        <v>AS38</v>
      </c>
      <c r="AJ75" s="47" t="str">
        <f>VLOOKUP($A75,'[3]Master From ECAP'!$A:$AJ,36,FALSE)</f>
        <v>Ambulance Stations</v>
      </c>
    </row>
    <row r="76" spans="1:36" ht="15">
      <c r="A76" s="46" t="s">
        <v>119</v>
      </c>
      <c r="B76" s="47" t="str">
        <f>VLOOKUP(VLOOKUP(A76,'[3]Calculated Master'!A:Z,2,FALSE),'[3]Conversion Factors'!A:C,2,FALSE)</f>
        <v>Ambulance stations and associated offices and facilities</v>
      </c>
      <c r="C76" s="47" t="str">
        <f>VLOOKUP($A76,'[3]Master From ECAP'!$A:$AJ,3,FALSE)</f>
        <v>155 The East Mall</v>
      </c>
      <c r="D76" s="47" t="str">
        <f>VLOOKUP($A76,'[3]Master From ECAP'!$A:$AJ,4,FALSE)</f>
        <v>Etobicoke</v>
      </c>
      <c r="E76" s="47" t="str">
        <f>VLOOKUP($A76,'[3]Master From ECAP'!$A:$AJ,5,FALSE)</f>
        <v>M8Z 5Y5</v>
      </c>
      <c r="F76" s="47">
        <f>VLOOKUP($A76,'[3]Master From ECAP'!$A:$AJ,6,FALSE)</f>
        <v>1927</v>
      </c>
      <c r="G76" s="47" t="s">
        <v>53</v>
      </c>
      <c r="H76" s="47">
        <f>VLOOKUP($A76,'[3]Master From ECAP'!$A:$AJ,8,FALSE)</f>
        <v>168</v>
      </c>
      <c r="I76" s="47">
        <f>VLOOKUP($A76,'[3]Master From ECAP'!$A:$AJ,9,FALSE)</f>
        <v>0</v>
      </c>
      <c r="J76" s="47">
        <f>VLOOKUP($A76,'[3]Master From ECAP'!$A:$AJ,10,FALSE)</f>
        <v>41646.771455000002</v>
      </c>
      <c r="K76" s="47" t="str">
        <f>VLOOKUP($A76,'[3]Master From ECAP'!$A:$AJ,11,FALSE)</f>
        <v>kWh</v>
      </c>
      <c r="L76" s="47">
        <f>VLOOKUP($A76,'[3]Master From ECAP'!$A:$AJ,12,FALSE)</f>
        <v>0</v>
      </c>
      <c r="M76" s="47" t="s">
        <v>46</v>
      </c>
      <c r="AF76" s="48">
        <f>VLOOKUP($A76,'[3]Calculated Master'!$A:$P,13,FALSE)</f>
        <v>1665.8708582000002</v>
      </c>
      <c r="AG76" s="49">
        <f>IF(F76&gt;0,VLOOKUP($A76,'[3]Calculated Master'!$A:$P,14,FALSE),"")</f>
        <v>21.612322253873586</v>
      </c>
      <c r="AH76" s="49" t="str">
        <f>IF(I76&gt;0,VLOOKUP($A76,'[3]Calculated Master'!$A:$P,15,FALSE),"")</f>
        <v/>
      </c>
      <c r="AI76" s="47" t="str">
        <f>VLOOKUP($A76,'[3]Master From ECAP'!$A:$AJ,35,FALSE)</f>
        <v>AS39</v>
      </c>
      <c r="AJ76" s="47" t="str">
        <f>VLOOKUP($A76,'[3]Master From ECAP'!$A:$AJ,36,FALSE)</f>
        <v>Ambulance Stations</v>
      </c>
    </row>
    <row r="77" spans="1:36" ht="15">
      <c r="A77" s="46" t="s">
        <v>120</v>
      </c>
      <c r="B77" s="47" t="str">
        <f>VLOOKUP(VLOOKUP(A77,'[3]Calculated Master'!A:Z,2,FALSE),'[3]Conversion Factors'!A:C,2,FALSE)</f>
        <v>Ambulance stations and associated offices and facilities</v>
      </c>
      <c r="C77" s="47" t="str">
        <f>VLOOKUP($A77,'[3]Master From ECAP'!$A:$AJ,3,FALSE)</f>
        <v>58 Richmond St.E.</v>
      </c>
      <c r="D77" s="47" t="str">
        <f>VLOOKUP($A77,'[3]Master From ECAP'!$A:$AJ,4,FALSE)</f>
        <v>Toronto</v>
      </c>
      <c r="E77" s="47" t="str">
        <f>VLOOKUP($A77,'[3]Master From ECAP'!$A:$AJ,5,FALSE)</f>
        <v>M5C 1N7</v>
      </c>
      <c r="F77" s="47">
        <f>VLOOKUP($A77,'[3]Master From ECAP'!$A:$AJ,6,FALSE)</f>
        <v>12798</v>
      </c>
      <c r="G77" s="47" t="s">
        <v>53</v>
      </c>
      <c r="H77" s="47">
        <f>VLOOKUP($A77,'[3]Master From ECAP'!$A:$AJ,8,FALSE)</f>
        <v>168</v>
      </c>
      <c r="I77" s="47">
        <f>VLOOKUP($A77,'[3]Master From ECAP'!$A:$AJ,9,FALSE)</f>
        <v>0</v>
      </c>
      <c r="J77" s="47">
        <f>VLOOKUP($A77,'[3]Master From ECAP'!$A:$AJ,10,FALSE)</f>
        <v>164849.34192599999</v>
      </c>
      <c r="K77" s="47" t="str">
        <f>VLOOKUP($A77,'[3]Master From ECAP'!$A:$AJ,11,FALSE)</f>
        <v>kWh</v>
      </c>
      <c r="L77" s="47">
        <f>VLOOKUP($A77,'[3]Master From ECAP'!$A:$AJ,12,FALSE)</f>
        <v>17497.990216000002</v>
      </c>
      <c r="M77" s="47" t="s">
        <v>46</v>
      </c>
      <c r="AF77" s="48">
        <f>VLOOKUP($A77,'[3]Calculated Master'!$A:$P,13,FALSE)</f>
        <v>39834.730710473043</v>
      </c>
      <c r="AG77" s="49">
        <f>IF(F77&gt;0,VLOOKUP($A77,'[3]Calculated Master'!$A:$P,14,FALSE),"")</f>
        <v>27.314572728139545</v>
      </c>
      <c r="AH77" s="49" t="str">
        <f>IF(I77&gt;0,VLOOKUP($A77,'[3]Calculated Master'!$A:$P,15,FALSE),"")</f>
        <v/>
      </c>
      <c r="AI77" s="47" t="str">
        <f>VLOOKUP($A77,'[3]Master From ECAP'!$A:$AJ,35,FALSE)</f>
        <v>AS40</v>
      </c>
      <c r="AJ77" s="47" t="str">
        <f>VLOOKUP($A77,'[3]Master From ECAP'!$A:$AJ,36,FALSE)</f>
        <v>Ambulance Stations</v>
      </c>
    </row>
    <row r="78" spans="1:36" ht="15">
      <c r="A78" s="46" t="s">
        <v>121</v>
      </c>
      <c r="B78" s="47" t="str">
        <f>VLOOKUP(VLOOKUP(A78,'[3]Calculated Master'!A:Z,2,FALSE),'[3]Conversion Factors'!A:C,2,FALSE)</f>
        <v>Ambulance stations and associated offices and facilities</v>
      </c>
      <c r="C78" s="47" t="str">
        <f>VLOOKUP($A78,'[3]Master From ECAP'!$A:$AJ,3,FALSE)</f>
        <v>1300 Pape Ave.</v>
      </c>
      <c r="D78" s="47" t="str">
        <f>VLOOKUP($A78,'[3]Master From ECAP'!$A:$AJ,4,FALSE)</f>
        <v>Toronto</v>
      </c>
      <c r="E78" s="47" t="str">
        <f>VLOOKUP($A78,'[3]Master From ECAP'!$A:$AJ,5,FALSE)</f>
        <v>M4K 3X1</v>
      </c>
      <c r="F78" s="47">
        <f>VLOOKUP($A78,'[3]Master From ECAP'!$A:$AJ,6,FALSE)</f>
        <v>1841</v>
      </c>
      <c r="G78" s="47" t="s">
        <v>53</v>
      </c>
      <c r="H78" s="47">
        <f>VLOOKUP($A78,'[3]Master From ECAP'!$A:$AJ,8,FALSE)</f>
        <v>168</v>
      </c>
      <c r="I78" s="47">
        <f>VLOOKUP($A78,'[3]Master From ECAP'!$A:$AJ,9,FALSE)</f>
        <v>0</v>
      </c>
      <c r="J78" s="47">
        <f>VLOOKUP($A78,'[3]Master From ECAP'!$A:$AJ,10,FALSE)</f>
        <v>84957.880374</v>
      </c>
      <c r="K78" s="47" t="str">
        <f>VLOOKUP($A78,'[3]Master From ECAP'!$A:$AJ,11,FALSE)</f>
        <v>kWh</v>
      </c>
      <c r="L78" s="47">
        <f>VLOOKUP($A78,'[3]Master From ECAP'!$A:$AJ,12,FALSE)</f>
        <v>14369.000670000001</v>
      </c>
      <c r="M78" s="47" t="s">
        <v>46</v>
      </c>
      <c r="AF78" s="48">
        <f>VLOOKUP($A78,'[3]Calculated Master'!$A:$P,13,FALSE)</f>
        <v>30694.962097752305</v>
      </c>
      <c r="AG78" s="49">
        <f>IF(F78&gt;0,VLOOKUP($A78,'[3]Calculated Master'!$A:$P,14,FALSE),"")</f>
        <v>128.54326629704244</v>
      </c>
      <c r="AH78" s="49" t="str">
        <f>IF(I78&gt;0,VLOOKUP($A78,'[3]Calculated Master'!$A:$P,15,FALSE),"")</f>
        <v/>
      </c>
      <c r="AI78" s="47" t="str">
        <f>VLOOKUP($A78,'[3]Master From ECAP'!$A:$AJ,35,FALSE)</f>
        <v>AS41</v>
      </c>
      <c r="AJ78" s="47" t="str">
        <f>VLOOKUP($A78,'[3]Master From ECAP'!$A:$AJ,36,FALSE)</f>
        <v>Ambulance Stations</v>
      </c>
    </row>
    <row r="79" spans="1:36" ht="15">
      <c r="A79" s="46" t="s">
        <v>122</v>
      </c>
      <c r="B79" s="47" t="str">
        <f>VLOOKUP(VLOOKUP(A79,'[3]Calculated Master'!A:Z,2,FALSE),'[3]Conversion Factors'!A:C,2,FALSE)</f>
        <v>Ambulance stations and associated offices and facilities</v>
      </c>
      <c r="C79" s="47" t="str">
        <f>VLOOKUP($A79,'[3]Master From ECAP'!$A:$AJ,3,FALSE)</f>
        <v>1535 Kingston Rd.</v>
      </c>
      <c r="D79" s="47" t="str">
        <f>VLOOKUP($A79,'[3]Master From ECAP'!$A:$AJ,4,FALSE)</f>
        <v>Scarborough</v>
      </c>
      <c r="E79" s="47" t="str">
        <f>VLOOKUP($A79,'[3]Master From ECAP'!$A:$AJ,5,FALSE)</f>
        <v>M1N 1R5</v>
      </c>
      <c r="F79" s="47">
        <f>VLOOKUP($A79,'[3]Master From ECAP'!$A:$AJ,6,FALSE)</f>
        <v>6997</v>
      </c>
      <c r="G79" s="47" t="s">
        <v>53</v>
      </c>
      <c r="H79" s="47">
        <f>VLOOKUP($A79,'[3]Master From ECAP'!$A:$AJ,8,FALSE)</f>
        <v>168</v>
      </c>
      <c r="I79" s="47">
        <f>VLOOKUP($A79,'[3]Master From ECAP'!$A:$AJ,9,FALSE)</f>
        <v>0</v>
      </c>
      <c r="J79" s="47">
        <f>VLOOKUP($A79,'[3]Master From ECAP'!$A:$AJ,10,FALSE)</f>
        <v>122124.68152899999</v>
      </c>
      <c r="K79" s="47" t="str">
        <f>VLOOKUP($A79,'[3]Master From ECAP'!$A:$AJ,11,FALSE)</f>
        <v>kWh</v>
      </c>
      <c r="L79" s="47">
        <f>VLOOKUP($A79,'[3]Master From ECAP'!$A:$AJ,12,FALSE)</f>
        <v>13681.281935000001</v>
      </c>
      <c r="M79" s="47" t="s">
        <v>46</v>
      </c>
      <c r="AF79" s="48">
        <f>VLOOKUP($A79,'[3]Calculated Master'!$A:$P,13,FALSE)</f>
        <v>30875.181740260152</v>
      </c>
      <c r="AG79" s="49">
        <f>IF(F79&gt;0,VLOOKUP($A79,'[3]Calculated Master'!$A:$P,14,FALSE),"")</f>
        <v>38.095617535900736</v>
      </c>
      <c r="AH79" s="49" t="str">
        <f>IF(I79&gt;0,VLOOKUP($A79,'[3]Calculated Master'!$A:$P,15,FALSE),"")</f>
        <v/>
      </c>
      <c r="AI79" s="47" t="str">
        <f>VLOOKUP($A79,'[3]Master From ECAP'!$A:$AJ,35,FALSE)</f>
        <v>AS42</v>
      </c>
      <c r="AJ79" s="47" t="str">
        <f>VLOOKUP($A79,'[3]Master From ECAP'!$A:$AJ,36,FALSE)</f>
        <v>Ambulance Stations</v>
      </c>
    </row>
    <row r="80" spans="1:36" ht="15">
      <c r="A80" s="46" t="s">
        <v>123</v>
      </c>
      <c r="B80" s="47" t="str">
        <f>VLOOKUP(VLOOKUP(A80,'[3]Calculated Master'!A:Z,2,FALSE),'[3]Conversion Factors'!A:C,2,FALSE)</f>
        <v>Ambulance stations and associated offices and facilities</v>
      </c>
      <c r="C80" s="47" t="str">
        <f>VLOOKUP($A80,'[3]Master From ECAP'!$A:$AJ,3,FALSE)</f>
        <v>135 Davenport Rd.</v>
      </c>
      <c r="D80" s="47" t="str">
        <f>VLOOKUP($A80,'[3]Master From ECAP'!$A:$AJ,4,FALSE)</f>
        <v>Toronto</v>
      </c>
      <c r="E80" s="47" t="str">
        <f>VLOOKUP($A80,'[3]Master From ECAP'!$A:$AJ,5,FALSE)</f>
        <v>M5R 1J1</v>
      </c>
      <c r="F80" s="47">
        <f>VLOOKUP($A80,'[3]Master From ECAP'!$A:$AJ,6,FALSE)</f>
        <v>11496</v>
      </c>
      <c r="G80" s="47" t="s">
        <v>53</v>
      </c>
      <c r="H80" s="47">
        <f>VLOOKUP($A80,'[3]Master From ECAP'!$A:$AJ,8,FALSE)</f>
        <v>168</v>
      </c>
      <c r="I80" s="47">
        <f>VLOOKUP($A80,'[3]Master From ECAP'!$A:$AJ,9,FALSE)</f>
        <v>0</v>
      </c>
      <c r="J80" s="47">
        <f>VLOOKUP($A80,'[3]Master From ECAP'!$A:$AJ,10,FALSE)</f>
        <v>85123.411237000008</v>
      </c>
      <c r="K80" s="47" t="str">
        <f>VLOOKUP($A80,'[3]Master From ECAP'!$A:$AJ,11,FALSE)</f>
        <v>kWh</v>
      </c>
      <c r="L80" s="47">
        <f>VLOOKUP($A80,'[3]Master From ECAP'!$A:$AJ,12,FALSE)</f>
        <v>11348.729394</v>
      </c>
      <c r="M80" s="47" t="s">
        <v>46</v>
      </c>
      <c r="AF80" s="48">
        <f>VLOOKUP($A80,'[3]Calculated Master'!$A:$P,13,FALSE)</f>
        <v>24964.004191967859</v>
      </c>
      <c r="AG80" s="49">
        <f>IF(F80&gt;0,VLOOKUP($A80,'[3]Calculated Master'!$A:$P,14,FALSE),"")</f>
        <v>17.826151887149877</v>
      </c>
      <c r="AH80" s="49" t="str">
        <f>IF(I80&gt;0,VLOOKUP($A80,'[3]Calculated Master'!$A:$P,15,FALSE),"")</f>
        <v/>
      </c>
      <c r="AI80" s="47" t="str">
        <f>VLOOKUP($A80,'[3]Master From ECAP'!$A:$AJ,35,FALSE)</f>
        <v>AS45</v>
      </c>
      <c r="AJ80" s="47" t="str">
        <f>VLOOKUP($A80,'[3]Master From ECAP'!$A:$AJ,36,FALSE)</f>
        <v>Ambulance Stations</v>
      </c>
    </row>
    <row r="81" spans="1:36" ht="15">
      <c r="A81" s="46" t="s">
        <v>124</v>
      </c>
      <c r="B81" s="47" t="str">
        <f>VLOOKUP(VLOOKUP(A81,'[3]Calculated Master'!A:Z,2,FALSE),'[3]Conversion Factors'!A:C,2,FALSE)</f>
        <v>Ambulance stations and associated offices and facilities</v>
      </c>
      <c r="C81" s="47" t="str">
        <f>VLOOKUP($A81,'[3]Master From ECAP'!$A:$AJ,3,FALSE)</f>
        <v>105 Cedarvale Ave.</v>
      </c>
      <c r="D81" s="47" t="str">
        <f>VLOOKUP($A81,'[3]Master From ECAP'!$A:$AJ,4,FALSE)</f>
        <v>Toronto</v>
      </c>
      <c r="E81" s="47" t="str">
        <f>VLOOKUP($A81,'[3]Master From ECAP'!$A:$AJ,5,FALSE)</f>
        <v>M4C 4J9</v>
      </c>
      <c r="F81" s="47">
        <f>VLOOKUP($A81,'[3]Master From ECAP'!$A:$AJ,6,FALSE)</f>
        <v>1572</v>
      </c>
      <c r="G81" s="47" t="s">
        <v>53</v>
      </c>
      <c r="H81" s="47">
        <f>VLOOKUP($A81,'[3]Master From ECAP'!$A:$AJ,8,FALSE)</f>
        <v>168</v>
      </c>
      <c r="I81" s="47">
        <f>VLOOKUP($A81,'[3]Master From ECAP'!$A:$AJ,9,FALSE)</f>
        <v>0</v>
      </c>
      <c r="J81" s="47">
        <f>VLOOKUP($A81,'[3]Master From ECAP'!$A:$AJ,10,FALSE)</f>
        <v>21069.711151</v>
      </c>
      <c r="K81" s="47" t="str">
        <f>VLOOKUP($A81,'[3]Master From ECAP'!$A:$AJ,11,FALSE)</f>
        <v>kWh</v>
      </c>
      <c r="L81" s="47">
        <f>VLOOKUP($A81,'[3]Master From ECAP'!$A:$AJ,12,FALSE)</f>
        <v>7445.3177919999998</v>
      </c>
      <c r="M81" s="47" t="s">
        <v>46</v>
      </c>
      <c r="AF81" s="48">
        <f>VLOOKUP($A81,'[3]Calculated Master'!$A:$P,13,FALSE)</f>
        <v>14986.58420232448</v>
      </c>
      <c r="AG81" s="49">
        <f>IF(F81&gt;0,VLOOKUP($A81,'[3]Calculated Master'!$A:$P,14,FALSE),"")</f>
        <v>63.402126303609734</v>
      </c>
      <c r="AH81" s="49" t="str">
        <f>IF(I81&gt;0,VLOOKUP($A81,'[3]Calculated Master'!$A:$P,15,FALSE),"")</f>
        <v/>
      </c>
      <c r="AI81" s="47" t="str">
        <f>VLOOKUP($A81,'[3]Master From ECAP'!$A:$AJ,35,FALSE)</f>
        <v>AS46</v>
      </c>
      <c r="AJ81" s="47" t="str">
        <f>VLOOKUP($A81,'[3]Master From ECAP'!$A:$AJ,36,FALSE)</f>
        <v>Ambulance Stations</v>
      </c>
    </row>
    <row r="82" spans="1:36" ht="15">
      <c r="A82" s="46" t="s">
        <v>125</v>
      </c>
      <c r="B82" s="47" t="str">
        <f>VLOOKUP(VLOOKUP(A82,'[3]Calculated Master'!A:Z,2,FALSE),'[3]Conversion Factors'!A:C,2,FALSE)</f>
        <v>Ambulance stations and associated offices and facilities</v>
      </c>
      <c r="C82" s="47" t="str">
        <f>VLOOKUP($A82,'[3]Master From ECAP'!$A:$AJ,3,FALSE)</f>
        <v>3600 St. Clair Ave. E.</v>
      </c>
      <c r="D82" s="47" t="str">
        <f>VLOOKUP($A82,'[3]Master From ECAP'!$A:$AJ,4,FALSE)</f>
        <v>Scarborough</v>
      </c>
      <c r="E82" s="47" t="str">
        <f>VLOOKUP($A82,'[3]Master From ECAP'!$A:$AJ,5,FALSE)</f>
        <v>M1K 1M2</v>
      </c>
      <c r="F82" s="47">
        <f>VLOOKUP($A82,'[3]Master From ECAP'!$A:$AJ,6,FALSE)</f>
        <v>1787</v>
      </c>
      <c r="G82" s="47" t="s">
        <v>53</v>
      </c>
      <c r="H82" s="47">
        <f>VLOOKUP($A82,'[3]Master From ECAP'!$A:$AJ,8,FALSE)</f>
        <v>168</v>
      </c>
      <c r="I82" s="47">
        <f>VLOOKUP($A82,'[3]Master From ECAP'!$A:$AJ,9,FALSE)</f>
        <v>0</v>
      </c>
      <c r="J82" s="47">
        <f>VLOOKUP($A82,'[3]Master From ECAP'!$A:$AJ,10,FALSE)</f>
        <v>37819.173546999999</v>
      </c>
      <c r="K82" s="47" t="str">
        <f>VLOOKUP($A82,'[3]Master From ECAP'!$A:$AJ,11,FALSE)</f>
        <v>kWh</v>
      </c>
      <c r="L82" s="47">
        <f>VLOOKUP($A82,'[3]Master From ECAP'!$A:$AJ,12,FALSE)</f>
        <v>4697.5100300000004</v>
      </c>
      <c r="M82" s="47" t="s">
        <v>46</v>
      </c>
      <c r="AF82" s="48">
        <f>VLOOKUP($A82,'[3]Calculated Master'!$A:$P,13,FALSE)</f>
        <v>10436.579770770701</v>
      </c>
      <c r="AG82" s="49">
        <f>IF(F82&gt;0,VLOOKUP($A82,'[3]Calculated Master'!$A:$P,14,FALSE),"")</f>
        <v>48.914247720514688</v>
      </c>
      <c r="AH82" s="49" t="str">
        <f>IF(I82&gt;0,VLOOKUP($A82,'[3]Calculated Master'!$A:$P,15,FALSE),"")</f>
        <v/>
      </c>
      <c r="AI82" s="47" t="str">
        <f>VLOOKUP($A82,'[3]Master From ECAP'!$A:$AJ,35,FALSE)</f>
        <v>AS47</v>
      </c>
      <c r="AJ82" s="47" t="str">
        <f>VLOOKUP($A82,'[3]Master From ECAP'!$A:$AJ,36,FALSE)</f>
        <v>Ambulance Stations</v>
      </c>
    </row>
    <row r="83" spans="1:36" ht="15">
      <c r="A83" s="46" t="s">
        <v>126</v>
      </c>
      <c r="B83" s="47" t="str">
        <f>VLOOKUP(VLOOKUP(A83,'[3]Calculated Master'!A:Z,2,FALSE),'[3]Conversion Factors'!A:C,2,FALSE)</f>
        <v>Ambulance stations and associated offices and facilities</v>
      </c>
      <c r="C83" s="47" t="str">
        <f>VLOOKUP($A83,'[3]Master From ECAP'!$A:$AJ,3,FALSE)</f>
        <v>64 Murray Rd</v>
      </c>
      <c r="D83" s="47" t="str">
        <f>VLOOKUP($A83,'[3]Master From ECAP'!$A:$AJ,4,FALSE)</f>
        <v>North York</v>
      </c>
      <c r="E83" s="47" t="str">
        <f>VLOOKUP($A83,'[3]Master From ECAP'!$A:$AJ,5,FALSE)</f>
        <v>M3K 1T2</v>
      </c>
      <c r="F83" s="47">
        <f>VLOOKUP($A83,'[3]Master From ECAP'!$A:$AJ,6,FALSE)</f>
        <v>38760</v>
      </c>
      <c r="G83" s="47" t="s">
        <v>53</v>
      </c>
      <c r="H83" s="47">
        <f>VLOOKUP($A83,'[3]Master From ECAP'!$A:$AJ,8,FALSE)</f>
        <v>168</v>
      </c>
      <c r="I83" s="47">
        <f>VLOOKUP($A83,'[3]Master From ECAP'!$A:$AJ,9,FALSE)</f>
        <v>0</v>
      </c>
      <c r="J83" s="47">
        <f>VLOOKUP($A83,'[3]Master From ECAP'!$A:$AJ,10,FALSE)</f>
        <v>696813.82883599994</v>
      </c>
      <c r="K83" s="47" t="str">
        <f>VLOOKUP($A83,'[3]Master From ECAP'!$A:$AJ,11,FALSE)</f>
        <v>kWh</v>
      </c>
      <c r="L83" s="47">
        <f>VLOOKUP($A83,'[3]Master From ECAP'!$A:$AJ,12,FALSE)</f>
        <v>58512.893965999996</v>
      </c>
      <c r="M83" s="47" t="s">
        <v>46</v>
      </c>
      <c r="AF83" s="48">
        <f>VLOOKUP($A83,'[3]Calculated Master'!$A:$P,13,FALSE)</f>
        <v>139028.91269171055</v>
      </c>
      <c r="AG83" s="49">
        <f>IF(F83&gt;0,VLOOKUP($A83,'[3]Calculated Master'!$A:$P,14,FALSE),"")</f>
        <v>33.91441196525178</v>
      </c>
      <c r="AH83" s="49" t="str">
        <f>IF(I83&gt;0,VLOOKUP($A83,'[3]Calculated Master'!$A:$P,15,FALSE),"")</f>
        <v/>
      </c>
      <c r="AI83" s="47" t="str">
        <f>VLOOKUP($A83,'[3]Master From ECAP'!$A:$AJ,35,FALSE)</f>
        <v>AS52</v>
      </c>
      <c r="AJ83" s="47" t="str">
        <f>VLOOKUP($A83,'[3]Master From ECAP'!$A:$AJ,36,FALSE)</f>
        <v>Ambulance Stations</v>
      </c>
    </row>
    <row r="84" spans="1:36" ht="15">
      <c r="A84" s="46" t="s">
        <v>127</v>
      </c>
      <c r="B84" s="47" t="str">
        <f>VLOOKUP(VLOOKUP(A84,'[3]Calculated Master'!A:Z,2,FALSE),'[3]Conversion Factors'!A:C,2,FALSE)</f>
        <v>Ambulance stations and associated offices and facilities</v>
      </c>
      <c r="C84" s="47" t="str">
        <f>VLOOKUP($A84,'[3]Master From ECAP'!$A:$AJ,3,FALSE)</f>
        <v>4135 Bathurst St.</v>
      </c>
      <c r="D84" s="47" t="str">
        <f>VLOOKUP($A84,'[3]Master From ECAP'!$A:$AJ,4,FALSE)</f>
        <v>North York</v>
      </c>
      <c r="E84" s="47" t="str">
        <f>VLOOKUP($A84,'[3]Master From ECAP'!$A:$AJ,5,FALSE)</f>
        <v>M3H 3P5</v>
      </c>
      <c r="F84" s="47">
        <f>VLOOKUP($A84,'[3]Master From ECAP'!$A:$AJ,6,FALSE)</f>
        <v>1324</v>
      </c>
      <c r="G84" s="47" t="s">
        <v>53</v>
      </c>
      <c r="H84" s="47">
        <f>VLOOKUP($A84,'[3]Master From ECAP'!$A:$AJ,8,FALSE)</f>
        <v>168</v>
      </c>
      <c r="I84" s="47">
        <f>VLOOKUP($A84,'[3]Master From ECAP'!$A:$AJ,9,FALSE)</f>
        <v>0</v>
      </c>
      <c r="J84" s="47">
        <f>VLOOKUP($A84,'[3]Master From ECAP'!$A:$AJ,10,FALSE)</f>
        <v>67467.104323000007</v>
      </c>
      <c r="K84" s="47" t="str">
        <f>VLOOKUP($A84,'[3]Master From ECAP'!$A:$AJ,11,FALSE)</f>
        <v>kWh</v>
      </c>
      <c r="L84" s="47">
        <f>VLOOKUP($A84,'[3]Master From ECAP'!$A:$AJ,12,FALSE)</f>
        <v>15453.041536000001</v>
      </c>
      <c r="M84" s="47" t="s">
        <v>46</v>
      </c>
      <c r="AF84" s="48">
        <f>VLOOKUP($A84,'[3]Calculated Master'!$A:$P,13,FALSE)</f>
        <v>32054.67264844384</v>
      </c>
      <c r="AG84" s="49">
        <f>IF(F84&gt;0,VLOOKUP($A84,'[3]Calculated Master'!$A:$P,14,FALSE),"")</f>
        <v>174.1701288163126</v>
      </c>
      <c r="AH84" s="49" t="str">
        <f>IF(I84&gt;0,VLOOKUP($A84,'[3]Calculated Master'!$A:$P,15,FALSE),"")</f>
        <v/>
      </c>
      <c r="AI84" s="47" t="str">
        <f>VLOOKUP($A84,'[3]Master From ECAP'!$A:$AJ,35,FALSE)</f>
        <v>AS54</v>
      </c>
      <c r="AJ84" s="47" t="str">
        <f>VLOOKUP($A84,'[3]Master From ECAP'!$A:$AJ,36,FALSE)</f>
        <v>Ambulance Stations</v>
      </c>
    </row>
    <row r="85" spans="1:36" ht="15">
      <c r="A85" s="46" t="s">
        <v>128</v>
      </c>
      <c r="B85" s="47" t="str">
        <f>VLOOKUP(VLOOKUP(A85,'[3]Calculated Master'!A:Z,2,FALSE),'[3]Conversion Factors'!A:C,2,FALSE)</f>
        <v>Other</v>
      </c>
      <c r="C85" s="47" t="str">
        <f>VLOOKUP($A85,'[3]Master From ECAP'!$A:$AJ,3,FALSE)</f>
        <v>146 The East Mall</v>
      </c>
      <c r="D85" s="47" t="str">
        <f>VLOOKUP($A85,'[3]Master From ECAP'!$A:$AJ,4,FALSE)</f>
        <v>Etobicoke</v>
      </c>
      <c r="E85" s="47" t="str">
        <f>VLOOKUP($A85,'[3]Master From ECAP'!$A:$AJ,5,FALSE)</f>
        <v>M8Z 5V5</v>
      </c>
      <c r="F85" s="47">
        <f>VLOOKUP($A85,'[3]Master From ECAP'!$A:$AJ,6,FALSE)</f>
        <v>6588</v>
      </c>
      <c r="G85" s="47" t="s">
        <v>53</v>
      </c>
      <c r="H85" s="47">
        <f>VLOOKUP($A85,'[3]Master From ECAP'!$A:$AJ,8,FALSE)</f>
        <v>168</v>
      </c>
      <c r="I85" s="47">
        <f>VLOOKUP($A85,'[3]Master From ECAP'!$A:$AJ,9,FALSE)</f>
        <v>0</v>
      </c>
      <c r="J85" s="47">
        <f>VLOOKUP($A85,'[3]Master From ECAP'!$A:$AJ,10,FALSE)</f>
        <v>282291.97962599999</v>
      </c>
      <c r="K85" s="47" t="str">
        <f>VLOOKUP($A85,'[3]Master From ECAP'!$A:$AJ,11,FALSE)</f>
        <v>kWh</v>
      </c>
      <c r="L85" s="47">
        <f>VLOOKUP($A85,'[3]Master From ECAP'!$A:$AJ,12,FALSE)</f>
        <v>63553.167000000001</v>
      </c>
      <c r="M85" s="47" t="s">
        <v>46</v>
      </c>
      <c r="AF85" s="48">
        <f>VLOOKUP($A85,'[3]Calculated Master'!$A:$P,13,FALSE)</f>
        <v>132022.99500327001</v>
      </c>
      <c r="AG85" s="49">
        <f>IF(F85&gt;0,VLOOKUP($A85,'[3]Calculated Master'!$A:$P,14,FALSE),"")</f>
        <v>144.68851299190968</v>
      </c>
      <c r="AH85" s="49" t="str">
        <f>IF(I85&gt;0,VLOOKUP($A85,'[3]Calculated Master'!$A:$P,15,FALSE),"")</f>
        <v/>
      </c>
      <c r="AI85" s="47" t="str">
        <f>VLOOKUP($A85,'[3]Master From ECAP'!$A:$AJ,35,FALSE)</f>
        <v>ETAC</v>
      </c>
      <c r="AJ85" s="47" t="str">
        <f>VLOOKUP($A85,'[3]Master From ECAP'!$A:$AJ,36,FALSE)</f>
        <v>Animal Centres</v>
      </c>
    </row>
    <row r="86" spans="1:36" ht="15">
      <c r="A86" s="46" t="s">
        <v>129</v>
      </c>
      <c r="B86" s="47" t="str">
        <f>VLOOKUP(VLOOKUP(A86,'[3]Calculated Master'!A:Z,2,FALSE),'[3]Conversion Factors'!A:C,2,FALSE)</f>
        <v>Other</v>
      </c>
      <c r="C86" s="47" t="str">
        <f>VLOOKUP($A86,'[3]Master From ECAP'!$A:$AJ,3,FALSE)</f>
        <v>1300 Sheppard Ave W</v>
      </c>
      <c r="D86" s="47" t="str">
        <f>VLOOKUP($A86,'[3]Master From ECAP'!$A:$AJ,4,FALSE)</f>
        <v>North York</v>
      </c>
      <c r="E86" s="47" t="str">
        <f>VLOOKUP($A86,'[3]Master From ECAP'!$A:$AJ,5,FALSE)</f>
        <v>M3K 2A6</v>
      </c>
      <c r="F86" s="47">
        <f>VLOOKUP($A86,'[3]Master From ECAP'!$A:$AJ,6,FALSE)</f>
        <v>13218</v>
      </c>
      <c r="G86" s="47" t="s">
        <v>53</v>
      </c>
      <c r="H86" s="47">
        <f>VLOOKUP($A86,'[3]Master From ECAP'!$A:$AJ,8,FALSE)</f>
        <v>168</v>
      </c>
      <c r="I86" s="47">
        <f>VLOOKUP($A86,'[3]Master From ECAP'!$A:$AJ,9,FALSE)</f>
        <v>0</v>
      </c>
      <c r="J86" s="47">
        <f>VLOOKUP($A86,'[3]Master From ECAP'!$A:$AJ,10,FALSE)</f>
        <v>338797.52623400005</v>
      </c>
      <c r="K86" s="47" t="str">
        <f>VLOOKUP($A86,'[3]Master From ECAP'!$A:$AJ,11,FALSE)</f>
        <v>kWh</v>
      </c>
      <c r="L86" s="47">
        <f>VLOOKUP($A86,'[3]Master From ECAP'!$A:$AJ,12,FALSE)</f>
        <v>8695.4034479999991</v>
      </c>
      <c r="M86" s="47" t="s">
        <v>46</v>
      </c>
      <c r="AF86" s="48">
        <f>VLOOKUP($A86,'[3]Calculated Master'!$A:$P,13,FALSE)</f>
        <v>30070.472025491123</v>
      </c>
      <c r="AG86" s="49">
        <f>IF(F86&gt;0,VLOOKUP($A86,'[3]Calculated Master'!$A:$P,14,FALSE),"")</f>
        <v>32.576344434090593</v>
      </c>
      <c r="AH86" s="49" t="str">
        <f>IF(I86&gt;0,VLOOKUP($A86,'[3]Calculated Master'!$A:$P,15,FALSE),"")</f>
        <v/>
      </c>
      <c r="AI86" s="47" t="str">
        <f>VLOOKUP($A86,'[3]Master From ECAP'!$A:$AJ,35,FALSE)</f>
        <v>NYAC</v>
      </c>
      <c r="AJ86" s="47" t="str">
        <f>VLOOKUP($A86,'[3]Master From ECAP'!$A:$AJ,36,FALSE)</f>
        <v>Animal Centres</v>
      </c>
    </row>
    <row r="87" spans="1:36" ht="15">
      <c r="A87" s="46" t="s">
        <v>130</v>
      </c>
      <c r="B87" s="47" t="str">
        <f>VLOOKUP(VLOOKUP(A87,'[3]Calculated Master'!A:Z,2,FALSE),'[3]Conversion Factors'!A:C,2,FALSE)</f>
        <v>Other</v>
      </c>
      <c r="C87" s="47" t="str">
        <f>VLOOKUP($A87,'[3]Master From ECAP'!$A:$AJ,3,FALSE)</f>
        <v>821 Progress Ave</v>
      </c>
      <c r="D87" s="47" t="str">
        <f>VLOOKUP($A87,'[3]Master From ECAP'!$A:$AJ,4,FALSE)</f>
        <v>Scarborough</v>
      </c>
      <c r="E87" s="47" t="str">
        <f>VLOOKUP($A87,'[3]Master From ECAP'!$A:$AJ,5,FALSE)</f>
        <v>M1H 2X4</v>
      </c>
      <c r="F87" s="47">
        <f>VLOOKUP($A87,'[3]Master From ECAP'!$A:$AJ,6,FALSE)</f>
        <v>12831</v>
      </c>
      <c r="G87" s="47" t="s">
        <v>53</v>
      </c>
      <c r="H87" s="47">
        <f>VLOOKUP($A87,'[3]Master From ECAP'!$A:$AJ,8,FALSE)</f>
        <v>168</v>
      </c>
      <c r="I87" s="47">
        <f>VLOOKUP($A87,'[3]Master From ECAP'!$A:$AJ,9,FALSE)</f>
        <v>0</v>
      </c>
      <c r="J87" s="47">
        <f>VLOOKUP($A87,'[3]Master From ECAP'!$A:$AJ,10,FALSE)</f>
        <v>345067.692645</v>
      </c>
      <c r="K87" s="47" t="str">
        <f>VLOOKUP($A87,'[3]Master From ECAP'!$A:$AJ,11,FALSE)</f>
        <v>kWh</v>
      </c>
      <c r="L87" s="47">
        <f>VLOOKUP($A87,'[3]Master From ECAP'!$A:$AJ,12,FALSE)</f>
        <v>61121.805805999997</v>
      </c>
      <c r="M87" s="47" t="s">
        <v>46</v>
      </c>
      <c r="AF87" s="48">
        <f>VLOOKUP($A87,'[3]Calculated Master'!$A:$P,13,FALSE)</f>
        <v>129915.19097740014</v>
      </c>
      <c r="AG87" s="49">
        <f>IF(F87&gt;0,VLOOKUP($A87,'[3]Calculated Master'!$A:$P,14,FALSE),"")</f>
        <v>77.181562683074233</v>
      </c>
      <c r="AH87" s="49" t="str">
        <f>IF(I87&gt;0,VLOOKUP($A87,'[3]Calculated Master'!$A:$P,15,FALSE),"")</f>
        <v/>
      </c>
      <c r="AI87" s="47" t="str">
        <f>VLOOKUP($A87,'[3]Master From ECAP'!$A:$AJ,35,FALSE)</f>
        <v>SCAC</v>
      </c>
      <c r="AJ87" s="47" t="str">
        <f>VLOOKUP($A87,'[3]Master From ECAP'!$A:$AJ,36,FALSE)</f>
        <v>Animal Centres</v>
      </c>
    </row>
    <row r="88" spans="1:36" ht="15">
      <c r="A88" s="46" t="s">
        <v>131</v>
      </c>
      <c r="B88" s="47" t="str">
        <f>VLOOKUP(VLOOKUP(A88,'[3]Calculated Master'!A:Z,2,FALSE),'[3]Conversion Factors'!A:C,2,FALSE)</f>
        <v>Other</v>
      </c>
      <c r="C88" s="47" t="str">
        <f>VLOOKUP($A88,'[3]Master From ECAP'!$A:$AJ,3,FALSE)</f>
        <v>1545 Albion Rd</v>
      </c>
      <c r="D88" s="47" t="str">
        <f>VLOOKUP($A88,'[3]Master From ECAP'!$A:$AJ,4,FALSE)</f>
        <v>Etobicoke</v>
      </c>
      <c r="E88" s="47" t="str">
        <f>VLOOKUP($A88,'[3]Master From ECAP'!$A:$AJ,5,FALSE)</f>
        <v>M9V 1B2</v>
      </c>
      <c r="F88" s="47">
        <f>VLOOKUP($A88,'[3]Master From ECAP'!$A:$AJ,6,FALSE)</f>
        <v>5543</v>
      </c>
      <c r="G88" s="47" t="s">
        <v>53</v>
      </c>
      <c r="H88" s="47">
        <f>VLOOKUP($A88,'[3]Master From ECAP'!$A:$AJ,8,FALSE)</f>
        <v>100</v>
      </c>
      <c r="I88" s="47">
        <f>VLOOKUP($A88,'[3]Master From ECAP'!$A:$AJ,9,FALSE)</f>
        <v>0</v>
      </c>
      <c r="J88" s="47">
        <f>VLOOKUP($A88,'[3]Master From ECAP'!$A:$AJ,10,FALSE)</f>
        <v>55621.799107999999</v>
      </c>
      <c r="K88" s="47" t="str">
        <f>VLOOKUP($A88,'[3]Master From ECAP'!$A:$AJ,11,FALSE)</f>
        <v>kWh</v>
      </c>
      <c r="L88" s="47">
        <f>VLOOKUP($A88,'[3]Master From ECAP'!$A:$AJ,12,FALSE)</f>
        <v>16103.509526</v>
      </c>
      <c r="M88" s="47" t="s">
        <v>46</v>
      </c>
      <c r="AF88" s="48">
        <f>VLOOKUP($A88,'[3]Calculated Master'!$A:$P,13,FALSE)</f>
        <v>32816.547975766938</v>
      </c>
      <c r="AG88" s="49">
        <f>IF(F88&gt;0,VLOOKUP($A88,'[3]Calculated Master'!$A:$P,14,FALSE),"")</f>
        <v>40.70408129639597</v>
      </c>
      <c r="AH88" s="49" t="str">
        <f>IF(I88&gt;0,VLOOKUP($A88,'[3]Calculated Master'!$A:$P,15,FALSE),"")</f>
        <v/>
      </c>
      <c r="AI88" s="47" t="str">
        <f>VLOOKUP($A88,'[3]Master From ECAP'!$A:$AJ,35,FALSE)</f>
        <v>ARCC</v>
      </c>
      <c r="AJ88" s="47" t="str">
        <f>VLOOKUP($A88,'[3]Master From ECAP'!$A:$AJ,36,FALSE)</f>
        <v>Child Care Facilities</v>
      </c>
    </row>
    <row r="89" spans="1:36" ht="15">
      <c r="A89" s="46" t="s">
        <v>132</v>
      </c>
      <c r="B89" s="47" t="str">
        <f>VLOOKUP(VLOOKUP(A89,'[3]Calculated Master'!A:Z,2,FALSE),'[3]Conversion Factors'!A:C,2,FALSE)</f>
        <v>Other</v>
      </c>
      <c r="C89" s="47" t="str">
        <f>VLOOKUP($A89,'[3]Master From ECAP'!$A:$AJ,3,FALSE)</f>
        <v>45 Ancaster Rd</v>
      </c>
      <c r="D89" s="47" t="str">
        <f>VLOOKUP($A89,'[3]Master From ECAP'!$A:$AJ,4,FALSE)</f>
        <v>North York</v>
      </c>
      <c r="E89" s="47" t="str">
        <f>VLOOKUP($A89,'[3]Master From ECAP'!$A:$AJ,5,FALSE)</f>
        <v>M3K 1S7</v>
      </c>
      <c r="F89" s="47">
        <f>VLOOKUP($A89,'[3]Master From ECAP'!$A:$AJ,6,FALSE)</f>
        <v>7018</v>
      </c>
      <c r="G89" s="47" t="s">
        <v>53</v>
      </c>
      <c r="H89" s="47">
        <f>VLOOKUP($A89,'[3]Master From ECAP'!$A:$AJ,8,FALSE)</f>
        <v>100</v>
      </c>
      <c r="I89" s="47">
        <f>VLOOKUP($A89,'[3]Master From ECAP'!$A:$AJ,9,FALSE)</f>
        <v>0</v>
      </c>
      <c r="J89" s="47">
        <f>VLOOKUP($A89,'[3]Master From ECAP'!$A:$AJ,10,FALSE)</f>
        <v>149276.839164</v>
      </c>
      <c r="K89" s="47" t="str">
        <f>VLOOKUP($A89,'[3]Master From ECAP'!$A:$AJ,11,FALSE)</f>
        <v>kWh</v>
      </c>
      <c r="L89" s="47">
        <f>VLOOKUP($A89,'[3]Master From ECAP'!$A:$AJ,12,FALSE)</f>
        <v>14633.253749</v>
      </c>
      <c r="M89" s="47" t="s">
        <v>46</v>
      </c>
      <c r="AF89" s="48">
        <f>VLOOKUP($A89,'[3]Calculated Master'!$A:$P,13,FALSE)</f>
        <v>33769.719380997813</v>
      </c>
      <c r="AG89" s="49">
        <f>IF(F89&gt;0,VLOOKUP($A89,'[3]Calculated Master'!$A:$P,14,FALSE),"")</f>
        <v>43.282563864080188</v>
      </c>
      <c r="AH89" s="49" t="str">
        <f>IF(I89&gt;0,VLOOKUP($A89,'[3]Calculated Master'!$A:$P,15,FALSE),"")</f>
        <v/>
      </c>
      <c r="AI89" s="47" t="str">
        <f>VLOOKUP($A89,'[3]Master From ECAP'!$A:$AJ,35,FALSE)</f>
        <v>ACC</v>
      </c>
      <c r="AJ89" s="47" t="str">
        <f>VLOOKUP($A89,'[3]Master From ECAP'!$A:$AJ,36,FALSE)</f>
        <v>Child Care Facilities</v>
      </c>
    </row>
    <row r="90" spans="1:36" ht="15">
      <c r="A90" s="46" t="s">
        <v>133</v>
      </c>
      <c r="B90" s="47" t="str">
        <f>VLOOKUP(VLOOKUP(A90,'[3]Calculated Master'!A:Z,2,FALSE),'[3]Conversion Factors'!A:C,2,FALSE)</f>
        <v>Other</v>
      </c>
      <c r="C90" s="47" t="str">
        <f>VLOOKUP($A90,'[3]Master From ECAP'!$A:$AJ,3,FALSE)</f>
        <v>34 Bathurst</v>
      </c>
      <c r="D90" s="47" t="str">
        <f>VLOOKUP($A90,'[3]Master From ECAP'!$A:$AJ,4,FALSE)</f>
        <v>Toronto</v>
      </c>
      <c r="E90" s="47" t="str">
        <f>VLOOKUP($A90,'[3]Master From ECAP'!$A:$AJ,5,FALSE)</f>
        <v>M5V 2P1</v>
      </c>
      <c r="F90" s="47">
        <f>VLOOKUP($A90,'[3]Master From ECAP'!$A:$AJ,6,FALSE)</f>
        <v>8460</v>
      </c>
      <c r="G90" s="47" t="s">
        <v>53</v>
      </c>
      <c r="H90" s="47">
        <f>VLOOKUP($A90,'[3]Master From ECAP'!$A:$AJ,8,FALSE)</f>
        <v>100</v>
      </c>
      <c r="I90" s="47">
        <f>VLOOKUP($A90,'[3]Master From ECAP'!$A:$AJ,9,FALSE)</f>
        <v>0</v>
      </c>
      <c r="J90" s="47">
        <f>VLOOKUP($A90,'[3]Master From ECAP'!$A:$AJ,10,FALSE)</f>
        <v>61221.500152000001</v>
      </c>
      <c r="K90" s="47" t="str">
        <f>VLOOKUP($A90,'[3]Master From ECAP'!$A:$AJ,11,FALSE)</f>
        <v>kWh</v>
      </c>
      <c r="L90" s="47">
        <f>VLOOKUP($A90,'[3]Master From ECAP'!$A:$AJ,12,FALSE)</f>
        <v>8918.2312080000011</v>
      </c>
      <c r="M90" s="47" t="s">
        <v>46</v>
      </c>
      <c r="AF90" s="48">
        <f>VLOOKUP($A90,'[3]Calculated Master'!$A:$P,13,FALSE)</f>
        <v>19390.734649605525</v>
      </c>
      <c r="AG90" s="49">
        <f>IF(F90&gt;0,VLOOKUP($A90,'[3]Calculated Master'!$A:$P,14,FALSE),"")</f>
        <v>18.365162480815428</v>
      </c>
      <c r="AH90" s="49" t="str">
        <f>IF(I90&gt;0,VLOOKUP($A90,'[3]Calculated Master'!$A:$P,15,FALSE),"")</f>
        <v/>
      </c>
      <c r="AI90" s="47" t="str">
        <f>VLOOKUP($A90,'[3]Master From ECAP'!$A:$AJ,35,FALSE)</f>
        <v>CKCCC</v>
      </c>
      <c r="AJ90" s="47" t="str">
        <f>VLOOKUP($A90,'[3]Master From ECAP'!$A:$AJ,36,FALSE)</f>
        <v>Child Care Facilities</v>
      </c>
    </row>
    <row r="91" spans="1:36" ht="15">
      <c r="A91" s="46" t="s">
        <v>134</v>
      </c>
      <c r="B91" s="47" t="str">
        <f>VLOOKUP(VLOOKUP(A91,'[3]Calculated Master'!A:Z,2,FALSE),'[3]Conversion Factors'!A:C,2,FALSE)</f>
        <v>Other</v>
      </c>
      <c r="C91" s="47" t="str">
        <f>VLOOKUP($A91,'[3]Master From ECAP'!$A:$AJ,3,FALSE)</f>
        <v>1125 Danforth Ave</v>
      </c>
      <c r="D91" s="47" t="str">
        <f>VLOOKUP($A91,'[3]Master From ECAP'!$A:$AJ,4,FALSE)</f>
        <v>Toronto</v>
      </c>
      <c r="E91" s="47" t="str">
        <f>VLOOKUP($A91,'[3]Master From ECAP'!$A:$AJ,5,FALSE)</f>
        <v>M4J 4B3</v>
      </c>
      <c r="F91" s="47">
        <f>VLOOKUP($A91,'[3]Master From ECAP'!$A:$AJ,6,FALSE)</f>
        <v>6351</v>
      </c>
      <c r="G91" s="47" t="s">
        <v>53</v>
      </c>
      <c r="H91" s="47">
        <f>VLOOKUP($A91,'[3]Master From ECAP'!$A:$AJ,8,FALSE)</f>
        <v>100</v>
      </c>
      <c r="I91" s="47">
        <f>VLOOKUP($A91,'[3]Master From ECAP'!$A:$AJ,9,FALSE)</f>
        <v>0</v>
      </c>
      <c r="J91" s="47">
        <f>VLOOKUP($A91,'[3]Master From ECAP'!$A:$AJ,10,FALSE)</f>
        <v>124508.830929</v>
      </c>
      <c r="K91" s="47" t="str">
        <f>VLOOKUP($A91,'[3]Master From ECAP'!$A:$AJ,11,FALSE)</f>
        <v>kWh</v>
      </c>
      <c r="L91" s="47">
        <f>VLOOKUP($A91,'[3]Master From ECAP'!$A:$AJ,12,FALSE)</f>
        <v>8467.0801730000003</v>
      </c>
      <c r="M91" s="47" t="s">
        <v>46</v>
      </c>
      <c r="AF91" s="48">
        <f>VLOOKUP($A91,'[3]Calculated Master'!$A:$P,13,FALSE)</f>
        <v>21065.180771006373</v>
      </c>
      <c r="AG91" s="49">
        <f>IF(F91&gt;0,VLOOKUP($A91,'[3]Calculated Master'!$A:$P,14,FALSE),"")</f>
        <v>33.678819285415166</v>
      </c>
      <c r="AH91" s="49" t="str">
        <f>IF(I91&gt;0,VLOOKUP($A91,'[3]Calculated Master'!$A:$P,15,FALSE),"")</f>
        <v/>
      </c>
      <c r="AI91" s="47" t="str">
        <f>VLOOKUP($A91,'[3]Master From ECAP'!$A:$AJ,35,FALSE)</f>
        <v>DCC</v>
      </c>
      <c r="AJ91" s="47" t="str">
        <f>VLOOKUP($A91,'[3]Master From ECAP'!$A:$AJ,36,FALSE)</f>
        <v>Child Care Facilities</v>
      </c>
    </row>
    <row r="92" spans="1:36" ht="15">
      <c r="A92" s="46" t="s">
        <v>135</v>
      </c>
      <c r="B92" s="47" t="str">
        <f>VLOOKUP(VLOOKUP(A92,'[3]Calculated Master'!A:Z,2,FALSE),'[3]Conversion Factors'!A:C,2,FALSE)</f>
        <v>Other</v>
      </c>
      <c r="C92" s="47" t="str">
        <f>VLOOKUP($A92,'[3]Master From ECAP'!$A:$AJ,3,FALSE)</f>
        <v>41 Millwood Rd</v>
      </c>
      <c r="D92" s="47" t="str">
        <f>VLOOKUP($A92,'[3]Master From ECAP'!$A:$AJ,4,FALSE)</f>
        <v>Toronto</v>
      </c>
      <c r="E92" s="47" t="str">
        <f>VLOOKUP($A92,'[3]Master From ECAP'!$A:$AJ,5,FALSE)</f>
        <v>M4S 1Z4</v>
      </c>
      <c r="F92" s="47">
        <f>VLOOKUP($A92,'[3]Master From ECAP'!$A:$AJ,6,FALSE)</f>
        <v>3595</v>
      </c>
      <c r="G92" s="47" t="s">
        <v>53</v>
      </c>
      <c r="H92" s="47">
        <f>VLOOKUP($A92,'[3]Master From ECAP'!$A:$AJ,8,FALSE)</f>
        <v>100</v>
      </c>
      <c r="I92" s="47">
        <f>VLOOKUP($A92,'[3]Master From ECAP'!$A:$AJ,9,FALSE)</f>
        <v>0</v>
      </c>
      <c r="J92" s="47">
        <f>VLOOKUP($A92,'[3]Master From ECAP'!$A:$AJ,10,FALSE)</f>
        <v>25142.365495000002</v>
      </c>
      <c r="K92" s="47" t="str">
        <f>VLOOKUP($A92,'[3]Master From ECAP'!$A:$AJ,11,FALSE)</f>
        <v>kWh</v>
      </c>
      <c r="L92" s="47">
        <f>VLOOKUP($A92,'[3]Master From ECAP'!$A:$AJ,12,FALSE)</f>
        <v>0</v>
      </c>
      <c r="M92" s="47" t="s">
        <v>46</v>
      </c>
      <c r="AF92" s="48">
        <f>VLOOKUP($A92,'[3]Calculated Master'!$A:$P,13,FALSE)</f>
        <v>1005.6946198000001</v>
      </c>
      <c r="AG92" s="49">
        <f>IF(F92&gt;0,VLOOKUP($A92,'[3]Calculated Master'!$A:$P,14,FALSE),"")</f>
        <v>6.9937330333397023</v>
      </c>
      <c r="AH92" s="49" t="str">
        <f>IF(I92&gt;0,VLOOKUP($A92,'[3]Calculated Master'!$A:$P,15,FALSE),"")</f>
        <v/>
      </c>
      <c r="AI92" s="47" t="str">
        <f>VLOOKUP($A92,'[3]Master From ECAP'!$A:$AJ,35,FALSE)</f>
        <v>DVCC</v>
      </c>
      <c r="AJ92" s="47" t="str">
        <f>VLOOKUP($A92,'[3]Master From ECAP'!$A:$AJ,36,FALSE)</f>
        <v>Child Care Facilities</v>
      </c>
    </row>
    <row r="93" spans="1:36" ht="15">
      <c r="A93" s="46" t="s">
        <v>136</v>
      </c>
      <c r="B93" s="47" t="str">
        <f>VLOOKUP(VLOOKUP(A93,'[3]Calculated Master'!A:Z,2,FALSE),'[3]Conversion Factors'!A:C,2,FALSE)</f>
        <v>Other</v>
      </c>
      <c r="C93" s="47" t="str">
        <f>VLOOKUP($A93,'[3]Master From ECAP'!$A:$AJ,3,FALSE)</f>
        <v>7 Berryman St</v>
      </c>
      <c r="D93" s="47" t="str">
        <f>VLOOKUP($A93,'[3]Master From ECAP'!$A:$AJ,4,FALSE)</f>
        <v>Toronto</v>
      </c>
      <c r="E93" s="47" t="str">
        <f>VLOOKUP($A93,'[3]Master From ECAP'!$A:$AJ,5,FALSE)</f>
        <v>M5R 1M7</v>
      </c>
      <c r="F93" s="47">
        <f>VLOOKUP($A93,'[3]Master From ECAP'!$A:$AJ,6,FALSE)</f>
        <v>11550</v>
      </c>
      <c r="G93" s="47" t="s">
        <v>53</v>
      </c>
      <c r="H93" s="47">
        <f>VLOOKUP($A93,'[3]Master From ECAP'!$A:$AJ,8,FALSE)</f>
        <v>100</v>
      </c>
      <c r="I93" s="47">
        <f>VLOOKUP($A93,'[3]Master From ECAP'!$A:$AJ,9,FALSE)</f>
        <v>0</v>
      </c>
      <c r="J93" s="47">
        <f>VLOOKUP($A93,'[3]Master From ECAP'!$A:$AJ,10,FALSE)</f>
        <v>23860.897195000001</v>
      </c>
      <c r="K93" s="47" t="str">
        <f>VLOOKUP($A93,'[3]Master From ECAP'!$A:$AJ,11,FALSE)</f>
        <v>kWh</v>
      </c>
      <c r="L93" s="47">
        <f>VLOOKUP($A93,'[3]Master From ECAP'!$A:$AJ,12,FALSE)</f>
        <v>27331.056666</v>
      </c>
      <c r="M93" s="47" t="s">
        <v>46</v>
      </c>
      <c r="AF93" s="48">
        <f>VLOOKUP($A93,'[3]Calculated Master'!$A:$P,13,FALSE)</f>
        <v>52874.970925633541</v>
      </c>
      <c r="AG93" s="49">
        <f>IF(F93&gt;0,VLOOKUP($A93,'[3]Calculated Master'!$A:$P,14,FALSE),"")</f>
        <v>27.046586496687496</v>
      </c>
      <c r="AH93" s="49" t="str">
        <f>IF(I93&gt;0,VLOOKUP($A93,'[3]Calculated Master'!$A:$P,15,FALSE),"")</f>
        <v/>
      </c>
      <c r="AI93" s="47" t="str">
        <f>VLOOKUP($A93,'[3]Master From ECAP'!$A:$AJ,35,FALSE)</f>
        <v>JKCC</v>
      </c>
      <c r="AJ93" s="47" t="str">
        <f>VLOOKUP($A93,'[3]Master From ECAP'!$A:$AJ,36,FALSE)</f>
        <v>Child Care Facilities</v>
      </c>
    </row>
    <row r="94" spans="1:36" ht="15">
      <c r="A94" s="46" t="s">
        <v>137</v>
      </c>
      <c r="B94" s="47" t="str">
        <f>VLOOKUP(VLOOKUP(A94,'[3]Calculated Master'!A:Z,2,FALSE),'[3]Conversion Factors'!A:C,2,FALSE)</f>
        <v>Other</v>
      </c>
      <c r="C94" s="47" t="str">
        <f>VLOOKUP($A94,'[3]Master From ECAP'!$A:$AJ,3,FALSE)</f>
        <v>1321 Neilson Rd</v>
      </c>
      <c r="D94" s="47" t="str">
        <f>VLOOKUP($A94,'[3]Master From ECAP'!$A:$AJ,4,FALSE)</f>
        <v>Scarborough</v>
      </c>
      <c r="E94" s="47" t="str">
        <f>VLOOKUP($A94,'[3]Master From ECAP'!$A:$AJ,5,FALSE)</f>
        <v>M1B 3C2</v>
      </c>
      <c r="F94" s="47">
        <f>VLOOKUP($A94,'[3]Master From ECAP'!$A:$AJ,6,FALSE)</f>
        <v>6501</v>
      </c>
      <c r="G94" s="47" t="s">
        <v>53</v>
      </c>
      <c r="H94" s="47">
        <f>VLOOKUP($A94,'[3]Master From ECAP'!$A:$AJ,8,FALSE)</f>
        <v>100</v>
      </c>
      <c r="I94" s="47">
        <f>VLOOKUP($A94,'[3]Master From ECAP'!$A:$AJ,9,FALSE)</f>
        <v>0</v>
      </c>
      <c r="J94" s="47">
        <f>VLOOKUP($A94,'[3]Master From ECAP'!$A:$AJ,10,FALSE)</f>
        <v>151143.717944</v>
      </c>
      <c r="K94" s="47" t="str">
        <f>VLOOKUP($A94,'[3]Master From ECAP'!$A:$AJ,11,FALSE)</f>
        <v>kWh</v>
      </c>
      <c r="L94" s="47">
        <f>VLOOKUP($A94,'[3]Master From ECAP'!$A:$AJ,12,FALSE)</f>
        <v>7682.9140000000007</v>
      </c>
      <c r="M94" s="47" t="s">
        <v>46</v>
      </c>
      <c r="AF94" s="48">
        <f>VLOOKUP($A94,'[3]Calculated Master'!$A:$P,13,FALSE)</f>
        <v>20640.903614420004</v>
      </c>
      <c r="AG94" s="49">
        <f>IF(F94&gt;0,VLOOKUP($A94,'[3]Calculated Master'!$A:$P,14,FALSE),"")</f>
        <v>35.72541679859274</v>
      </c>
      <c r="AH94" s="49" t="str">
        <f>IF(I94&gt;0,VLOOKUP($A94,'[3]Calculated Master'!$A:$P,15,FALSE),"")</f>
        <v/>
      </c>
      <c r="AI94" s="47" t="str">
        <f>VLOOKUP($A94,'[3]Master From ECAP'!$A:$AJ,35,FALSE)</f>
        <v>MCC</v>
      </c>
      <c r="AJ94" s="47" t="str">
        <f>VLOOKUP($A94,'[3]Master From ECAP'!$A:$AJ,36,FALSE)</f>
        <v>Child Care Facilities</v>
      </c>
    </row>
    <row r="95" spans="1:36" ht="15">
      <c r="A95" s="46" t="s">
        <v>138</v>
      </c>
      <c r="B95" s="47" t="str">
        <f>VLOOKUP(VLOOKUP(A95,'[3]Calculated Master'!A:Z,2,FALSE),'[3]Conversion Factors'!A:C,2,FALSE)</f>
        <v>Other</v>
      </c>
      <c r="C95" s="47" t="str">
        <f>VLOOKUP($A95,'[3]Master From ECAP'!$A:$AJ,3,FALSE)</f>
        <v>30 Regent St</v>
      </c>
      <c r="D95" s="47" t="str">
        <f>VLOOKUP($A95,'[3]Master From ECAP'!$A:$AJ,4,FALSE)</f>
        <v>Toronto</v>
      </c>
      <c r="E95" s="47" t="str">
        <f>VLOOKUP($A95,'[3]Master From ECAP'!$A:$AJ,5,FALSE)</f>
        <v>M5A 3N7</v>
      </c>
      <c r="F95" s="47">
        <f>VLOOKUP($A95,'[3]Master From ECAP'!$A:$AJ,6,FALSE)</f>
        <v>15963</v>
      </c>
      <c r="G95" s="47" t="s">
        <v>53</v>
      </c>
      <c r="H95" s="47">
        <f>VLOOKUP($A95,'[3]Master From ECAP'!$A:$AJ,8,FALSE)</f>
        <v>100</v>
      </c>
      <c r="I95" s="47">
        <f>VLOOKUP($A95,'[3]Master From ECAP'!$A:$AJ,9,FALSE)</f>
        <v>0</v>
      </c>
      <c r="J95" s="47">
        <f>VLOOKUP($A95,'[3]Master From ECAP'!$A:$AJ,10,FALSE)</f>
        <v>305919.11239899998</v>
      </c>
      <c r="K95" s="47" t="str">
        <f>VLOOKUP($A95,'[3]Master From ECAP'!$A:$AJ,11,FALSE)</f>
        <v>kWh</v>
      </c>
      <c r="L95" s="47">
        <f>VLOOKUP($A95,'[3]Master From ECAP'!$A:$AJ,12,FALSE)</f>
        <v>0</v>
      </c>
      <c r="M95" s="47" t="s">
        <v>46</v>
      </c>
      <c r="AF95" s="48">
        <f>VLOOKUP($A95,'[3]Calculated Master'!$A:$P,13,FALSE)</f>
        <v>12236.76449596</v>
      </c>
      <c r="AG95" s="49">
        <f>IF(F95&gt;0,VLOOKUP($A95,'[3]Calculated Master'!$A:$P,14,FALSE),"")</f>
        <v>19.16434173162741</v>
      </c>
      <c r="AH95" s="49" t="str">
        <f>IF(I95&gt;0,VLOOKUP($A95,'[3]Calculated Master'!$A:$P,15,FALSE),"")</f>
        <v/>
      </c>
      <c r="AI95" s="47" t="str">
        <f>VLOOKUP($A95,'[3]Master From ECAP'!$A:$AJ,35,FALSE)</f>
        <v>REGENT</v>
      </c>
      <c r="AJ95" s="47" t="str">
        <f>VLOOKUP($A95,'[3]Master From ECAP'!$A:$AJ,36,FALSE)</f>
        <v>Child Care Facilities</v>
      </c>
    </row>
    <row r="96" spans="1:36" ht="15">
      <c r="A96" s="46" t="s">
        <v>139</v>
      </c>
      <c r="B96" s="47" t="str">
        <f>VLOOKUP(VLOOKUP(A96,'[3]Calculated Master'!A:Z,2,FALSE),'[3]Conversion Factors'!A:C,2,FALSE)</f>
        <v>Other</v>
      </c>
      <c r="C96" s="47" t="str">
        <f>VLOOKUP($A96,'[3]Master From ECAP'!$A:$AJ,3,FALSE)</f>
        <v>3495 Lakeshore Blvd.W.</v>
      </c>
      <c r="D96" s="47" t="str">
        <f>VLOOKUP($A96,'[3]Master From ECAP'!$A:$AJ,4,FALSE)</f>
        <v>Etobicoke</v>
      </c>
      <c r="E96" s="47" t="str">
        <f>VLOOKUP($A96,'[3]Master From ECAP'!$A:$AJ,5,FALSE)</f>
        <v>M8W 1N4</v>
      </c>
      <c r="F96" s="47">
        <f>VLOOKUP($A96,'[3]Master From ECAP'!$A:$AJ,6,FALSE)</f>
        <v>9117</v>
      </c>
      <c r="G96" s="47" t="s">
        <v>53</v>
      </c>
      <c r="H96" s="47">
        <f>VLOOKUP($A96,'[3]Master From ECAP'!$A:$AJ,8,FALSE)</f>
        <v>100</v>
      </c>
      <c r="I96" s="47">
        <f>VLOOKUP($A96,'[3]Master From ECAP'!$A:$AJ,9,FALSE)</f>
        <v>0</v>
      </c>
      <c r="J96" s="47">
        <f>VLOOKUP($A96,'[3]Master From ECAP'!$A:$AJ,10,FALSE)</f>
        <v>118601.37448499999</v>
      </c>
      <c r="K96" s="47" t="str">
        <f>VLOOKUP($A96,'[3]Master From ECAP'!$A:$AJ,11,FALSE)</f>
        <v>kWh</v>
      </c>
      <c r="L96" s="47">
        <f>VLOOKUP($A96,'[3]Master From ECAP'!$A:$AJ,12,FALSE)</f>
        <v>21346.092173000001</v>
      </c>
      <c r="M96" s="47" t="s">
        <v>46</v>
      </c>
      <c r="AF96" s="48">
        <f>VLOOKUP($A96,'[3]Calculated Master'!$A:$P,13,FALSE)</f>
        <v>45295.012819526368</v>
      </c>
      <c r="AG96" s="49">
        <f>IF(F96&gt;0,VLOOKUP($A96,'[3]Calculated Master'!$A:$P,14,FALSE),"")</f>
        <v>37.725916882677858</v>
      </c>
      <c r="AH96" s="49" t="str">
        <f>IF(I96&gt;0,VLOOKUP($A96,'[3]Calculated Master'!$A:$P,15,FALSE),"")</f>
        <v/>
      </c>
      <c r="AI96" s="47" t="str">
        <f>VLOOKUP($A96,'[3]Master From ECAP'!$A:$AJ,35,FALSE)</f>
        <v>TBCC</v>
      </c>
      <c r="AJ96" s="47" t="str">
        <f>VLOOKUP($A96,'[3]Master From ECAP'!$A:$AJ,36,FALSE)</f>
        <v>Child Care Facilities</v>
      </c>
    </row>
    <row r="97" spans="1:36" ht="15">
      <c r="A97" s="46" t="s">
        <v>140</v>
      </c>
      <c r="B97" s="47" t="str">
        <f>VLOOKUP(VLOOKUP(A97,'[3]Calculated Master'!A:Z,2,FALSE),'[3]Conversion Factors'!A:C,2,FALSE)</f>
        <v>Other</v>
      </c>
      <c r="C97" s="47" t="str">
        <f>VLOOKUP($A97,'[3]Master From ECAP'!$A:$AJ,3,FALSE)</f>
        <v>30 Earldown Dr</v>
      </c>
      <c r="D97" s="47" t="str">
        <f>VLOOKUP($A97,'[3]Master From ECAP'!$A:$AJ,4,FALSE)</f>
        <v>Etobicoke</v>
      </c>
      <c r="E97" s="47" t="str">
        <f>VLOOKUP($A97,'[3]Master From ECAP'!$A:$AJ,5,FALSE)</f>
        <v>M9R 2L3</v>
      </c>
      <c r="F97" s="47">
        <f>VLOOKUP($A97,'[3]Master From ECAP'!$A:$AJ,6,FALSE)</f>
        <v>4844</v>
      </c>
      <c r="G97" s="47" t="s">
        <v>53</v>
      </c>
      <c r="H97" s="47">
        <f>VLOOKUP($A97,'[3]Master From ECAP'!$A:$AJ,8,FALSE)</f>
        <v>100</v>
      </c>
      <c r="I97" s="47">
        <f>VLOOKUP($A97,'[3]Master From ECAP'!$A:$AJ,9,FALSE)</f>
        <v>0</v>
      </c>
      <c r="J97" s="47">
        <f>VLOOKUP($A97,'[3]Master From ECAP'!$A:$AJ,10,FALSE)</f>
        <v>72359.582836000001</v>
      </c>
      <c r="K97" s="47" t="str">
        <f>VLOOKUP($A97,'[3]Master From ECAP'!$A:$AJ,11,FALSE)</f>
        <v>kWh</v>
      </c>
      <c r="L97" s="47">
        <f>VLOOKUP($A97,'[3]Master From ECAP'!$A:$AJ,12,FALSE)</f>
        <v>20199.154935999999</v>
      </c>
      <c r="M97" s="47" t="s">
        <v>46</v>
      </c>
      <c r="AF97" s="48">
        <f>VLOOKUP($A97,'[3]Calculated Master'!$A:$P,13,FALSE)</f>
        <v>41266.515953809838</v>
      </c>
      <c r="AG97" s="49">
        <f>IF(F97&gt;0,VLOOKUP($A97,'[3]Calculated Master'!$A:$P,14,FALSE),"")</f>
        <v>58.958974510563209</v>
      </c>
      <c r="AH97" s="49" t="str">
        <f>IF(I97&gt;0,VLOOKUP($A97,'[3]Calculated Master'!$A:$P,15,FALSE),"")</f>
        <v/>
      </c>
      <c r="AI97" s="47" t="str">
        <f>VLOOKUP($A97,'[3]Master From ECAP'!$A:$AJ,35,FALSE)</f>
        <v>WCC</v>
      </c>
      <c r="AJ97" s="47" t="str">
        <f>VLOOKUP($A97,'[3]Master From ECAP'!$A:$AJ,36,FALSE)</f>
        <v>Child Care Facilities</v>
      </c>
    </row>
    <row r="98" spans="1:36" ht="15">
      <c r="A98" s="46" t="s">
        <v>141</v>
      </c>
      <c r="B98" s="47" t="str">
        <f>VLOOKUP(VLOOKUP(A98,'[3]Calculated Master'!A:Z,2,FALSE),'[3]Conversion Factors'!A:C,2,FALSE)</f>
        <v>Other</v>
      </c>
      <c r="C98" s="47" t="str">
        <f>VLOOKUP($A98,'[3]Master From ECAP'!$A:$AJ,3,FALSE)</f>
        <v>700 Milverton Blvd</v>
      </c>
      <c r="D98" s="47" t="str">
        <f>VLOOKUP($A98,'[3]Master From ECAP'!$A:$AJ,4,FALSE)</f>
        <v>Toronto</v>
      </c>
      <c r="E98" s="47" t="str">
        <f>VLOOKUP($A98,'[3]Master From ECAP'!$A:$AJ,5,FALSE)</f>
        <v>M4C 1X9</v>
      </c>
      <c r="F98" s="47">
        <f>VLOOKUP($A98,'[3]Master From ECAP'!$A:$AJ,6,FALSE)</f>
        <v>4801</v>
      </c>
      <c r="G98" s="47" t="s">
        <v>53</v>
      </c>
      <c r="H98" s="47">
        <f>VLOOKUP($A98,'[3]Master From ECAP'!$A:$AJ,8,FALSE)</f>
        <v>100</v>
      </c>
      <c r="I98" s="47">
        <f>VLOOKUP($A98,'[3]Master From ECAP'!$A:$AJ,9,FALSE)</f>
        <v>0</v>
      </c>
      <c r="J98" s="47">
        <f>VLOOKUP($A98,'[3]Master From ECAP'!$A:$AJ,10,FALSE)</f>
        <v>49967.408234000002</v>
      </c>
      <c r="K98" s="47" t="str">
        <f>VLOOKUP($A98,'[3]Master From ECAP'!$A:$AJ,11,FALSE)</f>
        <v>kWh</v>
      </c>
      <c r="L98" s="47">
        <f>VLOOKUP($A98,'[3]Master From ECAP'!$A:$AJ,12,FALSE)</f>
        <v>0</v>
      </c>
      <c r="M98" s="47" t="s">
        <v>46</v>
      </c>
      <c r="AF98" s="48">
        <f>VLOOKUP($A98,'[3]Calculated Master'!$A:$P,13,FALSE)</f>
        <v>1998.6963293600002</v>
      </c>
      <c r="AG98" s="49">
        <f>IF(F98&gt;0,VLOOKUP($A98,'[3]Calculated Master'!$A:$P,14,FALSE),"")</f>
        <v>10.407751808276256</v>
      </c>
      <c r="AH98" s="49" t="str">
        <f>IF(I98&gt;0,VLOOKUP($A98,'[3]Calculated Master'!$A:$P,15,FALSE),"")</f>
        <v/>
      </c>
      <c r="AI98" s="47" t="str">
        <f>VLOOKUP($A98,'[3]Master From ECAP'!$A:$AJ,35,FALSE)</f>
        <v>WBCC</v>
      </c>
      <c r="AJ98" s="47" t="str">
        <f>VLOOKUP($A98,'[3]Master From ECAP'!$A:$AJ,36,FALSE)</f>
        <v>Child Care Facilities</v>
      </c>
    </row>
    <row r="99" spans="1:36" ht="15">
      <c r="A99" s="46" t="s">
        <v>142</v>
      </c>
      <c r="B99" s="47" t="str">
        <f>VLOOKUP(VLOOKUP(A99,'[3]Calculated Master'!A:Z,2,FALSE),'[3]Conversion Factors'!A:C,2,FALSE)</f>
        <v>Other</v>
      </c>
      <c r="C99" s="47" t="str">
        <f>VLOOKUP($A99,'[3]Master From ECAP'!$A:$AJ,3,FALSE)</f>
        <v>408 Roselawn</v>
      </c>
      <c r="D99" s="47" t="str">
        <f>VLOOKUP($A99,'[3]Master From ECAP'!$A:$AJ,4,FALSE)</f>
        <v>Toronto</v>
      </c>
      <c r="E99" s="47" t="str">
        <f>VLOOKUP($A99,'[3]Master From ECAP'!$A:$AJ,5,FALSE)</f>
        <v>M5N 1J8</v>
      </c>
      <c r="F99" s="47">
        <f>VLOOKUP($A99,'[3]Master From ECAP'!$A:$AJ,6,FALSE)</f>
        <v>1</v>
      </c>
      <c r="G99" s="47" t="s">
        <v>53</v>
      </c>
      <c r="H99" s="47">
        <f>VLOOKUP($A99,'[3]Master From ECAP'!$A:$AJ,8,FALSE)</f>
        <v>168</v>
      </c>
      <c r="I99" s="47">
        <f>VLOOKUP($A99,'[3]Master From ECAP'!$A:$AJ,9,FALSE)</f>
        <v>0</v>
      </c>
      <c r="J99" s="47">
        <f>VLOOKUP($A99,'[3]Master From ECAP'!$A:$AJ,10,FALSE)</f>
        <v>57596.382383000004</v>
      </c>
      <c r="K99" s="47" t="str">
        <f>VLOOKUP($A99,'[3]Master From ECAP'!$A:$AJ,11,FALSE)</f>
        <v>kWh</v>
      </c>
      <c r="L99" s="47">
        <f>VLOOKUP($A99,'[3]Master From ECAP'!$A:$AJ,12,FALSE)</f>
        <v>0</v>
      </c>
      <c r="M99" s="47" t="s">
        <v>46</v>
      </c>
      <c r="AF99" s="48">
        <f>VLOOKUP($A99,'[3]Calculated Master'!$A:$P,13,FALSE)</f>
        <v>2303.8552953200001</v>
      </c>
      <c r="AG99" s="49">
        <f>IF(F99&gt;0,VLOOKUP($A99,'[3]Calculated Master'!$A:$P,14,FALSE),"")</f>
        <v>57596.622367926597</v>
      </c>
      <c r="AH99" s="49" t="str">
        <f>IF(I99&gt;0,VLOOKUP($A99,'[3]Calculated Master'!$A:$P,15,FALSE),"")</f>
        <v/>
      </c>
      <c r="AI99" s="47" t="str">
        <f>VLOOKUP($A99,'[3]Master From ECAP'!$A:$AJ,35,FALSE)</f>
        <v>408ROSE</v>
      </c>
      <c r="AJ99" s="47" t="str">
        <f>VLOOKUP($A99,'[3]Master From ECAP'!$A:$AJ,36,FALSE)</f>
        <v>Communication Towers</v>
      </c>
    </row>
    <row r="100" spans="1:36" ht="15">
      <c r="A100" s="46" t="s">
        <v>143</v>
      </c>
      <c r="B100" s="47" t="str">
        <f>VLOOKUP(VLOOKUP(A100,'[3]Calculated Master'!A:Z,2,FALSE),'[3]Conversion Factors'!A:C,2,FALSE)</f>
        <v>Other</v>
      </c>
      <c r="C100" s="47" t="str">
        <f>VLOOKUP($A100,'[3]Master From ECAP'!$A:$AJ,3,FALSE)</f>
        <v>301 St Clair Ave W</v>
      </c>
      <c r="D100" s="47" t="str">
        <f>VLOOKUP($A100,'[3]Master From ECAP'!$A:$AJ,4,FALSE)</f>
        <v>Toronto</v>
      </c>
      <c r="E100" s="47" t="str">
        <f>VLOOKUP($A100,'[3]Master From ECAP'!$A:$AJ,5,FALSE)</f>
        <v>M4V 1S4</v>
      </c>
      <c r="F100" s="47">
        <f>VLOOKUP($A100,'[3]Master From ECAP'!$A:$AJ,6,FALSE)</f>
        <v>1</v>
      </c>
      <c r="G100" s="47" t="s">
        <v>53</v>
      </c>
      <c r="H100" s="47">
        <f>VLOOKUP($A100,'[3]Master From ECAP'!$A:$AJ,8,FALSE)</f>
        <v>168</v>
      </c>
      <c r="I100" s="47">
        <f>VLOOKUP($A100,'[3]Master From ECAP'!$A:$AJ,9,FALSE)</f>
        <v>0</v>
      </c>
      <c r="J100" s="47">
        <f>VLOOKUP($A100,'[3]Master From ECAP'!$A:$AJ,10,FALSE)</f>
        <v>62278.518811999995</v>
      </c>
      <c r="K100" s="47" t="str">
        <f>VLOOKUP($A100,'[3]Master From ECAP'!$A:$AJ,11,FALSE)</f>
        <v>kWh</v>
      </c>
      <c r="L100" s="47">
        <f>VLOOKUP($A100,'[3]Master From ECAP'!$A:$AJ,12,FALSE)</f>
        <v>0</v>
      </c>
      <c r="M100" s="47" t="s">
        <v>46</v>
      </c>
      <c r="AF100" s="48">
        <f>VLOOKUP($A100,'[3]Calculated Master'!$A:$P,13,FALSE)</f>
        <v>2491.1407524799997</v>
      </c>
      <c r="AG100" s="49">
        <f>IF(F100&gt;0,VLOOKUP($A100,'[3]Calculated Master'!$A:$P,14,FALSE),"")</f>
        <v>62278.778305828375</v>
      </c>
      <c r="AH100" s="49" t="str">
        <f>IF(I100&gt;0,VLOOKUP($A100,'[3]Calculated Master'!$A:$P,15,FALSE),"")</f>
        <v/>
      </c>
      <c r="AI100" s="47" t="str">
        <f>VLOOKUP($A100,'[3]Master From ECAP'!$A:$AJ,35,FALSE)</f>
        <v>0STCLA</v>
      </c>
      <c r="AJ100" s="47" t="str">
        <f>VLOOKUP($A100,'[3]Master From ECAP'!$A:$AJ,36,FALSE)</f>
        <v>Communication Towers</v>
      </c>
    </row>
    <row r="101" spans="1:36" ht="15">
      <c r="A101" s="46" t="s">
        <v>144</v>
      </c>
      <c r="B101" s="47" t="str">
        <f>VLOOKUP(VLOOKUP(A101,'[3]Calculated Master'!A:Z,2,FALSE),'[3]Conversion Factors'!A:C,2,FALSE)</f>
        <v>Community centres</v>
      </c>
      <c r="C101" s="47" t="str">
        <f>VLOOKUP($A101,'[3]Master From ECAP'!$A:$AJ,3,FALSE)</f>
        <v>519 Church St</v>
      </c>
      <c r="D101" s="47" t="str">
        <f>VLOOKUP($A101,'[3]Master From ECAP'!$A:$AJ,4,FALSE)</f>
        <v>Toronto</v>
      </c>
      <c r="E101" s="47" t="str">
        <f>VLOOKUP($A101,'[3]Master From ECAP'!$A:$AJ,5,FALSE)</f>
        <v>M4Y 2C9</v>
      </c>
      <c r="F101" s="47">
        <f>VLOOKUP($A101,'[3]Master From ECAP'!$A:$AJ,6,FALSE)</f>
        <v>15554</v>
      </c>
      <c r="G101" s="47" t="s">
        <v>53</v>
      </c>
      <c r="H101" s="47">
        <f>VLOOKUP($A101,'[3]Master From ECAP'!$A:$AJ,8,FALSE)</f>
        <v>100</v>
      </c>
      <c r="I101" s="47">
        <f>VLOOKUP($A101,'[3]Master From ECAP'!$A:$AJ,9,FALSE)</f>
        <v>0</v>
      </c>
      <c r="J101" s="47">
        <f>VLOOKUP($A101,'[3]Master From ECAP'!$A:$AJ,10,FALSE)</f>
        <v>466784.164728</v>
      </c>
      <c r="K101" s="47" t="str">
        <f>VLOOKUP($A101,'[3]Master From ECAP'!$A:$AJ,11,FALSE)</f>
        <v>kWh</v>
      </c>
      <c r="L101" s="47">
        <f>VLOOKUP($A101,'[3]Master From ECAP'!$A:$AJ,12,FALSE)</f>
        <v>0</v>
      </c>
      <c r="M101" s="47" t="s">
        <v>46</v>
      </c>
      <c r="AF101" s="48">
        <f>VLOOKUP($A101,'[3]Calculated Master'!$A:$P,13,FALSE)</f>
        <v>18671.36658912</v>
      </c>
      <c r="AG101" s="49">
        <f>IF(F101&gt;0,VLOOKUP($A101,'[3]Calculated Master'!$A:$P,14,FALSE),"")</f>
        <v>30.010679546227315</v>
      </c>
      <c r="AH101" s="49" t="str">
        <f>IF(I101&gt;0,VLOOKUP($A101,'[3]Calculated Master'!$A:$P,15,FALSE),"")</f>
        <v/>
      </c>
      <c r="AI101" s="47" t="str">
        <f>VLOOKUP($A101,'[3]Master From ECAP'!$A:$AJ,35,FALSE)</f>
        <v>519CC</v>
      </c>
      <c r="AJ101" s="47" t="str">
        <f>VLOOKUP($A101,'[3]Master From ECAP'!$A:$AJ,36,FALSE)</f>
        <v>Community Centres</v>
      </c>
    </row>
    <row r="102" spans="1:36" ht="15">
      <c r="A102" s="46" t="s">
        <v>145</v>
      </c>
      <c r="B102" s="47" t="str">
        <f>VLOOKUP(VLOOKUP(A102,'[3]Calculated Master'!A:Z,2,FALSE),'[3]Conversion Factors'!A:C,2,FALSE)</f>
        <v>Community centres</v>
      </c>
      <c r="C102" s="47" t="str">
        <f>VLOOKUP($A102,'[3]Master From ECAP'!$A:$AJ,3,FALSE)</f>
        <v>1507 Lawrence Ave W</v>
      </c>
      <c r="D102" s="47" t="str">
        <f>VLOOKUP($A102,'[3]Master From ECAP'!$A:$AJ,4,FALSE)</f>
        <v>North York</v>
      </c>
      <c r="E102" s="47" t="str">
        <f>VLOOKUP($A102,'[3]Master From ECAP'!$A:$AJ,5,FALSE)</f>
        <v>M6L 1A8</v>
      </c>
      <c r="F102" s="47">
        <f>VLOOKUP($A102,'[3]Master From ECAP'!$A:$AJ,6,FALSE)</f>
        <v>37975</v>
      </c>
      <c r="G102" s="47" t="s">
        <v>53</v>
      </c>
      <c r="H102" s="47">
        <f>VLOOKUP($A102,'[3]Master From ECAP'!$A:$AJ,8,FALSE)</f>
        <v>100</v>
      </c>
      <c r="I102" s="47">
        <f>VLOOKUP($A102,'[3]Master From ECAP'!$A:$AJ,9,FALSE)</f>
        <v>0</v>
      </c>
      <c r="J102" s="47">
        <f>VLOOKUP($A102,'[3]Master From ECAP'!$A:$AJ,10,FALSE)</f>
        <v>268415.17106800003</v>
      </c>
      <c r="K102" s="47" t="str">
        <f>VLOOKUP($A102,'[3]Master From ECAP'!$A:$AJ,11,FALSE)</f>
        <v>kWh</v>
      </c>
      <c r="L102" s="47">
        <f>VLOOKUP($A102,'[3]Master From ECAP'!$A:$AJ,12,FALSE)</f>
        <v>37893.223127000005</v>
      </c>
      <c r="M102" s="47" t="s">
        <v>46</v>
      </c>
      <c r="AF102" s="48">
        <f>VLOOKUP($A102,'[3]Calculated Master'!$A:$P,13,FALSE)</f>
        <v>82721.983884850633</v>
      </c>
      <c r="AG102" s="49">
        <f>IF(F102&gt;0,VLOOKUP($A102,'[3]Calculated Master'!$A:$P,14,FALSE),"")</f>
        <v>17.602251386534743</v>
      </c>
      <c r="AH102" s="49" t="str">
        <f>IF(I102&gt;0,VLOOKUP($A102,'[3]Calculated Master'!$A:$P,15,FALSE),"")</f>
        <v/>
      </c>
      <c r="AI102" s="47" t="str">
        <f>VLOOKUP($A102,'[3]Master From ECAP'!$A:$AJ,35,FALSE)</f>
        <v>AMESC</v>
      </c>
      <c r="AJ102" s="47" t="str">
        <f>VLOOKUP($A102,'[3]Master From ECAP'!$A:$AJ,36,FALSE)</f>
        <v>Community Centres</v>
      </c>
    </row>
    <row r="103" spans="1:36" ht="15">
      <c r="A103" s="46" t="s">
        <v>146</v>
      </c>
      <c r="B103" s="47" t="str">
        <f>VLOOKUP(VLOOKUP(A103,'[3]Calculated Master'!A:Z,2,FALSE),'[3]Conversion Factors'!A:C,2,FALSE)</f>
        <v>Community centres</v>
      </c>
      <c r="C103" s="47" t="str">
        <f>VLOOKUP($A103,'[3]Master From ECAP'!$A:$AJ,3,FALSE)</f>
        <v>41-47 Ancaster Rd</v>
      </c>
      <c r="D103" s="47" t="str">
        <f>VLOOKUP($A103,'[3]Master From ECAP'!$A:$AJ,4,FALSE)</f>
        <v>North York</v>
      </c>
      <c r="E103" s="47" t="str">
        <f>VLOOKUP($A103,'[3]Master From ECAP'!$A:$AJ,5,FALSE)</f>
        <v>M3K 1S7</v>
      </c>
      <c r="F103" s="47">
        <f>VLOOKUP($A103,'[3]Master From ECAP'!$A:$AJ,6,FALSE)</f>
        <v>7513</v>
      </c>
      <c r="G103" s="47" t="s">
        <v>53</v>
      </c>
      <c r="H103" s="47">
        <f>VLOOKUP($A103,'[3]Master From ECAP'!$A:$AJ,8,FALSE)</f>
        <v>100</v>
      </c>
      <c r="I103" s="47">
        <f>VLOOKUP($A103,'[3]Master From ECAP'!$A:$AJ,9,FALSE)</f>
        <v>0</v>
      </c>
      <c r="J103" s="47">
        <f>VLOOKUP($A103,'[3]Master From ECAP'!$A:$AJ,10,FALSE)</f>
        <v>91837.753156999999</v>
      </c>
      <c r="K103" s="47" t="str">
        <f>VLOOKUP($A103,'[3]Master From ECAP'!$A:$AJ,11,FALSE)</f>
        <v>kWh</v>
      </c>
      <c r="L103" s="47">
        <f>VLOOKUP($A103,'[3]Master From ECAP'!$A:$AJ,12,FALSE)</f>
        <v>15512.447390000001</v>
      </c>
      <c r="M103" s="47" t="s">
        <v>46</v>
      </c>
      <c r="AF103" s="48">
        <f>VLOOKUP($A103,'[3]Calculated Master'!$A:$P,13,FALSE)</f>
        <v>33142.351308589103</v>
      </c>
      <c r="AG103" s="49">
        <f>IF(F103&gt;0,VLOOKUP($A103,'[3]Calculated Master'!$A:$P,14,FALSE),"")</f>
        <v>34.020914888959794</v>
      </c>
      <c r="AH103" s="49" t="str">
        <f>IF(I103&gt;0,VLOOKUP($A103,'[3]Calculated Master'!$A:$P,15,FALSE),"")</f>
        <v/>
      </c>
      <c r="AI103" s="47" t="str">
        <f>VLOOKUP($A103,'[3]Master From ECAP'!$A:$AJ,35,FALSE)</f>
        <v>ANCAC</v>
      </c>
      <c r="AJ103" s="47" t="str">
        <f>VLOOKUP($A103,'[3]Master From ECAP'!$A:$AJ,36,FALSE)</f>
        <v>Community Centres</v>
      </c>
    </row>
    <row r="104" spans="1:36" ht="15">
      <c r="A104" s="46" t="s">
        <v>147</v>
      </c>
      <c r="B104" s="47" t="str">
        <f>VLOOKUP(VLOOKUP(A104,'[3]Calculated Master'!A:Z,2,FALSE),'[3]Conversion Factors'!A:C,2,FALSE)</f>
        <v>Community centres</v>
      </c>
      <c r="C104" s="47" t="str">
        <f>VLOOKUP($A104,'[3]Master From ECAP'!$A:$AJ,3,FALSE)</f>
        <v>333 Annette St</v>
      </c>
      <c r="D104" s="47" t="str">
        <f>VLOOKUP($A104,'[3]Master From ECAP'!$A:$AJ,4,FALSE)</f>
        <v>Toronto</v>
      </c>
      <c r="E104" s="47" t="str">
        <f>VLOOKUP($A104,'[3]Master From ECAP'!$A:$AJ,5,FALSE)</f>
        <v>M6P 1R3</v>
      </c>
      <c r="F104" s="47">
        <f>VLOOKUP($A104,'[3]Master From ECAP'!$A:$AJ,6,FALSE)</f>
        <v>20774</v>
      </c>
      <c r="G104" s="47" t="s">
        <v>53</v>
      </c>
      <c r="H104" s="47">
        <f>VLOOKUP($A104,'[3]Master From ECAP'!$A:$AJ,8,FALSE)</f>
        <v>100</v>
      </c>
      <c r="I104" s="47">
        <f>VLOOKUP($A104,'[3]Master From ECAP'!$A:$AJ,9,FALSE)</f>
        <v>0</v>
      </c>
      <c r="J104" s="47">
        <f>VLOOKUP($A104,'[3]Master From ECAP'!$A:$AJ,10,FALSE)</f>
        <v>356478.09547</v>
      </c>
      <c r="K104" s="47" t="str">
        <f>VLOOKUP($A104,'[3]Master From ECAP'!$A:$AJ,11,FALSE)</f>
        <v>kWh</v>
      </c>
      <c r="L104" s="47">
        <f>VLOOKUP($A104,'[3]Master From ECAP'!$A:$AJ,12,FALSE)</f>
        <v>0</v>
      </c>
      <c r="M104" s="47" t="s">
        <v>46</v>
      </c>
      <c r="AF104" s="48">
        <f>VLOOKUP($A104,'[3]Calculated Master'!$A:$P,13,FALSE)</f>
        <v>14259.123818800001</v>
      </c>
      <c r="AG104" s="49">
        <f>IF(F104&gt;0,VLOOKUP($A104,'[3]Calculated Master'!$A:$P,14,FALSE),"")</f>
        <v>17.159891248454691</v>
      </c>
      <c r="AH104" s="49" t="str">
        <f>IF(I104&gt;0,VLOOKUP($A104,'[3]Calculated Master'!$A:$P,15,FALSE),"")</f>
        <v/>
      </c>
      <c r="AI104" s="47" t="str">
        <f>VLOOKUP($A104,'[3]Master From ECAP'!$A:$AJ,35,FALSE)</f>
        <v>ANNEC</v>
      </c>
      <c r="AJ104" s="47" t="str">
        <f>VLOOKUP($A104,'[3]Master From ECAP'!$A:$AJ,36,FALSE)</f>
        <v>Community Centres</v>
      </c>
    </row>
    <row r="105" spans="1:36" ht="15">
      <c r="A105" s="46" t="s">
        <v>148</v>
      </c>
      <c r="B105" s="47" t="str">
        <f>VLOOKUP(VLOOKUP(A105,'[3]Calculated Master'!A:Z,2,FALSE),'[3]Conversion Factors'!A:C,2,FALSE)</f>
        <v>Community centres</v>
      </c>
      <c r="C105" s="47" t="str">
        <f>VLOOKUP($A105,'[3]Master From ECAP'!$A:$AJ,3,FALSE)</f>
        <v>2140 Avenue Rd</v>
      </c>
      <c r="D105" s="47" t="str">
        <f>VLOOKUP($A105,'[3]Master From ECAP'!$A:$AJ,4,FALSE)</f>
        <v>Toronto</v>
      </c>
      <c r="E105" s="47" t="str">
        <f>VLOOKUP($A105,'[3]Master From ECAP'!$A:$AJ,5,FALSE)</f>
        <v>M5M 4MZ</v>
      </c>
      <c r="F105" s="47">
        <f>VLOOKUP($A105,'[3]Master From ECAP'!$A:$AJ,6,FALSE)</f>
        <v>19773</v>
      </c>
      <c r="G105" s="47" t="s">
        <v>53</v>
      </c>
      <c r="H105" s="47">
        <f>VLOOKUP($A105,'[3]Master From ECAP'!$A:$AJ,8,FALSE)</f>
        <v>100</v>
      </c>
      <c r="I105" s="47">
        <f>VLOOKUP($A105,'[3]Master From ECAP'!$A:$AJ,9,FALSE)</f>
        <v>0</v>
      </c>
      <c r="J105" s="47">
        <f>VLOOKUP($A105,'[3]Master From ECAP'!$A:$AJ,10,FALSE)</f>
        <v>204597.12499800001</v>
      </c>
      <c r="K105" s="47" t="str">
        <f>VLOOKUP($A105,'[3]Master From ECAP'!$A:$AJ,11,FALSE)</f>
        <v>kWh</v>
      </c>
      <c r="L105" s="47">
        <f>VLOOKUP($A105,'[3]Master From ECAP'!$A:$AJ,12,FALSE)</f>
        <v>22821.423583</v>
      </c>
      <c r="M105" s="47" t="s">
        <v>46</v>
      </c>
      <c r="AF105" s="48">
        <f>VLOOKUP($A105,'[3]Calculated Master'!$A:$P,13,FALSE)</f>
        <v>51537.515166309277</v>
      </c>
      <c r="AG105" s="49">
        <f>IF(F105&gt;0,VLOOKUP($A105,'[3]Calculated Master'!$A:$P,14,FALSE),"")</f>
        <v>22.531633790501932</v>
      </c>
      <c r="AH105" s="49" t="str">
        <f>IF(I105&gt;0,VLOOKUP($A105,'[3]Calculated Master'!$A:$P,15,FALSE),"")</f>
        <v/>
      </c>
      <c r="AI105" s="47" t="str">
        <f>VLOOKUP($A105,'[3]Master From ECAP'!$A:$AJ,35,FALSE)</f>
        <v>ARMOC</v>
      </c>
      <c r="AJ105" s="47" t="str">
        <f>VLOOKUP($A105,'[3]Master From ECAP'!$A:$AJ,36,FALSE)</f>
        <v>Community Centres</v>
      </c>
    </row>
    <row r="106" spans="1:36" ht="15">
      <c r="A106" s="46" t="s">
        <v>149</v>
      </c>
      <c r="B106" s="47" t="str">
        <f>VLOOKUP(VLOOKUP(A106,'[3]Calculated Master'!A:Z,2,FALSE),'[3]Conversion Factors'!A:C,2,FALSE)</f>
        <v>Community centres</v>
      </c>
      <c r="C106" s="47" t="str">
        <f>VLOOKUP($A106,'[3]Master From ECAP'!$A:$AJ,3,FALSE)</f>
        <v>120 Banbury Rd</v>
      </c>
      <c r="D106" s="47" t="str">
        <f>VLOOKUP($A106,'[3]Master From ECAP'!$A:$AJ,4,FALSE)</f>
        <v>North York</v>
      </c>
      <c r="E106" s="47" t="str">
        <f>VLOOKUP($A106,'[3]Master From ECAP'!$A:$AJ,5,FALSE)</f>
        <v>M3B 2L3</v>
      </c>
      <c r="F106" s="47">
        <f>VLOOKUP($A106,'[3]Master From ECAP'!$A:$AJ,6,FALSE)</f>
        <v>9537</v>
      </c>
      <c r="G106" s="47" t="s">
        <v>53</v>
      </c>
      <c r="H106" s="47">
        <f>VLOOKUP($A106,'[3]Master From ECAP'!$A:$AJ,8,FALSE)</f>
        <v>100</v>
      </c>
      <c r="I106" s="47">
        <f>VLOOKUP($A106,'[3]Master From ECAP'!$A:$AJ,9,FALSE)</f>
        <v>0</v>
      </c>
      <c r="J106" s="47">
        <f>VLOOKUP($A106,'[3]Master From ECAP'!$A:$AJ,10,FALSE)</f>
        <v>117133.05868</v>
      </c>
      <c r="K106" s="47" t="str">
        <f>VLOOKUP($A106,'[3]Master From ECAP'!$A:$AJ,11,FALSE)</f>
        <v>kWh</v>
      </c>
      <c r="L106" s="47">
        <f>VLOOKUP($A106,'[3]Master From ECAP'!$A:$AJ,12,FALSE)</f>
        <v>14950.095445999999</v>
      </c>
      <c r="M106" s="47" t="s">
        <v>46</v>
      </c>
      <c r="AF106" s="48">
        <f>VLOOKUP($A106,'[3]Calculated Master'!$A:$P,13,FALSE)</f>
        <v>33085.86916501174</v>
      </c>
      <c r="AG106" s="49">
        <f>IF(F106&gt;0,VLOOKUP($A106,'[3]Calculated Master'!$A:$P,14,FALSE),"")</f>
        <v>28.83065290221937</v>
      </c>
      <c r="AH106" s="49" t="str">
        <f>IF(I106&gt;0,VLOOKUP($A106,'[3]Calculated Master'!$A:$P,15,FALSE),"")</f>
        <v/>
      </c>
      <c r="AI106" s="47" t="str">
        <f>VLOOKUP($A106,'[3]Master From ECAP'!$A:$AJ,35,FALSE)</f>
        <v>BANBC</v>
      </c>
      <c r="AJ106" s="47" t="str">
        <f>VLOOKUP($A106,'[3]Master From ECAP'!$A:$AJ,36,FALSE)</f>
        <v>Community Centres</v>
      </c>
    </row>
    <row r="107" spans="1:36" ht="15">
      <c r="A107" s="46" t="s">
        <v>150</v>
      </c>
      <c r="B107" s="47" t="str">
        <f>VLOOKUP(VLOOKUP(A107,'[3]Calculated Master'!A:Z,2,FALSE),'[3]Conversion Factors'!A:C,2,FALSE)</f>
        <v>Community centres</v>
      </c>
      <c r="C107" s="47" t="str">
        <f>VLOOKUP($A107,'[3]Master From ECAP'!$A:$AJ,3,FALSE)</f>
        <v>120 Berner Trail</v>
      </c>
      <c r="D107" s="47" t="str">
        <f>VLOOKUP($A107,'[3]Master From ECAP'!$A:$AJ,4,FALSE)</f>
        <v>Scarborough</v>
      </c>
      <c r="E107" s="47" t="str">
        <f>VLOOKUP($A107,'[3]Master From ECAP'!$A:$AJ,5,FALSE)</f>
        <v>M1B 1B3</v>
      </c>
      <c r="F107" s="47">
        <f>VLOOKUP($A107,'[3]Master From ECAP'!$A:$AJ,6,FALSE)</f>
        <v>10204</v>
      </c>
      <c r="G107" s="47" t="s">
        <v>53</v>
      </c>
      <c r="H107" s="47">
        <f>VLOOKUP($A107,'[3]Master From ECAP'!$A:$AJ,8,FALSE)</f>
        <v>100</v>
      </c>
      <c r="I107" s="47">
        <f>VLOOKUP($A107,'[3]Master From ECAP'!$A:$AJ,9,FALSE)</f>
        <v>0</v>
      </c>
      <c r="J107" s="47">
        <f>VLOOKUP($A107,'[3]Master From ECAP'!$A:$AJ,10,FALSE)</f>
        <v>107053.085294</v>
      </c>
      <c r="K107" s="47" t="str">
        <f>VLOOKUP($A107,'[3]Master From ECAP'!$A:$AJ,11,FALSE)</f>
        <v>kWh</v>
      </c>
      <c r="L107" s="47">
        <f>VLOOKUP($A107,'[3]Master From ECAP'!$A:$AJ,12,FALSE)</f>
        <v>24877.253840999998</v>
      </c>
      <c r="M107" s="47" t="s">
        <v>46</v>
      </c>
      <c r="AF107" s="48">
        <f>VLOOKUP($A107,'[3]Calculated Master'!$A:$P,13,FALSE)</f>
        <v>51541.19376096929</v>
      </c>
      <c r="AG107" s="49">
        <f>IF(F107&gt;0,VLOOKUP($A107,'[3]Calculated Master'!$A:$P,14,FALSE),"")</f>
        <v>36.22858004099799</v>
      </c>
      <c r="AH107" s="49" t="str">
        <f>IF(I107&gt;0,VLOOKUP($A107,'[3]Calculated Master'!$A:$P,15,FALSE),"")</f>
        <v/>
      </c>
      <c r="AI107" s="47" t="str">
        <f>VLOOKUP($A107,'[3]Master From ECAP'!$A:$AJ,35,FALSE)</f>
        <v>BERNC</v>
      </c>
      <c r="AJ107" s="47" t="str">
        <f>VLOOKUP($A107,'[3]Master From ECAP'!$A:$AJ,36,FALSE)</f>
        <v>Community Centres</v>
      </c>
    </row>
    <row r="108" spans="1:36" ht="15">
      <c r="A108" s="46" t="s">
        <v>151</v>
      </c>
      <c r="B108" s="47" t="str">
        <f>VLOOKUP(VLOOKUP(A108,'[3]Calculated Master'!A:Z,2,FALSE),'[3]Conversion Factors'!A:C,2,FALSE)</f>
        <v>Community centres</v>
      </c>
      <c r="C108" s="47" t="str">
        <f>VLOOKUP($A108,'[3]Master From ECAP'!$A:$AJ,3,FALSE)</f>
        <v>93 Birchmount Rd</v>
      </c>
      <c r="D108" s="47" t="str">
        <f>VLOOKUP($A108,'[3]Master From ECAP'!$A:$AJ,4,FALSE)</f>
        <v>Scarborough</v>
      </c>
      <c r="E108" s="47" t="str">
        <f>VLOOKUP($A108,'[3]Master From ECAP'!$A:$AJ,5,FALSE)</f>
        <v>M1N 3J7</v>
      </c>
      <c r="F108" s="47">
        <f>VLOOKUP($A108,'[3]Master From ECAP'!$A:$AJ,6,FALSE)</f>
        <v>46166</v>
      </c>
      <c r="G108" s="47" t="s">
        <v>53</v>
      </c>
      <c r="H108" s="47">
        <f>VLOOKUP($A108,'[3]Master From ECAP'!$A:$AJ,8,FALSE)</f>
        <v>100</v>
      </c>
      <c r="I108" s="47">
        <f>VLOOKUP($A108,'[3]Master From ECAP'!$A:$AJ,9,FALSE)</f>
        <v>0</v>
      </c>
      <c r="J108" s="47">
        <f>VLOOKUP($A108,'[3]Master From ECAP'!$A:$AJ,10,FALSE)</f>
        <v>1324707.2151289999</v>
      </c>
      <c r="K108" s="47" t="str">
        <f>VLOOKUP($A108,'[3]Master From ECAP'!$A:$AJ,11,FALSE)</f>
        <v>kWh</v>
      </c>
      <c r="L108" s="47">
        <f>VLOOKUP($A108,'[3]Master From ECAP'!$A:$AJ,12,FALSE)</f>
        <v>258253.00992600003</v>
      </c>
      <c r="M108" s="47" t="s">
        <v>46</v>
      </c>
      <c r="AF108" s="48">
        <f>VLOOKUP($A108,'[3]Calculated Master'!$A:$P,13,FALSE)</f>
        <v>543588.94903148303</v>
      </c>
      <c r="AG108" s="49">
        <f>IF(F108&gt;0,VLOOKUP($A108,'[3]Calculated Master'!$A:$P,14,FALSE),"")</f>
        <v>87.749094078456054</v>
      </c>
      <c r="AH108" s="49" t="str">
        <f>IF(I108&gt;0,VLOOKUP($A108,'[3]Calculated Master'!$A:$P,15,FALSE),"")</f>
        <v/>
      </c>
      <c r="AI108" s="47" t="str">
        <f>VLOOKUP($A108,'[3]Master From ECAP'!$A:$AJ,35,FALSE)</f>
        <v>BIRCC</v>
      </c>
      <c r="AJ108" s="47" t="str">
        <f>VLOOKUP($A108,'[3]Master From ECAP'!$A:$AJ,36,FALSE)</f>
        <v>Community Centres</v>
      </c>
    </row>
    <row r="109" spans="1:36" ht="15">
      <c r="A109" s="46" t="s">
        <v>152</v>
      </c>
      <c r="B109" s="47" t="str">
        <f>VLOOKUP(VLOOKUP(A109,'[3]Calculated Master'!A:Z,2,FALSE),'[3]Conversion Factors'!A:C,2,FALSE)</f>
        <v>Community centres</v>
      </c>
      <c r="C109" s="47" t="str">
        <f>VLOOKUP($A109,'[3]Master From ECAP'!$A:$AJ,3,FALSE)</f>
        <v>1299 Ellesmere Rd</v>
      </c>
      <c r="D109" s="47" t="str">
        <f>VLOOKUP($A109,'[3]Master From ECAP'!$A:$AJ,4,FALSE)</f>
        <v>Scarborough</v>
      </c>
      <c r="E109" s="47" t="str">
        <f>VLOOKUP($A109,'[3]Master From ECAP'!$A:$AJ,5,FALSE)</f>
        <v>M1P 2Y2</v>
      </c>
      <c r="F109" s="47">
        <f>VLOOKUP($A109,'[3]Master From ECAP'!$A:$AJ,6,FALSE)</f>
        <v>11733</v>
      </c>
      <c r="G109" s="47" t="s">
        <v>53</v>
      </c>
      <c r="H109" s="47">
        <f>VLOOKUP($A109,'[3]Master From ECAP'!$A:$AJ,8,FALSE)</f>
        <v>100</v>
      </c>
      <c r="I109" s="47">
        <f>VLOOKUP($A109,'[3]Master From ECAP'!$A:$AJ,9,FALSE)</f>
        <v>0</v>
      </c>
      <c r="J109" s="47">
        <f>VLOOKUP($A109,'[3]Master From ECAP'!$A:$AJ,10,FALSE)</f>
        <v>261155.84888300003</v>
      </c>
      <c r="K109" s="47" t="str">
        <f>VLOOKUP($A109,'[3]Master From ECAP'!$A:$AJ,11,FALSE)</f>
        <v>kWh</v>
      </c>
      <c r="L109" s="47">
        <f>VLOOKUP($A109,'[3]Master From ECAP'!$A:$AJ,12,FALSE)</f>
        <v>11791.535056000001</v>
      </c>
      <c r="M109" s="47" t="s">
        <v>46</v>
      </c>
      <c r="AF109" s="48">
        <f>VLOOKUP($A109,'[3]Calculated Master'!$A:$P,13,FALSE)</f>
        <v>32846.495185852647</v>
      </c>
      <c r="AG109" s="49">
        <f>IF(F109&gt;0,VLOOKUP($A109,'[3]Calculated Master'!$A:$P,14,FALSE),"")</f>
        <v>32.86774064517099</v>
      </c>
      <c r="AH109" s="49" t="str">
        <f>IF(I109&gt;0,VLOOKUP($A109,'[3]Calculated Master'!$A:$P,15,FALSE),"")</f>
        <v/>
      </c>
      <c r="AI109" s="47" t="str">
        <f>VLOOKUP($A109,'[3]Master From ECAP'!$A:$AJ,35,FALSE)</f>
        <v>BIRKC</v>
      </c>
      <c r="AJ109" s="47" t="str">
        <f>VLOOKUP($A109,'[3]Master From ECAP'!$A:$AJ,36,FALSE)</f>
        <v>Community Centres</v>
      </c>
    </row>
    <row r="110" spans="1:36" ht="15">
      <c r="A110" s="46" t="s">
        <v>153</v>
      </c>
      <c r="B110" s="47" t="str">
        <f>VLOOKUP(VLOOKUP(A110,'[3]Calculated Master'!A:Z,2,FALSE),'[3]Conversion Factors'!A:C,2,FALSE)</f>
        <v>Community centres</v>
      </c>
      <c r="C110" s="47" t="str">
        <f>VLOOKUP($A110,'[3]Master From ECAP'!$A:$AJ,3,FALSE)</f>
        <v>6 Thora Ave @Danforth &amp; Victoria</v>
      </c>
      <c r="D110" s="47" t="str">
        <f>VLOOKUP($A110,'[3]Master From ECAP'!$A:$AJ,4,FALSE)</f>
        <v>Scarborough</v>
      </c>
      <c r="E110" s="47" t="str">
        <f>VLOOKUP($A110,'[3]Master From ECAP'!$A:$AJ,5,FALSE)</f>
        <v>M1L 2P8</v>
      </c>
      <c r="F110" s="47">
        <f>VLOOKUP($A110,'[3]Master From ECAP'!$A:$AJ,6,FALSE)</f>
        <v>4004</v>
      </c>
      <c r="G110" s="47" t="s">
        <v>53</v>
      </c>
      <c r="H110" s="47">
        <f>VLOOKUP($A110,'[3]Master From ECAP'!$A:$AJ,8,FALSE)</f>
        <v>100</v>
      </c>
      <c r="I110" s="47">
        <f>VLOOKUP($A110,'[3]Master From ECAP'!$A:$AJ,9,FALSE)</f>
        <v>0</v>
      </c>
      <c r="J110" s="47">
        <f>VLOOKUP($A110,'[3]Master From ECAP'!$A:$AJ,10,FALSE)</f>
        <v>6769.0550470000007</v>
      </c>
      <c r="K110" s="47" t="str">
        <f>VLOOKUP($A110,'[3]Master From ECAP'!$A:$AJ,11,FALSE)</f>
        <v>kWh</v>
      </c>
      <c r="L110" s="47">
        <f>VLOOKUP($A110,'[3]Master From ECAP'!$A:$AJ,12,FALSE)</f>
        <v>0</v>
      </c>
      <c r="M110" s="47" t="s">
        <v>46</v>
      </c>
      <c r="AF110" s="48">
        <f>VLOOKUP($A110,'[3]Calculated Master'!$A:$P,13,FALSE)</f>
        <v>270.76220188000002</v>
      </c>
      <c r="AG110" s="49">
        <f>IF(F110&gt;0,VLOOKUP($A110,'[3]Calculated Master'!$A:$P,14,FALSE),"")</f>
        <v>1.690580232616391</v>
      </c>
      <c r="AH110" s="49" t="str">
        <f>IF(I110&gt;0,VLOOKUP($A110,'[3]Calculated Master'!$A:$P,15,FALSE),"")</f>
        <v/>
      </c>
      <c r="AI110" s="47" t="str">
        <f>VLOOKUP($A110,'[3]Master From ECAP'!$A:$AJ,35,FALSE)</f>
        <v>BOC</v>
      </c>
      <c r="AJ110" s="47" t="str">
        <f>VLOOKUP($A110,'[3]Master From ECAP'!$A:$AJ,36,FALSE)</f>
        <v>Community Centres</v>
      </c>
    </row>
    <row r="111" spans="1:36" ht="15">
      <c r="A111" s="46" t="s">
        <v>154</v>
      </c>
      <c r="B111" s="47" t="str">
        <f>VLOOKUP(VLOOKUP(A111,'[3]Calculated Master'!A:Z,2,FALSE),'[3]Conversion Factors'!A:C,2,FALSE)</f>
        <v>Community centres</v>
      </c>
      <c r="C111" s="47" t="str">
        <f>VLOOKUP($A111,'[3]Master From ECAP'!$A:$AJ,3,FALSE)</f>
        <v>1081 Progress Ave</v>
      </c>
      <c r="D111" s="47" t="str">
        <f>VLOOKUP($A111,'[3]Master From ECAP'!$A:$AJ,4,FALSE)</f>
        <v>Scarborough</v>
      </c>
      <c r="E111" s="47" t="str">
        <f>VLOOKUP($A111,'[3]Master From ECAP'!$A:$AJ,5,FALSE)</f>
        <v>M1B 5Z6</v>
      </c>
      <c r="F111" s="47">
        <f>VLOOKUP($A111,'[3]Master From ECAP'!$A:$AJ,6,FALSE)</f>
        <v>43185</v>
      </c>
      <c r="G111" s="47" t="s">
        <v>53</v>
      </c>
      <c r="H111" s="47">
        <f>VLOOKUP($A111,'[3]Master From ECAP'!$A:$AJ,8,FALSE)</f>
        <v>100</v>
      </c>
      <c r="I111" s="47">
        <f>VLOOKUP($A111,'[3]Master From ECAP'!$A:$AJ,9,FALSE)</f>
        <v>0</v>
      </c>
      <c r="J111" s="47">
        <f>VLOOKUP($A111,'[3]Master From ECAP'!$A:$AJ,10,FALSE)</f>
        <v>808200.93688499997</v>
      </c>
      <c r="K111" s="47" t="str">
        <f>VLOOKUP($A111,'[3]Master From ECAP'!$A:$AJ,11,FALSE)</f>
        <v>kWh</v>
      </c>
      <c r="L111" s="47">
        <f>VLOOKUP($A111,'[3]Master From ECAP'!$A:$AJ,12,FALSE)</f>
        <v>52652.834631000005</v>
      </c>
      <c r="M111" s="47" t="s">
        <v>46</v>
      </c>
      <c r="AF111" s="48">
        <f>VLOOKUP($A111,'[3]Calculated Master'!$A:$P,13,FALSE)</f>
        <v>132352.10089556439</v>
      </c>
      <c r="AG111" s="49">
        <f>IF(F111&gt;0,VLOOKUP($A111,'[3]Calculated Master'!$A:$P,14,FALSE),"")</f>
        <v>31.586129682782094</v>
      </c>
      <c r="AH111" s="49" t="str">
        <f>IF(I111&gt;0,VLOOKUP($A111,'[3]Calculated Master'!$A:$P,15,FALSE),"")</f>
        <v/>
      </c>
      <c r="AI111" s="47" t="str">
        <f>VLOOKUP($A111,'[3]Master From ECAP'!$A:$AJ,35,FALSE)</f>
        <v>BHCC</v>
      </c>
      <c r="AJ111" s="47" t="str">
        <f>VLOOKUP($A111,'[3]Master From ECAP'!$A:$AJ,36,FALSE)</f>
        <v>Community Centres</v>
      </c>
    </row>
    <row r="112" spans="1:36" ht="15">
      <c r="A112" s="46" t="s">
        <v>155</v>
      </c>
      <c r="B112" s="47" t="str">
        <f>VLOOKUP(VLOOKUP(A112,'[3]Calculated Master'!A:Z,2,FALSE),'[3]Conversion Factors'!A:C,2,FALSE)</f>
        <v>Community centres</v>
      </c>
      <c r="C112" s="47" t="str">
        <f>VLOOKUP($A112,'[3]Master From ECAP'!$A:$AJ,3,FALSE)</f>
        <v>3100 Weston Rd</v>
      </c>
      <c r="D112" s="47" t="str">
        <f>VLOOKUP($A112,'[3]Master From ECAP'!$A:$AJ,4,FALSE)</f>
        <v>North York</v>
      </c>
      <c r="E112" s="47" t="str">
        <f>VLOOKUP($A112,'[3]Master From ECAP'!$A:$AJ,5,FALSE)</f>
        <v>M9M 2S7</v>
      </c>
      <c r="F112" s="47">
        <f>VLOOKUP($A112,'[3]Master From ECAP'!$A:$AJ,6,FALSE)</f>
        <v>57867</v>
      </c>
      <c r="G112" s="47" t="s">
        <v>53</v>
      </c>
      <c r="H112" s="47">
        <f>VLOOKUP($A112,'[3]Master From ECAP'!$A:$AJ,8,FALSE)</f>
        <v>100</v>
      </c>
      <c r="I112" s="47">
        <f>VLOOKUP($A112,'[3]Master From ECAP'!$A:$AJ,9,FALSE)</f>
        <v>0</v>
      </c>
      <c r="J112" s="47">
        <f>VLOOKUP($A112,'[3]Master From ECAP'!$A:$AJ,10,FALSE)</f>
        <v>226287.99939399998</v>
      </c>
      <c r="K112" s="47" t="str">
        <f>VLOOKUP($A112,'[3]Master From ECAP'!$A:$AJ,11,FALSE)</f>
        <v>kWh</v>
      </c>
      <c r="L112" s="47">
        <f>VLOOKUP($A112,'[3]Master From ECAP'!$A:$AJ,12,FALSE)</f>
        <v>88777.232705000002</v>
      </c>
      <c r="M112" s="47" t="s">
        <v>46</v>
      </c>
      <c r="AF112" s="48">
        <f>VLOOKUP($A112,'[3]Calculated Master'!$A:$P,13,FALSE)</f>
        <v>177700.74117312147</v>
      </c>
      <c r="AG112" s="49">
        <f>IF(F112&gt;0,VLOOKUP($A112,'[3]Calculated Master'!$A:$P,14,FALSE),"")</f>
        <v>20.106240427972772</v>
      </c>
      <c r="AH112" s="49" t="str">
        <f>IF(I112&gt;0,VLOOKUP($A112,'[3]Calculated Master'!$A:$P,15,FALSE),"")</f>
        <v/>
      </c>
      <c r="AI112" s="47" t="str">
        <f>VLOOKUP($A112,'[3]Master From ECAP'!$A:$AJ,35,FALSE)</f>
        <v>3100WE</v>
      </c>
      <c r="AJ112" s="47" t="str">
        <f>VLOOKUP($A112,'[3]Master From ECAP'!$A:$AJ,36,FALSE)</f>
        <v>Community Centres</v>
      </c>
    </row>
    <row r="113" spans="1:36" ht="15">
      <c r="A113" s="46" t="s">
        <v>156</v>
      </c>
      <c r="B113" s="47" t="str">
        <f>VLOOKUP(VLOOKUP(A113,'[3]Calculated Master'!A:Z,2,FALSE),'[3]Conversion Factors'!A:C,2,FALSE)</f>
        <v>Community centres</v>
      </c>
      <c r="C113" s="47" t="str">
        <f>VLOOKUP($A113,'[3]Master From ECAP'!$A:$AJ,3,FALSE)</f>
        <v>58 Cecil St</v>
      </c>
      <c r="D113" s="47" t="str">
        <f>VLOOKUP($A113,'[3]Master From ECAP'!$A:$AJ,4,FALSE)</f>
        <v>Toronto</v>
      </c>
      <c r="E113" s="47" t="str">
        <f>VLOOKUP($A113,'[3]Master From ECAP'!$A:$AJ,5,FALSE)</f>
        <v>M5T 1N6</v>
      </c>
      <c r="F113" s="47">
        <f>VLOOKUP($A113,'[3]Master From ECAP'!$A:$AJ,6,FALSE)</f>
        <v>5769</v>
      </c>
      <c r="G113" s="47" t="s">
        <v>53</v>
      </c>
      <c r="H113" s="47">
        <f>VLOOKUP($A113,'[3]Master From ECAP'!$A:$AJ,8,FALSE)</f>
        <v>100</v>
      </c>
      <c r="I113" s="47">
        <f>VLOOKUP($A113,'[3]Master From ECAP'!$A:$AJ,9,FALSE)</f>
        <v>0</v>
      </c>
      <c r="J113" s="47">
        <f>VLOOKUP($A113,'[3]Master From ECAP'!$A:$AJ,10,FALSE)</f>
        <v>69242.495001000003</v>
      </c>
      <c r="K113" s="47" t="str">
        <f>VLOOKUP($A113,'[3]Master From ECAP'!$A:$AJ,11,FALSE)</f>
        <v>kWh</v>
      </c>
      <c r="L113" s="47">
        <f>VLOOKUP($A113,'[3]Master From ECAP'!$A:$AJ,12,FALSE)</f>
        <v>0</v>
      </c>
      <c r="M113" s="47" t="s">
        <v>46</v>
      </c>
      <c r="AF113" s="48">
        <f>VLOOKUP($A113,'[3]Calculated Master'!$A:$P,13,FALSE)</f>
        <v>2769.6998000400004</v>
      </c>
      <c r="AG113" s="49">
        <f>IF(F113&gt;0,VLOOKUP($A113,'[3]Calculated Master'!$A:$P,14,FALSE),"")</f>
        <v>12.002562577811725</v>
      </c>
      <c r="AH113" s="49" t="str">
        <f>IF(I113&gt;0,VLOOKUP($A113,'[3]Calculated Master'!$A:$P,15,FALSE),"")</f>
        <v/>
      </c>
      <c r="AI113" s="47" t="str">
        <f>VLOOKUP($A113,'[3]Master From ECAP'!$A:$AJ,35,FALSE)</f>
        <v>CECIC</v>
      </c>
      <c r="AJ113" s="47" t="str">
        <f>VLOOKUP($A113,'[3]Master From ECAP'!$A:$AJ,36,FALSE)</f>
        <v>Community Centres</v>
      </c>
    </row>
    <row r="114" spans="1:36" ht="15">
      <c r="A114" s="46" t="s">
        <v>157</v>
      </c>
      <c r="B114" s="47" t="str">
        <f>VLOOKUP(VLOOKUP(A114,'[3]Calculated Master'!A:Z,2,FALSE),'[3]Conversion Factors'!A:C,2,FALSE)</f>
        <v>Community centres</v>
      </c>
      <c r="C114" s="47" t="str">
        <f>VLOOKUP($A114,'[3]Master From ECAP'!$A:$AJ,3,FALSE)</f>
        <v>91 Eastpark Blvd</v>
      </c>
      <c r="D114" s="47" t="str">
        <f>VLOOKUP($A114,'[3]Master From ECAP'!$A:$AJ,4,FALSE)</f>
        <v>Scarborough</v>
      </c>
      <c r="E114" s="47" t="str">
        <f>VLOOKUP($A114,'[3]Master From ECAP'!$A:$AJ,5,FALSE)</f>
        <v>M1H 1C6</v>
      </c>
      <c r="F114" s="47">
        <f>VLOOKUP($A114,'[3]Master From ECAP'!$A:$AJ,6,FALSE)</f>
        <v>14951</v>
      </c>
      <c r="G114" s="47" t="s">
        <v>53</v>
      </c>
      <c r="H114" s="47">
        <f>VLOOKUP($A114,'[3]Master From ECAP'!$A:$AJ,8,FALSE)</f>
        <v>100</v>
      </c>
      <c r="I114" s="47">
        <f>VLOOKUP($A114,'[3]Master From ECAP'!$A:$AJ,9,FALSE)</f>
        <v>0</v>
      </c>
      <c r="J114" s="47">
        <f>VLOOKUP($A114,'[3]Master From ECAP'!$A:$AJ,10,FALSE)</f>
        <v>142581.12617800001</v>
      </c>
      <c r="K114" s="47" t="str">
        <f>VLOOKUP($A114,'[3]Master From ECAP'!$A:$AJ,11,FALSE)</f>
        <v>kWh</v>
      </c>
      <c r="L114" s="47">
        <f>VLOOKUP($A114,'[3]Master From ECAP'!$A:$AJ,12,FALSE)</f>
        <v>6516.3660609999997</v>
      </c>
      <c r="M114" s="47" t="s">
        <v>46</v>
      </c>
      <c r="AF114" s="48">
        <f>VLOOKUP($A114,'[3]Calculated Master'!$A:$P,13,FALSE)</f>
        <v>18082.320489541089</v>
      </c>
      <c r="AG114" s="49">
        <f>IF(F114&gt;0,VLOOKUP($A114,'[3]Calculated Master'!$A:$P,14,FALSE),"")</f>
        <v>14.137740255385188</v>
      </c>
      <c r="AH114" s="49" t="str">
        <f>IF(I114&gt;0,VLOOKUP($A114,'[3]Calculated Master'!$A:$P,15,FALSE),"")</f>
        <v/>
      </c>
      <c r="AI114" s="47" t="str">
        <f>VLOOKUP($A114,'[3]Master From ECAP'!$A:$AJ,35,FALSE)</f>
        <v>CEDBC</v>
      </c>
      <c r="AJ114" s="47" t="str">
        <f>VLOOKUP($A114,'[3]Master From ECAP'!$A:$AJ,36,FALSE)</f>
        <v>Community Centres</v>
      </c>
    </row>
    <row r="115" spans="1:36" ht="15">
      <c r="A115" s="46" t="s">
        <v>158</v>
      </c>
      <c r="B115" s="47" t="str">
        <f>VLOOKUP(VLOOKUP(A115,'[3]Calculated Master'!A:Z,2,FALSE),'[3]Conversion Factors'!A:C,2,FALSE)</f>
        <v>Community centres</v>
      </c>
      <c r="C115" s="47" t="str">
        <f>VLOOKUP($A115,'[3]Master From ECAP'!$A:$AJ,3,FALSE)</f>
        <v>205 Wilmington Ave.</v>
      </c>
      <c r="D115" s="47" t="str">
        <f>VLOOKUP($A115,'[3]Master From ECAP'!$A:$AJ,4,FALSE)</f>
        <v>North York</v>
      </c>
      <c r="E115" s="47" t="str">
        <f>VLOOKUP($A115,'[3]Master From ECAP'!$A:$AJ,5,FALSE)</f>
        <v>M3H 6B3</v>
      </c>
      <c r="F115" s="47">
        <f>VLOOKUP($A115,'[3]Master From ECAP'!$A:$AJ,6,FALSE)</f>
        <v>6997</v>
      </c>
      <c r="G115" s="47" t="s">
        <v>53</v>
      </c>
      <c r="H115" s="47">
        <f>VLOOKUP($A115,'[3]Master From ECAP'!$A:$AJ,8,FALSE)</f>
        <v>100</v>
      </c>
      <c r="I115" s="47">
        <f>VLOOKUP($A115,'[3]Master From ECAP'!$A:$AJ,9,FALSE)</f>
        <v>0</v>
      </c>
      <c r="J115" s="47">
        <f>VLOOKUP($A115,'[3]Master From ECAP'!$A:$AJ,10,FALSE)</f>
        <v>336831.46060200001</v>
      </c>
      <c r="K115" s="47" t="str">
        <f>VLOOKUP($A115,'[3]Master From ECAP'!$A:$AJ,11,FALSE)</f>
        <v>kWh</v>
      </c>
      <c r="L115" s="47">
        <f>VLOOKUP($A115,'[3]Master From ECAP'!$A:$AJ,12,FALSE)</f>
        <v>21844.449043999997</v>
      </c>
      <c r="M115" s="47" t="s">
        <v>46</v>
      </c>
      <c r="AF115" s="48">
        <f>VLOOKUP($A115,'[3]Calculated Master'!$A:$P,13,FALSE)</f>
        <v>54970.939828476359</v>
      </c>
      <c r="AG115" s="49">
        <f>IF(F115&gt;0,VLOOKUP($A115,'[3]Calculated Master'!$A:$P,14,FALSE),"")</f>
        <v>81.097500003254396</v>
      </c>
      <c r="AH115" s="49" t="str">
        <f>IF(I115&gt;0,VLOOKUP($A115,'[3]Calculated Master'!$A:$P,15,FALSE),"")</f>
        <v/>
      </c>
      <c r="AI115" s="47" t="str">
        <f>VLOOKUP($A115,'[3]Master From ECAP'!$A:$AJ,35,FALSE)</f>
        <v>CHAPC</v>
      </c>
      <c r="AJ115" s="47" t="str">
        <f>VLOOKUP($A115,'[3]Master From ECAP'!$A:$AJ,36,FALSE)</f>
        <v>Community Centres</v>
      </c>
    </row>
    <row r="116" spans="1:36" ht="15">
      <c r="A116" s="46" t="s">
        <v>159</v>
      </c>
      <c r="B116" s="47" t="str">
        <f>VLOOKUP(VLOOKUP(A116,'[3]Calculated Master'!A:Z,2,FALSE),'[3]Conversion Factors'!A:C,2,FALSE)</f>
        <v>Community centres</v>
      </c>
      <c r="C116" s="47" t="str">
        <f>VLOOKUP($A116,'[3]Master From ECAP'!$A:$AJ,3,FALSE)</f>
        <v>140 Commander Blvd</v>
      </c>
      <c r="D116" s="47" t="str">
        <f>VLOOKUP($A116,'[3]Master From ECAP'!$A:$AJ,4,FALSE)</f>
        <v>Scarborough</v>
      </c>
      <c r="E116" s="47" t="str">
        <f>VLOOKUP($A116,'[3]Master From ECAP'!$A:$AJ,5,FALSE)</f>
        <v>M1S 3H7</v>
      </c>
      <c r="F116" s="47">
        <f>VLOOKUP($A116,'[3]Master From ECAP'!$A:$AJ,6,FALSE)</f>
        <v>56317</v>
      </c>
      <c r="G116" s="47" t="s">
        <v>53</v>
      </c>
      <c r="H116" s="47">
        <f>VLOOKUP($A116,'[3]Master From ECAP'!$A:$AJ,8,FALSE)</f>
        <v>100</v>
      </c>
      <c r="I116" s="47">
        <f>VLOOKUP($A116,'[3]Master From ECAP'!$A:$AJ,9,FALSE)</f>
        <v>0</v>
      </c>
      <c r="J116" s="47">
        <f>VLOOKUP($A116,'[3]Master From ECAP'!$A:$AJ,10,FALSE)</f>
        <v>936822.39787099999</v>
      </c>
      <c r="K116" s="47" t="str">
        <f>VLOOKUP($A116,'[3]Master From ECAP'!$A:$AJ,11,FALSE)</f>
        <v>kWh</v>
      </c>
      <c r="L116" s="47">
        <f>VLOOKUP($A116,'[3]Master From ECAP'!$A:$AJ,12,FALSE)</f>
        <v>54290.605902000003</v>
      </c>
      <c r="M116" s="47" t="s">
        <v>46</v>
      </c>
      <c r="AF116" s="48">
        <f>VLOOKUP($A116,'[3]Calculated Master'!$A:$P,13,FALSE)</f>
        <v>140608.21704081038</v>
      </c>
      <c r="AG116" s="49">
        <f>IF(F116&gt;0,VLOOKUP($A116,'[3]Calculated Master'!$A:$P,14,FALSE),"")</f>
        <v>26.811771682205965</v>
      </c>
      <c r="AH116" s="49" t="str">
        <f>IF(I116&gt;0,VLOOKUP($A116,'[3]Calculated Master'!$A:$P,15,FALSE),"")</f>
        <v/>
      </c>
      <c r="AI116" s="47" t="str">
        <f>VLOOKUP($A116,'[3]Master From ECAP'!$A:$AJ,35,FALSE)</f>
        <v>COMMC</v>
      </c>
      <c r="AJ116" s="47" t="str">
        <f>VLOOKUP($A116,'[3]Master From ECAP'!$A:$AJ,36,FALSE)</f>
        <v>Community Centres</v>
      </c>
    </row>
    <row r="117" spans="1:36" ht="15">
      <c r="A117" s="46" t="s">
        <v>160</v>
      </c>
      <c r="B117" s="47" t="str">
        <f>VLOOKUP(VLOOKUP(A117,'[3]Calculated Master'!A:Z,2,FALSE),'[3]Conversion Factors'!A:C,2,FALSE)</f>
        <v>Community centres</v>
      </c>
      <c r="C117" s="47" t="str">
        <f>VLOOKUP($A117,'[3]Master From ECAP'!$A:$AJ,3,FALSE)</f>
        <v>97 Main St</v>
      </c>
      <c r="D117" s="47" t="str">
        <f>VLOOKUP($A117,'[3]Master From ECAP'!$A:$AJ,4,FALSE)</f>
        <v>Toronto</v>
      </c>
      <c r="E117" s="47" t="str">
        <f>VLOOKUP($A117,'[3]Master From ECAP'!$A:$AJ,5,FALSE)</f>
        <v>M4E 2V6</v>
      </c>
      <c r="F117" s="47">
        <f>VLOOKUP($A117,'[3]Master From ECAP'!$A:$AJ,6,FALSE)</f>
        <v>8999</v>
      </c>
      <c r="G117" s="47" t="s">
        <v>53</v>
      </c>
      <c r="H117" s="47">
        <f>VLOOKUP($A117,'[3]Master From ECAP'!$A:$AJ,8,FALSE)</f>
        <v>100</v>
      </c>
      <c r="I117" s="47">
        <f>VLOOKUP($A117,'[3]Master From ECAP'!$A:$AJ,9,FALSE)</f>
        <v>0</v>
      </c>
      <c r="J117" s="47">
        <f>VLOOKUP($A117,'[3]Master From ECAP'!$A:$AJ,10,FALSE)</f>
        <v>57691.246520999994</v>
      </c>
      <c r="K117" s="47" t="str">
        <f>VLOOKUP($A117,'[3]Master From ECAP'!$A:$AJ,11,FALSE)</f>
        <v>kWh</v>
      </c>
      <c r="L117" s="47">
        <f>VLOOKUP($A117,'[3]Master From ECAP'!$A:$AJ,12,FALSE)</f>
        <v>0</v>
      </c>
      <c r="M117" s="47" t="s">
        <v>46</v>
      </c>
      <c r="AF117" s="48">
        <f>VLOOKUP($A117,'[3]Calculated Master'!$A:$P,13,FALSE)</f>
        <v>2307.6498608399997</v>
      </c>
      <c r="AG117" s="49">
        <f>IF(F117&gt;0,VLOOKUP($A117,'[3]Calculated Master'!$A:$P,14,FALSE),"")</f>
        <v>6.4108775309694224</v>
      </c>
      <c r="AH117" s="49" t="str">
        <f>IF(I117&gt;0,VLOOKUP($A117,'[3]Calculated Master'!$A:$P,15,FALSE),"")</f>
        <v/>
      </c>
      <c r="AI117" s="47" t="str">
        <f>VLOOKUP($A117,'[3]Master From ECAP'!$A:$AJ,35,FALSE)</f>
        <v>COM55C</v>
      </c>
      <c r="AJ117" s="47" t="str">
        <f>VLOOKUP($A117,'[3]Master From ECAP'!$A:$AJ,36,FALSE)</f>
        <v>Community Centres</v>
      </c>
    </row>
    <row r="118" spans="1:36" ht="15">
      <c r="A118" s="46" t="s">
        <v>161</v>
      </c>
      <c r="B118" s="47" t="str">
        <f>VLOOKUP(VLOOKUP(A118,'[3]Calculated Master'!A:Z,2,FALSE),'[3]Conversion Factors'!A:C,2,FALSE)</f>
        <v>Community centres</v>
      </c>
      <c r="C118" s="47" t="str">
        <f>VLOOKUP($A118,'[3]Master From ECAP'!$A:$AJ,3,FALSE)</f>
        <v>277 Orton Park Rd</v>
      </c>
      <c r="D118" s="47" t="str">
        <f>VLOOKUP($A118,'[3]Master From ECAP'!$A:$AJ,4,FALSE)</f>
        <v>Scarborough</v>
      </c>
      <c r="E118" s="47" t="str">
        <f>VLOOKUP($A118,'[3]Master From ECAP'!$A:$AJ,5,FALSE)</f>
        <v>M1G 3B9</v>
      </c>
      <c r="F118" s="47">
        <f>VLOOKUP($A118,'[3]Master From ECAP'!$A:$AJ,6,FALSE)</f>
        <v>2508</v>
      </c>
      <c r="G118" s="47" t="s">
        <v>53</v>
      </c>
      <c r="H118" s="47">
        <f>VLOOKUP($A118,'[3]Master From ECAP'!$A:$AJ,8,FALSE)</f>
        <v>100</v>
      </c>
      <c r="I118" s="47">
        <f>VLOOKUP($A118,'[3]Master From ECAP'!$A:$AJ,9,FALSE)</f>
        <v>0</v>
      </c>
      <c r="J118" s="47">
        <f>VLOOKUP($A118,'[3]Master From ECAP'!$A:$AJ,10,FALSE)</f>
        <v>46991.463707999996</v>
      </c>
      <c r="K118" s="47" t="str">
        <f>VLOOKUP($A118,'[3]Master From ECAP'!$A:$AJ,11,FALSE)</f>
        <v>kWh</v>
      </c>
      <c r="L118" s="47">
        <f>VLOOKUP($A118,'[3]Master From ECAP'!$A:$AJ,12,FALSE)</f>
        <v>7474.5576129999999</v>
      </c>
      <c r="M118" s="47" t="s">
        <v>46</v>
      </c>
      <c r="AF118" s="48">
        <f>VLOOKUP($A118,'[3]Calculated Master'!$A:$P,13,FALSE)</f>
        <v>16079.00090015997</v>
      </c>
      <c r="AG118" s="49">
        <f>IF(F118&gt;0,VLOOKUP($A118,'[3]Calculated Master'!$A:$P,14,FALSE),"")</f>
        <v>50.198835939010117</v>
      </c>
      <c r="AH118" s="49" t="str">
        <f>IF(I118&gt;0,VLOOKUP($A118,'[3]Calculated Master'!$A:$P,15,FALSE),"")</f>
        <v/>
      </c>
      <c r="AI118" s="47" t="str">
        <f>VLOOKUP($A118,'[3]Master From ECAP'!$A:$AJ,35,FALSE)</f>
        <v>CURAC</v>
      </c>
      <c r="AJ118" s="47" t="str">
        <f>VLOOKUP($A118,'[3]Master From ECAP'!$A:$AJ,36,FALSE)</f>
        <v>Community Centres</v>
      </c>
    </row>
    <row r="119" spans="1:36" ht="15">
      <c r="A119" s="46" t="s">
        <v>162</v>
      </c>
      <c r="B119" s="47" t="str">
        <f>VLOOKUP(VLOOKUP(A119,'[3]Calculated Master'!A:Z,2,FALSE),'[3]Conversion Factors'!A:C,2,FALSE)</f>
        <v>Community centres</v>
      </c>
      <c r="C119" s="47" t="str">
        <f>VLOOKUP($A119,'[3]Master From ECAP'!$A:$AJ,3,FALSE)</f>
        <v>1347 Davenport Rd</v>
      </c>
      <c r="D119" s="47" t="str">
        <f>VLOOKUP($A119,'[3]Master From ECAP'!$A:$AJ,4,FALSE)</f>
        <v>Toronto</v>
      </c>
      <c r="E119" s="47" t="str">
        <f>VLOOKUP($A119,'[3]Master From ECAP'!$A:$AJ,5,FALSE)</f>
        <v>M6H 2H5</v>
      </c>
      <c r="F119" s="47">
        <f>VLOOKUP($A119,'[3]Master From ECAP'!$A:$AJ,6,FALSE)</f>
        <v>2282</v>
      </c>
      <c r="G119" s="47" t="s">
        <v>53</v>
      </c>
      <c r="H119" s="47">
        <f>VLOOKUP($A119,'[3]Master From ECAP'!$A:$AJ,8,FALSE)</f>
        <v>100</v>
      </c>
      <c r="I119" s="47">
        <f>VLOOKUP($A119,'[3]Master From ECAP'!$A:$AJ,9,FALSE)</f>
        <v>0</v>
      </c>
      <c r="J119" s="47">
        <f>VLOOKUP($A119,'[3]Master From ECAP'!$A:$AJ,10,FALSE)</f>
        <v>8260.6756260000002</v>
      </c>
      <c r="K119" s="47" t="str">
        <f>VLOOKUP($A119,'[3]Master From ECAP'!$A:$AJ,11,FALSE)</f>
        <v>kWh</v>
      </c>
      <c r="L119" s="47">
        <f>VLOOKUP($A119,'[3]Master From ECAP'!$A:$AJ,12,FALSE)</f>
        <v>3775.388508</v>
      </c>
      <c r="M119" s="47" t="s">
        <v>46</v>
      </c>
      <c r="AF119" s="48">
        <f>VLOOKUP($A119,'[3]Calculated Master'!$A:$P,13,FALSE)</f>
        <v>7502.4948198025195</v>
      </c>
      <c r="AG119" s="49">
        <f>IF(F119&gt;0,VLOOKUP($A119,'[3]Calculated Master'!$A:$P,14,FALSE),"")</f>
        <v>21.08524762256139</v>
      </c>
      <c r="AH119" s="49" t="str">
        <f>IF(I119&gt;0,VLOOKUP($A119,'[3]Calculated Master'!$A:$P,15,FALSE),"")</f>
        <v/>
      </c>
      <c r="AI119" s="47" t="str">
        <f>VLOOKUP($A119,'[3]Master From ECAP'!$A:$AJ,35,FALSE)</f>
        <v>DAVPC</v>
      </c>
      <c r="AJ119" s="47" t="str">
        <f>VLOOKUP($A119,'[3]Master From ECAP'!$A:$AJ,36,FALSE)</f>
        <v>Community Centres</v>
      </c>
    </row>
    <row r="120" spans="1:36" ht="15">
      <c r="A120" s="46" t="s">
        <v>163</v>
      </c>
      <c r="B120" s="47" t="str">
        <f>VLOOKUP(VLOOKUP(A120,'[3]Calculated Master'!A:Z,2,FALSE),'[3]Conversion Factors'!A:C,2,FALSE)</f>
        <v>Community centres</v>
      </c>
      <c r="C120" s="47" t="str">
        <f>VLOOKUP($A120,'[3]Master From ECAP'!$A:$AJ,3,FALSE)</f>
        <v>33A Pritchard Ave</v>
      </c>
      <c r="D120" s="47" t="str">
        <f>VLOOKUP($A120,'[3]Master From ECAP'!$A:$AJ,4,FALSE)</f>
        <v>Toronto</v>
      </c>
      <c r="E120" s="47" t="str">
        <f>VLOOKUP($A120,'[3]Master From ECAP'!$A:$AJ,5,FALSE)</f>
        <v>M9N 1T4</v>
      </c>
      <c r="F120" s="47">
        <f>VLOOKUP($A120,'[3]Master From ECAP'!$A:$AJ,6,FALSE)</f>
        <v>2906</v>
      </c>
      <c r="G120" s="47" t="s">
        <v>53</v>
      </c>
      <c r="H120" s="47">
        <f>VLOOKUP($A120,'[3]Master From ECAP'!$A:$AJ,8,FALSE)</f>
        <v>100</v>
      </c>
      <c r="I120" s="47">
        <f>VLOOKUP($A120,'[3]Master From ECAP'!$A:$AJ,9,FALSE)</f>
        <v>0</v>
      </c>
      <c r="J120" s="47">
        <f>VLOOKUP($A120,'[3]Master From ECAP'!$A:$AJ,10,FALSE)</f>
        <v>59059.046871999999</v>
      </c>
      <c r="K120" s="47" t="str">
        <f>VLOOKUP($A120,'[3]Master From ECAP'!$A:$AJ,11,FALSE)</f>
        <v>kWh</v>
      </c>
      <c r="L120" s="47">
        <f>VLOOKUP($A120,'[3]Master From ECAP'!$A:$AJ,12,FALSE)</f>
        <v>8038.3438690000003</v>
      </c>
      <c r="M120" s="47" t="s">
        <v>46</v>
      </c>
      <c r="AF120" s="48">
        <f>VLOOKUP($A120,'[3]Calculated Master'!$A:$P,13,FALSE)</f>
        <v>17632.723339380609</v>
      </c>
      <c r="AG120" s="49">
        <f>IF(F120&gt;0,VLOOKUP($A120,'[3]Calculated Master'!$A:$P,14,FALSE),"")</f>
        <v>49.524454027304444</v>
      </c>
      <c r="AH120" s="49" t="str">
        <f>IF(I120&gt;0,VLOOKUP($A120,'[3]Calculated Master'!$A:$P,15,FALSE),"")</f>
        <v/>
      </c>
      <c r="AI120" s="47" t="str">
        <f>VLOOKUP($A120,'[3]Master From ECAP'!$A:$AJ,35,FALSE)</f>
        <v>YORCC</v>
      </c>
      <c r="AJ120" s="47" t="str">
        <f>VLOOKUP($A120,'[3]Master From ECAP'!$A:$AJ,36,FALSE)</f>
        <v>Community Centres</v>
      </c>
    </row>
    <row r="121" spans="1:36" ht="15">
      <c r="A121" s="46" t="s">
        <v>164</v>
      </c>
      <c r="B121" s="47" t="str">
        <f>VLOOKUP(VLOOKUP(A121,'[3]Calculated Master'!A:Z,2,FALSE),'[3]Conversion Factors'!A:C,2,FALSE)</f>
        <v>Community centres</v>
      </c>
      <c r="C121" s="47" t="str">
        <f>VLOOKUP($A121,'[3]Master From ECAP'!$A:$AJ,3,FALSE)</f>
        <v>2467 Eglinton Ave E</v>
      </c>
      <c r="D121" s="47" t="str">
        <f>VLOOKUP($A121,'[3]Master From ECAP'!$A:$AJ,4,FALSE)</f>
        <v>Scarborough</v>
      </c>
      <c r="E121" s="47" t="str">
        <f>VLOOKUP($A121,'[3]Master From ECAP'!$A:$AJ,5,FALSE)</f>
        <v>M1K 2R1</v>
      </c>
      <c r="F121" s="47">
        <f>VLOOKUP($A121,'[3]Master From ECAP'!$A:$AJ,6,FALSE)</f>
        <v>89125</v>
      </c>
      <c r="G121" s="47" t="s">
        <v>53</v>
      </c>
      <c r="H121" s="47">
        <f>VLOOKUP($A121,'[3]Master From ECAP'!$A:$AJ,8,FALSE)</f>
        <v>100</v>
      </c>
      <c r="I121" s="47">
        <f>VLOOKUP($A121,'[3]Master From ECAP'!$A:$AJ,9,FALSE)</f>
        <v>0</v>
      </c>
      <c r="J121" s="47">
        <f>VLOOKUP($A121,'[3]Master From ECAP'!$A:$AJ,10,FALSE)</f>
        <v>1931331.729967</v>
      </c>
      <c r="K121" s="47" t="str">
        <f>VLOOKUP($A121,'[3]Master From ECAP'!$A:$AJ,11,FALSE)</f>
        <v>kWh</v>
      </c>
      <c r="L121" s="47">
        <f>VLOOKUP($A121,'[3]Master From ECAP'!$A:$AJ,12,FALSE)</f>
        <v>149275.60333300001</v>
      </c>
      <c r="M121" s="47" t="s">
        <v>46</v>
      </c>
      <c r="AF121" s="48">
        <f>VLOOKUP($A121,'[3]Calculated Master'!$A:$P,13,FALSE)</f>
        <v>360830.64009434677</v>
      </c>
      <c r="AG121" s="49">
        <f>IF(F121&gt;0,VLOOKUP($A121,'[3]Calculated Master'!$A:$P,14,FALSE),"")</f>
        <v>39.351525408885621</v>
      </c>
      <c r="AH121" s="49" t="str">
        <f>IF(I121&gt;0,VLOOKUP($A121,'[3]Calculated Master'!$A:$P,15,FALSE),"")</f>
        <v/>
      </c>
      <c r="AI121" s="47" t="str">
        <f>VLOOKUP($A121,'[3]Master From ECAP'!$A:$AJ,35,FALSE)</f>
        <v>MIDSC</v>
      </c>
      <c r="AJ121" s="47" t="str">
        <f>VLOOKUP($A121,'[3]Master From ECAP'!$A:$AJ,36,FALSE)</f>
        <v>Community Centres</v>
      </c>
    </row>
    <row r="122" spans="1:36" ht="15">
      <c r="A122" s="46" t="s">
        <v>165</v>
      </c>
      <c r="B122" s="47" t="str">
        <f>VLOOKUP(VLOOKUP(A122,'[3]Calculated Master'!A:Z,2,FALSE),'[3]Conversion Factors'!A:C,2,FALSE)</f>
        <v>Community centres</v>
      </c>
      <c r="C122" s="47" t="str">
        <f>VLOOKUP($A122,'[3]Master From ECAP'!$A:$AJ,3,FALSE)</f>
        <v>4401 Jane St.</v>
      </c>
      <c r="D122" s="47" t="str">
        <f>VLOOKUP($A122,'[3]Master From ECAP'!$A:$AJ,4,FALSE)</f>
        <v>North York</v>
      </c>
      <c r="E122" s="47" t="str">
        <f>VLOOKUP($A122,'[3]Master From ECAP'!$A:$AJ,5,FALSE)</f>
        <v>M3N 2K3</v>
      </c>
      <c r="F122" s="47">
        <f>VLOOKUP($A122,'[3]Master From ECAP'!$A:$AJ,6,FALSE)</f>
        <v>25015</v>
      </c>
      <c r="G122" s="47" t="s">
        <v>53</v>
      </c>
      <c r="H122" s="47">
        <f>VLOOKUP($A122,'[3]Master From ECAP'!$A:$AJ,8,FALSE)</f>
        <v>100</v>
      </c>
      <c r="I122" s="47">
        <f>VLOOKUP($A122,'[3]Master From ECAP'!$A:$AJ,9,FALSE)</f>
        <v>0</v>
      </c>
      <c r="J122" s="47">
        <f>VLOOKUP($A122,'[3]Master From ECAP'!$A:$AJ,10,FALSE)</f>
        <v>323755.39814599999</v>
      </c>
      <c r="K122" s="47" t="str">
        <f>VLOOKUP($A122,'[3]Master From ECAP'!$A:$AJ,11,FALSE)</f>
        <v>kWh</v>
      </c>
      <c r="L122" s="47">
        <f>VLOOKUP($A122,'[3]Master From ECAP'!$A:$AJ,12,FALSE)</f>
        <v>53080.95246</v>
      </c>
      <c r="M122" s="47" t="s">
        <v>46</v>
      </c>
      <c r="AF122" s="48">
        <f>VLOOKUP($A122,'[3]Calculated Master'!$A:$P,13,FALSE)</f>
        <v>113787.57050457741</v>
      </c>
      <c r="AG122" s="49">
        <f>IF(F122&gt;0,VLOOKUP($A122,'[3]Calculated Master'!$A:$P,14,FALSE),"")</f>
        <v>35.343553272758236</v>
      </c>
      <c r="AH122" s="49" t="str">
        <f>IF(I122&gt;0,VLOOKUP($A122,'[3]Calculated Master'!$A:$P,15,FALSE),"")</f>
        <v/>
      </c>
      <c r="AI122" s="47" t="str">
        <f>VLOOKUP($A122,'[3]Master From ECAP'!$A:$AJ,35,FALSE)</f>
        <v>DRIFC</v>
      </c>
      <c r="AJ122" s="47" t="str">
        <f>VLOOKUP($A122,'[3]Master From ECAP'!$A:$AJ,36,FALSE)</f>
        <v>Community Centres</v>
      </c>
    </row>
    <row r="123" spans="1:36" ht="15">
      <c r="A123" s="46" t="s">
        <v>166</v>
      </c>
      <c r="B123" s="47" t="str">
        <f>VLOOKUP(VLOOKUP(A123,'[3]Calculated Master'!A:Z,2,FALSE),'[3]Conversion Factors'!A:C,2,FALSE)</f>
        <v>Community centres</v>
      </c>
      <c r="C123" s="47" t="str">
        <f>VLOOKUP($A123,'[3]Master From ECAP'!$A:$AJ,3,FALSE)</f>
        <v>4169 Bathurst St</v>
      </c>
      <c r="D123" s="47" t="str">
        <f>VLOOKUP($A123,'[3]Master From ECAP'!$A:$AJ,4,FALSE)</f>
        <v>North York</v>
      </c>
      <c r="E123" s="47" t="str">
        <f>VLOOKUP($A123,'[3]Master From ECAP'!$A:$AJ,5,FALSE)</f>
        <v>M3H 3P7</v>
      </c>
      <c r="F123" s="47">
        <f>VLOOKUP($A123,'[3]Master From ECAP'!$A:$AJ,6,FALSE)</f>
        <v>21657</v>
      </c>
      <c r="G123" s="47" t="s">
        <v>53</v>
      </c>
      <c r="H123" s="47">
        <f>VLOOKUP($A123,'[3]Master From ECAP'!$A:$AJ,8,FALSE)</f>
        <v>100</v>
      </c>
      <c r="I123" s="47">
        <f>VLOOKUP($A123,'[3]Master From ECAP'!$A:$AJ,9,FALSE)</f>
        <v>0</v>
      </c>
      <c r="J123" s="47">
        <f>VLOOKUP($A123,'[3]Master From ECAP'!$A:$AJ,10,FALSE)</f>
        <v>328211.52374999999</v>
      </c>
      <c r="K123" s="47" t="str">
        <f>VLOOKUP($A123,'[3]Master From ECAP'!$A:$AJ,11,FALSE)</f>
        <v>kWh</v>
      </c>
      <c r="L123" s="47">
        <f>VLOOKUP($A123,'[3]Master From ECAP'!$A:$AJ,12,FALSE)</f>
        <v>40156.909613000003</v>
      </c>
      <c r="M123" s="47" t="s">
        <v>46</v>
      </c>
      <c r="AF123" s="48">
        <f>VLOOKUP($A123,'[3]Calculated Master'!$A:$P,13,FALSE)</f>
        <v>89414.140572719974</v>
      </c>
      <c r="AG123" s="49">
        <f>IF(F123&gt;0,VLOOKUP($A123,'[3]Calculated Master'!$A:$P,14,FALSE),"")</f>
        <v>34.729614719940251</v>
      </c>
      <c r="AH123" s="49" t="str">
        <f>IF(I123&gt;0,VLOOKUP($A123,'[3]Calculated Master'!$A:$P,15,FALSE),"")</f>
        <v/>
      </c>
      <c r="AI123" s="47" t="str">
        <f>VLOOKUP($A123,'[3]Master From ECAP'!$A:$AJ,35,FALSE)</f>
        <v>EARLC</v>
      </c>
      <c r="AJ123" s="47" t="str">
        <f>VLOOKUP($A123,'[3]Master From ECAP'!$A:$AJ,36,FALSE)</f>
        <v>Community Centres</v>
      </c>
    </row>
    <row r="124" spans="1:36" ht="15">
      <c r="A124" s="46" t="s">
        <v>167</v>
      </c>
      <c r="B124" s="47" t="str">
        <f>VLOOKUP(VLOOKUP(A124,'[3]Calculated Master'!A:Z,2,FALSE),'[3]Conversion Factors'!A:C,2,FALSE)</f>
        <v>Community centres</v>
      </c>
      <c r="C124" s="47" t="str">
        <f>VLOOKUP($A124,'[3]Master From ECAP'!$A:$AJ,3,FALSE)</f>
        <v>100 Galloway Rd</v>
      </c>
      <c r="D124" s="47" t="str">
        <f>VLOOKUP($A124,'[3]Master From ECAP'!$A:$AJ,4,FALSE)</f>
        <v>Scarborough</v>
      </c>
      <c r="E124" s="47" t="str">
        <f>VLOOKUP($A124,'[3]Master From ECAP'!$A:$AJ,5,FALSE)</f>
        <v>M1E 1W7</v>
      </c>
      <c r="F124" s="47">
        <f>VLOOKUP($A124,'[3]Master From ECAP'!$A:$AJ,6,FALSE)</f>
        <v>13972</v>
      </c>
      <c r="G124" s="47" t="s">
        <v>53</v>
      </c>
      <c r="H124" s="47">
        <f>VLOOKUP($A124,'[3]Master From ECAP'!$A:$AJ,8,FALSE)</f>
        <v>100</v>
      </c>
      <c r="I124" s="47">
        <f>VLOOKUP($A124,'[3]Master From ECAP'!$A:$AJ,9,FALSE)</f>
        <v>0</v>
      </c>
      <c r="J124" s="47">
        <f>VLOOKUP($A124,'[3]Master From ECAP'!$A:$AJ,10,FALSE)</f>
        <v>332702.89038699999</v>
      </c>
      <c r="K124" s="47" t="str">
        <f>VLOOKUP($A124,'[3]Master From ECAP'!$A:$AJ,11,FALSE)</f>
        <v>kWh</v>
      </c>
      <c r="L124" s="47">
        <f>VLOOKUP($A124,'[3]Master From ECAP'!$A:$AJ,12,FALSE)</f>
        <v>33321.659718999996</v>
      </c>
      <c r="M124" s="47" t="s">
        <v>46</v>
      </c>
      <c r="AF124" s="48">
        <f>VLOOKUP($A124,'[3]Calculated Master'!$A:$P,13,FALSE)</f>
        <v>76608.939367067112</v>
      </c>
      <c r="AG124" s="49">
        <f>IF(F124&gt;0,VLOOKUP($A124,'[3]Calculated Master'!$A:$P,14,FALSE),"")</f>
        <v>48.988880674682193</v>
      </c>
      <c r="AH124" s="49" t="str">
        <f>IF(I124&gt;0,VLOOKUP($A124,'[3]Calculated Master'!$A:$P,15,FALSE),"")</f>
        <v/>
      </c>
      <c r="AI124" s="47" t="str">
        <f>VLOOKUP($A124,'[3]Master From ECAP'!$A:$AJ,35,FALSE)</f>
        <v>EASSC</v>
      </c>
      <c r="AJ124" s="47" t="str">
        <f>VLOOKUP($A124,'[3]Master From ECAP'!$A:$AJ,36,FALSE)</f>
        <v>Community Centres</v>
      </c>
    </row>
    <row r="125" spans="1:36" ht="15">
      <c r="A125" s="46" t="s">
        <v>168</v>
      </c>
      <c r="B125" s="47" t="str">
        <f>VLOOKUP(VLOOKUP(A125,'[3]Calculated Master'!A:Z,2,FALSE),'[3]Conversion Factors'!A:C,2,FALSE)</f>
        <v>Community centres</v>
      </c>
      <c r="C125" s="47" t="str">
        <f>VLOOKUP($A125,'[3]Master From ECAP'!$A:$AJ,3,FALSE)</f>
        <v>1081A Pape Ave</v>
      </c>
      <c r="D125" s="47" t="str">
        <f>VLOOKUP($A125,'[3]Master From ECAP'!$A:$AJ,4,FALSE)</f>
        <v>Toronto</v>
      </c>
      <c r="E125" s="47" t="str">
        <f>VLOOKUP($A125,'[3]Master From ECAP'!$A:$AJ,5,FALSE)</f>
        <v>M4K 3W4</v>
      </c>
      <c r="F125" s="47">
        <f>VLOOKUP($A125,'[3]Master From ECAP'!$A:$AJ,6,FALSE)</f>
        <v>31000</v>
      </c>
      <c r="G125" s="47" t="s">
        <v>53</v>
      </c>
      <c r="H125" s="47">
        <f>VLOOKUP($A125,'[3]Master From ECAP'!$A:$AJ,8,FALSE)</f>
        <v>100</v>
      </c>
      <c r="I125" s="47">
        <f>VLOOKUP($A125,'[3]Master From ECAP'!$A:$AJ,9,FALSE)</f>
        <v>0</v>
      </c>
      <c r="J125" s="47">
        <f>VLOOKUP($A125,'[3]Master From ECAP'!$A:$AJ,10,FALSE)</f>
        <v>480046.90250000003</v>
      </c>
      <c r="K125" s="47" t="str">
        <f>VLOOKUP($A125,'[3]Master From ECAP'!$A:$AJ,11,FALSE)</f>
        <v>kWh</v>
      </c>
      <c r="L125" s="47">
        <f>VLOOKUP($A125,'[3]Master From ECAP'!$A:$AJ,12,FALSE)</f>
        <v>131277.277818</v>
      </c>
      <c r="M125" s="47" t="s">
        <v>46</v>
      </c>
      <c r="AF125" s="48">
        <f>VLOOKUP($A125,'[3]Calculated Master'!$A:$P,13,FALSE)</f>
        <v>268588.00799807644</v>
      </c>
      <c r="AG125" s="49">
        <f>IF(F125&gt;0,VLOOKUP($A125,'[3]Calculated Master'!$A:$P,14,FALSE),"")</f>
        <v>60.190646482037685</v>
      </c>
      <c r="AH125" s="49" t="str">
        <f>IF(I125&gt;0,VLOOKUP($A125,'[3]Calculated Master'!$A:$P,15,FALSE),"")</f>
        <v/>
      </c>
      <c r="AI125" s="47" t="str">
        <f>VLOOKUP($A125,'[3]Master From ECAP'!$A:$AJ,35,FALSE)</f>
        <v>EASYC</v>
      </c>
      <c r="AJ125" s="47" t="str">
        <f>VLOOKUP($A125,'[3]Master From ECAP'!$A:$AJ,36,FALSE)</f>
        <v>Community Centres</v>
      </c>
    </row>
    <row r="126" spans="1:36" ht="15">
      <c r="A126" s="46" t="s">
        <v>169</v>
      </c>
      <c r="B126" s="47" t="str">
        <f>VLOOKUP(VLOOKUP(A126,'[3]Calculated Master'!A:Z,2,FALSE),'[3]Conversion Factors'!A:C,2,FALSE)</f>
        <v>Community centres</v>
      </c>
      <c r="C126" s="47" t="str">
        <f>VLOOKUP($A126,'[3]Master From ECAP'!$A:$AJ,3,FALSE)</f>
        <v>86 Blake St</v>
      </c>
      <c r="D126" s="47" t="str">
        <f>VLOOKUP($A126,'[3]Master From ECAP'!$A:$AJ,4,FALSE)</f>
        <v>Toronto</v>
      </c>
      <c r="E126" s="47" t="str">
        <f>VLOOKUP($A126,'[3]Master From ECAP'!$A:$AJ,5,FALSE)</f>
        <v>M4J 3C9</v>
      </c>
      <c r="F126" s="47">
        <f>VLOOKUP($A126,'[3]Master From ECAP'!$A:$AJ,6,FALSE)</f>
        <v>25510</v>
      </c>
      <c r="G126" s="47" t="s">
        <v>53</v>
      </c>
      <c r="H126" s="47">
        <f>VLOOKUP($A126,'[3]Master From ECAP'!$A:$AJ,8,FALSE)</f>
        <v>100</v>
      </c>
      <c r="I126" s="47">
        <f>VLOOKUP($A126,'[3]Master From ECAP'!$A:$AJ,9,FALSE)</f>
        <v>0</v>
      </c>
      <c r="J126" s="47">
        <f>VLOOKUP($A126,'[3]Master From ECAP'!$A:$AJ,10,FALSE)</f>
        <v>342962.81082400004</v>
      </c>
      <c r="K126" s="47" t="str">
        <f>VLOOKUP($A126,'[3]Master From ECAP'!$A:$AJ,11,FALSE)</f>
        <v>kWh</v>
      </c>
      <c r="L126" s="47">
        <f>VLOOKUP($A126,'[3]Master From ECAP'!$A:$AJ,12,FALSE)</f>
        <v>27415.050909000001</v>
      </c>
      <c r="M126" s="47" t="s">
        <v>46</v>
      </c>
      <c r="AF126" s="48">
        <f>VLOOKUP($A126,'[3]Calculated Master'!$A:$P,13,FALSE)</f>
        <v>65798.610494278226</v>
      </c>
      <c r="AG126" s="49">
        <f>IF(F126&gt;0,VLOOKUP($A126,'[3]Calculated Master'!$A:$P,14,FALSE),"")</f>
        <v>24.789416829192309</v>
      </c>
      <c r="AH126" s="49" t="str">
        <f>IF(I126&gt;0,VLOOKUP($A126,'[3]Calculated Master'!$A:$P,15,FALSE),"")</f>
        <v/>
      </c>
      <c r="AI126" s="47" t="str">
        <f>VLOOKUP($A126,'[3]Master From ECAP'!$A:$AJ,35,FALSE)</f>
        <v>EASVC</v>
      </c>
      <c r="AJ126" s="47" t="str">
        <f>VLOOKUP($A126,'[3]Master From ECAP'!$A:$AJ,36,FALSE)</f>
        <v>Community Centres</v>
      </c>
    </row>
    <row r="127" spans="1:36" ht="15">
      <c r="A127" s="46" t="s">
        <v>170</v>
      </c>
      <c r="B127" s="47" t="str">
        <f>VLOOKUP(VLOOKUP(A127,'[3]Calculated Master'!A:Z,2,FALSE),'[3]Conversion Factors'!A:C,2,FALSE)</f>
        <v>Community centres</v>
      </c>
      <c r="C127" s="47" t="str">
        <f>VLOOKUP($A127,'[3]Master From ECAP'!$A:$AJ,3,FALSE)</f>
        <v>7 Edithvale Dr</v>
      </c>
      <c r="D127" s="47" t="str">
        <f>VLOOKUP($A127,'[3]Master From ECAP'!$A:$AJ,4,FALSE)</f>
        <v>North York</v>
      </c>
      <c r="E127" s="47" t="str">
        <f>VLOOKUP($A127,'[3]Master From ECAP'!$A:$AJ,5,FALSE)</f>
        <v>M2N 2R4</v>
      </c>
      <c r="F127" s="47">
        <f>VLOOKUP($A127,'[3]Master From ECAP'!$A:$AJ,6,FALSE)</f>
        <v>24725</v>
      </c>
      <c r="G127" s="47" t="s">
        <v>53</v>
      </c>
      <c r="H127" s="47">
        <f>VLOOKUP($A127,'[3]Master From ECAP'!$A:$AJ,8,FALSE)</f>
        <v>100</v>
      </c>
      <c r="I127" s="47">
        <f>VLOOKUP($A127,'[3]Master From ECAP'!$A:$AJ,9,FALSE)</f>
        <v>0</v>
      </c>
      <c r="J127" s="47">
        <f>VLOOKUP($A127,'[3]Master From ECAP'!$A:$AJ,10,FALSE)</f>
        <v>716315.56796800008</v>
      </c>
      <c r="K127" s="47" t="str">
        <f>VLOOKUP($A127,'[3]Master From ECAP'!$A:$AJ,11,FALSE)</f>
        <v>kWh</v>
      </c>
      <c r="L127" s="47">
        <f>VLOOKUP($A127,'[3]Master From ECAP'!$A:$AJ,12,FALSE)</f>
        <v>36588.059567999997</v>
      </c>
      <c r="M127" s="47" t="s">
        <v>46</v>
      </c>
      <c r="AF127" s="48">
        <f>VLOOKUP($A127,'[3]Calculated Master'!$A:$P,13,FALSE)</f>
        <v>98158.593599453918</v>
      </c>
      <c r="AG127" s="49">
        <f>IF(F127&gt;0,VLOOKUP($A127,'[3]Calculated Master'!$A:$P,14,FALSE),"")</f>
        <v>44.593305431024817</v>
      </c>
      <c r="AH127" s="49" t="str">
        <f>IF(I127&gt;0,VLOOKUP($A127,'[3]Calculated Master'!$A:$P,15,FALSE),"")</f>
        <v/>
      </c>
      <c r="AI127" s="47" t="str">
        <f>VLOOKUP($A127,'[3]Master From ECAP'!$A:$AJ,35,FALSE)</f>
        <v>EDITC</v>
      </c>
      <c r="AJ127" s="47" t="str">
        <f>VLOOKUP($A127,'[3]Master From ECAP'!$A:$AJ,36,FALSE)</f>
        <v>Community Centres</v>
      </c>
    </row>
    <row r="128" spans="1:36" ht="15">
      <c r="A128" s="46" t="s">
        <v>171</v>
      </c>
      <c r="B128" s="47" t="str">
        <f>VLOOKUP(VLOOKUP(A128,'[3]Calculated Master'!A:Z,2,FALSE),'[3]Conversion Factors'!A:C,2,FALSE)</f>
        <v>Community centres</v>
      </c>
      <c r="C128" s="47" t="str">
        <f>VLOOKUP($A128,'[3]Master From ECAP'!$A:$AJ,3,FALSE)</f>
        <v>20 Canadian Rd</v>
      </c>
      <c r="D128" s="47" t="str">
        <f>VLOOKUP($A128,'[3]Master From ECAP'!$A:$AJ,4,FALSE)</f>
        <v>Scarborough</v>
      </c>
      <c r="E128" s="47" t="str">
        <f>VLOOKUP($A128,'[3]Master From ECAP'!$A:$AJ,5,FALSE)</f>
        <v>M1R 4B4</v>
      </c>
      <c r="F128" s="47">
        <f>VLOOKUP($A128,'[3]Master From ECAP'!$A:$AJ,6,FALSE)</f>
        <v>24402</v>
      </c>
      <c r="G128" s="47" t="s">
        <v>53</v>
      </c>
      <c r="H128" s="47">
        <f>VLOOKUP($A128,'[3]Master From ECAP'!$A:$AJ,8,FALSE)</f>
        <v>100</v>
      </c>
      <c r="I128" s="47">
        <f>VLOOKUP($A128,'[3]Master From ECAP'!$A:$AJ,9,FALSE)</f>
        <v>0</v>
      </c>
      <c r="J128" s="47">
        <f>VLOOKUP($A128,'[3]Master From ECAP'!$A:$AJ,10,FALSE)</f>
        <v>196439.017742</v>
      </c>
      <c r="K128" s="47" t="str">
        <f>VLOOKUP($A128,'[3]Master From ECAP'!$A:$AJ,11,FALSE)</f>
        <v>kWh</v>
      </c>
      <c r="L128" s="47">
        <f>VLOOKUP($A128,'[3]Master From ECAP'!$A:$AJ,12,FALSE)</f>
        <v>28073.797096999999</v>
      </c>
      <c r="M128" s="47" t="s">
        <v>46</v>
      </c>
      <c r="AF128" s="48">
        <f>VLOOKUP($A128,'[3]Calculated Master'!$A:$P,13,FALSE)</f>
        <v>61189.07231687993</v>
      </c>
      <c r="AG128" s="49">
        <f>IF(F128&gt;0,VLOOKUP($A128,'[3]Calculated Master'!$A:$P,14,FALSE),"")</f>
        <v>20.195387148943567</v>
      </c>
      <c r="AH128" s="49" t="str">
        <f>IF(I128&gt;0,VLOOKUP($A128,'[3]Calculated Master'!$A:$P,15,FALSE),"")</f>
        <v/>
      </c>
      <c r="AI128" s="47" t="str">
        <f>VLOOKUP($A128,'[3]Master From ECAP'!$A:$AJ,35,FALSE)</f>
        <v>ELLEC</v>
      </c>
      <c r="AJ128" s="47" t="str">
        <f>VLOOKUP($A128,'[3]Master From ECAP'!$A:$AJ,36,FALSE)</f>
        <v>Community Centres</v>
      </c>
    </row>
    <row r="129" spans="1:36" ht="15">
      <c r="A129" s="46" t="s">
        <v>172</v>
      </c>
      <c r="B129" s="47" t="str">
        <f>VLOOKUP(VLOOKUP(A129,'[3]Calculated Master'!A:Z,2,FALSE),'[3]Conversion Factors'!A:C,2,FALSE)</f>
        <v>Community centres</v>
      </c>
      <c r="C129" s="47" t="str">
        <f>VLOOKUP($A129,'[3]Master From ECAP'!$A:$AJ,3,FALSE)</f>
        <v>10 Rampart Rd</v>
      </c>
      <c r="D129" s="47" t="str">
        <f>VLOOKUP($A129,'[3]Master From ECAP'!$A:$AJ,4,FALSE)</f>
        <v>Etobicoke</v>
      </c>
      <c r="E129" s="47" t="str">
        <f>VLOOKUP($A129,'[3]Master From ECAP'!$A:$AJ,5,FALSE)</f>
        <v>M9V 4L9</v>
      </c>
      <c r="F129" s="47">
        <f>VLOOKUP($A129,'[3]Master From ECAP'!$A:$AJ,6,FALSE)</f>
        <v>14725</v>
      </c>
      <c r="G129" s="47" t="s">
        <v>53</v>
      </c>
      <c r="H129" s="47">
        <f>VLOOKUP($A129,'[3]Master From ECAP'!$A:$AJ,8,FALSE)</f>
        <v>100</v>
      </c>
      <c r="I129" s="47">
        <f>VLOOKUP($A129,'[3]Master From ECAP'!$A:$AJ,9,FALSE)</f>
        <v>0</v>
      </c>
      <c r="J129" s="47">
        <f>VLOOKUP($A129,'[3]Master From ECAP'!$A:$AJ,10,FALSE)</f>
        <v>154935.198409</v>
      </c>
      <c r="K129" s="47" t="str">
        <f>VLOOKUP($A129,'[3]Master From ECAP'!$A:$AJ,11,FALSE)</f>
        <v>kWh</v>
      </c>
      <c r="L129" s="47">
        <f>VLOOKUP($A129,'[3]Master From ECAP'!$A:$AJ,12,FALSE)</f>
        <v>18610.648044000001</v>
      </c>
      <c r="M129" s="47" t="s">
        <v>46</v>
      </c>
      <c r="AF129" s="48">
        <f>VLOOKUP($A129,'[3]Calculated Master'!$A:$P,13,FALSE)</f>
        <v>41551.869919066368</v>
      </c>
      <c r="AG129" s="49">
        <f>IF(F129&gt;0,VLOOKUP($A129,'[3]Calculated Master'!$A:$P,14,FALSE),"")</f>
        <v>23.864432273951877</v>
      </c>
      <c r="AH129" s="49" t="str">
        <f>IF(I129&gt;0,VLOOKUP($A129,'[3]Calculated Master'!$A:$P,15,FALSE),"")</f>
        <v/>
      </c>
      <c r="AI129" s="47" t="str">
        <f>VLOOKUP($A129,'[3]Master From ECAP'!$A:$AJ,35,FALSE)</f>
        <v>ELMBC</v>
      </c>
      <c r="AJ129" s="47" t="str">
        <f>VLOOKUP($A129,'[3]Master From ECAP'!$A:$AJ,36,FALSE)</f>
        <v>Community Centres</v>
      </c>
    </row>
    <row r="130" spans="1:36" ht="15">
      <c r="A130" s="46" t="s">
        <v>173</v>
      </c>
      <c r="B130" s="47" t="str">
        <f>VLOOKUP(VLOOKUP(A130,'[3]Calculated Master'!A:Z,2,FALSE),'[3]Conversion Factors'!A:C,2,FALSE)</f>
        <v>Community centres</v>
      </c>
      <c r="C130" s="47" t="str">
        <f>VLOOKUP($A130,'[3]Master From ECAP'!$A:$AJ,3,FALSE)</f>
        <v>2213 Dufferin St</v>
      </c>
      <c r="D130" s="47" t="str">
        <f>VLOOKUP($A130,'[3]Master From ECAP'!$A:$AJ,4,FALSE)</f>
        <v>Toronto</v>
      </c>
      <c r="E130" s="47" t="str">
        <f>VLOOKUP($A130,'[3]Master From ECAP'!$A:$AJ,5,FALSE)</f>
        <v>M6E 3S2</v>
      </c>
      <c r="F130" s="47">
        <f>VLOOKUP($A130,'[3]Master From ECAP'!$A:$AJ,6,FALSE)</f>
        <v>19364</v>
      </c>
      <c r="G130" s="47" t="s">
        <v>53</v>
      </c>
      <c r="H130" s="47">
        <f>VLOOKUP($A130,'[3]Master From ECAP'!$A:$AJ,8,FALSE)</f>
        <v>100</v>
      </c>
      <c r="I130" s="47">
        <f>VLOOKUP($A130,'[3]Master From ECAP'!$A:$AJ,9,FALSE)</f>
        <v>0</v>
      </c>
      <c r="J130" s="47">
        <f>VLOOKUP($A130,'[3]Master From ECAP'!$A:$AJ,10,FALSE)</f>
        <v>258763.01671700002</v>
      </c>
      <c r="K130" s="47" t="str">
        <f>VLOOKUP($A130,'[3]Master From ECAP'!$A:$AJ,11,FALSE)</f>
        <v>kWh</v>
      </c>
      <c r="L130" s="47">
        <f>VLOOKUP($A130,'[3]Master From ECAP'!$A:$AJ,12,FALSE)</f>
        <v>39790.945120999997</v>
      </c>
      <c r="M130" s="47" t="s">
        <v>46</v>
      </c>
      <c r="AF130" s="48">
        <f>VLOOKUP($A130,'[3]Calculated Master'!$A:$P,13,FALSE)</f>
        <v>85940.981205592485</v>
      </c>
      <c r="AG130" s="49">
        <f>IF(F130&gt;0,VLOOKUP($A130,'[3]Calculated Master'!$A:$P,14,FALSE),"")</f>
        <v>35.056138952385894</v>
      </c>
      <c r="AH130" s="49" t="str">
        <f>IF(I130&gt;0,VLOOKUP($A130,'[3]Calculated Master'!$A:$P,15,FALSE),"")</f>
        <v/>
      </c>
      <c r="AI130" s="47" t="str">
        <f>VLOOKUP($A130,'[3]Master From ECAP'!$A:$AJ,35,FALSE)</f>
        <v>FAIRBC</v>
      </c>
      <c r="AJ130" s="47" t="str">
        <f>VLOOKUP($A130,'[3]Master From ECAP'!$A:$AJ,36,FALSE)</f>
        <v>Community Centres</v>
      </c>
    </row>
    <row r="131" spans="1:36" ht="15">
      <c r="A131" s="46" t="s">
        <v>174</v>
      </c>
      <c r="B131" s="47" t="str">
        <f>VLOOKUP(VLOOKUP(A131,'[3]Calculated Master'!A:Z,2,FALSE),'[3]Conversion Factors'!A:C,2,FALSE)</f>
        <v>Community centres</v>
      </c>
      <c r="C131" s="47" t="str">
        <f>VLOOKUP($A131,'[3]Master From ECAP'!$A:$AJ,3,FALSE)</f>
        <v>1725 Gerrard St</v>
      </c>
      <c r="D131" s="47" t="str">
        <f>VLOOKUP($A131,'[3]Master From ECAP'!$A:$AJ,4,FALSE)</f>
        <v>Toronto</v>
      </c>
      <c r="E131" s="47" t="str">
        <f>VLOOKUP($A131,'[3]Master From ECAP'!$A:$AJ,5,FALSE)</f>
        <v>M4L 2B3</v>
      </c>
      <c r="F131" s="47">
        <f>VLOOKUP($A131,'[3]Master From ECAP'!$A:$AJ,6,FALSE)</f>
        <v>4359</v>
      </c>
      <c r="G131" s="47" t="s">
        <v>53</v>
      </c>
      <c r="H131" s="47">
        <f>VLOOKUP($A131,'[3]Master From ECAP'!$A:$AJ,8,FALSE)</f>
        <v>100</v>
      </c>
      <c r="I131" s="47">
        <f>VLOOKUP($A131,'[3]Master From ECAP'!$A:$AJ,9,FALSE)</f>
        <v>0</v>
      </c>
      <c r="J131" s="47">
        <f>VLOOKUP($A131,'[3]Master From ECAP'!$A:$AJ,10,FALSE)</f>
        <v>8627.8472180000008</v>
      </c>
      <c r="K131" s="47" t="str">
        <f>VLOOKUP($A131,'[3]Master From ECAP'!$A:$AJ,11,FALSE)</f>
        <v>kWh</v>
      </c>
      <c r="L131" s="47">
        <f>VLOOKUP($A131,'[3]Master From ECAP'!$A:$AJ,12,FALSE)</f>
        <v>0</v>
      </c>
      <c r="M131" s="47" t="s">
        <v>46</v>
      </c>
      <c r="AF131" s="48">
        <f>VLOOKUP($A131,'[3]Calculated Master'!$A:$P,13,FALSE)</f>
        <v>345.11388872000003</v>
      </c>
      <c r="AG131" s="49">
        <f>IF(F131&gt;0,VLOOKUP($A131,'[3]Calculated Master'!$A:$P,14,FALSE),"")</f>
        <v>1.9793262600053703</v>
      </c>
      <c r="AH131" s="49" t="str">
        <f>IF(I131&gt;0,VLOOKUP($A131,'[3]Calculated Master'!$A:$P,15,FALSE),"")</f>
        <v/>
      </c>
      <c r="AI131" s="47" t="str">
        <f>VLOOKUP($A131,'[3]Master From ECAP'!$A:$AJ,35,FALSE)</f>
        <v>FAIRC</v>
      </c>
      <c r="AJ131" s="47" t="str">
        <f>VLOOKUP($A131,'[3]Master From ECAP'!$A:$AJ,36,FALSE)</f>
        <v>Community Centres</v>
      </c>
    </row>
    <row r="132" spans="1:36" ht="15">
      <c r="A132" s="46" t="s">
        <v>175</v>
      </c>
      <c r="B132" s="47" t="str">
        <f>VLOOKUP(VLOOKUP(A132,'[3]Calculated Master'!A:Z,2,FALSE),'[3]Conversion Factors'!A:C,2,FALSE)</f>
        <v>Community centres</v>
      </c>
      <c r="C132" s="47" t="str">
        <f>VLOOKUP($A132,'[3]Master From ECAP'!$A:$AJ,3,FALSE)</f>
        <v>50 Falstaff Ave.</v>
      </c>
      <c r="D132" s="47" t="str">
        <f>VLOOKUP($A132,'[3]Master From ECAP'!$A:$AJ,4,FALSE)</f>
        <v>Toronto</v>
      </c>
      <c r="E132" s="47" t="str">
        <f>VLOOKUP($A132,'[3]Master From ECAP'!$A:$AJ,5,FALSE)</f>
        <v>M67 2C7</v>
      </c>
      <c r="F132" s="47">
        <f>VLOOKUP($A132,'[3]Master From ECAP'!$A:$AJ,6,FALSE)</f>
        <v>13853</v>
      </c>
      <c r="G132" s="47" t="s">
        <v>53</v>
      </c>
      <c r="H132" s="47">
        <f>VLOOKUP($A132,'[3]Master From ECAP'!$A:$AJ,8,FALSE)</f>
        <v>100</v>
      </c>
      <c r="I132" s="47">
        <f>VLOOKUP($A132,'[3]Master From ECAP'!$A:$AJ,9,FALSE)</f>
        <v>0</v>
      </c>
      <c r="J132" s="47">
        <f>VLOOKUP($A132,'[3]Master From ECAP'!$A:$AJ,10,FALSE)</f>
        <v>127293.802558</v>
      </c>
      <c r="K132" s="47" t="str">
        <f>VLOOKUP($A132,'[3]Master From ECAP'!$A:$AJ,11,FALSE)</f>
        <v>kWh</v>
      </c>
      <c r="L132" s="47">
        <f>VLOOKUP($A132,'[3]Master From ECAP'!$A:$AJ,12,FALSE)</f>
        <v>24636.022223</v>
      </c>
      <c r="M132" s="47" t="s">
        <v>46</v>
      </c>
      <c r="AF132" s="48">
        <f>VLOOKUP($A132,'[3]Calculated Master'!$A:$P,13,FALSE)</f>
        <v>51892.557159130876</v>
      </c>
      <c r="AG132" s="49">
        <f>IF(F132&gt;0,VLOOKUP($A132,'[3]Calculated Master'!$A:$P,14,FALSE),"")</f>
        <v>27.962940225302827</v>
      </c>
      <c r="AH132" s="49" t="str">
        <f>IF(I132&gt;0,VLOOKUP($A132,'[3]Calculated Master'!$A:$P,15,FALSE),"")</f>
        <v/>
      </c>
      <c r="AI132" s="47" t="str">
        <f>VLOOKUP($A132,'[3]Master From ECAP'!$A:$AJ,35,FALSE)</f>
        <v>FALSC</v>
      </c>
      <c r="AJ132" s="47" t="str">
        <f>VLOOKUP($A132,'[3]Master From ECAP'!$A:$AJ,36,FALSE)</f>
        <v>Community Centres</v>
      </c>
    </row>
    <row r="133" spans="1:36" ht="15">
      <c r="A133" s="46" t="s">
        <v>176</v>
      </c>
      <c r="B133" s="47" t="str">
        <f>VLOOKUP(VLOOKUP(A133,'[3]Calculated Master'!A:Z,2,FALSE),'[3]Conversion Factors'!A:C,2,FALSE)</f>
        <v>Community centres</v>
      </c>
      <c r="C133" s="47" t="str">
        <f>VLOOKUP($A133,'[3]Master From ECAP'!$A:$AJ,3,FALSE)</f>
        <v>150 Grenoble Dr</v>
      </c>
      <c r="D133" s="47" t="str">
        <f>VLOOKUP($A133,'[3]Master From ECAP'!$A:$AJ,4,FALSE)</f>
        <v>North York</v>
      </c>
      <c r="E133" s="47" t="str">
        <f>VLOOKUP($A133,'[3]Master From ECAP'!$A:$AJ,5,FALSE)</f>
        <v>M3C 3E7</v>
      </c>
      <c r="F133" s="47">
        <f>VLOOKUP($A133,'[3]Master From ECAP'!$A:$AJ,6,FALSE)</f>
        <v>10000</v>
      </c>
      <c r="G133" s="47" t="s">
        <v>53</v>
      </c>
      <c r="H133" s="47">
        <f>VLOOKUP($A133,'[3]Master From ECAP'!$A:$AJ,8,FALSE)</f>
        <v>100</v>
      </c>
      <c r="I133" s="47">
        <f>VLOOKUP($A133,'[3]Master From ECAP'!$A:$AJ,9,FALSE)</f>
        <v>0</v>
      </c>
      <c r="J133" s="47">
        <f>VLOOKUP($A133,'[3]Master From ECAP'!$A:$AJ,10,FALSE)</f>
        <v>89213.013109000007</v>
      </c>
      <c r="K133" s="47" t="str">
        <f>VLOOKUP($A133,'[3]Master From ECAP'!$A:$AJ,11,FALSE)</f>
        <v>kWh</v>
      </c>
      <c r="L133" s="47">
        <f>VLOOKUP($A133,'[3]Master From ECAP'!$A:$AJ,12,FALSE)</f>
        <v>18803.365582999999</v>
      </c>
      <c r="M133" s="47" t="s">
        <v>46</v>
      </c>
      <c r="AF133" s="48">
        <f>VLOOKUP($A133,'[3]Calculated Master'!$A:$P,13,FALSE)</f>
        <v>39289.086088729266</v>
      </c>
      <c r="AG133" s="49">
        <f>IF(F133&gt;0,VLOOKUP($A133,'[3]Calculated Master'!$A:$P,14,FALSE),"")</f>
        <v>28.77157765832591</v>
      </c>
      <c r="AH133" s="49" t="str">
        <f>IF(I133&gt;0,VLOOKUP($A133,'[3]Calculated Master'!$A:$P,15,FALSE),"")</f>
        <v/>
      </c>
      <c r="AI133" s="47" t="str">
        <f>VLOOKUP($A133,'[3]Master From ECAP'!$A:$AJ,35,FALSE)</f>
        <v>FLEMC</v>
      </c>
      <c r="AJ133" s="47" t="str">
        <f>VLOOKUP($A133,'[3]Master From ECAP'!$A:$AJ,36,FALSE)</f>
        <v>Community Centres</v>
      </c>
    </row>
    <row r="134" spans="1:36" ht="15">
      <c r="A134" s="46" t="s">
        <v>177</v>
      </c>
      <c r="B134" s="47" t="str">
        <f>VLOOKUP(VLOOKUP(A134,'[3]Calculated Master'!A:Z,2,FALSE),'[3]Conversion Factors'!A:C,2,FALSE)</f>
        <v>Community centres</v>
      </c>
      <c r="C134" s="47" t="str">
        <f>VLOOKUP($A134,'[3]Master From ECAP'!$A:$AJ,3,FALSE)</f>
        <v>666 Eglinton Av W</v>
      </c>
      <c r="D134" s="47" t="str">
        <f>VLOOKUP($A134,'[3]Master From ECAP'!$A:$AJ,4,FALSE)</f>
        <v>Toronto</v>
      </c>
      <c r="E134" s="47" t="str">
        <f>VLOOKUP($A134,'[3]Master From ECAP'!$A:$AJ,5,FALSE)</f>
        <v>M5N 1B9</v>
      </c>
      <c r="F134" s="47">
        <f>VLOOKUP($A134,'[3]Master From ECAP'!$A:$AJ,6,FALSE)</f>
        <v>32841</v>
      </c>
      <c r="G134" s="47" t="s">
        <v>53</v>
      </c>
      <c r="H134" s="47">
        <f>VLOOKUP($A134,'[3]Master From ECAP'!$A:$AJ,8,FALSE)</f>
        <v>100</v>
      </c>
      <c r="I134" s="47">
        <f>VLOOKUP($A134,'[3]Master From ECAP'!$A:$AJ,9,FALSE)</f>
        <v>0</v>
      </c>
      <c r="J134" s="47">
        <f>VLOOKUP($A134,'[3]Master From ECAP'!$A:$AJ,10,FALSE)</f>
        <v>543141.90490299999</v>
      </c>
      <c r="K134" s="47" t="str">
        <f>VLOOKUP($A134,'[3]Master From ECAP'!$A:$AJ,11,FALSE)</f>
        <v>kWh</v>
      </c>
      <c r="L134" s="47">
        <f>VLOOKUP($A134,'[3]Master From ECAP'!$A:$AJ,12,FALSE)</f>
        <v>36486.854827999996</v>
      </c>
      <c r="M134" s="47" t="s">
        <v>46</v>
      </c>
      <c r="AF134" s="48">
        <f>VLOOKUP($A134,'[3]Calculated Master'!$A:$P,13,FALSE)</f>
        <v>91039.389444323315</v>
      </c>
      <c r="AG134" s="49">
        <f>IF(F134&gt;0,VLOOKUP($A134,'[3]Calculated Master'!$A:$P,14,FALSE),"")</f>
        <v>28.267309132637969</v>
      </c>
      <c r="AH134" s="49" t="str">
        <f>IF(I134&gt;0,VLOOKUP($A134,'[3]Calculated Master'!$A:$P,15,FALSE),"")</f>
        <v/>
      </c>
      <c r="AI134" s="47" t="str">
        <f>VLOOKUP($A134,'[3]Master From ECAP'!$A:$AJ,35,FALSE)</f>
        <v>FOREC</v>
      </c>
      <c r="AJ134" s="47" t="str">
        <f>VLOOKUP($A134,'[3]Master From ECAP'!$A:$AJ,36,FALSE)</f>
        <v>Community Centres</v>
      </c>
    </row>
    <row r="135" spans="1:36" ht="15">
      <c r="A135" s="46" t="s">
        <v>178</v>
      </c>
      <c r="B135" s="47" t="str">
        <f>VLOOKUP(VLOOKUP(A135,'[3]Calculated Master'!A:Z,2,FALSE),'[3]Conversion Factors'!A:C,2,FALSE)</f>
        <v>Community centres</v>
      </c>
      <c r="C135" s="47" t="str">
        <f>VLOOKUP($A135,'[3]Master From ECAP'!$A:$AJ,3,FALSE)</f>
        <v>825 Logan Av Club H S E</v>
      </c>
      <c r="D135" s="47" t="str">
        <f>VLOOKUP($A135,'[3]Master From ECAP'!$A:$AJ,4,FALSE)</f>
        <v>Toronto</v>
      </c>
      <c r="E135" s="47" t="str">
        <f>VLOOKUP($A135,'[3]Master From ECAP'!$A:$AJ,5,FALSE)</f>
        <v>M4K 3E1</v>
      </c>
      <c r="F135" s="47">
        <f>VLOOKUP($A135,'[3]Master From ECAP'!$A:$AJ,6,FALSE)</f>
        <v>3681</v>
      </c>
      <c r="G135" s="47" t="s">
        <v>53</v>
      </c>
      <c r="H135" s="47">
        <f>VLOOKUP($A135,'[3]Master From ECAP'!$A:$AJ,8,FALSE)</f>
        <v>100</v>
      </c>
      <c r="I135" s="47">
        <f>VLOOKUP($A135,'[3]Master From ECAP'!$A:$AJ,9,FALSE)</f>
        <v>0</v>
      </c>
      <c r="J135" s="47">
        <f>VLOOKUP($A135,'[3]Master From ECAP'!$A:$AJ,10,FALSE)</f>
        <v>26445.860979000001</v>
      </c>
      <c r="K135" s="47" t="str">
        <f>VLOOKUP($A135,'[3]Master From ECAP'!$A:$AJ,11,FALSE)</f>
        <v>kWh</v>
      </c>
      <c r="L135" s="47">
        <f>VLOOKUP($A135,'[3]Master From ECAP'!$A:$AJ,12,FALSE)</f>
        <v>0</v>
      </c>
      <c r="M135" s="47" t="s">
        <v>46</v>
      </c>
      <c r="AF135" s="48">
        <f>VLOOKUP($A135,'[3]Calculated Master'!$A:$P,13,FALSE)</f>
        <v>1057.8344391600001</v>
      </c>
      <c r="AG135" s="49">
        <f>IF(F135&gt;0,VLOOKUP($A135,'[3]Calculated Master'!$A:$P,14,FALSE),"")</f>
        <v>7.1844529122758525</v>
      </c>
      <c r="AH135" s="49" t="str">
        <f>IF(I135&gt;0,VLOOKUP($A135,'[3]Calculated Master'!$A:$P,15,FALSE),"")</f>
        <v/>
      </c>
      <c r="AI135" s="47" t="str">
        <f>VLOOKUP($A135,'[3]Master From ECAP'!$A:$AJ,35,FALSE)</f>
        <v>FRANC</v>
      </c>
      <c r="AJ135" s="47" t="str">
        <f>VLOOKUP($A135,'[3]Master From ECAP'!$A:$AJ,36,FALSE)</f>
        <v>Community Centres</v>
      </c>
    </row>
    <row r="136" spans="1:36" ht="15">
      <c r="A136" s="46" t="s">
        <v>179</v>
      </c>
      <c r="B136" s="47" t="str">
        <f>VLOOKUP(VLOOKUP(A136,'[3]Calculated Master'!A:Z,2,FALSE),'[3]Conversion Factors'!A:C,2,FALSE)</f>
        <v>Community centres</v>
      </c>
      <c r="C136" s="47" t="str">
        <f>VLOOKUP($A136,'[3]Master From ECAP'!$A:$AJ,3,FALSE)</f>
        <v>432 Horner Ave</v>
      </c>
      <c r="D136" s="47" t="str">
        <f>VLOOKUP($A136,'[3]Master From ECAP'!$A:$AJ,4,FALSE)</f>
        <v>Etobicoke</v>
      </c>
      <c r="E136" s="47" t="str">
        <f>VLOOKUP($A136,'[3]Master From ECAP'!$A:$AJ,5,FALSE)</f>
        <v>M8W 2B2</v>
      </c>
      <c r="F136" s="47">
        <f>VLOOKUP($A136,'[3]Master From ECAP'!$A:$AJ,6,FALSE)</f>
        <v>39500</v>
      </c>
      <c r="G136" s="47" t="s">
        <v>53</v>
      </c>
      <c r="H136" s="47">
        <f>VLOOKUP($A136,'[3]Master From ECAP'!$A:$AJ,8,FALSE)</f>
        <v>100</v>
      </c>
      <c r="I136" s="47">
        <f>VLOOKUP($A136,'[3]Master From ECAP'!$A:$AJ,9,FALSE)</f>
        <v>0</v>
      </c>
      <c r="J136" s="47">
        <f>VLOOKUP($A136,'[3]Master From ECAP'!$A:$AJ,10,FALSE)</f>
        <v>345960.68580700003</v>
      </c>
      <c r="K136" s="47" t="str">
        <f>VLOOKUP($A136,'[3]Master From ECAP'!$A:$AJ,11,FALSE)</f>
        <v>kWh</v>
      </c>
      <c r="L136" s="47">
        <f>VLOOKUP($A136,'[3]Master From ECAP'!$A:$AJ,12,FALSE)</f>
        <v>60730.389046999997</v>
      </c>
      <c r="M136" s="47" t="s">
        <v>46</v>
      </c>
      <c r="AF136" s="48">
        <f>VLOOKUP($A136,'[3]Calculated Master'!$A:$P,13,FALSE)</f>
        <v>129207.34020097544</v>
      </c>
      <c r="AG136" s="49">
        <f>IF(F136&gt;0,VLOOKUP($A136,'[3]Calculated Master'!$A:$P,14,FALSE),"")</f>
        <v>24.98930479967003</v>
      </c>
      <c r="AH136" s="49" t="str">
        <f>IF(I136&gt;0,VLOOKUP($A136,'[3]Calculated Master'!$A:$P,15,FALSE),"")</f>
        <v/>
      </c>
      <c r="AI136" s="47" t="str">
        <f>VLOOKUP($A136,'[3]Master From ECAP'!$A:$AJ,35,FALSE)</f>
        <v>FHORN</v>
      </c>
      <c r="AJ136" s="47" t="str">
        <f>VLOOKUP($A136,'[3]Master From ECAP'!$A:$AJ,36,FALSE)</f>
        <v>Community Centres</v>
      </c>
    </row>
    <row r="137" spans="1:36" ht="15">
      <c r="A137" s="46" t="s">
        <v>180</v>
      </c>
      <c r="B137" s="47" t="str">
        <f>VLOOKUP(VLOOKUP(A137,'[3]Calculated Master'!A:Z,2,FALSE),'[3]Conversion Factors'!A:C,2,FALSE)</f>
        <v>Community centres</v>
      </c>
      <c r="C137" s="47" t="str">
        <f>VLOOKUP($A137,'[3]Master From ECAP'!$A:$AJ,3,FALSE)</f>
        <v>35 Glen Long Ave</v>
      </c>
      <c r="D137" s="47" t="str">
        <f>VLOOKUP($A137,'[3]Master From ECAP'!$A:$AJ,4,FALSE)</f>
        <v>Toronto</v>
      </c>
      <c r="E137" s="47" t="str">
        <f>VLOOKUP($A137,'[3]Master From ECAP'!$A:$AJ,5,FALSE)</f>
        <v>M6B 2M1</v>
      </c>
      <c r="F137" s="47">
        <f>VLOOKUP($A137,'[3]Master From ECAP'!$A:$AJ,6,FALSE)</f>
        <v>10236</v>
      </c>
      <c r="G137" s="47" t="s">
        <v>53</v>
      </c>
      <c r="H137" s="47">
        <f>VLOOKUP($A137,'[3]Master From ECAP'!$A:$AJ,8,FALSE)</f>
        <v>100</v>
      </c>
      <c r="I137" s="47">
        <f>VLOOKUP($A137,'[3]Master From ECAP'!$A:$AJ,9,FALSE)</f>
        <v>0</v>
      </c>
      <c r="J137" s="47">
        <f>VLOOKUP($A137,'[3]Master From ECAP'!$A:$AJ,10,FALSE)</f>
        <v>379096.20177300001</v>
      </c>
      <c r="K137" s="47" t="str">
        <f>VLOOKUP($A137,'[3]Master From ECAP'!$A:$AJ,11,FALSE)</f>
        <v>kWh</v>
      </c>
      <c r="L137" s="47">
        <f>VLOOKUP($A137,'[3]Master From ECAP'!$A:$AJ,12,FALSE)</f>
        <v>40695.749488000001</v>
      </c>
      <c r="M137" s="47" t="s">
        <v>46</v>
      </c>
      <c r="AF137" s="48">
        <f>VLOOKUP($A137,'[3]Calculated Master'!$A:$P,13,FALSE)</f>
        <v>92473.156415778736</v>
      </c>
      <c r="AG137" s="49">
        <f>IF(F137&gt;0,VLOOKUP($A137,'[3]Calculated Master'!$A:$P,14,FALSE),"")</f>
        <v>79.006697225240728</v>
      </c>
      <c r="AH137" s="49" t="str">
        <f>IF(I137&gt;0,VLOOKUP($A137,'[3]Calculated Master'!$A:$P,15,FALSE),"")</f>
        <v/>
      </c>
      <c r="AI137" s="47" t="str">
        <f>VLOOKUP($A137,'[3]Master From ECAP'!$A:$AJ,35,FALSE)</f>
        <v>GLENC</v>
      </c>
      <c r="AJ137" s="47" t="str">
        <f>VLOOKUP($A137,'[3]Master From ECAP'!$A:$AJ,36,FALSE)</f>
        <v>Community Centres</v>
      </c>
    </row>
    <row r="138" spans="1:36" ht="15">
      <c r="A138" s="46" t="s">
        <v>181</v>
      </c>
      <c r="B138" s="47" t="str">
        <f>VLOOKUP(VLOOKUP(A138,'[3]Calculated Master'!A:Z,2,FALSE),'[3]Conversion Factors'!A:C,2,FALSE)</f>
        <v>Community centres</v>
      </c>
      <c r="C138" s="47" t="str">
        <f>VLOOKUP($A138,'[3]Master From ECAP'!$A:$AJ,3,FALSE)</f>
        <v>85 Cayuga Ave</v>
      </c>
      <c r="D138" s="47" t="str">
        <f>VLOOKUP($A138,'[3]Master From ECAP'!$A:$AJ,4,FALSE)</f>
        <v>Toronto</v>
      </c>
      <c r="E138" s="47" t="str">
        <f>VLOOKUP($A138,'[3]Master From ECAP'!$A:$AJ,5,FALSE)</f>
        <v>M6N 2G4</v>
      </c>
      <c r="F138" s="47">
        <f>VLOOKUP($A138,'[3]Master From ECAP'!$A:$AJ,6,FALSE)</f>
        <v>4306</v>
      </c>
      <c r="G138" s="47" t="s">
        <v>53</v>
      </c>
      <c r="H138" s="47">
        <f>VLOOKUP($A138,'[3]Master From ECAP'!$A:$AJ,8,FALSE)</f>
        <v>100</v>
      </c>
      <c r="I138" s="47">
        <f>VLOOKUP($A138,'[3]Master From ECAP'!$A:$AJ,9,FALSE)</f>
        <v>0</v>
      </c>
      <c r="J138" s="47">
        <f>VLOOKUP($A138,'[3]Master From ECAP'!$A:$AJ,10,FALSE)</f>
        <v>26376.960350000001</v>
      </c>
      <c r="K138" s="47" t="str">
        <f>VLOOKUP($A138,'[3]Master From ECAP'!$A:$AJ,11,FALSE)</f>
        <v>kWh</v>
      </c>
      <c r="L138" s="47">
        <f>VLOOKUP($A138,'[3]Master From ECAP'!$A:$AJ,12,FALSE)</f>
        <v>11699.776263</v>
      </c>
      <c r="M138" s="47" t="s">
        <v>46</v>
      </c>
      <c r="AF138" s="48">
        <f>VLOOKUP($A138,'[3]Calculated Master'!$A:$P,13,FALSE)</f>
        <v>23281.02638305847</v>
      </c>
      <c r="AG138" s="49">
        <f>IF(F138&gt;0,VLOOKUP($A138,'[3]Calculated Master'!$A:$P,14,FALSE),"")</f>
        <v>34.809256794750866</v>
      </c>
      <c r="AH138" s="49" t="str">
        <f>IF(I138&gt;0,VLOOKUP($A138,'[3]Calculated Master'!$A:$P,15,FALSE),"")</f>
        <v/>
      </c>
      <c r="AI138" s="47" t="str">
        <f>VLOOKUP($A138,'[3]Master From ECAP'!$A:$AJ,35,FALSE)</f>
        <v>HARWC</v>
      </c>
      <c r="AJ138" s="47" t="str">
        <f>VLOOKUP($A138,'[3]Master From ECAP'!$A:$AJ,36,FALSE)</f>
        <v>Community Centres</v>
      </c>
    </row>
    <row r="139" spans="1:36" ht="15">
      <c r="A139" s="46" t="s">
        <v>182</v>
      </c>
      <c r="B139" s="47" t="str">
        <f>VLOOKUP(VLOOKUP(A139,'[3]Calculated Master'!A:Z,2,FALSE),'[3]Conversion Factors'!A:C,2,FALSE)</f>
        <v>Community centres</v>
      </c>
      <c r="C139" s="47" t="str">
        <f>VLOOKUP($A139,'[3]Master From ECAP'!$A:$AJ,3,FALSE)</f>
        <v>292 Manse Rd</v>
      </c>
      <c r="D139" s="47" t="str">
        <f>VLOOKUP($A139,'[3]Master From ECAP'!$A:$AJ,4,FALSE)</f>
        <v>Scarborough</v>
      </c>
      <c r="E139" s="47" t="str">
        <f>VLOOKUP($A139,'[3]Master From ECAP'!$A:$AJ,5,FALSE)</f>
        <v>M1E 3V4</v>
      </c>
      <c r="F139" s="47">
        <f>VLOOKUP($A139,'[3]Master From ECAP'!$A:$AJ,6,FALSE)</f>
        <v>52377</v>
      </c>
      <c r="G139" s="47" t="s">
        <v>53</v>
      </c>
      <c r="H139" s="47">
        <f>VLOOKUP($A139,'[3]Master From ECAP'!$A:$AJ,8,FALSE)</f>
        <v>100</v>
      </c>
      <c r="I139" s="47">
        <f>VLOOKUP($A139,'[3]Master From ECAP'!$A:$AJ,9,FALSE)</f>
        <v>0</v>
      </c>
      <c r="J139" s="47">
        <f>VLOOKUP($A139,'[3]Master From ECAP'!$A:$AJ,10,FALSE)</f>
        <v>1090733.855</v>
      </c>
      <c r="K139" s="47" t="str">
        <f>VLOOKUP($A139,'[3]Master From ECAP'!$A:$AJ,11,FALSE)</f>
        <v>kWh</v>
      </c>
      <c r="L139" s="47">
        <f>VLOOKUP($A139,'[3]Master From ECAP'!$A:$AJ,12,FALSE)</f>
        <v>118672.48428600001</v>
      </c>
      <c r="M139" s="47" t="s">
        <v>46</v>
      </c>
      <c r="AF139" s="48">
        <f>VLOOKUP($A139,'[3]Calculated Master'!$A:$P,13,FALSE)</f>
        <v>269070.28587327141</v>
      </c>
      <c r="AG139" s="49">
        <f>IF(F139&gt;0,VLOOKUP($A139,'[3]Calculated Master'!$A:$P,14,FALSE),"")</f>
        <v>44.743568918339896</v>
      </c>
      <c r="AH139" s="49" t="str">
        <f>IF(I139&gt;0,VLOOKUP($A139,'[3]Calculated Master'!$A:$P,15,FALSE),"")</f>
        <v/>
      </c>
      <c r="AI139" s="47" t="str">
        <f>VLOOKUP($A139,'[3]Master From ECAP'!$A:$AJ,35,FALSE)</f>
        <v>HEROC</v>
      </c>
      <c r="AJ139" s="47" t="str">
        <f>VLOOKUP($A139,'[3]Master From ECAP'!$A:$AJ,36,FALSE)</f>
        <v>Community Centres</v>
      </c>
    </row>
    <row r="140" spans="1:36" ht="15">
      <c r="A140" s="46" t="s">
        <v>183</v>
      </c>
      <c r="B140" s="47" t="str">
        <f>VLOOKUP(VLOOKUP(A140,'[3]Calculated Master'!A:Z,2,FALSE),'[3]Conversion Factors'!A:C,2,FALSE)</f>
        <v>Community centres</v>
      </c>
      <c r="C140" s="47" t="str">
        <f>VLOOKUP($A140,'[3]Master From ECAP'!$A:$AJ,3,FALSE)</f>
        <v>48 Thorncliffe Park Dr</v>
      </c>
      <c r="D140" s="47" t="str">
        <f>VLOOKUP($A140,'[3]Master From ECAP'!$A:$AJ,4,FALSE)</f>
        <v>Toronto</v>
      </c>
      <c r="E140" s="47" t="str">
        <f>VLOOKUP($A140,'[3]Master From ECAP'!$A:$AJ,5,FALSE)</f>
        <v>M4K 1V5</v>
      </c>
      <c r="F140" s="47">
        <f>VLOOKUP($A140,'[3]Master From ECAP'!$A:$AJ,6,FALSE)</f>
        <v>13207</v>
      </c>
      <c r="G140" s="47" t="s">
        <v>53</v>
      </c>
      <c r="H140" s="47">
        <f>VLOOKUP($A140,'[3]Master From ECAP'!$A:$AJ,8,FALSE)</f>
        <v>100</v>
      </c>
      <c r="I140" s="47">
        <f>VLOOKUP($A140,'[3]Master From ECAP'!$A:$AJ,9,FALSE)</f>
        <v>0</v>
      </c>
      <c r="J140" s="47">
        <f>VLOOKUP($A140,'[3]Master From ECAP'!$A:$AJ,10,FALSE)</f>
        <v>147637.27418099999</v>
      </c>
      <c r="K140" s="47" t="str">
        <f>VLOOKUP($A140,'[3]Master From ECAP'!$A:$AJ,11,FALSE)</f>
        <v>kWh</v>
      </c>
      <c r="L140" s="47">
        <f>VLOOKUP($A140,'[3]Master From ECAP'!$A:$AJ,12,FALSE)</f>
        <v>31079.869445000004</v>
      </c>
      <c r="M140" s="47" t="s">
        <v>46</v>
      </c>
      <c r="AF140" s="48">
        <f>VLOOKUP($A140,'[3]Calculated Master'!$A:$P,13,FALSE)</f>
        <v>64947.608153212066</v>
      </c>
      <c r="AG140" s="49">
        <f>IF(F140&gt;0,VLOOKUP($A140,'[3]Calculated Master'!$A:$P,14,FALSE),"")</f>
        <v>36.021824677310796</v>
      </c>
      <c r="AH140" s="49" t="str">
        <f>IF(I140&gt;0,VLOOKUP($A140,'[3]Calculated Master'!$A:$P,15,FALSE),"")</f>
        <v/>
      </c>
      <c r="AI140" s="47" t="str">
        <f>VLOOKUP($A140,'[3]Master From ECAP'!$A:$AJ,35,FALSE)</f>
        <v>JENNC</v>
      </c>
      <c r="AJ140" s="47" t="str">
        <f>VLOOKUP($A140,'[3]Master From ECAP'!$A:$AJ,36,FALSE)</f>
        <v>Community Centres</v>
      </c>
    </row>
    <row r="141" spans="1:36" ht="15">
      <c r="A141" s="46" t="s">
        <v>184</v>
      </c>
      <c r="B141" s="47" t="str">
        <f>VLOOKUP(VLOOKUP(A141,'[3]Calculated Master'!A:Z,2,FALSE),'[3]Conversion Factors'!A:C,2,FALSE)</f>
        <v>Community centres</v>
      </c>
      <c r="C141" s="47" t="str">
        <f>VLOOKUP($A141,'[3]Master From ECAP'!$A:$AJ,3,FALSE)</f>
        <v>150 Sherbourne St</v>
      </c>
      <c r="D141" s="47" t="str">
        <f>VLOOKUP($A141,'[3]Master From ECAP'!$A:$AJ,4,FALSE)</f>
        <v>Toronto</v>
      </c>
      <c r="E141" s="47" t="str">
        <f>VLOOKUP($A141,'[3]Master From ECAP'!$A:$AJ,5,FALSE)</f>
        <v>M5A 2R6</v>
      </c>
      <c r="F141" s="47">
        <f>VLOOKUP($A141,'[3]Master From ECAP'!$A:$AJ,6,FALSE)</f>
        <v>24176</v>
      </c>
      <c r="G141" s="47" t="s">
        <v>53</v>
      </c>
      <c r="H141" s="47">
        <f>VLOOKUP($A141,'[3]Master From ECAP'!$A:$AJ,8,FALSE)</f>
        <v>100</v>
      </c>
      <c r="I141" s="47">
        <f>VLOOKUP($A141,'[3]Master From ECAP'!$A:$AJ,9,FALSE)</f>
        <v>0</v>
      </c>
      <c r="J141" s="47">
        <f>VLOOKUP($A141,'[3]Master From ECAP'!$A:$AJ,10,FALSE)</f>
        <v>442906.68395499996</v>
      </c>
      <c r="K141" s="47" t="str">
        <f>VLOOKUP($A141,'[3]Master From ECAP'!$A:$AJ,11,FALSE)</f>
        <v>kWh</v>
      </c>
      <c r="L141" s="47">
        <f>VLOOKUP($A141,'[3]Master From ECAP'!$A:$AJ,12,FALSE)</f>
        <v>74418.276341999997</v>
      </c>
      <c r="M141" s="47" t="s">
        <v>46</v>
      </c>
      <c r="AF141" s="48">
        <f>VLOOKUP($A141,'[3]Calculated Master'!$A:$P,13,FALSE)</f>
        <v>159087.92274233396</v>
      </c>
      <c r="AG141" s="49">
        <f>IF(F141&gt;0,VLOOKUP($A141,'[3]Calculated Master'!$A:$P,14,FALSE),"")</f>
        <v>50.815830506053985</v>
      </c>
      <c r="AH141" s="49" t="str">
        <f>IF(I141&gt;0,VLOOKUP($A141,'[3]Calculated Master'!$A:$P,15,FALSE),"")</f>
        <v/>
      </c>
      <c r="AI141" s="47" t="str">
        <f>VLOOKUP($A141,'[3]Master From ECAP'!$A:$AJ,35,FALSE)</f>
        <v>JOHNC</v>
      </c>
      <c r="AJ141" s="47" t="str">
        <f>VLOOKUP($A141,'[3]Master From ECAP'!$A:$AJ,36,FALSE)</f>
        <v>Community Centres</v>
      </c>
    </row>
    <row r="142" spans="1:36" ht="15">
      <c r="A142" s="46" t="s">
        <v>185</v>
      </c>
      <c r="B142" s="47" t="str">
        <f>VLOOKUP(VLOOKUP(A142,'[3]Calculated Master'!A:Z,2,FALSE),'[3]Conversion Factors'!A:C,2,FALSE)</f>
        <v>Community centres</v>
      </c>
      <c r="C142" s="47" t="str">
        <f>VLOOKUP($A142,'[3]Master From ECAP'!$A:$AJ,3,FALSE)</f>
        <v>2445 Lakeshore Blvd W</v>
      </c>
      <c r="D142" s="47" t="str">
        <f>VLOOKUP($A142,'[3]Master From ECAP'!$A:$AJ,4,FALSE)</f>
        <v>Etobicoke</v>
      </c>
      <c r="E142" s="47" t="str">
        <f>VLOOKUP($A142,'[3]Master From ECAP'!$A:$AJ,5,FALSE)</f>
        <v>M8V 3B5</v>
      </c>
      <c r="F142" s="47">
        <f>VLOOKUP($A142,'[3]Master From ECAP'!$A:$AJ,6,FALSE)</f>
        <v>5952</v>
      </c>
      <c r="G142" s="47" t="s">
        <v>53</v>
      </c>
      <c r="H142" s="47">
        <f>VLOOKUP($A142,'[3]Master From ECAP'!$A:$AJ,8,FALSE)</f>
        <v>100</v>
      </c>
      <c r="I142" s="47">
        <f>VLOOKUP($A142,'[3]Master From ECAP'!$A:$AJ,9,FALSE)</f>
        <v>0</v>
      </c>
      <c r="J142" s="47">
        <f>VLOOKUP($A142,'[3]Master From ECAP'!$A:$AJ,10,FALSE)</f>
        <v>126930.61306199999</v>
      </c>
      <c r="K142" s="47" t="str">
        <f>VLOOKUP($A142,'[3]Master From ECAP'!$A:$AJ,11,FALSE)</f>
        <v>kWh</v>
      </c>
      <c r="L142" s="47">
        <f>VLOOKUP($A142,'[3]Master From ECAP'!$A:$AJ,12,FALSE)</f>
        <v>0</v>
      </c>
      <c r="M142" s="47" t="s">
        <v>46</v>
      </c>
      <c r="AF142" s="48">
        <f>VLOOKUP($A142,'[3]Calculated Master'!$A:$P,13,FALSE)</f>
        <v>5077.2245224799999</v>
      </c>
      <c r="AG142" s="49">
        <f>IF(F142&gt;0,VLOOKUP($A142,'[3]Calculated Master'!$A:$P,14,FALSE),"")</f>
        <v>21.325796696833741</v>
      </c>
      <c r="AH142" s="49" t="str">
        <f>IF(I142&gt;0,VLOOKUP($A142,'[3]Calculated Master'!$A:$P,15,FALSE),"")</f>
        <v/>
      </c>
      <c r="AI142" s="47" t="str">
        <f>VLOOKUP($A142,'[3]Master From ECAP'!$A:$AJ,35,FALSE)</f>
        <v>LAKEC</v>
      </c>
      <c r="AJ142" s="47" t="str">
        <f>VLOOKUP($A142,'[3]Master From ECAP'!$A:$AJ,36,FALSE)</f>
        <v>Community Centres</v>
      </c>
    </row>
    <row r="143" spans="1:36" ht="15">
      <c r="A143" s="46" t="s">
        <v>186</v>
      </c>
      <c r="B143" s="47" t="str">
        <f>VLOOKUP(VLOOKUP(A143,'[3]Calculated Master'!A:Z,2,FALSE),'[3]Conversion Factors'!A:C,2,FALSE)</f>
        <v>Community centres</v>
      </c>
      <c r="C143" s="47" t="str">
        <f>VLOOKUP($A143,'[3]Master From ECAP'!$A:$AJ,3,FALSE)</f>
        <v>185 Fifth St</v>
      </c>
      <c r="D143" s="47" t="str">
        <f>VLOOKUP($A143,'[3]Master From ECAP'!$A:$AJ,4,FALSE)</f>
        <v>Etobicoke</v>
      </c>
      <c r="E143" s="47" t="str">
        <f>VLOOKUP($A143,'[3]Master From ECAP'!$A:$AJ,5,FALSE)</f>
        <v>M8V 2Z5</v>
      </c>
      <c r="F143" s="47">
        <f>VLOOKUP($A143,'[3]Master From ECAP'!$A:$AJ,6,FALSE)</f>
        <v>26318</v>
      </c>
      <c r="G143" s="47" t="s">
        <v>53</v>
      </c>
      <c r="H143" s="47">
        <f>VLOOKUP($A143,'[3]Master From ECAP'!$A:$AJ,8,FALSE)</f>
        <v>100</v>
      </c>
      <c r="I143" s="47">
        <f>VLOOKUP($A143,'[3]Master From ECAP'!$A:$AJ,9,FALSE)</f>
        <v>0</v>
      </c>
      <c r="J143" s="47">
        <f>VLOOKUP($A143,'[3]Master From ECAP'!$A:$AJ,10,FALSE)</f>
        <v>444956.91029299999</v>
      </c>
      <c r="K143" s="47" t="str">
        <f>VLOOKUP($A143,'[3]Master From ECAP'!$A:$AJ,11,FALSE)</f>
        <v>kWh</v>
      </c>
      <c r="L143" s="47">
        <f>VLOOKUP($A143,'[3]Master From ECAP'!$A:$AJ,12,FALSE)</f>
        <v>41096.107097</v>
      </c>
      <c r="M143" s="47" t="s">
        <v>46</v>
      </c>
      <c r="AF143" s="48">
        <f>VLOOKUP($A143,'[3]Calculated Master'!$A:$P,13,FALSE)</f>
        <v>95868.140102819933</v>
      </c>
      <c r="AG143" s="49">
        <f>IF(F143&gt;0,VLOOKUP($A143,'[3]Calculated Master'!$A:$P,14,FALSE),"")</f>
        <v>33.391595490530442</v>
      </c>
      <c r="AH143" s="49" t="str">
        <f>IF(I143&gt;0,VLOOKUP($A143,'[3]Calculated Master'!$A:$P,15,FALSE),"")</f>
        <v/>
      </c>
      <c r="AI143" s="47" t="str">
        <f>VLOOKUP($A143,'[3]Master From ECAP'!$A:$AJ,35,FALSE)</f>
        <v>LAMPC</v>
      </c>
      <c r="AJ143" s="47" t="str">
        <f>VLOOKUP($A143,'[3]Master From ECAP'!$A:$AJ,36,FALSE)</f>
        <v>Community Centres</v>
      </c>
    </row>
    <row r="144" spans="1:36" ht="15">
      <c r="A144" s="46" t="s">
        <v>187</v>
      </c>
      <c r="B144" s="47" t="str">
        <f>VLOOKUP(VLOOKUP(A144,'[3]Calculated Master'!A:Z,2,FALSE),'[3]Conversion Factors'!A:C,2,FALSE)</f>
        <v>Community centres</v>
      </c>
      <c r="C144" s="47" t="str">
        <f>VLOOKUP($A144,'[3]Master From ECAP'!$A:$AJ,3,FALSE)</f>
        <v>9 Replin Rd</v>
      </c>
      <c r="D144" s="47" t="str">
        <f>VLOOKUP($A144,'[3]Master From ECAP'!$A:$AJ,4,FALSE)</f>
        <v>North York</v>
      </c>
      <c r="E144" s="47" t="str">
        <f>VLOOKUP($A144,'[3]Master From ECAP'!$A:$AJ,5,FALSE)</f>
        <v>M6A 2M8</v>
      </c>
      <c r="F144" s="47">
        <f>VLOOKUP($A144,'[3]Master From ECAP'!$A:$AJ,6,FALSE)</f>
        <v>22152</v>
      </c>
      <c r="G144" s="47" t="s">
        <v>53</v>
      </c>
      <c r="H144" s="47">
        <f>VLOOKUP($A144,'[3]Master From ECAP'!$A:$AJ,8,FALSE)</f>
        <v>100</v>
      </c>
      <c r="I144" s="47">
        <f>VLOOKUP($A144,'[3]Master From ECAP'!$A:$AJ,9,FALSE)</f>
        <v>0</v>
      </c>
      <c r="J144" s="47">
        <f>VLOOKUP($A144,'[3]Master From ECAP'!$A:$AJ,10,FALSE)</f>
        <v>213957.99473200002</v>
      </c>
      <c r="K144" s="47" t="str">
        <f>VLOOKUP($A144,'[3]Master From ECAP'!$A:$AJ,11,FALSE)</f>
        <v>kWh</v>
      </c>
      <c r="L144" s="47">
        <f>VLOOKUP($A144,'[3]Master From ECAP'!$A:$AJ,12,FALSE)</f>
        <v>36209.092868</v>
      </c>
      <c r="M144" s="47" t="s">
        <v>46</v>
      </c>
      <c r="AF144" s="48">
        <f>VLOOKUP($A144,'[3]Calculated Master'!$A:$P,13,FALSE)</f>
        <v>77344.371419690928</v>
      </c>
      <c r="AG144" s="49">
        <f>IF(F144&gt;0,VLOOKUP($A144,'[3]Calculated Master'!$A:$P,14,FALSE),"")</f>
        <v>26.914461648720049</v>
      </c>
      <c r="AH144" s="49" t="str">
        <f>IF(I144&gt;0,VLOOKUP($A144,'[3]Calculated Master'!$A:$P,15,FALSE),"")</f>
        <v/>
      </c>
      <c r="AI144" s="47" t="str">
        <f>VLOOKUP($A144,'[3]Master From ECAP'!$A:$AJ,35,FALSE)</f>
        <v>LAWRC</v>
      </c>
      <c r="AJ144" s="47" t="str">
        <f>VLOOKUP($A144,'[3]Master From ECAP'!$A:$AJ,36,FALSE)</f>
        <v>Community Centres</v>
      </c>
    </row>
    <row r="145" spans="1:36" ht="15">
      <c r="A145" s="46" t="s">
        <v>188</v>
      </c>
      <c r="B145" s="47" t="str">
        <f>VLOOKUP(VLOOKUP(A145,'[3]Calculated Master'!A:Z,2,FALSE),'[3]Conversion Factors'!A:C,2,FALSE)</f>
        <v>Community centres</v>
      </c>
      <c r="C145" s="47" t="str">
        <f>VLOOKUP($A145,'[3]Master From ECAP'!$A:$AJ,3,FALSE)</f>
        <v>160 Ledbury St.</v>
      </c>
      <c r="D145" s="47" t="str">
        <f>VLOOKUP($A145,'[3]Master From ECAP'!$A:$AJ,4,FALSE)</f>
        <v>Toronto</v>
      </c>
      <c r="E145" s="47" t="str">
        <f>VLOOKUP($A145,'[3]Master From ECAP'!$A:$AJ,5,FALSE)</f>
        <v>M5M 4L9</v>
      </c>
      <c r="F145" s="47">
        <f>VLOOKUP($A145,'[3]Master From ECAP'!$A:$AJ,6,FALSE)</f>
        <v>5780</v>
      </c>
      <c r="G145" s="47" t="s">
        <v>53</v>
      </c>
      <c r="H145" s="47">
        <f>VLOOKUP($A145,'[3]Master From ECAP'!$A:$AJ,8,FALSE)</f>
        <v>100</v>
      </c>
      <c r="I145" s="47">
        <f>VLOOKUP($A145,'[3]Master From ECAP'!$A:$AJ,9,FALSE)</f>
        <v>0</v>
      </c>
      <c r="J145" s="47">
        <f>VLOOKUP($A145,'[3]Master From ECAP'!$A:$AJ,10,FALSE)</f>
        <v>196534.23286699998</v>
      </c>
      <c r="K145" s="47" t="str">
        <f>VLOOKUP($A145,'[3]Master From ECAP'!$A:$AJ,11,FALSE)</f>
        <v>kWh</v>
      </c>
      <c r="L145" s="47">
        <f>VLOOKUP($A145,'[3]Master From ECAP'!$A:$AJ,12,FALSE)</f>
        <v>21473.604057</v>
      </c>
      <c r="M145" s="47" t="s">
        <v>46</v>
      </c>
      <c r="AF145" s="48">
        <f>VLOOKUP($A145,'[3]Calculated Master'!$A:$P,13,FALSE)</f>
        <v>48654.56020572233</v>
      </c>
      <c r="AG145" s="49">
        <f>IF(F145&gt;0,VLOOKUP($A145,'[3]Calculated Master'!$A:$P,14,FALSE),"")</f>
        <v>73.222574073747296</v>
      </c>
      <c r="AH145" s="49" t="str">
        <f>IF(I145&gt;0,VLOOKUP($A145,'[3]Calculated Master'!$A:$P,15,FALSE),"")</f>
        <v/>
      </c>
      <c r="AI145" s="47" t="str">
        <f>VLOOKUP($A145,'[3]Master From ECAP'!$A:$AJ,35,FALSE)</f>
        <v>LEDBR</v>
      </c>
      <c r="AJ145" s="47" t="str">
        <f>VLOOKUP($A145,'[3]Master From ECAP'!$A:$AJ,36,FALSE)</f>
        <v>Community Centres</v>
      </c>
    </row>
    <row r="146" spans="1:36" ht="15">
      <c r="A146" s="46" t="s">
        <v>189</v>
      </c>
      <c r="B146" s="47" t="str">
        <f>VLOOKUP(VLOOKUP(A146,'[3]Calculated Master'!A:Z,2,FALSE),'[3]Conversion Factors'!A:C,2,FALSE)</f>
        <v>Community centres</v>
      </c>
      <c r="C146" s="47" t="str">
        <f>VLOOKUP($A146,'[3]Master From ECAP'!$A:$AJ,3,FALSE)</f>
        <v>1158 Queen St E</v>
      </c>
      <c r="D146" s="47" t="str">
        <f>VLOOKUP($A146,'[3]Master From ECAP'!$A:$AJ,4,FALSE)</f>
        <v>Scarborough</v>
      </c>
      <c r="E146" s="47" t="str">
        <f>VLOOKUP($A146,'[3]Master From ECAP'!$A:$AJ,5,FALSE)</f>
        <v>M1P 4N7</v>
      </c>
      <c r="F146" s="47">
        <f>VLOOKUP($A146,'[3]Master From ECAP'!$A:$AJ,6,FALSE)</f>
        <v>1389</v>
      </c>
      <c r="G146" s="47" t="s">
        <v>53</v>
      </c>
      <c r="H146" s="47">
        <f>VLOOKUP($A146,'[3]Master From ECAP'!$A:$AJ,8,FALSE)</f>
        <v>100</v>
      </c>
      <c r="I146" s="47">
        <f>VLOOKUP($A146,'[3]Master From ECAP'!$A:$AJ,9,FALSE)</f>
        <v>0</v>
      </c>
      <c r="J146" s="47">
        <f>VLOOKUP($A146,'[3]Master From ECAP'!$A:$AJ,10,FALSE)</f>
        <v>61310.597500000003</v>
      </c>
      <c r="K146" s="47" t="str">
        <f>VLOOKUP($A146,'[3]Master From ECAP'!$A:$AJ,11,FALSE)</f>
        <v>kWh</v>
      </c>
      <c r="L146" s="47">
        <f>VLOOKUP($A146,'[3]Master From ECAP'!$A:$AJ,12,FALSE)</f>
        <v>1051.093333</v>
      </c>
      <c r="M146" s="47" t="s">
        <v>46</v>
      </c>
      <c r="AF146" s="48">
        <f>VLOOKUP($A146,'[3]Calculated Master'!$A:$P,13,FALSE)</f>
        <v>4449.1753937667709</v>
      </c>
      <c r="AG146" s="49">
        <f>IF(F146&gt;0,VLOOKUP($A146,'[3]Calculated Master'!$A:$P,14,FALSE),"")</f>
        <v>52.128855570445637</v>
      </c>
      <c r="AH146" s="49" t="str">
        <f>IF(I146&gt;0,VLOOKUP($A146,'[3]Calculated Master'!$A:$P,15,FALSE),"")</f>
        <v/>
      </c>
      <c r="AI146" s="47" t="str">
        <f>VLOOKUP($A146,'[3]Master From ECAP'!$A:$AJ,35,FALSE)</f>
        <v>LGP</v>
      </c>
      <c r="AJ146" s="47" t="str">
        <f>VLOOKUP($A146,'[3]Master From ECAP'!$A:$AJ,36,FALSE)</f>
        <v>Community Centres</v>
      </c>
    </row>
    <row r="147" spans="1:36" ht="15">
      <c r="A147" s="46" t="s">
        <v>190</v>
      </c>
      <c r="B147" s="47" t="str">
        <f>VLOOKUP(VLOOKUP(A147,'[3]Calculated Master'!A:Z,2,FALSE),'[3]Conversion Factors'!A:C,2,FALSE)</f>
        <v>Community centres</v>
      </c>
      <c r="C147" s="47" t="str">
        <f>VLOOKUP($A147,'[3]Master From ECAP'!$A:$AJ,3,FALSE)</f>
        <v>245 Main St</v>
      </c>
      <c r="D147" s="47" t="str">
        <f>VLOOKUP($A147,'[3]Master From ECAP'!$A:$AJ,4,FALSE)</f>
        <v>Toronto</v>
      </c>
      <c r="E147" s="47" t="str">
        <f>VLOOKUP($A147,'[3]Master From ECAP'!$A:$AJ,5,FALSE)</f>
        <v>M4C 5T3</v>
      </c>
      <c r="F147" s="47">
        <f>VLOOKUP($A147,'[3]Master From ECAP'!$A:$AJ,6,FALSE)</f>
        <v>35123</v>
      </c>
      <c r="G147" s="47" t="s">
        <v>53</v>
      </c>
      <c r="H147" s="47">
        <f>VLOOKUP($A147,'[3]Master From ECAP'!$A:$AJ,8,FALSE)</f>
        <v>100</v>
      </c>
      <c r="I147" s="47">
        <f>VLOOKUP($A147,'[3]Master From ECAP'!$A:$AJ,9,FALSE)</f>
        <v>0</v>
      </c>
      <c r="J147" s="47">
        <f>VLOOKUP($A147,'[3]Master From ECAP'!$A:$AJ,10,FALSE)</f>
        <v>568270.35072600003</v>
      </c>
      <c r="K147" s="47" t="str">
        <f>VLOOKUP($A147,'[3]Master From ECAP'!$A:$AJ,11,FALSE)</f>
        <v>kWh</v>
      </c>
      <c r="L147" s="47">
        <f>VLOOKUP($A147,'[3]Master From ECAP'!$A:$AJ,12,FALSE)</f>
        <v>86897.387096999999</v>
      </c>
      <c r="M147" s="47" t="s">
        <v>46</v>
      </c>
      <c r="AF147" s="48">
        <f>VLOOKUP($A147,'[3]Calculated Master'!$A:$P,13,FALSE)</f>
        <v>187808.91132333994</v>
      </c>
      <c r="AG147" s="49">
        <f>IF(F147&gt;0,VLOOKUP($A147,'[3]Calculated Master'!$A:$P,14,FALSE),"")</f>
        <v>42.297825777046889</v>
      </c>
      <c r="AH147" s="49" t="str">
        <f>IF(I147&gt;0,VLOOKUP($A147,'[3]Calculated Master'!$A:$P,15,FALSE),"")</f>
        <v/>
      </c>
      <c r="AI147" s="47" t="str">
        <f>VLOOKUP($A147,'[3]Master From ECAP'!$A:$AJ,35,FALSE)</f>
        <v>245MAI</v>
      </c>
      <c r="AJ147" s="47" t="str">
        <f>VLOOKUP($A147,'[3]Master From ECAP'!$A:$AJ,36,FALSE)</f>
        <v>Community Centres</v>
      </c>
    </row>
    <row r="148" spans="1:36" ht="15">
      <c r="A148" s="46" t="s">
        <v>191</v>
      </c>
      <c r="B148" s="47" t="str">
        <f>VLOOKUP(VLOOKUP(A148,'[3]Calculated Master'!A:Z,2,FALSE),'[3]Conversion Factors'!A:C,2,FALSE)</f>
        <v>Community centres</v>
      </c>
      <c r="C148" s="47" t="str">
        <f>VLOOKUP($A148,'[3]Master From ECAP'!$A:$AJ,3,FALSE)</f>
        <v>220 Cowan Av</v>
      </c>
      <c r="D148" s="47" t="str">
        <f>VLOOKUP($A148,'[3]Master From ECAP'!$A:$AJ,4,FALSE)</f>
        <v>Toronto</v>
      </c>
      <c r="E148" s="47" t="str">
        <f>VLOOKUP($A148,'[3]Master From ECAP'!$A:$AJ,5,FALSE)</f>
        <v>M6K 2N6</v>
      </c>
      <c r="F148" s="47">
        <f>VLOOKUP($A148,'[3]Master From ECAP'!$A:$AJ,6,FALSE)</f>
        <v>32270</v>
      </c>
      <c r="G148" s="47" t="s">
        <v>53</v>
      </c>
      <c r="H148" s="47">
        <f>VLOOKUP($A148,'[3]Master From ECAP'!$A:$AJ,8,FALSE)</f>
        <v>100</v>
      </c>
      <c r="I148" s="47">
        <f>VLOOKUP($A148,'[3]Master From ECAP'!$A:$AJ,9,FALSE)</f>
        <v>0</v>
      </c>
      <c r="J148" s="47">
        <f>VLOOKUP($A148,'[3]Master From ECAP'!$A:$AJ,10,FALSE)</f>
        <v>324867.28795000003</v>
      </c>
      <c r="K148" s="47" t="str">
        <f>VLOOKUP($A148,'[3]Master From ECAP'!$A:$AJ,11,FALSE)</f>
        <v>kWh</v>
      </c>
      <c r="L148" s="47">
        <f>VLOOKUP($A148,'[3]Master From ECAP'!$A:$AJ,12,FALSE)</f>
        <v>32398.878432000001</v>
      </c>
      <c r="M148" s="47" t="s">
        <v>46</v>
      </c>
      <c r="AF148" s="48">
        <f>VLOOKUP($A148,'[3]Calculated Master'!$A:$P,13,FALSE)</f>
        <v>74542.51688648609</v>
      </c>
      <c r="AG148" s="49">
        <f>IF(F148&gt;0,VLOOKUP($A148,'[3]Calculated Master'!$A:$P,14,FALSE),"")</f>
        <v>20.666112060985881</v>
      </c>
      <c r="AH148" s="49" t="str">
        <f>IF(I148&gt;0,VLOOKUP($A148,'[3]Calculated Master'!$A:$P,15,FALSE),"")</f>
        <v/>
      </c>
      <c r="AI148" s="47" t="str">
        <f>VLOOKUP($A148,'[3]Master From ECAP'!$A:$AJ,35,FALSE)</f>
        <v>MASAC</v>
      </c>
      <c r="AJ148" s="47" t="str">
        <f>VLOOKUP($A148,'[3]Master From ECAP'!$A:$AJ,36,FALSE)</f>
        <v>Community Centres</v>
      </c>
    </row>
    <row r="149" spans="1:36" ht="15">
      <c r="A149" s="46" t="s">
        <v>192</v>
      </c>
      <c r="B149" s="47" t="str">
        <f>VLOOKUP(VLOOKUP(A149,'[3]Calculated Master'!A:Z,2,FALSE),'[3]Conversion Factors'!A:C,2,FALSE)</f>
        <v>Community centres</v>
      </c>
      <c r="C149" s="47" t="str">
        <f>VLOOKUP($A149,'[3]Master From ECAP'!$A:$AJ,3,FALSE)</f>
        <v>2231 Lawrence Ave E</v>
      </c>
      <c r="D149" s="47" t="str">
        <f>VLOOKUP($A149,'[3]Master From ECAP'!$A:$AJ,4,FALSE)</f>
        <v>Scarborough</v>
      </c>
      <c r="E149" s="47" t="str">
        <f>VLOOKUP($A149,'[3]Master From ECAP'!$A:$AJ,5,FALSE)</f>
        <v>M1P 2P5</v>
      </c>
      <c r="F149" s="47">
        <f>VLOOKUP($A149,'[3]Master From ECAP'!$A:$AJ,6,FALSE)</f>
        <v>45262</v>
      </c>
      <c r="G149" s="47" t="s">
        <v>53</v>
      </c>
      <c r="H149" s="47">
        <f>VLOOKUP($A149,'[3]Master From ECAP'!$A:$AJ,8,FALSE)</f>
        <v>100</v>
      </c>
      <c r="I149" s="47">
        <f>VLOOKUP($A149,'[3]Master From ECAP'!$A:$AJ,9,FALSE)</f>
        <v>0</v>
      </c>
      <c r="J149" s="47">
        <f>VLOOKUP($A149,'[3]Master From ECAP'!$A:$AJ,10,FALSE)</f>
        <v>1039656.6304700001</v>
      </c>
      <c r="K149" s="47" t="str">
        <f>VLOOKUP($A149,'[3]Master From ECAP'!$A:$AJ,11,FALSE)</f>
        <v>kWh</v>
      </c>
      <c r="L149" s="47">
        <f>VLOOKUP($A149,'[3]Master From ECAP'!$A:$AJ,12,FALSE)</f>
        <v>36677.045454999999</v>
      </c>
      <c r="M149" s="47" t="s">
        <v>46</v>
      </c>
      <c r="AF149" s="48">
        <f>VLOOKUP($A149,'[3]Calculated Master'!$A:$P,13,FALSE)</f>
        <v>111261.28169920896</v>
      </c>
      <c r="AG149" s="49">
        <f>IF(F149&gt;0,VLOOKUP($A149,'[3]Calculated Master'!$A:$P,14,FALSE),"")</f>
        <v>31.524265125754702</v>
      </c>
      <c r="AH149" s="49" t="str">
        <f>IF(I149&gt;0,VLOOKUP($A149,'[3]Calculated Master'!$A:$P,15,FALSE),"")</f>
        <v/>
      </c>
      <c r="AI149" s="47" t="str">
        <f>VLOOKUP($A149,'[3]Master From ECAP'!$A:$AJ,35,FALSE)</f>
        <v>MCGRC</v>
      </c>
      <c r="AJ149" s="47" t="str">
        <f>VLOOKUP($A149,'[3]Master From ECAP'!$A:$AJ,36,FALSE)</f>
        <v>Community Centres</v>
      </c>
    </row>
    <row r="150" spans="1:36" ht="15">
      <c r="A150" s="46" t="s">
        <v>193</v>
      </c>
      <c r="B150" s="47" t="str">
        <f>VLOOKUP(VLOOKUP(A150,'[3]Calculated Master'!A:Z,2,FALSE),'[3]Conversion Factors'!A:C,2,FALSE)</f>
        <v>Community centres</v>
      </c>
      <c r="C150" s="47" t="str">
        <f>VLOOKUP($A150,'[3]Master From ECAP'!$A:$AJ,3,FALSE)</f>
        <v>4 Hollis St</v>
      </c>
      <c r="D150" s="47" t="str">
        <f>VLOOKUP($A150,'[3]Master From ECAP'!$A:$AJ,4,FALSE)</f>
        <v>Toronto</v>
      </c>
      <c r="E150" s="47" t="str">
        <f>VLOOKUP($A150,'[3]Master From ECAP'!$A:$AJ,5,FALSE)</f>
        <v>M6M 4M9</v>
      </c>
      <c r="F150" s="47">
        <f>VLOOKUP($A150,'[3]Master From ECAP'!$A:$AJ,6,FALSE)</f>
        <v>3003</v>
      </c>
      <c r="G150" s="47" t="s">
        <v>53</v>
      </c>
      <c r="H150" s="47">
        <f>VLOOKUP($A150,'[3]Master From ECAP'!$A:$AJ,8,FALSE)</f>
        <v>100</v>
      </c>
      <c r="I150" s="47">
        <f>VLOOKUP($A150,'[3]Master From ECAP'!$A:$AJ,9,FALSE)</f>
        <v>0</v>
      </c>
      <c r="J150" s="47">
        <f>VLOOKUP($A150,'[3]Master From ECAP'!$A:$AJ,10,FALSE)</f>
        <v>52765.719395</v>
      </c>
      <c r="K150" s="47" t="str">
        <f>VLOOKUP($A150,'[3]Master From ECAP'!$A:$AJ,11,FALSE)</f>
        <v>kWh</v>
      </c>
      <c r="L150" s="47">
        <f>VLOOKUP($A150,'[3]Master From ECAP'!$A:$AJ,12,FALSE)</f>
        <v>4727.6220210000001</v>
      </c>
      <c r="M150" s="47" t="s">
        <v>46</v>
      </c>
      <c r="AF150" s="48">
        <f>VLOOKUP($A150,'[3]Calculated Master'!$A:$P,13,FALSE)</f>
        <v>11091.645052873491</v>
      </c>
      <c r="AG150" s="49">
        <f>IF(F150&gt;0,VLOOKUP($A150,'[3]Calculated Master'!$A:$P,14,FALSE),"")</f>
        <v>34.190560606788495</v>
      </c>
      <c r="AH150" s="49" t="str">
        <f>IF(I150&gt;0,VLOOKUP($A150,'[3]Calculated Master'!$A:$P,15,FALSE),"")</f>
        <v/>
      </c>
      <c r="AI150" s="47" t="str">
        <f>VLOOKUP($A150,'[3]Master From ECAP'!$A:$AJ,35,FALSE)</f>
        <v>MOUNC</v>
      </c>
      <c r="AJ150" s="47" t="str">
        <f>VLOOKUP($A150,'[3]Master From ECAP'!$A:$AJ,36,FALSE)</f>
        <v>Community Centres</v>
      </c>
    </row>
    <row r="151" spans="1:36" ht="15">
      <c r="A151" s="46" t="s">
        <v>194</v>
      </c>
      <c r="B151" s="47" t="str">
        <f>VLOOKUP(VLOOKUP(A151,'[3]Calculated Master'!A:Z,2,FALSE),'[3]Conversion Factors'!A:C,2,FALSE)</f>
        <v>Community centres</v>
      </c>
      <c r="C151" s="47" t="str">
        <f>VLOOKUP($A151,'[3]Master From ECAP'!$A:$AJ,3,FALSE)</f>
        <v>105 Fourth St</v>
      </c>
      <c r="D151" s="47" t="str">
        <f>VLOOKUP($A151,'[3]Master From ECAP'!$A:$AJ,4,FALSE)</f>
        <v>Etobicoke</v>
      </c>
      <c r="E151" s="47" t="str">
        <f>VLOOKUP($A151,'[3]Master From ECAP'!$A:$AJ,5,FALSE)</f>
        <v>M8V 2Y4</v>
      </c>
      <c r="F151" s="47">
        <f>VLOOKUP($A151,'[3]Master From ECAP'!$A:$AJ,6,FALSE)</f>
        <v>3025</v>
      </c>
      <c r="G151" s="47" t="s">
        <v>53</v>
      </c>
      <c r="H151" s="47">
        <f>VLOOKUP($A151,'[3]Master From ECAP'!$A:$AJ,8,FALSE)</f>
        <v>100</v>
      </c>
      <c r="I151" s="47">
        <f>VLOOKUP($A151,'[3]Master From ECAP'!$A:$AJ,9,FALSE)</f>
        <v>0</v>
      </c>
      <c r="J151" s="47">
        <f>VLOOKUP($A151,'[3]Master From ECAP'!$A:$AJ,10,FALSE)</f>
        <v>67207.256506999998</v>
      </c>
      <c r="K151" s="47" t="str">
        <f>VLOOKUP($A151,'[3]Master From ECAP'!$A:$AJ,11,FALSE)</f>
        <v>kWh</v>
      </c>
      <c r="L151" s="47">
        <f>VLOOKUP($A151,'[3]Master From ECAP'!$A:$AJ,12,FALSE)</f>
        <v>0</v>
      </c>
      <c r="M151" s="47" t="s">
        <v>46</v>
      </c>
      <c r="AF151" s="48">
        <f>VLOOKUP($A151,'[3]Calculated Master'!$A:$P,13,FALSE)</f>
        <v>2688.29026028</v>
      </c>
      <c r="AG151" s="49">
        <f>IF(F151&gt;0,VLOOKUP($A151,'[3]Calculated Master'!$A:$P,14,FALSE),"")</f>
        <v>22.217367450325767</v>
      </c>
      <c r="AH151" s="49" t="str">
        <f>IF(I151&gt;0,VLOOKUP($A151,'[3]Calculated Master'!$A:$P,15,FALSE),"")</f>
        <v/>
      </c>
      <c r="AI151" s="47" t="str">
        <f>VLOOKUP($A151,'[3]Master From ECAP'!$A:$AJ,35,FALSE)</f>
        <v>NEWTC</v>
      </c>
      <c r="AJ151" s="47" t="str">
        <f>VLOOKUP($A151,'[3]Master From ECAP'!$A:$AJ,36,FALSE)</f>
        <v>Community Centres</v>
      </c>
    </row>
    <row r="152" spans="1:36" ht="15">
      <c r="A152" s="46" t="s">
        <v>195</v>
      </c>
      <c r="B152" s="47" t="str">
        <f>VLOOKUP(VLOOKUP(A152,'[3]Calculated Master'!A:Z,2,FALSE),'[3]Conversion Factors'!A:C,2,FALSE)</f>
        <v>Community centres</v>
      </c>
      <c r="C152" s="47" t="str">
        <f>VLOOKUP($A152,'[3]Master From ECAP'!$A:$AJ,3,FALSE)</f>
        <v>700 Wellington St W</v>
      </c>
      <c r="D152" s="47" t="str">
        <f>VLOOKUP($A152,'[3]Master From ECAP'!$A:$AJ,4,FALSE)</f>
        <v>Toronto</v>
      </c>
      <c r="E152" s="47" t="str">
        <f>VLOOKUP($A152,'[3]Master From ECAP'!$A:$AJ,5,FALSE)</f>
        <v>M5V 1G7</v>
      </c>
      <c r="F152" s="47">
        <f>VLOOKUP($A152,'[3]Master From ECAP'!$A:$AJ,6,FALSE)</f>
        <v>5296</v>
      </c>
      <c r="G152" s="47" t="s">
        <v>53</v>
      </c>
      <c r="H152" s="47">
        <f>VLOOKUP($A152,'[3]Master From ECAP'!$A:$AJ,8,FALSE)</f>
        <v>100</v>
      </c>
      <c r="I152" s="47">
        <f>VLOOKUP($A152,'[3]Master From ECAP'!$A:$AJ,9,FALSE)</f>
        <v>0</v>
      </c>
      <c r="J152" s="47">
        <f>VLOOKUP($A152,'[3]Master From ECAP'!$A:$AJ,10,FALSE)</f>
        <v>69120.443921999991</v>
      </c>
      <c r="K152" s="47" t="str">
        <f>VLOOKUP($A152,'[3]Master From ECAP'!$A:$AJ,11,FALSE)</f>
        <v>kWh</v>
      </c>
      <c r="L152" s="47">
        <f>VLOOKUP($A152,'[3]Master From ECAP'!$A:$AJ,12,FALSE)</f>
        <v>0</v>
      </c>
      <c r="M152" s="47" t="s">
        <v>46</v>
      </c>
      <c r="AF152" s="48">
        <f>VLOOKUP($A152,'[3]Calculated Master'!$A:$P,13,FALSE)</f>
        <v>2764.8177568799997</v>
      </c>
      <c r="AG152" s="49">
        <f>IF(F152&gt;0,VLOOKUP($A152,'[3]Calculated Master'!$A:$P,14,FALSE),"")</f>
        <v>13.051497719760132</v>
      </c>
      <c r="AH152" s="49" t="str">
        <f>IF(I152&gt;0,VLOOKUP($A152,'[3]Calculated Master'!$A:$P,15,FALSE),"")</f>
        <v/>
      </c>
      <c r="AI152" s="47" t="str">
        <f>VLOOKUP($A152,'[3]Master From ECAP'!$A:$AJ,35,FALSE)</f>
        <v>NIAGC</v>
      </c>
      <c r="AJ152" s="47" t="str">
        <f>VLOOKUP($A152,'[3]Master From ECAP'!$A:$AJ,36,FALSE)</f>
        <v>Community Centres</v>
      </c>
    </row>
    <row r="153" spans="1:36" ht="15">
      <c r="A153" s="46" t="s">
        <v>196</v>
      </c>
      <c r="B153" s="47" t="str">
        <f>VLOOKUP(VLOOKUP(A153,'[3]Calculated Master'!A:Z,2,FALSE),'[3]Conversion Factors'!A:C,2,FALSE)</f>
        <v>Community centres</v>
      </c>
      <c r="C153" s="47" t="str">
        <f>VLOOKUP($A153,'[3]Master From ECAP'!$A:$AJ,3,FALSE)</f>
        <v>200 Eglinton Ave W</v>
      </c>
      <c r="D153" s="47" t="str">
        <f>VLOOKUP($A153,'[3]Master From ECAP'!$A:$AJ,4,FALSE)</f>
        <v>Toronto</v>
      </c>
      <c r="E153" s="47" t="str">
        <f>VLOOKUP($A153,'[3]Master From ECAP'!$A:$AJ,5,FALSE)</f>
        <v>M4R 1A7</v>
      </c>
      <c r="F153" s="47">
        <f>VLOOKUP($A153,'[3]Master From ECAP'!$A:$AJ,6,FALSE)</f>
        <v>74820</v>
      </c>
      <c r="G153" s="47" t="s">
        <v>53</v>
      </c>
      <c r="H153" s="47">
        <f>VLOOKUP($A153,'[3]Master From ECAP'!$A:$AJ,8,FALSE)</f>
        <v>100</v>
      </c>
      <c r="I153" s="47">
        <f>VLOOKUP($A153,'[3]Master From ECAP'!$A:$AJ,9,FALSE)</f>
        <v>0</v>
      </c>
      <c r="J153" s="47">
        <f>VLOOKUP($A153,'[3]Master From ECAP'!$A:$AJ,10,FALSE)</f>
        <v>1506211.3613219999</v>
      </c>
      <c r="K153" s="47" t="str">
        <f>VLOOKUP($A153,'[3]Master From ECAP'!$A:$AJ,11,FALSE)</f>
        <v>kWh</v>
      </c>
      <c r="L153" s="47">
        <f>VLOOKUP($A153,'[3]Master From ECAP'!$A:$AJ,12,FALSE)</f>
        <v>151936.23155600001</v>
      </c>
      <c r="M153" s="47" t="s">
        <v>46</v>
      </c>
      <c r="AF153" s="48">
        <f>VLOOKUP($A153,'[3]Calculated Master'!$A:$P,13,FALSE)</f>
        <v>348880.1941774977</v>
      </c>
      <c r="AG153" s="49">
        <f>IF(F153&gt;0,VLOOKUP($A153,'[3]Calculated Master'!$A:$P,14,FALSE),"")</f>
        <v>41.568700129944148</v>
      </c>
      <c r="AH153" s="49" t="str">
        <f>IF(I153&gt;0,VLOOKUP($A153,'[3]Calculated Master'!$A:$P,15,FALSE),"")</f>
        <v/>
      </c>
      <c r="AI153" s="47" t="str">
        <f>VLOOKUP($A153,'[3]Master From ECAP'!$A:$AJ,35,FALSE)</f>
        <v>NORTC</v>
      </c>
      <c r="AJ153" s="47" t="str">
        <f>VLOOKUP($A153,'[3]Master From ECAP'!$A:$AJ,36,FALSE)</f>
        <v>Community Centres</v>
      </c>
    </row>
    <row r="154" spans="1:36" ht="15">
      <c r="A154" s="46" t="s">
        <v>197</v>
      </c>
      <c r="B154" s="47" t="str">
        <f>VLOOKUP(VLOOKUP(A154,'[3]Calculated Master'!A:Z,2,FALSE),'[3]Conversion Factors'!A:C,2,FALSE)</f>
        <v>Community centres</v>
      </c>
      <c r="C154" s="47" t="str">
        <f>VLOOKUP($A154,'[3]Master From ECAP'!$A:$AJ,3,FALSE)</f>
        <v>5120 Yonge</v>
      </c>
      <c r="D154" s="47" t="str">
        <f>VLOOKUP($A154,'[3]Master From ECAP'!$A:$AJ,4,FALSE)</f>
        <v>North York</v>
      </c>
      <c r="E154" s="47" t="str">
        <f>VLOOKUP($A154,'[3]Master From ECAP'!$A:$AJ,5,FALSE)</f>
        <v>M2N 5N9</v>
      </c>
      <c r="F154" s="47">
        <f>VLOOKUP($A154,'[3]Master From ECAP'!$A:$AJ,6,FALSE)</f>
        <v>10473</v>
      </c>
      <c r="G154" s="47" t="s">
        <v>53</v>
      </c>
      <c r="H154" s="47">
        <f>VLOOKUP($A154,'[3]Master From ECAP'!$A:$AJ,8,FALSE)</f>
        <v>100</v>
      </c>
      <c r="I154" s="47">
        <f>VLOOKUP($A154,'[3]Master From ECAP'!$A:$AJ,9,FALSE)</f>
        <v>0</v>
      </c>
      <c r="J154" s="47">
        <f>VLOOKUP($A154,'[3]Master From ECAP'!$A:$AJ,10,FALSE)</f>
        <v>163594.31258</v>
      </c>
      <c r="K154" s="47" t="str">
        <f>VLOOKUP($A154,'[3]Master From ECAP'!$A:$AJ,11,FALSE)</f>
        <v>kWh</v>
      </c>
      <c r="L154" s="47">
        <f>VLOOKUP($A154,'[3]Master From ECAP'!$A:$AJ,12,FALSE)</f>
        <v>11355.504876999999</v>
      </c>
      <c r="M154" s="47" t="s">
        <v>46</v>
      </c>
      <c r="AF154" s="48">
        <f>VLOOKUP($A154,'[3]Calculated Master'!$A:$P,13,FALSE)</f>
        <v>28115.71156298813</v>
      </c>
      <c r="AG154" s="49">
        <f>IF(F154&gt;0,VLOOKUP($A154,'[3]Calculated Master'!$A:$P,14,FALSE),"")</f>
        <v>27.066952875611587</v>
      </c>
      <c r="AH154" s="49" t="str">
        <f>IF(I154&gt;0,VLOOKUP($A154,'[3]Calculated Master'!$A:$P,15,FALSE),"")</f>
        <v/>
      </c>
      <c r="AI154" s="47" t="str">
        <f>VLOOKUP($A154,'[3]Master From ECAP'!$A:$AJ,35,FALSE)</f>
        <v>NYMH</v>
      </c>
      <c r="AJ154" s="47" t="str">
        <f>VLOOKUP($A154,'[3]Master From ECAP'!$A:$AJ,36,FALSE)</f>
        <v>Community Centres</v>
      </c>
    </row>
    <row r="155" spans="1:36" ht="15">
      <c r="A155" s="46" t="s">
        <v>198</v>
      </c>
      <c r="B155" s="47" t="str">
        <f>VLOOKUP(VLOOKUP(A155,'[3]Calculated Master'!A:Z,2,FALSE),'[3]Conversion Factors'!A:C,2,FALSE)</f>
        <v>Community centres</v>
      </c>
      <c r="C155" s="47" t="str">
        <f>VLOOKUP($A155,'[3]Master From ECAP'!$A:$AJ,3,FALSE)</f>
        <v>15 Clubhouse Crt</v>
      </c>
      <c r="D155" s="47" t="str">
        <f>VLOOKUP($A155,'[3]Master From ECAP'!$A:$AJ,4,FALSE)</f>
        <v>North York</v>
      </c>
      <c r="E155" s="47" t="str">
        <f>VLOOKUP($A155,'[3]Master From ECAP'!$A:$AJ,5,FALSE)</f>
        <v>M3L 2L7</v>
      </c>
      <c r="F155" s="47">
        <f>VLOOKUP($A155,'[3]Master From ECAP'!$A:$AJ,6,FALSE)</f>
        <v>36167</v>
      </c>
      <c r="G155" s="47" t="s">
        <v>53</v>
      </c>
      <c r="H155" s="47">
        <f>VLOOKUP($A155,'[3]Master From ECAP'!$A:$AJ,8,FALSE)</f>
        <v>100</v>
      </c>
      <c r="I155" s="47">
        <f>VLOOKUP($A155,'[3]Master From ECAP'!$A:$AJ,9,FALSE)</f>
        <v>0</v>
      </c>
      <c r="J155" s="47">
        <f>VLOOKUP($A155,'[3]Master From ECAP'!$A:$AJ,10,FALSE)</f>
        <v>352216.56946999999</v>
      </c>
      <c r="K155" s="47" t="str">
        <f>VLOOKUP($A155,'[3]Master From ECAP'!$A:$AJ,11,FALSE)</f>
        <v>kWh</v>
      </c>
      <c r="L155" s="47">
        <f>VLOOKUP($A155,'[3]Master From ECAP'!$A:$AJ,12,FALSE)</f>
        <v>49252.439035000003</v>
      </c>
      <c r="M155" s="47" t="s">
        <v>46</v>
      </c>
      <c r="AF155" s="48">
        <f>VLOOKUP($A155,'[3]Calculated Master'!$A:$P,13,FALSE)</f>
        <v>107653.02868919917</v>
      </c>
      <c r="AG155" s="49">
        <f>IF(F155&gt;0,VLOOKUP($A155,'[3]Calculated Master'!$A:$P,14,FALSE),"")</f>
        <v>24.114900977147609</v>
      </c>
      <c r="AH155" s="49" t="str">
        <f>IF(I155&gt;0,VLOOKUP($A155,'[3]Calculated Master'!$A:$P,15,FALSE),"")</f>
        <v/>
      </c>
      <c r="AI155" s="47" t="str">
        <f>VLOOKUP($A155,'[3]Master From ECAP'!$A:$AJ,35,FALSE)</f>
        <v>NORWC</v>
      </c>
      <c r="AJ155" s="47" t="str">
        <f>VLOOKUP($A155,'[3]Master From ECAP'!$A:$AJ,36,FALSE)</f>
        <v>Community Centres</v>
      </c>
    </row>
    <row r="156" spans="1:36" ht="15">
      <c r="A156" s="46" t="s">
        <v>199</v>
      </c>
      <c r="B156" s="47" t="str">
        <f>VLOOKUP(VLOOKUP(A156,'[3]Calculated Master'!A:Z,2,FALSE),'[3]Conversion Factors'!A:C,2,FALSE)</f>
        <v>Community centres</v>
      </c>
      <c r="C156" s="47" t="str">
        <f>VLOOKUP($A156,'[3]Master From ECAP'!$A:$AJ,3,FALSE)</f>
        <v>1386 Victoria Park Ave</v>
      </c>
      <c r="D156" s="47" t="str">
        <f>VLOOKUP($A156,'[3]Master From ECAP'!$A:$AJ,4,FALSE)</f>
        <v>North York</v>
      </c>
      <c r="E156" s="47" t="str">
        <f>VLOOKUP($A156,'[3]Master From ECAP'!$A:$AJ,5,FALSE)</f>
        <v>M4A 2L8</v>
      </c>
      <c r="F156" s="47">
        <f>VLOOKUP($A156,'[3]Master From ECAP'!$A:$AJ,6,FALSE)</f>
        <v>16254</v>
      </c>
      <c r="G156" s="47" t="s">
        <v>53</v>
      </c>
      <c r="H156" s="47">
        <f>VLOOKUP($A156,'[3]Master From ECAP'!$A:$AJ,8,FALSE)</f>
        <v>100</v>
      </c>
      <c r="I156" s="47">
        <f>VLOOKUP($A156,'[3]Master From ECAP'!$A:$AJ,9,FALSE)</f>
        <v>0</v>
      </c>
      <c r="J156" s="47">
        <f>VLOOKUP($A156,'[3]Master From ECAP'!$A:$AJ,10,FALSE)</f>
        <v>213299.40340100002</v>
      </c>
      <c r="K156" s="47" t="str">
        <f>VLOOKUP($A156,'[3]Master From ECAP'!$A:$AJ,11,FALSE)</f>
        <v>kWh</v>
      </c>
      <c r="L156" s="47">
        <f>VLOOKUP($A156,'[3]Master From ECAP'!$A:$AJ,12,FALSE)</f>
        <v>35934.454811000003</v>
      </c>
      <c r="M156" s="47" t="s">
        <v>46</v>
      </c>
      <c r="AF156" s="48">
        <f>VLOOKUP($A156,'[3]Calculated Master'!$A:$P,13,FALSE)</f>
        <v>76796.300595948604</v>
      </c>
      <c r="AG156" s="49">
        <f>IF(F156&gt;0,VLOOKUP($A156,'[3]Calculated Master'!$A:$P,14,FALSE),"")</f>
        <v>36.461872499823365</v>
      </c>
      <c r="AH156" s="49" t="str">
        <f>IF(I156&gt;0,VLOOKUP($A156,'[3]Calculated Master'!$A:$P,15,FALSE),"")</f>
        <v/>
      </c>
      <c r="AI156" s="47" t="str">
        <f>VLOOKUP($A156,'[3]Master From ECAP'!$A:$AJ,35,FALSE)</f>
        <v>OCONC</v>
      </c>
      <c r="AJ156" s="47" t="str">
        <f>VLOOKUP($A156,'[3]Master From ECAP'!$A:$AJ,36,FALSE)</f>
        <v>Community Centres</v>
      </c>
    </row>
    <row r="157" spans="1:36" ht="15">
      <c r="A157" s="46" t="s">
        <v>200</v>
      </c>
      <c r="B157" s="47" t="str">
        <f>VLOOKUP(VLOOKUP(A157,'[3]Calculated Master'!A:Z,2,FALSE),'[3]Conversion Factors'!A:C,2,FALSE)</f>
        <v>Community centres</v>
      </c>
      <c r="C157" s="47" t="str">
        <f>VLOOKUP($A157,'[3]Master From ECAP'!$A:$AJ,3,FALSE)</f>
        <v>350 Grandravine Dr</v>
      </c>
      <c r="D157" s="47" t="str">
        <f>VLOOKUP($A157,'[3]Master From ECAP'!$A:$AJ,4,FALSE)</f>
        <v>North York</v>
      </c>
      <c r="E157" s="47" t="str">
        <f>VLOOKUP($A157,'[3]Master From ECAP'!$A:$AJ,5,FALSE)</f>
        <v>M3N 1J4</v>
      </c>
      <c r="F157" s="47">
        <f>VLOOKUP($A157,'[3]Master From ECAP'!$A:$AJ,6,FALSE)</f>
        <v>10000</v>
      </c>
      <c r="G157" s="47" t="s">
        <v>53</v>
      </c>
      <c r="H157" s="47">
        <f>VLOOKUP($A157,'[3]Master From ECAP'!$A:$AJ,8,FALSE)</f>
        <v>100</v>
      </c>
      <c r="I157" s="47">
        <f>VLOOKUP($A157,'[3]Master From ECAP'!$A:$AJ,9,FALSE)</f>
        <v>0</v>
      </c>
      <c r="J157" s="47">
        <f>VLOOKUP($A157,'[3]Master From ECAP'!$A:$AJ,10,FALSE)</f>
        <v>177573.77425000002</v>
      </c>
      <c r="K157" s="47" t="str">
        <f>VLOOKUP($A157,'[3]Master From ECAP'!$A:$AJ,11,FALSE)</f>
        <v>kWh</v>
      </c>
      <c r="L157" s="47">
        <f>VLOOKUP($A157,'[3]Master From ECAP'!$A:$AJ,12,FALSE)</f>
        <v>18661.595277</v>
      </c>
      <c r="M157" s="47" t="s">
        <v>46</v>
      </c>
      <c r="AF157" s="48">
        <f>VLOOKUP($A157,'[3]Calculated Master'!$A:$P,13,FALSE)</f>
        <v>42554.196901764131</v>
      </c>
      <c r="AG157" s="49">
        <f>IF(F157&gt;0,VLOOKUP($A157,'[3]Calculated Master'!$A:$P,14,FALSE),"")</f>
        <v>37.458027250171931</v>
      </c>
      <c r="AH157" s="49" t="str">
        <f>IF(I157&gt;0,VLOOKUP($A157,'[3]Calculated Master'!$A:$P,15,FALSE),"")</f>
        <v/>
      </c>
      <c r="AI157" s="47" t="str">
        <f>VLOOKUP($A157,'[3]Master From ECAP'!$A:$AJ,35,FALSE)</f>
        <v>350GRA</v>
      </c>
      <c r="AJ157" s="47" t="str">
        <f>VLOOKUP($A157,'[3]Master From ECAP'!$A:$AJ,36,FALSE)</f>
        <v>Community Centres</v>
      </c>
    </row>
    <row r="158" spans="1:36" ht="15">
      <c r="A158" s="46" t="s">
        <v>201</v>
      </c>
      <c r="B158" s="47" t="str">
        <f>VLOOKUP(VLOOKUP(A158,'[3]Calculated Master'!A:Z,2,FALSE),'[3]Conversion Factors'!A:C,2,FALSE)</f>
        <v>Community centres</v>
      </c>
      <c r="C158" s="47" t="str">
        <f>VLOOKUP($A158,'[3]Master From ECAP'!$A:$AJ,3,FALSE)</f>
        <v>63 Pharmacy Ave</v>
      </c>
      <c r="D158" s="47" t="str">
        <f>VLOOKUP($A158,'[3]Master From ECAP'!$A:$AJ,4,FALSE)</f>
        <v>Scarborough</v>
      </c>
      <c r="E158" s="47" t="str">
        <f>VLOOKUP($A158,'[3]Master From ECAP'!$A:$AJ,5,FALSE)</f>
        <v>M1L 4S9</v>
      </c>
      <c r="F158" s="47">
        <f>VLOOKUP($A158,'[3]Master From ECAP'!$A:$AJ,6,FALSE)</f>
        <v>18600</v>
      </c>
      <c r="G158" s="47" t="s">
        <v>53</v>
      </c>
      <c r="H158" s="47">
        <f>VLOOKUP($A158,'[3]Master From ECAP'!$A:$AJ,8,FALSE)</f>
        <v>100</v>
      </c>
      <c r="I158" s="47">
        <f>VLOOKUP($A158,'[3]Master From ECAP'!$A:$AJ,9,FALSE)</f>
        <v>0</v>
      </c>
      <c r="J158" s="47">
        <f>VLOOKUP($A158,'[3]Master From ECAP'!$A:$AJ,10,FALSE)</f>
        <v>277276.73252700001</v>
      </c>
      <c r="K158" s="47" t="str">
        <f>VLOOKUP($A158,'[3]Master From ECAP'!$A:$AJ,11,FALSE)</f>
        <v>kWh</v>
      </c>
      <c r="L158" s="47">
        <f>VLOOKUP($A158,'[3]Master From ECAP'!$A:$AJ,12,FALSE)</f>
        <v>28131.153870999999</v>
      </c>
      <c r="M158" s="47" t="s">
        <v>46</v>
      </c>
      <c r="AF158" s="48">
        <f>VLOOKUP($A158,'[3]Calculated Master'!$A:$P,13,FALSE)</f>
        <v>64531.54099827999</v>
      </c>
      <c r="AG158" s="49">
        <f>IF(F158&gt;0,VLOOKUP($A158,'[3]Calculated Master'!$A:$P,14,FALSE),"")</f>
        <v>30.873730635793326</v>
      </c>
      <c r="AH158" s="49" t="str">
        <f>IF(I158&gt;0,VLOOKUP($A158,'[3]Calculated Master'!$A:$P,15,FALSE),"")</f>
        <v/>
      </c>
      <c r="AI158" s="47" t="str">
        <f>VLOOKUP($A158,'[3]Master From ECAP'!$A:$AJ,35,FALSE)</f>
        <v>OAKRC</v>
      </c>
      <c r="AJ158" s="47" t="str">
        <f>VLOOKUP($A158,'[3]Master From ECAP'!$A:$AJ,36,FALSE)</f>
        <v>Community Centres</v>
      </c>
    </row>
    <row r="159" spans="1:36" ht="15">
      <c r="A159" s="46" t="s">
        <v>202</v>
      </c>
      <c r="B159" s="47" t="str">
        <f>VLOOKUP(VLOOKUP(A159,'[3]Calculated Master'!A:Z,2,FALSE),'[3]Conversion Factors'!A:C,2,FALSE)</f>
        <v>Community centres</v>
      </c>
      <c r="C159" s="47" t="str">
        <f>VLOOKUP($A159,'[3]Master From ECAP'!$A:$AJ,3,FALSE)</f>
        <v>18 Ourland Ave</v>
      </c>
      <c r="D159" s="47" t="str">
        <f>VLOOKUP($A159,'[3]Master From ECAP'!$A:$AJ,4,FALSE)</f>
        <v>Etobicoke</v>
      </c>
      <c r="E159" s="47" t="str">
        <f>VLOOKUP($A159,'[3]Master From ECAP'!$A:$AJ,5,FALSE)</f>
        <v>M8Z 4C9</v>
      </c>
      <c r="F159" s="47">
        <f>VLOOKUP($A159,'[3]Master From ECAP'!$A:$AJ,6,FALSE)</f>
        <v>9451</v>
      </c>
      <c r="G159" s="47" t="s">
        <v>53</v>
      </c>
      <c r="H159" s="47">
        <f>VLOOKUP($A159,'[3]Master From ECAP'!$A:$AJ,8,FALSE)</f>
        <v>100</v>
      </c>
      <c r="I159" s="47">
        <f>VLOOKUP($A159,'[3]Master From ECAP'!$A:$AJ,9,FALSE)</f>
        <v>0</v>
      </c>
      <c r="J159" s="47">
        <f>VLOOKUP($A159,'[3]Master From ECAP'!$A:$AJ,10,FALSE)</f>
        <v>224147.361103</v>
      </c>
      <c r="K159" s="47" t="str">
        <f>VLOOKUP($A159,'[3]Master From ECAP'!$A:$AJ,11,FALSE)</f>
        <v>kWh</v>
      </c>
      <c r="L159" s="47">
        <f>VLOOKUP($A159,'[3]Master From ECAP'!$A:$AJ,12,FALSE)</f>
        <v>24144.9</v>
      </c>
      <c r="M159" s="47" t="s">
        <v>46</v>
      </c>
      <c r="AF159" s="48">
        <f>VLOOKUP($A159,'[3]Calculated Master'!$A:$P,13,FALSE)</f>
        <v>54833.719525120003</v>
      </c>
      <c r="AG159" s="49">
        <f>IF(F159&gt;0,VLOOKUP($A159,'[3]Calculated Master'!$A:$P,14,FALSE),"")</f>
        <v>50.686691302925404</v>
      </c>
      <c r="AH159" s="49" t="str">
        <f>IF(I159&gt;0,VLOOKUP($A159,'[3]Calculated Master'!$A:$P,15,FALSE),"")</f>
        <v/>
      </c>
      <c r="AI159" s="47" t="str">
        <f>VLOOKUP($A159,'[3]Master From ECAP'!$A:$AJ,35,FALSE)</f>
        <v>OURLC</v>
      </c>
      <c r="AJ159" s="47" t="str">
        <f>VLOOKUP($A159,'[3]Master From ECAP'!$A:$AJ,36,FALSE)</f>
        <v>Community Centres</v>
      </c>
    </row>
    <row r="160" spans="1:36" ht="15">
      <c r="A160" s="46" t="s">
        <v>203</v>
      </c>
      <c r="B160" s="47" t="str">
        <f>VLOOKUP(VLOOKUP(A160,'[3]Calculated Master'!A:Z,2,FALSE),'[3]Conversion Factors'!A:C,2,FALSE)</f>
        <v>Community centres</v>
      </c>
      <c r="C160" s="47" t="str">
        <f>VLOOKUP($A160,'[3]Master From ECAP'!$A:$AJ,3,FALSE)</f>
        <v>5450 Lawrence Ave E</v>
      </c>
      <c r="D160" s="47" t="str">
        <f>VLOOKUP($A160,'[3]Master From ECAP'!$A:$AJ,4,FALSE)</f>
        <v>Scarborough</v>
      </c>
      <c r="E160" s="47" t="str">
        <f>VLOOKUP($A160,'[3]Master From ECAP'!$A:$AJ,5,FALSE)</f>
        <v>M1C 3B2</v>
      </c>
      <c r="F160" s="47">
        <f>VLOOKUP($A160,'[3]Master From ECAP'!$A:$AJ,6,FALSE)</f>
        <v>19978</v>
      </c>
      <c r="G160" s="47" t="s">
        <v>53</v>
      </c>
      <c r="H160" s="47">
        <f>VLOOKUP($A160,'[3]Master From ECAP'!$A:$AJ,8,FALSE)</f>
        <v>100</v>
      </c>
      <c r="I160" s="47">
        <f>VLOOKUP($A160,'[3]Master From ECAP'!$A:$AJ,9,FALSE)</f>
        <v>0</v>
      </c>
      <c r="J160" s="47">
        <f>VLOOKUP($A160,'[3]Master From ECAP'!$A:$AJ,10,FALSE)</f>
        <v>423340.79999999999</v>
      </c>
      <c r="K160" s="47" t="str">
        <f>VLOOKUP($A160,'[3]Master From ECAP'!$A:$AJ,11,FALSE)</f>
        <v>kWh</v>
      </c>
      <c r="L160" s="47">
        <f>VLOOKUP($A160,'[3]Master From ECAP'!$A:$AJ,12,FALSE)</f>
        <v>21380.124142999997</v>
      </c>
      <c r="M160" s="47" t="s">
        <v>46</v>
      </c>
      <c r="AF160" s="48">
        <f>VLOOKUP($A160,'[3]Calculated Master'!$A:$P,13,FALSE)</f>
        <v>57549.240033215669</v>
      </c>
      <c r="AG160" s="49">
        <f>IF(F160&gt;0,VLOOKUP($A160,'[3]Calculated Master'!$A:$P,14,FALSE),"")</f>
        <v>32.48809422428404</v>
      </c>
      <c r="AH160" s="49" t="str">
        <f>IF(I160&gt;0,VLOOKUP($A160,'[3]Calculated Master'!$A:$P,15,FALSE),"")</f>
        <v/>
      </c>
      <c r="AI160" s="47" t="str">
        <f>VLOOKUP($A160,'[3]Master From ECAP'!$A:$AJ,35,FALSE)</f>
        <v>PORTC</v>
      </c>
      <c r="AJ160" s="47" t="str">
        <f>VLOOKUP($A160,'[3]Master From ECAP'!$A:$AJ,36,FALSE)</f>
        <v>Community Centres</v>
      </c>
    </row>
    <row r="161" spans="1:36" ht="15">
      <c r="A161" s="46" t="s">
        <v>204</v>
      </c>
      <c r="B161" s="47" t="str">
        <f>VLOOKUP(VLOOKUP(A161,'[3]Calculated Master'!A:Z,2,FALSE),'[3]Conversion Factors'!A:C,2,FALSE)</f>
        <v>Community centres</v>
      </c>
      <c r="C161" s="47" t="str">
        <f>VLOOKUP($A161,'[3]Master From ECAP'!$A:$AJ,3,FALSE)</f>
        <v>65 Colonel Samuel Smith</v>
      </c>
      <c r="D161" s="47" t="str">
        <f>VLOOKUP($A161,'[3]Master From ECAP'!$A:$AJ,4,FALSE)</f>
        <v>Etobicoke</v>
      </c>
      <c r="E161" s="47" t="str">
        <f>VLOOKUP($A161,'[3]Master From ECAP'!$A:$AJ,5,FALSE)</f>
        <v>M8V 4B6</v>
      </c>
      <c r="F161" s="47">
        <f>VLOOKUP($A161,'[3]Master From ECAP'!$A:$AJ,6,FALSE)</f>
        <v>5737</v>
      </c>
      <c r="G161" s="47" t="s">
        <v>53</v>
      </c>
      <c r="H161" s="47">
        <f>VLOOKUP($A161,'[3]Master From ECAP'!$A:$AJ,8,FALSE)</f>
        <v>100</v>
      </c>
      <c r="I161" s="47">
        <f>VLOOKUP($A161,'[3]Master From ECAP'!$A:$AJ,9,FALSE)</f>
        <v>0</v>
      </c>
      <c r="J161" s="47">
        <f>VLOOKUP($A161,'[3]Master From ECAP'!$A:$AJ,10,FALSE)</f>
        <v>357252.16499999998</v>
      </c>
      <c r="K161" s="47" t="str">
        <f>VLOOKUP($A161,'[3]Master From ECAP'!$A:$AJ,11,FALSE)</f>
        <v>kWh</v>
      </c>
      <c r="L161" s="47">
        <f>VLOOKUP($A161,'[3]Master From ECAP'!$A:$AJ,12,FALSE)</f>
        <v>0</v>
      </c>
      <c r="M161" s="47" t="s">
        <v>46</v>
      </c>
      <c r="AF161" s="48">
        <f>VLOOKUP($A161,'[3]Calculated Master'!$A:$P,13,FALSE)</f>
        <v>14290.086599999999</v>
      </c>
      <c r="AG161" s="49">
        <f>IF(F161&gt;0,VLOOKUP($A161,'[3]Calculated Master'!$A:$P,14,FALSE),"")</f>
        <v>62.271858732907006</v>
      </c>
      <c r="AH161" s="49" t="str">
        <f>IF(I161&gt;0,VLOOKUP($A161,'[3]Calculated Master'!$A:$P,15,FALSE),"")</f>
        <v/>
      </c>
      <c r="AI161" s="47" t="str">
        <f>VLOOKUP($A161,'[3]Master From ECAP'!$A:$AJ,35,FALSE)</f>
        <v>3KIPLI</v>
      </c>
      <c r="AJ161" s="47" t="str">
        <f>VLOOKUP($A161,'[3]Master From ECAP'!$A:$AJ,36,FALSE)</f>
        <v>Community Centres</v>
      </c>
    </row>
    <row r="162" spans="1:36" ht="15">
      <c r="A162" s="46" t="s">
        <v>205</v>
      </c>
      <c r="B162" s="47" t="str">
        <f>VLOOKUP(VLOOKUP(A162,'[3]Calculated Master'!A:Z,2,FALSE),'[3]Conversion Factors'!A:C,2,FALSE)</f>
        <v>Community centres</v>
      </c>
      <c r="C162" s="47" t="str">
        <f>VLOOKUP($A162,'[3]Master From ECAP'!$A:$AJ,3,FALSE)</f>
        <v>765 Queen St E</v>
      </c>
      <c r="D162" s="47" t="str">
        <f>VLOOKUP($A162,'[3]Master From ECAP'!$A:$AJ,4,FALSE)</f>
        <v>Toronto</v>
      </c>
      <c r="E162" s="47" t="str">
        <f>VLOOKUP($A162,'[3]Master From ECAP'!$A:$AJ,5,FALSE)</f>
        <v>M4M 1H3</v>
      </c>
      <c r="F162" s="47">
        <f>VLOOKUP($A162,'[3]Master From ECAP'!$A:$AJ,6,FALSE)</f>
        <v>17061</v>
      </c>
      <c r="G162" s="47" t="s">
        <v>53</v>
      </c>
      <c r="H162" s="47">
        <f>VLOOKUP($A162,'[3]Master From ECAP'!$A:$AJ,8,FALSE)</f>
        <v>100</v>
      </c>
      <c r="I162" s="47">
        <f>VLOOKUP($A162,'[3]Master From ECAP'!$A:$AJ,9,FALSE)</f>
        <v>0</v>
      </c>
      <c r="J162" s="47">
        <f>VLOOKUP($A162,'[3]Master From ECAP'!$A:$AJ,10,FALSE)</f>
        <v>150226.07066699999</v>
      </c>
      <c r="K162" s="47" t="str">
        <f>VLOOKUP($A162,'[3]Master From ECAP'!$A:$AJ,11,FALSE)</f>
        <v>kWh</v>
      </c>
      <c r="L162" s="47">
        <f>VLOOKUP($A162,'[3]Master From ECAP'!$A:$AJ,12,FALSE)</f>
        <v>0</v>
      </c>
      <c r="M162" s="47" t="s">
        <v>46</v>
      </c>
      <c r="AF162" s="48">
        <f>VLOOKUP($A162,'[3]Calculated Master'!$A:$P,13,FALSE)</f>
        <v>6009.04282668</v>
      </c>
      <c r="AG162" s="49">
        <f>IF(F162&gt;0,VLOOKUP($A162,'[3]Calculated Master'!$A:$P,14,FALSE),"")</f>
        <v>8.8052691289467848</v>
      </c>
      <c r="AH162" s="49" t="str">
        <f>IF(I162&gt;0,VLOOKUP($A162,'[3]Calculated Master'!$A:$P,15,FALSE),"")</f>
        <v/>
      </c>
      <c r="AI162" s="47" t="str">
        <f>VLOOKUP($A162,'[3]Master From ECAP'!$A:$AJ,35,FALSE)</f>
        <v>RALPC</v>
      </c>
      <c r="AJ162" s="47" t="str">
        <f>VLOOKUP($A162,'[3]Master From ECAP'!$A:$AJ,36,FALSE)</f>
        <v>Community Centres</v>
      </c>
    </row>
    <row r="163" spans="1:36" ht="15">
      <c r="A163" s="46" t="s">
        <v>206</v>
      </c>
      <c r="B163" s="47" t="str">
        <f>VLOOKUP(VLOOKUP(A163,'[3]Calculated Master'!A:Z,2,FALSE),'[3]Conversion Factors'!A:C,2,FALSE)</f>
        <v>Community centres</v>
      </c>
      <c r="C163" s="47" t="str">
        <f>VLOOKUP($A163,'[3]Master From ECAP'!$A:$AJ,3,FALSE)</f>
        <v>402 SHUTER ST</v>
      </c>
      <c r="D163" s="47" t="str">
        <f>VLOOKUP($A163,'[3]Master From ECAP'!$A:$AJ,4,FALSE)</f>
        <v>Toronto</v>
      </c>
      <c r="E163" s="47" t="str">
        <f>VLOOKUP($A163,'[3]Master From ECAP'!$A:$AJ,5,FALSE)</f>
        <v>M5V 3C6</v>
      </c>
      <c r="F163" s="47">
        <f>VLOOKUP($A163,'[3]Master From ECAP'!$A:$AJ,6,FALSE)</f>
        <v>55004</v>
      </c>
      <c r="G163" s="47" t="s">
        <v>53</v>
      </c>
      <c r="H163" s="47">
        <f>VLOOKUP($A163,'[3]Master From ECAP'!$A:$AJ,8,FALSE)</f>
        <v>100</v>
      </c>
      <c r="I163" s="47">
        <f>VLOOKUP($A163,'[3]Master From ECAP'!$A:$AJ,9,FALSE)</f>
        <v>0</v>
      </c>
      <c r="J163" s="47">
        <f>VLOOKUP($A163,'[3]Master From ECAP'!$A:$AJ,10,FALSE)</f>
        <v>809998.37609699997</v>
      </c>
      <c r="K163" s="47" t="str">
        <f>VLOOKUP($A163,'[3]Master From ECAP'!$A:$AJ,11,FALSE)</f>
        <v>kWh</v>
      </c>
      <c r="L163" s="47">
        <f>VLOOKUP($A163,'[3]Master From ECAP'!$A:$AJ,12,FALSE)</f>
        <v>3725.4778230000002</v>
      </c>
      <c r="M163" s="47" t="s">
        <v>46</v>
      </c>
      <c r="AF163" s="48">
        <f>VLOOKUP($A163,'[3]Calculated Master'!$A:$P,13,FALSE)</f>
        <v>39477.188009454869</v>
      </c>
      <c r="AG163" s="49">
        <f>IF(F163&gt;0,VLOOKUP($A163,'[3]Calculated Master'!$A:$P,14,FALSE),"")</f>
        <v>15.44125302879918</v>
      </c>
      <c r="AH163" s="49" t="str">
        <f>IF(I163&gt;0,VLOOKUP($A163,'[3]Calculated Master'!$A:$P,15,FALSE),"")</f>
        <v/>
      </c>
      <c r="AI163" s="47" t="str">
        <f>VLOOKUP($A163,'[3]Master From ECAP'!$A:$AJ,35,FALSE)</f>
        <v>RPCC</v>
      </c>
      <c r="AJ163" s="47" t="str">
        <f>VLOOKUP($A163,'[3]Master From ECAP'!$A:$AJ,36,FALSE)</f>
        <v>Community Centres</v>
      </c>
    </row>
    <row r="164" spans="1:36" ht="15">
      <c r="A164" s="46" t="s">
        <v>207</v>
      </c>
      <c r="B164" s="47" t="str">
        <f>VLOOKUP(VLOOKUP(A164,'[3]Calculated Master'!A:Z,2,FALSE),'[3]Conversion Factors'!A:C,2,FALSE)</f>
        <v>Community centres</v>
      </c>
      <c r="C164" s="47" t="str">
        <f>VLOOKUP($A164,'[3]Master From ECAP'!$A:$AJ,3,FALSE)</f>
        <v>295 Sackville St Rr</v>
      </c>
      <c r="D164" s="47" t="str">
        <f>VLOOKUP($A164,'[3]Master From ECAP'!$A:$AJ,4,FALSE)</f>
        <v>Toronto</v>
      </c>
      <c r="E164" s="47" t="str">
        <f>VLOOKUP($A164,'[3]Master From ECAP'!$A:$AJ,5,FALSE)</f>
        <v>M5A 3G1</v>
      </c>
      <c r="F164" s="47">
        <f>VLOOKUP($A164,'[3]Master From ECAP'!$A:$AJ,6,FALSE)</f>
        <v>6168</v>
      </c>
      <c r="G164" s="47" t="s">
        <v>53</v>
      </c>
      <c r="H164" s="47">
        <f>VLOOKUP($A164,'[3]Master From ECAP'!$A:$AJ,8,FALSE)</f>
        <v>100</v>
      </c>
      <c r="I164" s="47">
        <f>VLOOKUP($A164,'[3]Master From ECAP'!$A:$AJ,9,FALSE)</f>
        <v>0</v>
      </c>
      <c r="J164" s="47">
        <f>VLOOKUP($A164,'[3]Master From ECAP'!$A:$AJ,10,FALSE)</f>
        <v>32760.774315999999</v>
      </c>
      <c r="K164" s="47" t="str">
        <f>VLOOKUP($A164,'[3]Master From ECAP'!$A:$AJ,11,FALSE)</f>
        <v>kWh</v>
      </c>
      <c r="L164" s="47">
        <f>VLOOKUP($A164,'[3]Master From ECAP'!$A:$AJ,12,FALSE)</f>
        <v>0</v>
      </c>
      <c r="M164" s="47" t="s">
        <v>46</v>
      </c>
      <c r="AF164" s="48">
        <f>VLOOKUP($A164,'[3]Calculated Master'!$A:$P,13,FALSE)</f>
        <v>1310.4309726399999</v>
      </c>
      <c r="AG164" s="49">
        <f>IF(F164&gt;0,VLOOKUP($A164,'[3]Calculated Master'!$A:$P,14,FALSE),"")</f>
        <v>5.3114317151793635</v>
      </c>
      <c r="AH164" s="49" t="str">
        <f>IF(I164&gt;0,VLOOKUP($A164,'[3]Calculated Master'!$A:$P,15,FALSE),"")</f>
        <v/>
      </c>
      <c r="AI164" s="47" t="str">
        <f>VLOOKUP($A164,'[3]Master From ECAP'!$A:$AJ,35,FALSE)</f>
        <v>RPRC</v>
      </c>
      <c r="AJ164" s="47" t="str">
        <f>VLOOKUP($A164,'[3]Master From ECAP'!$A:$AJ,36,FALSE)</f>
        <v>Community Centres</v>
      </c>
    </row>
    <row r="165" spans="1:36" ht="15">
      <c r="A165" s="46" t="s">
        <v>208</v>
      </c>
      <c r="B165" s="47" t="str">
        <f>VLOOKUP(VLOOKUP(A165,'[3]Calculated Master'!A:Z,2,FALSE),'[3]Conversion Factors'!A:C,2,FALSE)</f>
        <v>Community centres</v>
      </c>
      <c r="C165" s="47" t="str">
        <f>VLOOKUP($A165,'[3]Master From ECAP'!$A:$AJ,3,FALSE)</f>
        <v>707 Dundas St W</v>
      </c>
      <c r="D165" s="47" t="str">
        <f>VLOOKUP($A165,'[3]Master From ECAP'!$A:$AJ,4,FALSE)</f>
        <v>Toronto</v>
      </c>
      <c r="E165" s="47" t="str">
        <f>VLOOKUP($A165,'[3]Master From ECAP'!$A:$AJ,5,FALSE)</f>
        <v>M5T 2W6</v>
      </c>
      <c r="F165" s="47">
        <f>VLOOKUP($A165,'[3]Master From ECAP'!$A:$AJ,6,FALSE)</f>
        <v>46694</v>
      </c>
      <c r="G165" s="47" t="s">
        <v>53</v>
      </c>
      <c r="H165" s="47">
        <f>VLOOKUP($A165,'[3]Master From ECAP'!$A:$AJ,8,FALSE)</f>
        <v>100</v>
      </c>
      <c r="I165" s="47">
        <f>VLOOKUP($A165,'[3]Master From ECAP'!$A:$AJ,9,FALSE)</f>
        <v>0</v>
      </c>
      <c r="J165" s="47">
        <f>VLOOKUP($A165,'[3]Master From ECAP'!$A:$AJ,10,FALSE)</f>
        <v>988592.84203199996</v>
      </c>
      <c r="K165" s="47" t="str">
        <f>VLOOKUP($A165,'[3]Master From ECAP'!$A:$AJ,11,FALSE)</f>
        <v>kWh</v>
      </c>
      <c r="L165" s="47">
        <f>VLOOKUP($A165,'[3]Master From ECAP'!$A:$AJ,12,FALSE)</f>
        <v>123554.451677</v>
      </c>
      <c r="M165" s="47" t="s">
        <v>46</v>
      </c>
      <c r="AF165" s="48">
        <f>VLOOKUP($A165,'[3]Calculated Master'!$A:$P,13,FALSE)</f>
        <v>274258.86998756015</v>
      </c>
      <c r="AG165" s="49">
        <f>IF(F165&gt;0,VLOOKUP($A165,'[3]Calculated Master'!$A:$P,14,FALSE),"")</f>
        <v>49.105456163624737</v>
      </c>
      <c r="AH165" s="49" t="str">
        <f>IF(I165&gt;0,VLOOKUP($A165,'[3]Calculated Master'!$A:$P,15,FALSE),"")</f>
        <v/>
      </c>
      <c r="AI165" s="47" t="str">
        <f>VLOOKUP($A165,'[3]Master From ECAP'!$A:$AJ,35,FALSE)</f>
        <v>SCADC</v>
      </c>
      <c r="AJ165" s="47" t="str">
        <f>VLOOKUP($A165,'[3]Master From ECAP'!$A:$AJ,36,FALSE)</f>
        <v>Community Centres</v>
      </c>
    </row>
    <row r="166" spans="1:36" ht="15">
      <c r="A166" s="46" t="s">
        <v>209</v>
      </c>
      <c r="B166" s="47" t="str">
        <f>VLOOKUP(VLOOKUP(A166,'[3]Calculated Master'!A:Z,2,FALSE),'[3]Conversion Factors'!A:C,2,FALSE)</f>
        <v>Community centres</v>
      </c>
      <c r="C166" s="47" t="str">
        <f>VLOOKUP($A166,'[3]Master From ECAP'!$A:$AJ,3,FALSE)</f>
        <v>3600 Kingston Rd</v>
      </c>
      <c r="D166" s="47" t="str">
        <f>VLOOKUP($A166,'[3]Master From ECAP'!$A:$AJ,4,FALSE)</f>
        <v>Scarborough</v>
      </c>
      <c r="E166" s="47" t="str">
        <f>VLOOKUP($A166,'[3]Master From ECAP'!$A:$AJ,5,FALSE)</f>
        <v>M1M 1R9</v>
      </c>
      <c r="F166" s="47">
        <f>VLOOKUP($A166,'[3]Master From ECAP'!$A:$AJ,6,FALSE)</f>
        <v>58125</v>
      </c>
      <c r="G166" s="47" t="s">
        <v>53</v>
      </c>
      <c r="H166" s="47">
        <f>VLOOKUP($A166,'[3]Master From ECAP'!$A:$AJ,8,FALSE)</f>
        <v>100</v>
      </c>
      <c r="I166" s="47">
        <f>VLOOKUP($A166,'[3]Master From ECAP'!$A:$AJ,9,FALSE)</f>
        <v>0</v>
      </c>
      <c r="J166" s="47">
        <f>VLOOKUP($A166,'[3]Master From ECAP'!$A:$AJ,10,FALSE)</f>
        <v>1127534.2443870001</v>
      </c>
      <c r="K166" s="47" t="str">
        <f>VLOOKUP($A166,'[3]Master From ECAP'!$A:$AJ,11,FALSE)</f>
        <v>kWh</v>
      </c>
      <c r="L166" s="47">
        <f>VLOOKUP($A166,'[3]Master From ECAP'!$A:$AJ,12,FALSE)</f>
        <v>83651.600204999995</v>
      </c>
      <c r="M166" s="47" t="s">
        <v>46</v>
      </c>
      <c r="AF166" s="48">
        <f>VLOOKUP($A166,'[3]Calculated Master'!$A:$P,13,FALSE)</f>
        <v>204013.47816891645</v>
      </c>
      <c r="AG166" s="49">
        <f>IF(F166&gt;0,VLOOKUP($A166,'[3]Calculated Master'!$A:$P,14,FALSE),"")</f>
        <v>34.591446098210227</v>
      </c>
      <c r="AH166" s="49" t="str">
        <f>IF(I166&gt;0,VLOOKUP($A166,'[3]Calculated Master'!$A:$P,15,FALSE),"")</f>
        <v/>
      </c>
      <c r="AI166" s="47" t="str">
        <f>VLOOKUP($A166,'[3]Master From ECAP'!$A:$AJ,35,FALSE)</f>
        <v>SCARC</v>
      </c>
      <c r="AJ166" s="47" t="str">
        <f>VLOOKUP($A166,'[3]Master From ECAP'!$A:$AJ,36,FALSE)</f>
        <v>Community Centres</v>
      </c>
    </row>
    <row r="167" spans="1:36" ht="15">
      <c r="A167" s="46" t="s">
        <v>210</v>
      </c>
      <c r="B167" s="47" t="str">
        <f>VLOOKUP(VLOOKUP(A167,'[3]Calculated Master'!A:Z,2,FALSE),'[3]Conversion Factors'!A:C,2,FALSE)</f>
        <v>Community centres</v>
      </c>
      <c r="C167" s="47" t="str">
        <f>VLOOKUP($A167,'[3]Master From ECAP'!$A:$AJ,3,FALSE)</f>
        <v>180 McLevin Ave</v>
      </c>
      <c r="D167" s="47" t="str">
        <f>VLOOKUP($A167,'[3]Master From ECAP'!$A:$AJ,4,FALSE)</f>
        <v>Scarborough</v>
      </c>
      <c r="E167" s="47" t="str">
        <f>VLOOKUP($A167,'[3]Master From ECAP'!$A:$AJ,5,FALSE)</f>
        <v>M1B 6H7</v>
      </c>
      <c r="F167" s="47">
        <f>VLOOKUP($A167,'[3]Master From ECAP'!$A:$AJ,6,FALSE)</f>
        <v>3046</v>
      </c>
      <c r="G167" s="47" t="s">
        <v>53</v>
      </c>
      <c r="H167" s="47">
        <f>VLOOKUP($A167,'[3]Master From ECAP'!$A:$AJ,8,FALSE)</f>
        <v>100</v>
      </c>
      <c r="I167" s="47">
        <f>VLOOKUP($A167,'[3]Master From ECAP'!$A:$AJ,9,FALSE)</f>
        <v>0</v>
      </c>
      <c r="J167" s="47">
        <f>VLOOKUP($A167,'[3]Master From ECAP'!$A:$AJ,10,FALSE)</f>
        <v>130031.95714400001</v>
      </c>
      <c r="K167" s="47" t="str">
        <f>VLOOKUP($A167,'[3]Master From ECAP'!$A:$AJ,11,FALSE)</f>
        <v>kWh</v>
      </c>
      <c r="L167" s="47">
        <f>VLOOKUP($A167,'[3]Master From ECAP'!$A:$AJ,12,FALSE)</f>
        <v>0</v>
      </c>
      <c r="M167" s="47" t="s">
        <v>46</v>
      </c>
      <c r="AF167" s="48">
        <f>VLOOKUP($A167,'[3]Calculated Master'!$A:$P,13,FALSE)</f>
        <v>5201.2782857600005</v>
      </c>
      <c r="AG167" s="49">
        <f>IF(F167&gt;0,VLOOKUP($A167,'[3]Calculated Master'!$A:$P,14,FALSE),"")</f>
        <v>42.689592561989969</v>
      </c>
      <c r="AH167" s="49" t="str">
        <f>IF(I167&gt;0,VLOOKUP($A167,'[3]Calculated Master'!$A:$P,15,FALSE),"")</f>
        <v/>
      </c>
      <c r="AI167" s="47" t="str">
        <f>VLOOKUP($A167,'[3]Master From ECAP'!$A:$AJ,35,FALSE)</f>
        <v>SWH</v>
      </c>
      <c r="AJ167" s="47" t="str">
        <f>VLOOKUP($A167,'[3]Master From ECAP'!$A:$AJ,36,FALSE)</f>
        <v>Community Centres</v>
      </c>
    </row>
    <row r="168" spans="1:36" ht="15">
      <c r="A168" s="46" t="s">
        <v>211</v>
      </c>
      <c r="B168" s="47" t="str">
        <f>VLOOKUP(VLOOKUP(A168,'[3]Calculated Master'!A:Z,2,FALSE),'[3]Conversion Factors'!A:C,2,FALSE)</f>
        <v>Community centres</v>
      </c>
      <c r="C168" s="47" t="str">
        <f>VLOOKUP($A168,'[3]Master From ECAP'!$A:$AJ,3,FALSE)</f>
        <v>1700 Finch Ave E</v>
      </c>
      <c r="D168" s="47" t="str">
        <f>VLOOKUP($A168,'[3]Master From ECAP'!$A:$AJ,4,FALSE)</f>
        <v>North York</v>
      </c>
      <c r="E168" s="47" t="str">
        <f>VLOOKUP($A168,'[3]Master From ECAP'!$A:$AJ,5,FALSE)</f>
        <v>M2J 4X8</v>
      </c>
      <c r="F168" s="47">
        <f>VLOOKUP($A168,'[3]Master From ECAP'!$A:$AJ,6,FALSE)</f>
        <v>9408</v>
      </c>
      <c r="G168" s="47" t="s">
        <v>53</v>
      </c>
      <c r="H168" s="47">
        <f>VLOOKUP($A168,'[3]Master From ECAP'!$A:$AJ,8,FALSE)</f>
        <v>100</v>
      </c>
      <c r="I168" s="47">
        <f>VLOOKUP($A168,'[3]Master From ECAP'!$A:$AJ,9,FALSE)</f>
        <v>0</v>
      </c>
      <c r="J168" s="47">
        <f>VLOOKUP($A168,'[3]Master From ECAP'!$A:$AJ,10,FALSE)</f>
        <v>164435.48964700001</v>
      </c>
      <c r="K168" s="47" t="str">
        <f>VLOOKUP($A168,'[3]Master From ECAP'!$A:$AJ,11,FALSE)</f>
        <v>kWh</v>
      </c>
      <c r="L168" s="47">
        <f>VLOOKUP($A168,'[3]Master From ECAP'!$A:$AJ,12,FALSE)</f>
        <v>0</v>
      </c>
      <c r="M168" s="47" t="s">
        <v>46</v>
      </c>
      <c r="AF168" s="48">
        <f>VLOOKUP($A168,'[3]Calculated Master'!$A:$P,13,FALSE)</f>
        <v>6577.4195858800003</v>
      </c>
      <c r="AG168" s="49">
        <f>IF(F168&gt;0,VLOOKUP($A168,'[3]Calculated Master'!$A:$P,14,FALSE),"")</f>
        <v>17.478334905917677</v>
      </c>
      <c r="AH168" s="49" t="str">
        <f>IF(I168&gt;0,VLOOKUP($A168,'[3]Calculated Master'!$A:$P,15,FALSE),"")</f>
        <v/>
      </c>
      <c r="AI168" s="47" t="str">
        <f>VLOOKUP($A168,'[3]Master From ECAP'!$A:$AJ,35,FALSE)</f>
        <v>SENEC</v>
      </c>
      <c r="AJ168" s="47" t="str">
        <f>VLOOKUP($A168,'[3]Master From ECAP'!$A:$AJ,36,FALSE)</f>
        <v>Community Centres</v>
      </c>
    </row>
    <row r="169" spans="1:36" ht="15">
      <c r="A169" s="46" t="s">
        <v>212</v>
      </c>
      <c r="B169" s="47" t="str">
        <f>VLOOKUP(VLOOKUP(A169,'[3]Calculated Master'!A:Z,2,FALSE),'[3]Conversion Factors'!A:C,2,FALSE)</f>
        <v>Community centres</v>
      </c>
      <c r="C169" s="47" t="str">
        <f>VLOOKUP($A169,'[3]Master From ECAP'!$A:$AJ,3,FALSE)</f>
        <v>525 Horner Ave</v>
      </c>
      <c r="D169" s="47" t="str">
        <f>VLOOKUP($A169,'[3]Master From ECAP'!$A:$AJ,4,FALSE)</f>
        <v>Etobicoke</v>
      </c>
      <c r="E169" s="47" t="str">
        <f>VLOOKUP($A169,'[3]Master From ECAP'!$A:$AJ,5,FALSE)</f>
        <v>M8W 2B9</v>
      </c>
      <c r="F169" s="47">
        <f>VLOOKUP($A169,'[3]Master From ECAP'!$A:$AJ,6,FALSE)</f>
        <v>7341</v>
      </c>
      <c r="G169" s="47" t="s">
        <v>53</v>
      </c>
      <c r="H169" s="47">
        <f>VLOOKUP($A169,'[3]Master From ECAP'!$A:$AJ,8,FALSE)</f>
        <v>100</v>
      </c>
      <c r="I169" s="47">
        <f>VLOOKUP($A169,'[3]Master From ECAP'!$A:$AJ,9,FALSE)</f>
        <v>0</v>
      </c>
      <c r="J169" s="47">
        <f>VLOOKUP($A169,'[3]Master From ECAP'!$A:$AJ,10,FALSE)</f>
        <v>36388.996561</v>
      </c>
      <c r="K169" s="47" t="str">
        <f>VLOOKUP($A169,'[3]Master From ECAP'!$A:$AJ,11,FALSE)</f>
        <v>kWh</v>
      </c>
      <c r="L169" s="47">
        <f>VLOOKUP($A169,'[3]Master From ECAP'!$A:$AJ,12,FALSE)</f>
        <v>8080.5791939999999</v>
      </c>
      <c r="M169" s="47" t="s">
        <v>46</v>
      </c>
      <c r="AF169" s="48">
        <f>VLOOKUP($A169,'[3]Calculated Master'!$A:$P,13,FALSE)</f>
        <v>16806.155351489862</v>
      </c>
      <c r="AG169" s="49">
        <f>IF(F169&gt;0,VLOOKUP($A169,'[3]Calculated Master'!$A:$P,14,FALSE),"")</f>
        <v>16.577276435900668</v>
      </c>
      <c r="AH169" s="49" t="str">
        <f>IF(I169&gt;0,VLOOKUP($A169,'[3]Calculated Master'!$A:$P,15,FALSE),"")</f>
        <v/>
      </c>
      <c r="AI169" s="47" t="str">
        <f>VLOOKUP($A169,'[3]Master From ECAP'!$A:$AJ,35,FALSE)</f>
        <v>525HOR</v>
      </c>
      <c r="AJ169" s="47" t="str">
        <f>VLOOKUP($A169,'[3]Master From ECAP'!$A:$AJ,36,FALSE)</f>
        <v>Community Centres</v>
      </c>
    </row>
    <row r="170" spans="1:36" ht="15">
      <c r="A170" s="46" t="s">
        <v>213</v>
      </c>
      <c r="B170" s="47" t="str">
        <f>VLOOKUP(VLOOKUP(A170,'[3]Calculated Master'!A:Z,2,FALSE),'[3]Conversion Factors'!A:C,2,FALSE)</f>
        <v>Community centres</v>
      </c>
      <c r="C170" s="47" t="str">
        <f>VLOOKUP($A170,'[3]Master From ECAP'!$A:$AJ,3,FALSE)</f>
        <v>495 Sherbourne St</v>
      </c>
      <c r="D170" s="47" t="str">
        <f>VLOOKUP($A170,'[3]Master From ECAP'!$A:$AJ,4,FALSE)</f>
        <v>Toronto</v>
      </c>
      <c r="E170" s="47" t="str">
        <f>VLOOKUP($A170,'[3]Master From ECAP'!$A:$AJ,5,FALSE)</f>
        <v>M4X 1K7</v>
      </c>
      <c r="F170" s="47">
        <f>VLOOKUP($A170,'[3]Master From ECAP'!$A:$AJ,6,FALSE)</f>
        <v>41904</v>
      </c>
      <c r="G170" s="47" t="s">
        <v>53</v>
      </c>
      <c r="H170" s="47">
        <f>VLOOKUP($A170,'[3]Master From ECAP'!$A:$AJ,8,FALSE)</f>
        <v>100</v>
      </c>
      <c r="I170" s="47">
        <f>VLOOKUP($A170,'[3]Master From ECAP'!$A:$AJ,9,FALSE)</f>
        <v>0</v>
      </c>
      <c r="J170" s="47">
        <f>VLOOKUP($A170,'[3]Master From ECAP'!$A:$AJ,10,FALSE)</f>
        <v>825809.71516200004</v>
      </c>
      <c r="K170" s="47" t="str">
        <f>VLOOKUP($A170,'[3]Master From ECAP'!$A:$AJ,11,FALSE)</f>
        <v>kWh</v>
      </c>
      <c r="L170" s="47">
        <f>VLOOKUP($A170,'[3]Master From ECAP'!$A:$AJ,12,FALSE)</f>
        <v>200732.43451499997</v>
      </c>
      <c r="M170" s="47" t="s">
        <v>46</v>
      </c>
      <c r="AF170" s="48">
        <f>VLOOKUP($A170,'[3]Calculated Master'!$A:$P,13,FALSE)</f>
        <v>414361.78713028028</v>
      </c>
      <c r="AG170" s="49">
        <f>IF(F170&gt;0,VLOOKUP($A170,'[3]Calculated Master'!$A:$P,14,FALSE),"")</f>
        <v>70.277178309479879</v>
      </c>
      <c r="AH170" s="49" t="str">
        <f>IF(I170&gt;0,VLOOKUP($A170,'[3]Calculated Master'!$A:$P,15,FALSE),"")</f>
        <v/>
      </c>
      <c r="AI170" s="47" t="str">
        <f>VLOOKUP($A170,'[3]Master From ECAP'!$A:$AJ,35,FALSE)</f>
        <v>STJMS</v>
      </c>
      <c r="AJ170" s="47" t="str">
        <f>VLOOKUP($A170,'[3]Master From ECAP'!$A:$AJ,36,FALSE)</f>
        <v>Community Centres</v>
      </c>
    </row>
    <row r="171" spans="1:36" ht="15">
      <c r="A171" s="46" t="s">
        <v>214</v>
      </c>
      <c r="B171" s="47" t="str">
        <f>VLOOKUP(VLOOKUP(A171,'[3]Calculated Master'!A:Z,2,FALSE),'[3]Conversion Factors'!A:C,2,FALSE)</f>
        <v>Community centres</v>
      </c>
      <c r="C171" s="47" t="str">
        <f>VLOOKUP($A171,'[3]Master From ECAP'!$A:$AJ,3,FALSE)</f>
        <v>224 The Esplanade</v>
      </c>
      <c r="D171" s="47" t="str">
        <f>VLOOKUP($A171,'[3]Master From ECAP'!$A:$AJ,4,FALSE)</f>
        <v>Toronto</v>
      </c>
      <c r="E171" s="47" t="str">
        <f>VLOOKUP($A171,'[3]Master From ECAP'!$A:$AJ,5,FALSE)</f>
        <v>M5A 4J6</v>
      </c>
      <c r="F171" s="47">
        <f>VLOOKUP($A171,'[3]Master From ECAP'!$A:$AJ,6,FALSE)</f>
        <v>46113</v>
      </c>
      <c r="G171" s="47" t="s">
        <v>53</v>
      </c>
      <c r="H171" s="47">
        <f>VLOOKUP($A171,'[3]Master From ECAP'!$A:$AJ,8,FALSE)</f>
        <v>100</v>
      </c>
      <c r="I171" s="47">
        <f>VLOOKUP($A171,'[3]Master From ECAP'!$A:$AJ,9,FALSE)</f>
        <v>0</v>
      </c>
      <c r="J171" s="47">
        <f>VLOOKUP($A171,'[3]Master From ECAP'!$A:$AJ,10,FALSE)</f>
        <v>928306.36693499994</v>
      </c>
      <c r="K171" s="47" t="str">
        <f>VLOOKUP($A171,'[3]Master From ECAP'!$A:$AJ,11,FALSE)</f>
        <v>kWh</v>
      </c>
      <c r="L171" s="47">
        <f>VLOOKUP($A171,'[3]Master From ECAP'!$A:$AJ,12,FALSE)</f>
        <v>268136.26715899998</v>
      </c>
      <c r="M171" s="47" t="s">
        <v>46</v>
      </c>
      <c r="AF171" s="48">
        <f>VLOOKUP($A171,'[3]Calculated Master'!$A:$P,13,FALSE)</f>
        <v>546508.04003668076</v>
      </c>
      <c r="AG171" s="49">
        <f>IF(F171&gt;0,VLOOKUP($A171,'[3]Calculated Master'!$A:$P,14,FALSE),"")</f>
        <v>81.516215237655956</v>
      </c>
      <c r="AH171" s="49" t="str">
        <f>IF(I171&gt;0,VLOOKUP($A171,'[3]Calculated Master'!$A:$P,15,FALSE),"")</f>
        <v/>
      </c>
      <c r="AI171" s="47" t="str">
        <f>VLOOKUP($A171,'[3]Master From ECAP'!$A:$AJ,35,FALSE)</f>
        <v>STLAC</v>
      </c>
      <c r="AJ171" s="47" t="str">
        <f>VLOOKUP($A171,'[3]Master From ECAP'!$A:$AJ,36,FALSE)</f>
        <v>Community Centres</v>
      </c>
    </row>
    <row r="172" spans="1:36" ht="15">
      <c r="A172" s="46" t="s">
        <v>215</v>
      </c>
      <c r="B172" s="47" t="str">
        <f>VLOOKUP(VLOOKUP(A172,'[3]Calculated Master'!A:Z,2,FALSE),'[3]Conversion Factors'!A:C,2,FALSE)</f>
        <v>Community centres</v>
      </c>
      <c r="C172" s="47" t="str">
        <f>VLOOKUP($A172,'[3]Master From ECAP'!$A:$AJ,3,FALSE)</f>
        <v>25 Stanley Rd</v>
      </c>
      <c r="D172" s="47" t="str">
        <f>VLOOKUP($A172,'[3]Master From ECAP'!$A:$AJ,4,FALSE)</f>
        <v>North York</v>
      </c>
      <c r="E172" s="47" t="str">
        <f>VLOOKUP($A172,'[3]Master From ECAP'!$A:$AJ,5,FALSE)</f>
        <v>M3N 1C2</v>
      </c>
      <c r="F172" s="47">
        <f>VLOOKUP($A172,'[3]Master From ECAP'!$A:$AJ,6,FALSE)</f>
        <v>12895</v>
      </c>
      <c r="G172" s="47" t="s">
        <v>53</v>
      </c>
      <c r="H172" s="47">
        <f>VLOOKUP($A172,'[3]Master From ECAP'!$A:$AJ,8,FALSE)</f>
        <v>100</v>
      </c>
      <c r="I172" s="47">
        <f>VLOOKUP($A172,'[3]Master From ECAP'!$A:$AJ,9,FALSE)</f>
        <v>0</v>
      </c>
      <c r="J172" s="47">
        <f>VLOOKUP($A172,'[3]Master From ECAP'!$A:$AJ,10,FALSE)</f>
        <v>183317.54363000003</v>
      </c>
      <c r="K172" s="47" t="str">
        <f>VLOOKUP($A172,'[3]Master From ECAP'!$A:$AJ,11,FALSE)</f>
        <v>kWh</v>
      </c>
      <c r="L172" s="47">
        <f>VLOOKUP($A172,'[3]Master From ECAP'!$A:$AJ,12,FALSE)</f>
        <v>29555.421091</v>
      </c>
      <c r="M172" s="47" t="s">
        <v>46</v>
      </c>
      <c r="AF172" s="48">
        <f>VLOOKUP($A172,'[3]Calculated Master'!$A:$P,13,FALSE)</f>
        <v>63478.839637561796</v>
      </c>
      <c r="AG172" s="49">
        <f>IF(F172&gt;0,VLOOKUP($A172,'[3]Calculated Master'!$A:$P,14,FALSE),"")</f>
        <v>38.412364446589848</v>
      </c>
      <c r="AH172" s="49" t="str">
        <f>IF(I172&gt;0,VLOOKUP($A172,'[3]Calculated Master'!$A:$P,15,FALSE),"")</f>
        <v/>
      </c>
      <c r="AI172" s="47" t="str">
        <f>VLOOKUP($A172,'[3]Master From ECAP'!$A:$AJ,35,FALSE)</f>
        <v>STANC</v>
      </c>
      <c r="AJ172" s="47" t="str">
        <f>VLOOKUP($A172,'[3]Master From ECAP'!$A:$AJ,36,FALSE)</f>
        <v>Community Centres</v>
      </c>
    </row>
    <row r="173" spans="1:36" ht="15">
      <c r="A173" s="46" t="s">
        <v>216</v>
      </c>
      <c r="B173" s="47" t="str">
        <f>VLOOKUP(VLOOKUP(A173,'[3]Calculated Master'!A:Z,2,FALSE),'[3]Conversion Factors'!A:C,2,FALSE)</f>
        <v>Community centres</v>
      </c>
      <c r="C173" s="47" t="str">
        <f>VLOOKUP($A173,'[3]Master From ECAP'!$A:$AJ,3,FALSE)</f>
        <v>1050 Leslie St.</v>
      </c>
      <c r="D173" s="47" t="str">
        <f>VLOOKUP($A173,'[3]Master From ECAP'!$A:$AJ,4,FALSE)</f>
        <v>North York</v>
      </c>
      <c r="E173" s="47" t="str">
        <f>VLOOKUP($A173,'[3]Master From ECAP'!$A:$AJ,5,FALSE)</f>
        <v>M3C 1H8</v>
      </c>
      <c r="F173" s="47">
        <f>VLOOKUP($A173,'[3]Master From ECAP'!$A:$AJ,6,FALSE)</f>
        <v>43701</v>
      </c>
      <c r="G173" s="47" t="s">
        <v>53</v>
      </c>
      <c r="H173" s="47">
        <f>VLOOKUP($A173,'[3]Master From ECAP'!$A:$AJ,8,FALSE)</f>
        <v>100</v>
      </c>
      <c r="I173" s="47">
        <f>VLOOKUP($A173,'[3]Master From ECAP'!$A:$AJ,9,FALSE)</f>
        <v>0</v>
      </c>
      <c r="J173" s="47">
        <f>VLOOKUP($A173,'[3]Master From ECAP'!$A:$AJ,10,FALSE)</f>
        <v>537589.28265800001</v>
      </c>
      <c r="K173" s="47" t="str">
        <f>VLOOKUP($A173,'[3]Master From ECAP'!$A:$AJ,11,FALSE)</f>
        <v>kWh</v>
      </c>
      <c r="L173" s="47">
        <f>VLOOKUP($A173,'[3]Master From ECAP'!$A:$AJ,12,FALSE)</f>
        <v>65282.239902000001</v>
      </c>
      <c r="M173" s="47" t="s">
        <v>46</v>
      </c>
      <c r="AF173" s="48">
        <f>VLOOKUP($A173,'[3]Calculated Master'!$A:$P,13,FALSE)</f>
        <v>145519.58962575038</v>
      </c>
      <c r="AG173" s="49">
        <f>IF(F173&gt;0,VLOOKUP($A173,'[3]Calculated Master'!$A:$P,14,FALSE),"")</f>
        <v>28.071661454835372</v>
      </c>
      <c r="AH173" s="49" t="str">
        <f>IF(I173&gt;0,VLOOKUP($A173,'[3]Calculated Master'!$A:$P,15,FALSE),"")</f>
        <v/>
      </c>
      <c r="AI173" s="47" t="str">
        <f>VLOOKUP($A173,'[3]Master From ECAP'!$A:$AJ,35,FALSE)</f>
        <v>SBP</v>
      </c>
      <c r="AJ173" s="47" t="str">
        <f>VLOOKUP($A173,'[3]Master From ECAP'!$A:$AJ,36,FALSE)</f>
        <v>Community Centres</v>
      </c>
    </row>
    <row r="174" spans="1:36" ht="15">
      <c r="A174" s="46" t="s">
        <v>217</v>
      </c>
      <c r="B174" s="47" t="str">
        <f>VLOOKUP(VLOOKUP(A174,'[3]Calculated Master'!A:Z,2,FALSE),'[3]Conversion Factors'!A:C,2,FALSE)</f>
        <v>Community centres</v>
      </c>
      <c r="C174" s="47" t="str">
        <f>VLOOKUP($A174,'[3]Master From ECAP'!$A:$AJ,3,FALSE)</f>
        <v>60 Lakeshore Ave</v>
      </c>
      <c r="D174" s="47" t="str">
        <f>VLOOKUP($A174,'[3]Master From ECAP'!$A:$AJ,4,FALSE)</f>
        <v>Toronto</v>
      </c>
      <c r="E174" s="47" t="str">
        <f>VLOOKUP($A174,'[3]Master From ECAP'!$A:$AJ,5,FALSE)</f>
        <v>M5J 1X9</v>
      </c>
      <c r="F174" s="47">
        <f>VLOOKUP($A174,'[3]Master From ECAP'!$A:$AJ,6,FALSE)</f>
        <v>2250</v>
      </c>
      <c r="G174" s="47" t="s">
        <v>53</v>
      </c>
      <c r="H174" s="47">
        <f>VLOOKUP($A174,'[3]Master From ECAP'!$A:$AJ,8,FALSE)</f>
        <v>100</v>
      </c>
      <c r="I174" s="47">
        <f>VLOOKUP($A174,'[3]Master From ECAP'!$A:$AJ,9,FALSE)</f>
        <v>0</v>
      </c>
      <c r="J174" s="47">
        <f>VLOOKUP($A174,'[3]Master From ECAP'!$A:$AJ,10,FALSE)</f>
        <v>52743.679835000003</v>
      </c>
      <c r="K174" s="47" t="str">
        <f>VLOOKUP($A174,'[3]Master From ECAP'!$A:$AJ,11,FALSE)</f>
        <v>kWh</v>
      </c>
      <c r="L174" s="47">
        <f>VLOOKUP($A174,'[3]Master From ECAP'!$A:$AJ,12,FALSE)</f>
        <v>0</v>
      </c>
      <c r="M174" s="47" t="s">
        <v>46</v>
      </c>
      <c r="AF174" s="48">
        <f>VLOOKUP($A174,'[3]Calculated Master'!$A:$P,13,FALSE)</f>
        <v>2109.7471934</v>
      </c>
      <c r="AG174" s="49">
        <f>IF(F174&gt;0,VLOOKUP($A174,'[3]Calculated Master'!$A:$P,14,FALSE),"")</f>
        <v>23.4417331557034</v>
      </c>
      <c r="AH174" s="49" t="str">
        <f>IF(I174&gt;0,VLOOKUP($A174,'[3]Calculated Master'!$A:$P,15,FALSE),"")</f>
        <v/>
      </c>
      <c r="AI174" s="47" t="str">
        <f>VLOOKUP($A174,'[3]Master From ECAP'!$A:$AJ,35,FALSE)</f>
        <v>SCFS</v>
      </c>
      <c r="AJ174" s="47" t="str">
        <f>VLOOKUP($A174,'[3]Master From ECAP'!$A:$AJ,36,FALSE)</f>
        <v>Community Centres</v>
      </c>
    </row>
    <row r="175" spans="1:36" ht="15">
      <c r="A175" s="46" t="s">
        <v>218</v>
      </c>
      <c r="B175" s="47" t="str">
        <f>VLOOKUP(VLOOKUP(A175,'[3]Calculated Master'!A:Z,2,FALSE),'[3]Conversion Factors'!A:C,2,FALSE)</f>
        <v>Community centres</v>
      </c>
      <c r="C175" s="47" t="str">
        <f>VLOOKUP($A175,'[3]Master From ECAP'!$A:$AJ,3,FALSE)</f>
        <v>95 Lavinia Ave</v>
      </c>
      <c r="D175" s="47" t="str">
        <f>VLOOKUP($A175,'[3]Master From ECAP'!$A:$AJ,4,FALSE)</f>
        <v>Toronto</v>
      </c>
      <c r="E175" s="47" t="str">
        <f>VLOOKUP($A175,'[3]Master From ECAP'!$A:$AJ,5,FALSE)</f>
        <v>M6S 3H9</v>
      </c>
      <c r="F175" s="47">
        <f>VLOOKUP($A175,'[3]Master From ECAP'!$A:$AJ,6,FALSE)</f>
        <v>14402</v>
      </c>
      <c r="G175" s="47" t="s">
        <v>53</v>
      </c>
      <c r="H175" s="47">
        <f>VLOOKUP($A175,'[3]Master From ECAP'!$A:$AJ,8,FALSE)</f>
        <v>100</v>
      </c>
      <c r="I175" s="47">
        <f>VLOOKUP($A175,'[3]Master From ECAP'!$A:$AJ,9,FALSE)</f>
        <v>0</v>
      </c>
      <c r="J175" s="47">
        <f>VLOOKUP($A175,'[3]Master From ECAP'!$A:$AJ,10,FALSE)</f>
        <v>131501.285599</v>
      </c>
      <c r="K175" s="47" t="str">
        <f>VLOOKUP($A175,'[3]Master From ECAP'!$A:$AJ,11,FALSE)</f>
        <v>kWh</v>
      </c>
      <c r="L175" s="47">
        <f>VLOOKUP($A175,'[3]Master From ECAP'!$A:$AJ,12,FALSE)</f>
        <v>0</v>
      </c>
      <c r="M175" s="47" t="s">
        <v>46</v>
      </c>
      <c r="AF175" s="48">
        <f>VLOOKUP($A175,'[3]Calculated Master'!$A:$P,13,FALSE)</f>
        <v>5260.0514239599997</v>
      </c>
      <c r="AG175" s="49">
        <f>IF(F175&gt;0,VLOOKUP($A175,'[3]Calculated Master'!$A:$P,14,FALSE),"")</f>
        <v>9.1308036051259069</v>
      </c>
      <c r="AH175" s="49" t="str">
        <f>IF(I175&gt;0,VLOOKUP($A175,'[3]Calculated Master'!$A:$P,15,FALSE),"")</f>
        <v/>
      </c>
      <c r="AI175" s="47" t="str">
        <f>VLOOKUP($A175,'[3]Master From ECAP'!$A:$AJ,35,FALSE)</f>
        <v>SWANC</v>
      </c>
      <c r="AJ175" s="47" t="str">
        <f>VLOOKUP($A175,'[3]Master From ECAP'!$A:$AJ,36,FALSE)</f>
        <v>Community Centres</v>
      </c>
    </row>
    <row r="176" spans="1:36" ht="15">
      <c r="A176" s="46" t="s">
        <v>219</v>
      </c>
      <c r="B176" s="47" t="str">
        <f>VLOOKUP(VLOOKUP(A176,'[3]Calculated Master'!A:Z,2,FALSE),'[3]Conversion Factors'!A:C,2,FALSE)</f>
        <v>Community centres</v>
      </c>
      <c r="C176" s="47" t="str">
        <f>VLOOKUP($A176,'[3]Master From ECAP'!$A:$AJ,3,FALSE)</f>
        <v>64 Rylander Blvd</v>
      </c>
      <c r="D176" s="47" t="str">
        <f>VLOOKUP($A176,'[3]Master From ECAP'!$A:$AJ,4,FALSE)</f>
        <v>Scarborough</v>
      </c>
      <c r="E176" s="47" t="str">
        <f>VLOOKUP($A176,'[3]Master From ECAP'!$A:$AJ,5,FALSE)</f>
        <v>M1B 4X3</v>
      </c>
      <c r="F176" s="47">
        <f>VLOOKUP($A176,'[3]Master From ECAP'!$A:$AJ,6,FALSE)</f>
        <v>5188</v>
      </c>
      <c r="G176" s="47" t="s">
        <v>53</v>
      </c>
      <c r="H176" s="47">
        <f>VLOOKUP($A176,'[3]Master From ECAP'!$A:$AJ,8,FALSE)</f>
        <v>100</v>
      </c>
      <c r="I176" s="47">
        <f>VLOOKUP($A176,'[3]Master From ECAP'!$A:$AJ,9,FALSE)</f>
        <v>0</v>
      </c>
      <c r="J176" s="47">
        <f>VLOOKUP($A176,'[3]Master From ECAP'!$A:$AJ,10,FALSE)</f>
        <v>53144.352685000005</v>
      </c>
      <c r="K176" s="47" t="str">
        <f>VLOOKUP($A176,'[3]Master From ECAP'!$A:$AJ,11,FALSE)</f>
        <v>kWh</v>
      </c>
      <c r="L176" s="47">
        <f>VLOOKUP($A176,'[3]Master From ECAP'!$A:$AJ,12,FALSE)</f>
        <v>4541.755161</v>
      </c>
      <c r="M176" s="47" t="s">
        <v>46</v>
      </c>
      <c r="AF176" s="48">
        <f>VLOOKUP($A176,'[3]Calculated Master'!$A:$P,13,FALSE)</f>
        <v>10753.70096920009</v>
      </c>
      <c r="AG176" s="49">
        <f>IF(F176&gt;0,VLOOKUP($A176,'[3]Calculated Master'!$A:$P,14,FALSE),"")</f>
        <v>19.485493209291796</v>
      </c>
      <c r="AH176" s="49" t="str">
        <f>IF(I176&gt;0,VLOOKUP($A176,'[3]Calculated Master'!$A:$P,15,FALSE),"")</f>
        <v/>
      </c>
      <c r="AI176" s="47" t="str">
        <f>VLOOKUP($A176,'[3]Master From ECAP'!$A:$AJ,35,FALSE)</f>
        <v>TALLC</v>
      </c>
      <c r="AJ176" s="47" t="str">
        <f>VLOOKUP($A176,'[3]Master From ECAP'!$A:$AJ,36,FALSE)</f>
        <v>Community Centres</v>
      </c>
    </row>
    <row r="177" spans="1:36" ht="15">
      <c r="A177" s="46" t="s">
        <v>220</v>
      </c>
      <c r="B177" s="47" t="str">
        <f>VLOOKUP(VLOOKUP(A177,'[3]Calculated Master'!A:Z,2,FALSE),'[3]Conversion Factors'!A:C,2,FALSE)</f>
        <v>Community centres</v>
      </c>
      <c r="C177" s="47" t="str">
        <f>VLOOKUP($A177,'[3]Master From ECAP'!$A:$AJ,3,FALSE)</f>
        <v>730 Military Trail</v>
      </c>
      <c r="D177" s="47" t="str">
        <f>VLOOKUP($A177,'[3]Master From ECAP'!$A:$AJ,4,FALSE)</f>
        <v>Scarborough</v>
      </c>
      <c r="E177" s="47" t="str">
        <f>VLOOKUP($A177,'[3]Master From ECAP'!$A:$AJ,5,FALSE)</f>
        <v>M1E 4P7</v>
      </c>
      <c r="F177" s="47">
        <f>VLOOKUP($A177,'[3]Master From ECAP'!$A:$AJ,6,FALSE)</f>
        <v>28546</v>
      </c>
      <c r="G177" s="47" t="s">
        <v>53</v>
      </c>
      <c r="H177" s="47">
        <f>VLOOKUP($A177,'[3]Master From ECAP'!$A:$AJ,8,FALSE)</f>
        <v>100</v>
      </c>
      <c r="I177" s="47">
        <f>VLOOKUP($A177,'[3]Master From ECAP'!$A:$AJ,9,FALSE)</f>
        <v>0</v>
      </c>
      <c r="J177" s="47">
        <f>VLOOKUP($A177,'[3]Master From ECAP'!$A:$AJ,10,FALSE)</f>
        <v>779316.24571399996</v>
      </c>
      <c r="K177" s="47" t="str">
        <f>VLOOKUP($A177,'[3]Master From ECAP'!$A:$AJ,11,FALSE)</f>
        <v>kWh</v>
      </c>
      <c r="L177" s="47">
        <f>VLOOKUP($A177,'[3]Master From ECAP'!$A:$AJ,12,FALSE)</f>
        <v>0</v>
      </c>
      <c r="M177" s="47" t="s">
        <v>46</v>
      </c>
      <c r="AF177" s="48">
        <f>VLOOKUP($A177,'[3]Calculated Master'!$A:$P,13,FALSE)</f>
        <v>31172.649828559999</v>
      </c>
      <c r="AG177" s="49">
        <f>IF(F177&gt;0,VLOOKUP($A177,'[3]Calculated Master'!$A:$P,14,FALSE),"")</f>
        <v>27.300479677188527</v>
      </c>
      <c r="AH177" s="49" t="str">
        <f>IF(I177&gt;0,VLOOKUP($A177,'[3]Calculated Master'!$A:$P,15,FALSE),"")</f>
        <v/>
      </c>
      <c r="AI177" s="47" t="str">
        <f>VLOOKUP($A177,'[3]Master From ECAP'!$A:$AJ,35,FALSE)</f>
        <v>TAMHC</v>
      </c>
      <c r="AJ177" s="47" t="str">
        <f>VLOOKUP($A177,'[3]Master From ECAP'!$A:$AJ,36,FALSE)</f>
        <v>Community Centres</v>
      </c>
    </row>
    <row r="178" spans="1:36" ht="15">
      <c r="A178" s="46" t="s">
        <v>221</v>
      </c>
      <c r="B178" s="47" t="str">
        <f>VLOOKUP(VLOOKUP(A178,'[3]Calculated Master'!A:Z,2,FALSE),'[3]Conversion Factors'!A:C,2,FALSE)</f>
        <v>Community centres</v>
      </c>
      <c r="C178" s="47" t="str">
        <f>VLOOKUP($A178,'[3]Master From ECAP'!$A:$AJ,3,FALSE)</f>
        <v>925 Albion Rd</v>
      </c>
      <c r="D178" s="47" t="str">
        <f>VLOOKUP($A178,'[3]Master From ECAP'!$A:$AJ,4,FALSE)</f>
        <v>Etobicoke</v>
      </c>
      <c r="E178" s="47" t="str">
        <f>VLOOKUP($A178,'[3]Master From ECAP'!$A:$AJ,5,FALSE)</f>
        <v>M9V 1A6</v>
      </c>
      <c r="F178" s="47">
        <f>VLOOKUP($A178,'[3]Master From ECAP'!$A:$AJ,6,FALSE)</f>
        <v>44810</v>
      </c>
      <c r="G178" s="47" t="s">
        <v>53</v>
      </c>
      <c r="H178" s="47">
        <f>VLOOKUP($A178,'[3]Master From ECAP'!$A:$AJ,8,FALSE)</f>
        <v>100</v>
      </c>
      <c r="I178" s="47">
        <f>VLOOKUP($A178,'[3]Master From ECAP'!$A:$AJ,9,FALSE)</f>
        <v>0</v>
      </c>
      <c r="J178" s="47">
        <f>VLOOKUP($A178,'[3]Master From ECAP'!$A:$AJ,10,FALSE)</f>
        <v>361948.29847400001</v>
      </c>
      <c r="K178" s="47" t="str">
        <f>VLOOKUP($A178,'[3]Master From ECAP'!$A:$AJ,11,FALSE)</f>
        <v>kWh</v>
      </c>
      <c r="L178" s="47">
        <f>VLOOKUP($A178,'[3]Master From ECAP'!$A:$AJ,12,FALSE)</f>
        <v>89689.490833000003</v>
      </c>
      <c r="M178" s="47" t="s">
        <v>46</v>
      </c>
      <c r="AF178" s="48">
        <f>VLOOKUP($A178,'[3]Calculated Master'!$A:$P,13,FALSE)</f>
        <v>184860.16077950181</v>
      </c>
      <c r="AG178" s="49">
        <f>IF(F178&gt;0,VLOOKUP($A178,'[3]Calculated Master'!$A:$P,14,FALSE),"")</f>
        <v>29.207301011659577</v>
      </c>
      <c r="AH178" s="49" t="str">
        <f>IF(I178&gt;0,VLOOKUP($A178,'[3]Calculated Master'!$A:$P,15,FALSE),"")</f>
        <v/>
      </c>
      <c r="AI178" s="47" t="str">
        <f>VLOOKUP($A178,'[3]Master From ECAP'!$A:$AJ,35,FALSE)</f>
        <v>THISC</v>
      </c>
      <c r="AJ178" s="47" t="str">
        <f>VLOOKUP($A178,'[3]Master From ECAP'!$A:$AJ,36,FALSE)</f>
        <v>Community Centres</v>
      </c>
    </row>
    <row r="179" spans="1:36" ht="15">
      <c r="A179" s="46" t="s">
        <v>222</v>
      </c>
      <c r="B179" s="47" t="str">
        <f>VLOOKUP(VLOOKUP(A179,'[3]Calculated Master'!A:Z,2,FALSE),'[3]Conversion Factors'!A:C,2,FALSE)</f>
        <v>Community centres</v>
      </c>
      <c r="C179" s="47" t="str">
        <f>VLOOKUP($A179,'[3]Master From ECAP'!$A:$AJ,3,FALSE)</f>
        <v>25 Mendelssohn St</v>
      </c>
      <c r="D179" s="47" t="str">
        <f>VLOOKUP($A179,'[3]Master From ECAP'!$A:$AJ,4,FALSE)</f>
        <v>Scarborough</v>
      </c>
      <c r="E179" s="47" t="str">
        <f>VLOOKUP($A179,'[3]Master From ECAP'!$A:$AJ,5,FALSE)</f>
        <v>M1L 0G8</v>
      </c>
      <c r="F179" s="47">
        <f>VLOOKUP($A179,'[3]Master From ECAP'!$A:$AJ,6,FALSE)</f>
        <v>25995</v>
      </c>
      <c r="G179" s="47" t="s">
        <v>53</v>
      </c>
      <c r="H179" s="47">
        <f>VLOOKUP($A179,'[3]Master From ECAP'!$A:$AJ,8,FALSE)</f>
        <v>100</v>
      </c>
      <c r="I179" s="47">
        <f>VLOOKUP($A179,'[3]Master From ECAP'!$A:$AJ,9,FALSE)</f>
        <v>0</v>
      </c>
      <c r="J179" s="47">
        <f>VLOOKUP($A179,'[3]Master From ECAP'!$A:$AJ,10,FALSE)</f>
        <v>445227.30387100001</v>
      </c>
      <c r="K179" s="47" t="str">
        <f>VLOOKUP($A179,'[3]Master From ECAP'!$A:$AJ,11,FALSE)</f>
        <v>kWh</v>
      </c>
      <c r="L179" s="47">
        <f>VLOOKUP($A179,'[3]Master From ECAP'!$A:$AJ,12,FALSE)</f>
        <v>20723.344521999999</v>
      </c>
      <c r="M179" s="47" t="s">
        <v>46</v>
      </c>
      <c r="AF179" s="48">
        <f>VLOOKUP($A179,'[3]Calculated Master'!$A:$P,13,FALSE)</f>
        <v>57177.022509838178</v>
      </c>
      <c r="AG179" s="49">
        <f>IF(F179&gt;0,VLOOKUP($A179,'[3]Calculated Master'!$A:$P,14,FALSE),"")</f>
        <v>25.5433846715176</v>
      </c>
      <c r="AH179" s="49" t="str">
        <f>IF(I179&gt;0,VLOOKUP($A179,'[3]Calculated Master'!$A:$P,15,FALSE),"")</f>
        <v/>
      </c>
      <c r="AI179" s="47" t="str">
        <f>VLOOKUP($A179,'[3]Master From ECAP'!$A:$AJ,35,FALSE)</f>
        <v>WARDENHILL</v>
      </c>
      <c r="AJ179" s="47" t="str">
        <f>VLOOKUP($A179,'[3]Master From ECAP'!$A:$AJ,36,FALSE)</f>
        <v>Community Centres</v>
      </c>
    </row>
    <row r="180" spans="1:36" ht="15">
      <c r="A180" s="46" t="s">
        <v>223</v>
      </c>
      <c r="B180" s="47" t="str">
        <f>VLOOKUP(VLOOKUP(A180,'[3]Calculated Master'!A:Z,2,FALSE),'[3]Conversion Factors'!A:C,2,FALSE)</f>
        <v>Community centres</v>
      </c>
      <c r="C180" s="47" t="str">
        <f>VLOOKUP($A180,'[3]Master From ECAP'!$A:$AJ,3,FALSE)</f>
        <v>627 Queens Quay West</v>
      </c>
      <c r="D180" s="47" t="str">
        <f>VLOOKUP($A180,'[3]Master From ECAP'!$A:$AJ,4,FALSE)</f>
        <v>Toronto</v>
      </c>
      <c r="E180" s="47" t="str">
        <f>VLOOKUP($A180,'[3]Master From ECAP'!$A:$AJ,5,FALSE)</f>
        <v>M5V 3G3</v>
      </c>
      <c r="F180" s="47">
        <f>VLOOKUP($A180,'[3]Master From ECAP'!$A:$AJ,6,FALSE)</f>
        <v>123214</v>
      </c>
      <c r="G180" s="47" t="s">
        <v>53</v>
      </c>
      <c r="H180" s="47">
        <f>VLOOKUP($A180,'[3]Master From ECAP'!$A:$AJ,8,FALSE)</f>
        <v>100</v>
      </c>
      <c r="I180" s="47">
        <f>VLOOKUP($A180,'[3]Master From ECAP'!$A:$AJ,9,FALSE)</f>
        <v>0</v>
      </c>
      <c r="J180" s="47">
        <f>VLOOKUP($A180,'[3]Master From ECAP'!$A:$AJ,10,FALSE)</f>
        <v>1229059.584552</v>
      </c>
      <c r="K180" s="47" t="str">
        <f>VLOOKUP($A180,'[3]Master From ECAP'!$A:$AJ,11,FALSE)</f>
        <v>kWh</v>
      </c>
      <c r="L180" s="47">
        <f>VLOOKUP($A180,'[3]Master From ECAP'!$A:$AJ,12,FALSE)</f>
        <v>72711.126538000011</v>
      </c>
      <c r="M180" s="47" t="s">
        <v>46</v>
      </c>
      <c r="AF180" s="48">
        <f>VLOOKUP($A180,'[3]Calculated Master'!$A:$P,13,FALSE)</f>
        <v>187290.98335505326</v>
      </c>
      <c r="AG180" s="49">
        <f>IF(F180&gt;0,VLOOKUP($A180,'[3]Calculated Master'!$A:$P,14,FALSE),"")</f>
        <v>16.204796080744188</v>
      </c>
      <c r="AH180" s="49" t="str">
        <f>IF(I180&gt;0,VLOOKUP($A180,'[3]Calculated Master'!$A:$P,15,FALSE),"")</f>
        <v/>
      </c>
      <c r="AI180" s="47" t="str">
        <f>VLOOKUP($A180,'[3]Master From ECAP'!$A:$AJ,35,FALSE)</f>
        <v>WNHC</v>
      </c>
      <c r="AJ180" s="47" t="str">
        <f>VLOOKUP($A180,'[3]Master From ECAP'!$A:$AJ,36,FALSE)</f>
        <v>Community Centres</v>
      </c>
    </row>
    <row r="181" spans="1:36" ht="15">
      <c r="A181" s="46" t="s">
        <v>224</v>
      </c>
      <c r="B181" s="47" t="str">
        <f>VLOOKUP(VLOOKUP(A181,'[3]Calculated Master'!A:Z,2,FALSE),'[3]Conversion Factors'!A:C,2,FALSE)</f>
        <v>Community centres</v>
      </c>
      <c r="C181" s="47" t="str">
        <f>VLOOKUP($A181,'[3]Master From ECAP'!$A:$AJ,3,FALSE)</f>
        <v>270 Rouge Hills Dr</v>
      </c>
      <c r="D181" s="47" t="str">
        <f>VLOOKUP($A181,'[3]Master From ECAP'!$A:$AJ,4,FALSE)</f>
        <v>Scarborough</v>
      </c>
      <c r="E181" s="47" t="str">
        <f>VLOOKUP($A181,'[3]Master From ECAP'!$A:$AJ,5,FALSE)</f>
        <v>M1C 2Z1</v>
      </c>
      <c r="F181" s="47">
        <f>VLOOKUP($A181,'[3]Master From ECAP'!$A:$AJ,6,FALSE)</f>
        <v>24402</v>
      </c>
      <c r="G181" s="47" t="s">
        <v>53</v>
      </c>
      <c r="H181" s="47">
        <f>VLOOKUP($A181,'[3]Master From ECAP'!$A:$AJ,8,FALSE)</f>
        <v>100</v>
      </c>
      <c r="I181" s="47">
        <f>VLOOKUP($A181,'[3]Master From ECAP'!$A:$AJ,9,FALSE)</f>
        <v>0</v>
      </c>
      <c r="J181" s="47">
        <f>VLOOKUP($A181,'[3]Master From ECAP'!$A:$AJ,10,FALSE)</f>
        <v>194845.91553800003</v>
      </c>
      <c r="K181" s="47" t="str">
        <f>VLOOKUP($A181,'[3]Master From ECAP'!$A:$AJ,11,FALSE)</f>
        <v>kWh</v>
      </c>
      <c r="L181" s="47">
        <f>VLOOKUP($A181,'[3]Master From ECAP'!$A:$AJ,12,FALSE)</f>
        <v>39838.749226</v>
      </c>
      <c r="M181" s="47" t="s">
        <v>46</v>
      </c>
      <c r="AF181" s="48">
        <f>VLOOKUP($A181,'[3]Calculated Master'!$A:$P,13,FALSE)</f>
        <v>83475.110138659948</v>
      </c>
      <c r="AG181" s="49">
        <f>IF(F181&gt;0,VLOOKUP($A181,'[3]Calculated Master'!$A:$P,14,FALSE),"")</f>
        <v>25.219832926110143</v>
      </c>
      <c r="AH181" s="49" t="str">
        <f>IF(I181&gt;0,VLOOKUP($A181,'[3]Calculated Master'!$A:$P,15,FALSE),"")</f>
        <v/>
      </c>
      <c r="AI181" s="47" t="str">
        <f>VLOOKUP($A181,'[3]Master From ECAP'!$A:$AJ,35,FALSE)</f>
        <v>WESRC</v>
      </c>
      <c r="AJ181" s="47" t="str">
        <f>VLOOKUP($A181,'[3]Master From ECAP'!$A:$AJ,36,FALSE)</f>
        <v>Community Centres</v>
      </c>
    </row>
    <row r="182" spans="1:36" ht="15">
      <c r="A182" s="46" t="s">
        <v>225</v>
      </c>
      <c r="B182" s="47" t="str">
        <f>VLOOKUP(VLOOKUP(A182,'[3]Calculated Master'!A:Z,2,FALSE),'[3]Conversion Factors'!A:C,2,FALSE)</f>
        <v>Community centres</v>
      </c>
      <c r="C182" s="47" t="str">
        <f>VLOOKUP($A182,'[3]Master From ECAP'!$A:$AJ,3,FALSE)</f>
        <v>313 Pharmacy Ave</v>
      </c>
      <c r="D182" s="47" t="str">
        <f>VLOOKUP($A182,'[3]Master From ECAP'!$A:$AJ,4,FALSE)</f>
        <v>Scarborough</v>
      </c>
      <c r="E182" s="47" t="str">
        <f>VLOOKUP($A182,'[3]Master From ECAP'!$A:$AJ,5,FALSE)</f>
        <v>M1L 3E7</v>
      </c>
      <c r="F182" s="47">
        <f>VLOOKUP($A182,'[3]Master From ECAP'!$A:$AJ,6,FALSE)</f>
        <v>25198</v>
      </c>
      <c r="G182" s="47" t="s">
        <v>53</v>
      </c>
      <c r="H182" s="47">
        <f>VLOOKUP($A182,'[3]Master From ECAP'!$A:$AJ,8,FALSE)</f>
        <v>100</v>
      </c>
      <c r="I182" s="47">
        <f>VLOOKUP($A182,'[3]Master From ECAP'!$A:$AJ,9,FALSE)</f>
        <v>0</v>
      </c>
      <c r="J182" s="47">
        <f>VLOOKUP($A182,'[3]Master From ECAP'!$A:$AJ,10,FALSE)</f>
        <v>280102.80185300001</v>
      </c>
      <c r="K182" s="47" t="str">
        <f>VLOOKUP($A182,'[3]Master From ECAP'!$A:$AJ,11,FALSE)</f>
        <v>kWh</v>
      </c>
      <c r="L182" s="47">
        <f>VLOOKUP($A182,'[3]Master From ECAP'!$A:$AJ,12,FALSE)</f>
        <v>122583.194148</v>
      </c>
      <c r="M182" s="47" t="s">
        <v>46</v>
      </c>
      <c r="AF182" s="48">
        <f>VLOOKUP($A182,'[3]Calculated Master'!$A:$P,13,FALSE)</f>
        <v>244074.18016513411</v>
      </c>
      <c r="AG182" s="49">
        <f>IF(F182&gt;0,VLOOKUP($A182,'[3]Calculated Master'!$A:$P,14,FALSE),"")</f>
        <v>62.472571510439025</v>
      </c>
      <c r="AH182" s="49" t="str">
        <f>IF(I182&gt;0,VLOOKUP($A182,'[3]Calculated Master'!$A:$P,15,FALSE),"")</f>
        <v/>
      </c>
      <c r="AI182" s="47" t="str">
        <f>VLOOKUP($A182,'[3]Master From ECAP'!$A:$AJ,35,FALSE)</f>
        <v>WESSC</v>
      </c>
      <c r="AJ182" s="47" t="str">
        <f>VLOOKUP($A182,'[3]Master From ECAP'!$A:$AJ,36,FALSE)</f>
        <v>Community Centres</v>
      </c>
    </row>
    <row r="183" spans="1:36" ht="15">
      <c r="A183" s="46" t="s">
        <v>226</v>
      </c>
      <c r="B183" s="47" t="str">
        <f>VLOOKUP(VLOOKUP(A183,'[3]Calculated Master'!A:Z,2,FALSE),'[3]Conversion Factors'!A:C,2,FALSE)</f>
        <v>Cultural facilities</v>
      </c>
      <c r="C183" s="47" t="str">
        <f>VLOOKUP($A183,'[3]Master From ECAP'!$A:$AJ,3,FALSE)</f>
        <v>3620 Kingston Rd</v>
      </c>
      <c r="D183" s="47" t="str">
        <f>VLOOKUP($A183,'[3]Master From ECAP'!$A:$AJ,4,FALSE)</f>
        <v>Scarborough</v>
      </c>
      <c r="E183" s="47" t="str">
        <f>VLOOKUP($A183,'[3]Master From ECAP'!$A:$AJ,5,FALSE)</f>
        <v>M1M 1R9</v>
      </c>
      <c r="F183" s="47">
        <f>VLOOKUP($A183,'[3]Master From ECAP'!$A:$AJ,6,FALSE)</f>
        <v>3595</v>
      </c>
      <c r="G183" s="47" t="s">
        <v>53</v>
      </c>
      <c r="H183" s="47">
        <f>VLOOKUP($A183,'[3]Master From ECAP'!$A:$AJ,8,FALSE)</f>
        <v>100</v>
      </c>
      <c r="I183" s="47">
        <f>VLOOKUP($A183,'[3]Master From ECAP'!$A:$AJ,9,FALSE)</f>
        <v>0</v>
      </c>
      <c r="J183" s="47">
        <f>VLOOKUP($A183,'[3]Master From ECAP'!$A:$AJ,10,FALSE)</f>
        <v>27106.925715000001</v>
      </c>
      <c r="K183" s="47" t="str">
        <f>VLOOKUP($A183,'[3]Master From ECAP'!$A:$AJ,11,FALSE)</f>
        <v>kWh</v>
      </c>
      <c r="L183" s="47">
        <f>VLOOKUP($A183,'[3]Master From ECAP'!$A:$AJ,12,FALSE)</f>
        <v>0</v>
      </c>
      <c r="M183" s="47" t="s">
        <v>46</v>
      </c>
      <c r="AF183" s="48">
        <f>VLOOKUP($A183,'[3]Calculated Master'!$A:$P,13,FALSE)</f>
        <v>1084.2770286</v>
      </c>
      <c r="AG183" s="49">
        <f>IF(F183&gt;0,VLOOKUP($A183,'[3]Calculated Master'!$A:$P,14,FALSE),"")</f>
        <v>7.5402054688522426</v>
      </c>
      <c r="AH183" s="49" t="str">
        <f>IF(I183&gt;0,VLOOKUP($A183,'[3]Calculated Master'!$A:$P,15,FALSE),"")</f>
        <v/>
      </c>
      <c r="AI183" s="47" t="str">
        <f>VLOOKUP($A183,'[3]Master From ECAP'!$A:$AJ,35,FALSE)</f>
        <v>3620KINGSTONRD</v>
      </c>
      <c r="AJ183" s="47" t="str">
        <f>VLOOKUP($A183,'[3]Master From ECAP'!$A:$AJ,36,FALSE)</f>
        <v>Cultural Facilities</v>
      </c>
    </row>
    <row r="184" spans="1:36" ht="15">
      <c r="A184" s="46" t="s">
        <v>227</v>
      </c>
      <c r="B184" s="47" t="str">
        <f>VLOOKUP(VLOOKUP(A184,'[3]Calculated Master'!A:Z,2,FALSE),'[3]Conversion Factors'!A:C,2,FALSE)</f>
        <v>Cultural facilities</v>
      </c>
      <c r="C184" s="47" t="str">
        <f>VLOOKUP($A184,'[3]Master From ECAP'!$A:$AJ,3,FALSE)</f>
        <v>328 Wlamer Rd</v>
      </c>
      <c r="D184" s="47" t="str">
        <f>VLOOKUP($A184,'[3]Master From ECAP'!$A:$AJ,4,FALSE)</f>
        <v>Toronto</v>
      </c>
      <c r="E184" s="47" t="str">
        <f>VLOOKUP($A184,'[3]Master From ECAP'!$A:$AJ,5,FALSE)</f>
        <v>M5R 2Y4</v>
      </c>
      <c r="F184" s="47">
        <f>VLOOKUP($A184,'[3]Master From ECAP'!$A:$AJ,6,FALSE)</f>
        <v>88318</v>
      </c>
      <c r="G184" s="47" t="s">
        <v>53</v>
      </c>
      <c r="H184" s="47">
        <f>VLOOKUP($A184,'[3]Master From ECAP'!$A:$AJ,8,FALSE)</f>
        <v>100</v>
      </c>
      <c r="I184" s="47">
        <f>VLOOKUP($A184,'[3]Master From ECAP'!$A:$AJ,9,FALSE)</f>
        <v>0</v>
      </c>
      <c r="J184" s="47">
        <f>VLOOKUP($A184,'[3]Master From ECAP'!$A:$AJ,10,FALSE)</f>
        <v>1279502.7757909999</v>
      </c>
      <c r="K184" s="47" t="str">
        <f>VLOOKUP($A184,'[3]Master From ECAP'!$A:$AJ,11,FALSE)</f>
        <v>kWh</v>
      </c>
      <c r="L184" s="47">
        <f>VLOOKUP($A184,'[3]Master From ECAP'!$A:$AJ,12,FALSE)</f>
        <v>12317.723929000002</v>
      </c>
      <c r="M184" s="47" t="s">
        <v>46</v>
      </c>
      <c r="AF184" s="48">
        <f>VLOOKUP($A184,'[3]Calculated Master'!$A:$P,13,FALSE)</f>
        <v>74579.968002322013</v>
      </c>
      <c r="AG184" s="49">
        <f>IF(F184&gt;0,VLOOKUP($A184,'[3]Calculated Master'!$A:$P,14,FALSE),"")</f>
        <v>15.959863383856352</v>
      </c>
      <c r="AH184" s="49" t="str">
        <f>IF(I184&gt;0,VLOOKUP($A184,'[3]Calculated Master'!$A:$P,15,FALSE),"")</f>
        <v/>
      </c>
      <c r="AI184" s="47" t="str">
        <f>VLOOKUP($A184,'[3]Master From ECAP'!$A:$AJ,35,FALSE)</f>
        <v>CASA</v>
      </c>
      <c r="AJ184" s="47" t="str">
        <f>VLOOKUP($A184,'[3]Master From ECAP'!$A:$AJ,36,FALSE)</f>
        <v>Cultural Facilities</v>
      </c>
    </row>
    <row r="185" spans="1:36" ht="15">
      <c r="A185" s="46" t="s">
        <v>228</v>
      </c>
      <c r="B185" s="47" t="str">
        <f>VLOOKUP(VLOOKUP(A185,'[3]Calculated Master'!A:Z,2,FALSE),'[3]Conversion Factors'!A:C,2,FALSE)</f>
        <v>Cultural facilities</v>
      </c>
      <c r="C185" s="47" t="str">
        <f>VLOOKUP($A185,'[3]Master From ECAP'!$A:$AJ,3,FALSE)</f>
        <v>225 Confederation Dr</v>
      </c>
      <c r="D185" s="47" t="str">
        <f>VLOOKUP($A185,'[3]Master From ECAP'!$A:$AJ,4,FALSE)</f>
        <v>Scarborough</v>
      </c>
      <c r="E185" s="47" t="str">
        <f>VLOOKUP($A185,'[3]Master From ECAP'!$A:$AJ,5,FALSE)</f>
        <v>M1G 1B2</v>
      </c>
      <c r="F185" s="47">
        <f>VLOOKUP($A185,'[3]Master From ECAP'!$A:$AJ,6,FALSE)</f>
        <v>13110</v>
      </c>
      <c r="G185" s="47" t="s">
        <v>53</v>
      </c>
      <c r="H185" s="47">
        <f>VLOOKUP($A185,'[3]Master From ECAP'!$A:$AJ,8,FALSE)</f>
        <v>100</v>
      </c>
      <c r="I185" s="47">
        <f>VLOOKUP($A185,'[3]Master From ECAP'!$A:$AJ,9,FALSE)</f>
        <v>0</v>
      </c>
      <c r="J185" s="47">
        <f>VLOOKUP($A185,'[3]Master From ECAP'!$A:$AJ,10,FALSE)</f>
        <v>129967.60772399999</v>
      </c>
      <c r="K185" s="47" t="str">
        <f>VLOOKUP($A185,'[3]Master From ECAP'!$A:$AJ,11,FALSE)</f>
        <v>kWh</v>
      </c>
      <c r="L185" s="47">
        <f>VLOOKUP($A185,'[3]Master From ECAP'!$A:$AJ,12,FALSE)</f>
        <v>18333.978217</v>
      </c>
      <c r="M185" s="47" t="s">
        <v>46</v>
      </c>
      <c r="AF185" s="48">
        <f>VLOOKUP($A185,'[3]Calculated Master'!$A:$P,13,FALSE)</f>
        <v>40027.579388012731</v>
      </c>
      <c r="AG185" s="49">
        <f>IF(F185&gt;0,VLOOKUP($A185,'[3]Calculated Master'!$A:$P,14,FALSE),"")</f>
        <v>24.676989845787222</v>
      </c>
      <c r="AH185" s="49" t="str">
        <f>IF(I185&gt;0,VLOOKUP($A185,'[3]Calculated Master'!$A:$P,15,FALSE),"")</f>
        <v/>
      </c>
      <c r="AI185" s="47" t="str">
        <f>VLOOKUP($A185,'[3]Master From ECAP'!$A:$AJ,35,FALSE)</f>
        <v>CEDRC</v>
      </c>
      <c r="AJ185" s="47" t="str">
        <f>VLOOKUP($A185,'[3]Master From ECAP'!$A:$AJ,36,FALSE)</f>
        <v>Cultural Facilities</v>
      </c>
    </row>
    <row r="186" spans="1:36" ht="15">
      <c r="A186" s="46" t="s">
        <v>229</v>
      </c>
      <c r="B186" s="47" t="str">
        <f>VLOOKUP(VLOOKUP(A186,'[3]Calculated Master'!A:Z,2,FALSE),'[3]Conversion Factors'!A:C,2,FALSE)</f>
        <v>Cultural facilities</v>
      </c>
      <c r="C186" s="47" t="str">
        <f>VLOOKUP($A186,'[3]Master From ECAP'!$A:$AJ,3,FALSE)</f>
        <v>755 Lawrence Ave.E.</v>
      </c>
      <c r="D186" s="47" t="str">
        <f>VLOOKUP($A186,'[3]Master From ECAP'!$A:$AJ,4,FALSE)</f>
        <v>North York</v>
      </c>
      <c r="E186" s="47" t="str">
        <f>VLOOKUP($A186,'[3]Master From ECAP'!$A:$AJ,5,FALSE)</f>
        <v>M3C 1P2</v>
      </c>
      <c r="F186" s="47">
        <f>VLOOKUP($A186,'[3]Master From ECAP'!$A:$AJ,6,FALSE)</f>
        <v>36953</v>
      </c>
      <c r="G186" s="47" t="s">
        <v>53</v>
      </c>
      <c r="H186" s="47">
        <f>VLOOKUP($A186,'[3]Master From ECAP'!$A:$AJ,8,FALSE)</f>
        <v>100</v>
      </c>
      <c r="I186" s="47">
        <f>VLOOKUP($A186,'[3]Master From ECAP'!$A:$AJ,9,FALSE)</f>
        <v>0</v>
      </c>
      <c r="J186" s="47">
        <f>VLOOKUP($A186,'[3]Master From ECAP'!$A:$AJ,10,FALSE)</f>
        <v>389917.283635</v>
      </c>
      <c r="K186" s="47" t="str">
        <f>VLOOKUP($A186,'[3]Master From ECAP'!$A:$AJ,11,FALSE)</f>
        <v>kWh</v>
      </c>
      <c r="L186" s="47">
        <f>VLOOKUP($A186,'[3]Master From ECAP'!$A:$AJ,12,FALSE)</f>
        <v>37229.284667</v>
      </c>
      <c r="M186" s="47" t="s">
        <v>46</v>
      </c>
      <c r="AF186" s="48">
        <f>VLOOKUP($A186,'[3]Calculated Master'!$A:$P,13,FALSE)</f>
        <v>86320.791134453233</v>
      </c>
      <c r="AG186" s="49">
        <f>IF(F186&gt;0,VLOOKUP($A186,'[3]Calculated Master'!$A:$P,14,FALSE),"")</f>
        <v>21.187429551832036</v>
      </c>
      <c r="AH186" s="49" t="str">
        <f>IF(I186&gt;0,VLOOKUP($A186,'[3]Calculated Master'!$A:$P,15,FALSE),"")</f>
        <v/>
      </c>
      <c r="AI186" s="47" t="str">
        <f>VLOOKUP($A186,'[3]Master From ECAP'!$A:$AJ,35,FALSE)</f>
        <v>CGC</v>
      </c>
      <c r="AJ186" s="47" t="str">
        <f>VLOOKUP($A186,'[3]Master From ECAP'!$A:$AJ,36,FALSE)</f>
        <v>Cultural Facilities</v>
      </c>
    </row>
    <row r="187" spans="1:36" ht="15">
      <c r="A187" s="46" t="s">
        <v>230</v>
      </c>
      <c r="B187" s="47" t="str">
        <f>VLOOKUP(VLOOKUP(A187,'[3]Calculated Master'!A:Z,2,FALSE),'[3]Conversion Factors'!A:C,2,FALSE)</f>
        <v>Cultural facilities</v>
      </c>
      <c r="C187" s="47" t="str">
        <f>VLOOKUP($A187,'[3]Master From ECAP'!$A:$AJ,3,FALSE)</f>
        <v>1 Colborne Lodge Dr</v>
      </c>
      <c r="D187" s="47" t="str">
        <f>VLOOKUP($A187,'[3]Master From ECAP'!$A:$AJ,4,FALSE)</f>
        <v>Toronto</v>
      </c>
      <c r="E187" s="47" t="str">
        <f>VLOOKUP($A187,'[3]Master From ECAP'!$A:$AJ,5,FALSE)</f>
        <v>M6R 2Z3</v>
      </c>
      <c r="F187" s="47">
        <f>VLOOKUP($A187,'[3]Master From ECAP'!$A:$AJ,6,FALSE)</f>
        <v>7050</v>
      </c>
      <c r="G187" s="47" t="s">
        <v>53</v>
      </c>
      <c r="H187" s="47">
        <f>VLOOKUP($A187,'[3]Master From ECAP'!$A:$AJ,8,FALSE)</f>
        <v>100</v>
      </c>
      <c r="I187" s="47">
        <f>VLOOKUP($A187,'[3]Master From ECAP'!$A:$AJ,9,FALSE)</f>
        <v>0</v>
      </c>
      <c r="J187" s="47">
        <f>VLOOKUP($A187,'[3]Master From ECAP'!$A:$AJ,10,FALSE)</f>
        <v>176864.28191300001</v>
      </c>
      <c r="K187" s="47" t="str">
        <f>VLOOKUP($A187,'[3]Master From ECAP'!$A:$AJ,11,FALSE)</f>
        <v>kWh</v>
      </c>
      <c r="L187" s="47">
        <f>VLOOKUP($A187,'[3]Master From ECAP'!$A:$AJ,12,FALSE)</f>
        <v>11129.382272999999</v>
      </c>
      <c r="M187" s="47" t="s">
        <v>46</v>
      </c>
      <c r="AF187" s="48">
        <f>VLOOKUP($A187,'[3]Calculated Master'!$A:$P,13,FALSE)</f>
        <v>28216.947486715369</v>
      </c>
      <c r="AG187" s="49">
        <f>IF(F187&gt;0,VLOOKUP($A187,'[3]Calculated Master'!$A:$P,14,FALSE),"")</f>
        <v>41.752496843459951</v>
      </c>
      <c r="AH187" s="49" t="str">
        <f>IF(I187&gt;0,VLOOKUP($A187,'[3]Calculated Master'!$A:$P,15,FALSE),"")</f>
        <v/>
      </c>
      <c r="AI187" s="47" t="str">
        <f>VLOOKUP($A187,'[3]Master From ECAP'!$A:$AJ,35,FALSE)</f>
        <v>CBL</v>
      </c>
      <c r="AJ187" s="47" t="str">
        <f>VLOOKUP($A187,'[3]Master From ECAP'!$A:$AJ,36,FALSE)</f>
        <v>Cultural Facilities</v>
      </c>
    </row>
    <row r="188" spans="1:36" ht="15">
      <c r="A188" s="46" t="s">
        <v>231</v>
      </c>
      <c r="B188" s="47" t="str">
        <f>VLOOKUP(VLOOKUP(A188,'[3]Calculated Master'!A:Z,2,FALSE),'[3]Conversion Factors'!A:C,2,FALSE)</f>
        <v>Cultural facilities</v>
      </c>
      <c r="C188" s="47" t="str">
        <f>VLOOKUP($A188,'[3]Master From ECAP'!$A:$AJ,3,FALSE)</f>
        <v>1052 Victoria Park</v>
      </c>
      <c r="D188" s="47" t="str">
        <f>VLOOKUP($A188,'[3]Master From ECAP'!$A:$AJ,4,FALSE)</f>
        <v>East York</v>
      </c>
      <c r="E188" s="47" t="str">
        <f>VLOOKUP($A188,'[3]Master From ECAP'!$A:$AJ,5,FALSE)</f>
        <v>M4B 2K1</v>
      </c>
      <c r="F188" s="47">
        <f>VLOOKUP($A188,'[3]Master From ECAP'!$A:$AJ,6,FALSE)</f>
        <v>0</v>
      </c>
      <c r="G188" s="47" t="s">
        <v>53</v>
      </c>
      <c r="H188" s="47">
        <f>VLOOKUP($A188,'[3]Master From ECAP'!$A:$AJ,8,FALSE)</f>
        <v>168</v>
      </c>
      <c r="I188" s="47">
        <f>VLOOKUP($A188,'[3]Master From ECAP'!$A:$AJ,9,FALSE)</f>
        <v>0</v>
      </c>
      <c r="J188" s="47">
        <f>VLOOKUP($A188,'[3]Master From ECAP'!$A:$AJ,10,FALSE)</f>
        <v>945.80738700000006</v>
      </c>
      <c r="K188" s="47" t="str">
        <f>VLOOKUP($A188,'[3]Master From ECAP'!$A:$AJ,11,FALSE)</f>
        <v>kWh</v>
      </c>
      <c r="L188" s="47">
        <f>VLOOKUP($A188,'[3]Master From ECAP'!$A:$AJ,12,FALSE)</f>
        <v>0</v>
      </c>
      <c r="M188" s="47" t="s">
        <v>46</v>
      </c>
      <c r="AF188" s="48">
        <f>VLOOKUP($A188,'[3]Calculated Master'!$A:$P,13,FALSE)</f>
        <v>37.832295480000006</v>
      </c>
      <c r="AG188" s="49" t="str">
        <f>IF(F188&gt;0,VLOOKUP($A188,'[3]Calculated Master'!$A:$P,14,FALSE),"")</f>
        <v/>
      </c>
      <c r="AH188" s="49" t="str">
        <f>IF(I188&gt;0,VLOOKUP($A188,'[3]Calculated Master'!$A:$P,15,FALSE),"")</f>
        <v/>
      </c>
      <c r="AI188" s="47" t="str">
        <f>VLOOKUP($A188,'[3]Master From ECAP'!$A:$AJ,35,FALSE)</f>
        <v>DAWES</v>
      </c>
      <c r="AJ188" s="47" t="str">
        <f>VLOOKUP($A188,'[3]Master From ECAP'!$A:$AJ,36,FALSE)</f>
        <v>Cultural Facilities</v>
      </c>
    </row>
    <row r="189" spans="1:36" ht="15">
      <c r="A189" s="46" t="s">
        <v>232</v>
      </c>
      <c r="B189" s="47" t="str">
        <f>VLOOKUP(VLOOKUP(A189,'[3]Calculated Master'!A:Z,2,FALSE),'[3]Conversion Factors'!A:C,2,FALSE)</f>
        <v>Cultural facilities</v>
      </c>
      <c r="C189" s="47" t="str">
        <f>VLOOKUP($A189,'[3]Master From ECAP'!$A:$AJ,3,FALSE)</f>
        <v>550 Bayview Ave</v>
      </c>
      <c r="D189" s="47" t="str">
        <f>VLOOKUP($A189,'[3]Master From ECAP'!$A:$AJ,4,FALSE)</f>
        <v>Toronto</v>
      </c>
      <c r="E189" s="47" t="str">
        <f>VLOOKUP($A189,'[3]Master From ECAP'!$A:$AJ,5,FALSE)</f>
        <v>M4W 3X8</v>
      </c>
      <c r="F189" s="47">
        <f>VLOOKUP($A189,'[3]Master From ECAP'!$A:$AJ,6,FALSE)</f>
        <v>19407</v>
      </c>
      <c r="G189" s="47" t="s">
        <v>53</v>
      </c>
      <c r="H189" s="47">
        <f>VLOOKUP($A189,'[3]Master From ECAP'!$A:$AJ,8,FALSE)</f>
        <v>100</v>
      </c>
      <c r="I189" s="47">
        <f>VLOOKUP($A189,'[3]Master From ECAP'!$A:$AJ,9,FALSE)</f>
        <v>0</v>
      </c>
      <c r="J189" s="47">
        <f>VLOOKUP($A189,'[3]Master From ECAP'!$A:$AJ,10,FALSE)</f>
        <v>203297.12147399999</v>
      </c>
      <c r="K189" s="47" t="str">
        <f>VLOOKUP($A189,'[3]Master From ECAP'!$A:$AJ,11,FALSE)</f>
        <v>kWh</v>
      </c>
      <c r="L189" s="47">
        <f>VLOOKUP($A189,'[3]Master From ECAP'!$A:$AJ,12,FALSE)</f>
        <v>13342.072799</v>
      </c>
      <c r="M189" s="47" t="s">
        <v>46</v>
      </c>
      <c r="AF189" s="48">
        <f>VLOOKUP($A189,'[3]Calculated Master'!$A:$P,13,FALSE)</f>
        <v>33477.687134492313</v>
      </c>
      <c r="AG189" s="49">
        <f>IF(F189&gt;0,VLOOKUP($A189,'[3]Calculated Master'!$A:$P,14,FALSE),"")</f>
        <v>17.733130762034627</v>
      </c>
      <c r="AH189" s="49" t="str">
        <f>IF(I189&gt;0,VLOOKUP($A189,'[3]Calculated Master'!$A:$P,15,FALSE),"")</f>
        <v/>
      </c>
      <c r="AI189" s="47" t="str">
        <f>VLOOKUP($A189,'[3]Master From ECAP'!$A:$AJ,35,FALSE)</f>
        <v>DVBW</v>
      </c>
      <c r="AJ189" s="47" t="str">
        <f>VLOOKUP($A189,'[3]Master From ECAP'!$A:$AJ,36,FALSE)</f>
        <v>Cultural Facilities</v>
      </c>
    </row>
    <row r="190" spans="1:36" ht="15">
      <c r="A190" s="46" t="s">
        <v>233</v>
      </c>
      <c r="B190" s="47" t="str">
        <f>VLOOKUP(VLOOKUP(A190,'[3]Calculated Master'!A:Z,2,FALSE),'[3]Conversion Factors'!A:C,2,FALSE)</f>
        <v>Cultural facilities</v>
      </c>
      <c r="C190" s="47" t="str">
        <f>VLOOKUP($A190,'[3]Master From ECAP'!$A:$AJ,3,FALSE)</f>
        <v>235A Edenbridge Dr</v>
      </c>
      <c r="D190" s="47" t="str">
        <f>VLOOKUP($A190,'[3]Master From ECAP'!$A:$AJ,4,FALSE)</f>
        <v>Etobicoke</v>
      </c>
      <c r="E190" s="47" t="str">
        <f>VLOOKUP($A190,'[3]Master From ECAP'!$A:$AJ,5,FALSE)</f>
        <v>M9A 3G9</v>
      </c>
      <c r="F190" s="47">
        <f>VLOOKUP($A190,'[3]Master From ECAP'!$A:$AJ,6,FALSE)</f>
        <v>5013</v>
      </c>
      <c r="G190" s="47" t="s">
        <v>53</v>
      </c>
      <c r="H190" s="47">
        <f>VLOOKUP($A190,'[3]Master From ECAP'!$A:$AJ,8,FALSE)</f>
        <v>100</v>
      </c>
      <c r="I190" s="47">
        <f>VLOOKUP($A190,'[3]Master From ECAP'!$A:$AJ,9,FALSE)</f>
        <v>0</v>
      </c>
      <c r="J190" s="47">
        <f>VLOOKUP($A190,'[3]Master From ECAP'!$A:$AJ,10,FALSE)</f>
        <v>8490.0860709999997</v>
      </c>
      <c r="K190" s="47" t="str">
        <f>VLOOKUP($A190,'[3]Master From ECAP'!$A:$AJ,11,FALSE)</f>
        <v>kWh</v>
      </c>
      <c r="L190" s="47">
        <f>VLOOKUP($A190,'[3]Master From ECAP'!$A:$AJ,12,FALSE)</f>
        <v>0</v>
      </c>
      <c r="M190" s="47" t="s">
        <v>46</v>
      </c>
      <c r="AF190" s="48">
        <f>VLOOKUP($A190,'[3]Calculated Master'!$A:$P,13,FALSE)</f>
        <v>339.60344284000001</v>
      </c>
      <c r="AG190" s="49">
        <f>IF(F190&gt;0,VLOOKUP($A190,'[3]Calculated Master'!$A:$P,14,FALSE),"")</f>
        <v>1.6936208749967343</v>
      </c>
      <c r="AH190" s="49" t="str">
        <f>IF(I190&gt;0,VLOOKUP($A190,'[3]Calculated Master'!$A:$P,15,FALSE),"")</f>
        <v/>
      </c>
      <c r="AI190" s="47" t="str">
        <f>VLOOKUP($A190,'[3]Master From ECAP'!$A:$AJ,35,FALSE)</f>
        <v>235AED</v>
      </c>
      <c r="AJ190" s="47" t="str">
        <f>VLOOKUP($A190,'[3]Master From ECAP'!$A:$AJ,36,FALSE)</f>
        <v>Cultural Facilities</v>
      </c>
    </row>
    <row r="191" spans="1:36" ht="15">
      <c r="A191" s="46" t="s">
        <v>234</v>
      </c>
      <c r="B191" s="47" t="str">
        <f>VLOOKUP(VLOOKUP(A191,'[3]Calculated Master'!A:Z,2,FALSE),'[3]Conversion Factors'!A:C,2,FALSE)</f>
        <v>Cultural facilities</v>
      </c>
      <c r="C191" s="47" t="str">
        <f>VLOOKUP($A191,'[3]Master From ECAP'!$A:$AJ,3,FALSE)</f>
        <v>755 Lawrence Ave.E.</v>
      </c>
      <c r="D191" s="47" t="str">
        <f>VLOOKUP($A191,'[3]Master From ECAP'!$A:$AJ,4,FALSE)</f>
        <v>North York</v>
      </c>
      <c r="E191" s="47" t="str">
        <f>VLOOKUP($A191,'[3]Master From ECAP'!$A:$AJ,5,FALSE)</f>
        <v>M3C 1P2</v>
      </c>
      <c r="F191" s="47">
        <f>VLOOKUP($A191,'[3]Master From ECAP'!$A:$AJ,6,FALSE)</f>
        <v>10021</v>
      </c>
      <c r="G191" s="47" t="s">
        <v>53</v>
      </c>
      <c r="H191" s="47">
        <f>VLOOKUP($A191,'[3]Master From ECAP'!$A:$AJ,8,FALSE)</f>
        <v>100</v>
      </c>
      <c r="I191" s="47">
        <f>VLOOKUP($A191,'[3]Master From ECAP'!$A:$AJ,9,FALSE)</f>
        <v>0</v>
      </c>
      <c r="J191" s="47">
        <f>VLOOKUP($A191,'[3]Master From ECAP'!$A:$AJ,10,FALSE)</f>
        <v>82381.08468</v>
      </c>
      <c r="K191" s="47" t="str">
        <f>VLOOKUP($A191,'[3]Master From ECAP'!$A:$AJ,11,FALSE)</f>
        <v>kWh</v>
      </c>
      <c r="L191" s="47">
        <f>VLOOKUP($A191,'[3]Master From ECAP'!$A:$AJ,12,FALSE)</f>
        <v>46000.499079000001</v>
      </c>
      <c r="M191" s="47" t="s">
        <v>46</v>
      </c>
      <c r="AF191" s="48">
        <f>VLOOKUP($A191,'[3]Calculated Master'!$A:$P,13,FALSE)</f>
        <v>90681.931482585511</v>
      </c>
      <c r="AG191" s="49">
        <f>IF(F191&gt;0,VLOOKUP($A191,'[3]Calculated Master'!$A:$P,14,FALSE),"")</f>
        <v>56.680680965374165</v>
      </c>
      <c r="AH191" s="49" t="str">
        <f>IF(I191&gt;0,VLOOKUP($A191,'[3]Calculated Master'!$A:$P,15,FALSE),"")</f>
        <v/>
      </c>
      <c r="AI191" s="47" t="str">
        <f>VLOOKUP($A191,'[3]Master From ECAP'!$A:$AJ,35,FALSE)</f>
        <v>EDGRD</v>
      </c>
      <c r="AJ191" s="47" t="str">
        <f>VLOOKUP($A191,'[3]Master From ECAP'!$A:$AJ,36,FALSE)</f>
        <v>Cultural Facilities</v>
      </c>
    </row>
    <row r="192" spans="1:36" ht="15">
      <c r="A192" s="46" t="s">
        <v>235</v>
      </c>
      <c r="B192" s="47" t="str">
        <f>VLOOKUP(VLOOKUP(A192,'[3]Calculated Master'!A:Z,2,FALSE),'[3]Conversion Factors'!A:C,2,FALSE)</f>
        <v>Cultural facilities</v>
      </c>
      <c r="C192" s="47" t="str">
        <f>VLOOKUP($A192,'[3]Master From ECAP'!$A:$AJ,3,FALSE)</f>
        <v>5172 Yonge St</v>
      </c>
      <c r="D192" s="47" t="str">
        <f>VLOOKUP($A192,'[3]Master From ECAP'!$A:$AJ,4,FALSE)</f>
        <v>North York</v>
      </c>
      <c r="E192" s="47" t="str">
        <f>VLOOKUP($A192,'[3]Master From ECAP'!$A:$AJ,5,FALSE)</f>
        <v>M2N 5P6</v>
      </c>
      <c r="F192" s="47">
        <f>VLOOKUP($A192,'[3]Master From ECAP'!$A:$AJ,6,FALSE)</f>
        <v>8364</v>
      </c>
      <c r="G192" s="47" t="s">
        <v>53</v>
      </c>
      <c r="H192" s="47">
        <f>VLOOKUP($A192,'[3]Master From ECAP'!$A:$AJ,8,FALSE)</f>
        <v>100</v>
      </c>
      <c r="I192" s="47">
        <f>VLOOKUP($A192,'[3]Master From ECAP'!$A:$AJ,9,FALSE)</f>
        <v>0</v>
      </c>
      <c r="J192" s="47">
        <f>VLOOKUP($A192,'[3]Master From ECAP'!$A:$AJ,10,FALSE)</f>
        <v>68357.937548000002</v>
      </c>
      <c r="K192" s="47" t="str">
        <f>VLOOKUP($A192,'[3]Master From ECAP'!$A:$AJ,11,FALSE)</f>
        <v>kWh</v>
      </c>
      <c r="L192" s="47">
        <f>VLOOKUP($A192,'[3]Master From ECAP'!$A:$AJ,12,FALSE)</f>
        <v>0</v>
      </c>
      <c r="M192" s="47" t="s">
        <v>46</v>
      </c>
      <c r="AF192" s="48">
        <f>VLOOKUP($A192,'[3]Calculated Master'!$A:$P,13,FALSE)</f>
        <v>2734.3175019200003</v>
      </c>
      <c r="AG192" s="49">
        <f>IF(F192&gt;0,VLOOKUP($A192,'[3]Calculated Master'!$A:$P,14,FALSE),"")</f>
        <v>8.1729103745504279</v>
      </c>
      <c r="AH192" s="49" t="str">
        <f>IF(I192&gt;0,VLOOKUP($A192,'[3]Calculated Master'!$A:$P,15,FALSE),"")</f>
        <v/>
      </c>
      <c r="AI192" s="47" t="str">
        <f>VLOOKUP($A192,'[3]Master From ECAP'!$A:$AJ,35,FALSE)</f>
        <v>GIBH</v>
      </c>
      <c r="AJ192" s="47" t="str">
        <f>VLOOKUP($A192,'[3]Master From ECAP'!$A:$AJ,36,FALSE)</f>
        <v>Cultural Facilities</v>
      </c>
    </row>
    <row r="193" spans="1:36" ht="15">
      <c r="A193" s="46" t="s">
        <v>236</v>
      </c>
      <c r="B193" s="47" t="str">
        <f>VLOOKUP(VLOOKUP(A193,'[3]Calculated Master'!A:Z,2,FALSE),'[3]Conversion Factors'!A:C,2,FALSE)</f>
        <v>Cultural facilities</v>
      </c>
      <c r="C193" s="47" t="str">
        <f>VLOOKUP($A193,'[3]Master From ECAP'!$A:$AJ,3,FALSE)</f>
        <v>0 Lake Shore Blvd W Near Gzowsk</v>
      </c>
      <c r="D193" s="47" t="str">
        <f>VLOOKUP($A193,'[3]Master From ECAP'!$A:$AJ,4,FALSE)</f>
        <v>Toronto</v>
      </c>
      <c r="E193" s="47" t="str">
        <f>VLOOKUP($A193,'[3]Master From ECAP'!$A:$AJ,5,FALSE)</f>
        <v>M6S 5A3</v>
      </c>
      <c r="F193" s="47">
        <f>VLOOKUP($A193,'[3]Master From ECAP'!$A:$AJ,6,FALSE)</f>
        <v>0</v>
      </c>
      <c r="G193" s="47" t="s">
        <v>53</v>
      </c>
      <c r="H193" s="47">
        <f>VLOOKUP($A193,'[3]Master From ECAP'!$A:$AJ,8,FALSE)</f>
        <v>100</v>
      </c>
      <c r="I193" s="47">
        <f>VLOOKUP($A193,'[3]Master From ECAP'!$A:$AJ,9,FALSE)</f>
        <v>0</v>
      </c>
      <c r="J193" s="47">
        <f>VLOOKUP($A193,'[3]Master From ECAP'!$A:$AJ,10,FALSE)</f>
        <v>2726.8073729999996</v>
      </c>
      <c r="K193" s="47" t="str">
        <f>VLOOKUP($A193,'[3]Master From ECAP'!$A:$AJ,11,FALSE)</f>
        <v>kWh</v>
      </c>
      <c r="L193" s="47">
        <f>VLOOKUP($A193,'[3]Master From ECAP'!$A:$AJ,12,FALSE)</f>
        <v>0</v>
      </c>
      <c r="M193" s="47" t="s">
        <v>46</v>
      </c>
      <c r="AF193" s="48">
        <f>VLOOKUP($A193,'[3]Calculated Master'!$A:$P,13,FALSE)</f>
        <v>109.07229491999999</v>
      </c>
      <c r="AG193" s="49" t="str">
        <f>IF(F193&gt;0,VLOOKUP($A193,'[3]Calculated Master'!$A:$P,14,FALSE),"")</f>
        <v/>
      </c>
      <c r="AH193" s="49" t="str">
        <f>IF(I193&gt;0,VLOOKUP($A193,'[3]Calculated Master'!$A:$P,15,FALSE),"")</f>
        <v/>
      </c>
      <c r="AI193" s="47" t="str">
        <f>VLOOKUP($A193,'[3]Master From ECAP'!$A:$AJ,35,FALSE)</f>
        <v>GZOW</v>
      </c>
      <c r="AJ193" s="47" t="str">
        <f>VLOOKUP($A193,'[3]Master From ECAP'!$A:$AJ,36,FALSE)</f>
        <v>Cultural Facilities</v>
      </c>
    </row>
    <row r="194" spans="1:36" ht="15">
      <c r="A194" s="46" t="s">
        <v>237</v>
      </c>
      <c r="B194" s="47" t="str">
        <f>VLOOKUP(VLOOKUP(A194,'[3]Calculated Master'!A:Z,2,FALSE),'[3]Conversion Factors'!A:C,2,FALSE)</f>
        <v>Cultural facilities</v>
      </c>
      <c r="C194" s="47" t="str">
        <f>VLOOKUP($A194,'[3]Master From ECAP'!$A:$AJ,3,FALSE)</f>
        <v>100 Garrison Rd.</v>
      </c>
      <c r="D194" s="47" t="str">
        <f>VLOOKUP($A194,'[3]Master From ECAP'!$A:$AJ,4,FALSE)</f>
        <v>Toronto</v>
      </c>
      <c r="E194" s="47" t="str">
        <f>VLOOKUP($A194,'[3]Master From ECAP'!$A:$AJ,5,FALSE)</f>
        <v>M5V 3K9</v>
      </c>
      <c r="F194" s="47">
        <f>VLOOKUP($A194,'[3]Master From ECAP'!$A:$AJ,6,FALSE)</f>
        <v>22819</v>
      </c>
      <c r="G194" s="47" t="s">
        <v>53</v>
      </c>
      <c r="H194" s="47">
        <f>VLOOKUP($A194,'[3]Master From ECAP'!$A:$AJ,8,FALSE)</f>
        <v>100</v>
      </c>
      <c r="I194" s="47">
        <f>VLOOKUP($A194,'[3]Master From ECAP'!$A:$AJ,9,FALSE)</f>
        <v>0</v>
      </c>
      <c r="J194" s="47">
        <f>VLOOKUP($A194,'[3]Master From ECAP'!$A:$AJ,10,FALSE)</f>
        <v>732628.35288899997</v>
      </c>
      <c r="K194" s="47" t="str">
        <f>VLOOKUP($A194,'[3]Master From ECAP'!$A:$AJ,11,FALSE)</f>
        <v>kWh</v>
      </c>
      <c r="L194" s="47">
        <f>VLOOKUP($A194,'[3]Master From ECAP'!$A:$AJ,12,FALSE)</f>
        <v>37561.318182000003</v>
      </c>
      <c r="M194" s="47" t="s">
        <v>46</v>
      </c>
      <c r="AF194" s="48">
        <f>VLOOKUP($A194,'[3]Calculated Master'!$A:$P,13,FALSE)</f>
        <v>100659.99465272359</v>
      </c>
      <c r="AG194" s="49">
        <f>IF(F194&gt;0,VLOOKUP($A194,'[3]Calculated Master'!$A:$P,14,FALSE),"")</f>
        <v>49.483183995200797</v>
      </c>
      <c r="AH194" s="49" t="str">
        <f>IF(I194&gt;0,VLOOKUP($A194,'[3]Calculated Master'!$A:$P,15,FALSE),"")</f>
        <v/>
      </c>
      <c r="AI194" s="47" t="str">
        <f>VLOOKUP($A194,'[3]Master From ECAP'!$A:$AJ,35,FALSE)</f>
        <v>HFY</v>
      </c>
      <c r="AJ194" s="47" t="str">
        <f>VLOOKUP($A194,'[3]Master From ECAP'!$A:$AJ,36,FALSE)</f>
        <v>Cultural Facilities</v>
      </c>
    </row>
    <row r="195" spans="1:36" ht="15">
      <c r="A195" s="46" t="s">
        <v>238</v>
      </c>
      <c r="B195" s="47" t="str">
        <f>VLOOKUP(VLOOKUP(A195,'[3]Calculated Master'!A:Z,2,FALSE),'[3]Conversion Factors'!A:C,2,FALSE)</f>
        <v>Cultural facilities</v>
      </c>
      <c r="C195" s="47" t="str">
        <f>VLOOKUP($A195,'[3]Master From ECAP'!$A:$AJ,3,FALSE)</f>
        <v>1 Colonel Samuel Smith Park Dr</v>
      </c>
      <c r="D195" s="47" t="str">
        <f>VLOOKUP($A195,'[3]Master From ECAP'!$A:$AJ,4,FALSE)</f>
        <v>Etobicoke</v>
      </c>
      <c r="E195" s="47" t="str">
        <f>VLOOKUP($A195,'[3]Master From ECAP'!$A:$AJ,5,FALSE)</f>
        <v>M8V 4B6</v>
      </c>
      <c r="F195" s="47">
        <f>VLOOKUP($A195,'[3]Master From ECAP'!$A:$AJ,6,FALSE)</f>
        <v>14596</v>
      </c>
      <c r="G195" s="47" t="s">
        <v>53</v>
      </c>
      <c r="H195" s="47">
        <f>VLOOKUP($A195,'[3]Master From ECAP'!$A:$AJ,8,FALSE)</f>
        <v>100</v>
      </c>
      <c r="I195" s="47">
        <f>VLOOKUP($A195,'[3]Master From ECAP'!$A:$AJ,9,FALSE)</f>
        <v>0</v>
      </c>
      <c r="J195" s="47">
        <f>VLOOKUP($A195,'[3]Master From ECAP'!$A:$AJ,10,FALSE)</f>
        <v>291442.88931</v>
      </c>
      <c r="K195" s="47" t="str">
        <f>VLOOKUP($A195,'[3]Master From ECAP'!$A:$AJ,11,FALSE)</f>
        <v>kWh</v>
      </c>
      <c r="L195" s="47">
        <f>VLOOKUP($A195,'[3]Master From ECAP'!$A:$AJ,12,FALSE)</f>
        <v>35452.062666999998</v>
      </c>
      <c r="M195" s="47" t="s">
        <v>46</v>
      </c>
      <c r="AF195" s="48">
        <f>VLOOKUP($A195,'[3]Calculated Master'!$A:$P,13,FALSE)</f>
        <v>79005.644500273236</v>
      </c>
      <c r="AG195" s="49">
        <f>IF(F195&gt;0,VLOOKUP($A195,'[3]Calculated Master'!$A:$P,14,FALSE),"")</f>
        <v>45.608563635531922</v>
      </c>
      <c r="AH195" s="49" t="str">
        <f>IF(I195&gt;0,VLOOKUP($A195,'[3]Calculated Master'!$A:$P,15,FALSE),"")</f>
        <v/>
      </c>
      <c r="AI195" s="47" t="str">
        <f>VLOOKUP($A195,'[3]Master From ECAP'!$A:$AJ,35,FALSE)</f>
        <v>LSAH</v>
      </c>
      <c r="AJ195" s="47" t="str">
        <f>VLOOKUP($A195,'[3]Master From ECAP'!$A:$AJ,36,FALSE)</f>
        <v>Cultural Facilities</v>
      </c>
    </row>
    <row r="196" spans="1:36" ht="15">
      <c r="A196" s="46" t="s">
        <v>239</v>
      </c>
      <c r="B196" s="47" t="str">
        <f>VLOOKUP(VLOOKUP(A196,'[3]Calculated Master'!A:Z,2,FALSE),'[3]Conversion Factors'!A:C,2,FALSE)</f>
        <v>Cultural facilities</v>
      </c>
      <c r="C196" s="47" t="str">
        <f>VLOOKUP($A196,'[3]Master From ECAP'!$A:$AJ,3,FALSE)</f>
        <v>82 Bond St</v>
      </c>
      <c r="D196" s="47" t="str">
        <f>VLOOKUP($A196,'[3]Master From ECAP'!$A:$AJ,4,FALSE)</f>
        <v>Toronto</v>
      </c>
      <c r="E196" s="47" t="str">
        <f>VLOOKUP($A196,'[3]Master From ECAP'!$A:$AJ,5,FALSE)</f>
        <v>M5B 1X2</v>
      </c>
      <c r="F196" s="47">
        <f>VLOOKUP($A196,'[3]Master From ECAP'!$A:$AJ,6,FALSE)</f>
        <v>2573</v>
      </c>
      <c r="G196" s="47" t="s">
        <v>53</v>
      </c>
      <c r="H196" s="47">
        <f>VLOOKUP($A196,'[3]Master From ECAP'!$A:$AJ,8,FALSE)</f>
        <v>100</v>
      </c>
      <c r="I196" s="47">
        <f>VLOOKUP($A196,'[3]Master From ECAP'!$A:$AJ,9,FALSE)</f>
        <v>0</v>
      </c>
      <c r="J196" s="47">
        <f>VLOOKUP($A196,'[3]Master From ECAP'!$A:$AJ,10,FALSE)</f>
        <v>39822.897274000003</v>
      </c>
      <c r="K196" s="47" t="str">
        <f>VLOOKUP($A196,'[3]Master From ECAP'!$A:$AJ,11,FALSE)</f>
        <v>kWh</v>
      </c>
      <c r="L196" s="47">
        <f>VLOOKUP($A196,'[3]Master From ECAP'!$A:$AJ,12,FALSE)</f>
        <v>7727.4621100000004</v>
      </c>
      <c r="M196" s="47" t="s">
        <v>46</v>
      </c>
      <c r="AF196" s="48">
        <f>VLOOKUP($A196,'[3]Calculated Master'!$A:$P,13,FALSE)</f>
        <v>16272.698386705903</v>
      </c>
      <c r="AG196" s="49">
        <f>IF(F196&gt;0,VLOOKUP($A196,'[3]Calculated Master'!$A:$P,14,FALSE),"")</f>
        <v>47.182251562935534</v>
      </c>
      <c r="AH196" s="49" t="str">
        <f>IF(I196&gt;0,VLOOKUP($A196,'[3]Calculated Master'!$A:$P,15,FALSE),"")</f>
        <v/>
      </c>
      <c r="AI196" s="47" t="str">
        <f>VLOOKUP($A196,'[3]Master From ECAP'!$A:$AJ,35,FALSE)</f>
        <v>MKHM</v>
      </c>
      <c r="AJ196" s="47" t="str">
        <f>VLOOKUP($A196,'[3]Master From ECAP'!$A:$AJ,36,FALSE)</f>
        <v>Cultural Facilities</v>
      </c>
    </row>
    <row r="197" spans="1:36" ht="15">
      <c r="A197" s="46" t="s">
        <v>240</v>
      </c>
      <c r="B197" s="47" t="str">
        <f>VLOOKUP(VLOOKUP(A197,'[3]Calculated Master'!A:Z,2,FALSE),'[3]Conversion Factors'!A:C,2,FALSE)</f>
        <v>Cultural facilities</v>
      </c>
      <c r="C197" s="47" t="str">
        <f>VLOOKUP($A197,'[3]Master From ECAP'!$A:$AJ,3,FALSE)</f>
        <v>62 Laing St Rr</v>
      </c>
      <c r="D197" s="47" t="str">
        <f>VLOOKUP($A197,'[3]Master From ECAP'!$A:$AJ,4,FALSE)</f>
        <v>Toronto</v>
      </c>
      <c r="E197" s="47" t="str">
        <f>VLOOKUP($A197,'[3]Master From ECAP'!$A:$AJ,5,FALSE)</f>
        <v>M4L 2N2</v>
      </c>
      <c r="F197" s="47">
        <f>VLOOKUP($A197,'[3]Master From ECAP'!$A:$AJ,6,FALSE)</f>
        <v>2842</v>
      </c>
      <c r="G197" s="47" t="s">
        <v>53</v>
      </c>
      <c r="H197" s="47">
        <f>VLOOKUP($A197,'[3]Master From ECAP'!$A:$AJ,8,FALSE)</f>
        <v>100</v>
      </c>
      <c r="I197" s="47">
        <f>VLOOKUP($A197,'[3]Master From ECAP'!$A:$AJ,9,FALSE)</f>
        <v>0</v>
      </c>
      <c r="J197" s="47">
        <f>VLOOKUP($A197,'[3]Master From ECAP'!$A:$AJ,10,FALSE)</f>
        <v>9894.8711910000002</v>
      </c>
      <c r="K197" s="47" t="str">
        <f>VLOOKUP($A197,'[3]Master From ECAP'!$A:$AJ,11,FALSE)</f>
        <v>kWh</v>
      </c>
      <c r="L197" s="47">
        <f>VLOOKUP($A197,'[3]Master From ECAP'!$A:$AJ,12,FALSE)</f>
        <v>3008.5711759999999</v>
      </c>
      <c r="M197" s="47" t="s">
        <v>46</v>
      </c>
      <c r="AF197" s="48">
        <f>VLOOKUP($A197,'[3]Calculated Master'!$A:$P,13,FALSE)</f>
        <v>6111.1474249754401</v>
      </c>
      <c r="AG197" s="49">
        <f>IF(F197&gt;0,VLOOKUP($A197,'[3]Calculated Master'!$A:$P,14,FALSE),"")</f>
        <v>14.65715697516112</v>
      </c>
      <c r="AH197" s="49" t="str">
        <f>IF(I197&gt;0,VLOOKUP($A197,'[3]Calculated Master'!$A:$P,15,FALSE),"")</f>
        <v/>
      </c>
      <c r="AI197" s="47" t="str">
        <f>VLOOKUP($A197,'[3]Master From ECAP'!$A:$AJ,35,FALSE)</f>
        <v>MPLC</v>
      </c>
      <c r="AJ197" s="47" t="str">
        <f>VLOOKUP($A197,'[3]Master From ECAP'!$A:$AJ,36,FALSE)</f>
        <v>Cultural Facilities</v>
      </c>
    </row>
    <row r="198" spans="1:36" ht="15">
      <c r="A198" s="46" t="s">
        <v>241</v>
      </c>
      <c r="B198" s="47" t="str">
        <f>VLOOKUP(VLOOKUP(A198,'[3]Calculated Master'!A:Z,2,FALSE),'[3]Conversion Factors'!A:C,2,FALSE)</f>
        <v>Cultural facilities</v>
      </c>
      <c r="C198" s="47" t="str">
        <f>VLOOKUP($A198,'[3]Master From ECAP'!$A:$AJ,3,FALSE)</f>
        <v>4709 Dundas St W</v>
      </c>
      <c r="D198" s="47" t="str">
        <f>VLOOKUP($A198,'[3]Master From ECAP'!$A:$AJ,4,FALSE)</f>
        <v>Etobicoke</v>
      </c>
      <c r="E198" s="47" t="str">
        <f>VLOOKUP($A198,'[3]Master From ECAP'!$A:$AJ,5,FALSE)</f>
        <v>M9A 1A8</v>
      </c>
      <c r="F198" s="47">
        <f>VLOOKUP($A198,'[3]Master From ECAP'!$A:$AJ,6,FALSE)</f>
        <v>7642</v>
      </c>
      <c r="G198" s="47" t="s">
        <v>53</v>
      </c>
      <c r="H198" s="47">
        <f>VLOOKUP($A198,'[3]Master From ECAP'!$A:$AJ,8,FALSE)</f>
        <v>100</v>
      </c>
      <c r="I198" s="47">
        <f>VLOOKUP($A198,'[3]Master From ECAP'!$A:$AJ,9,FALSE)</f>
        <v>0</v>
      </c>
      <c r="J198" s="47">
        <f>VLOOKUP($A198,'[3]Master From ECAP'!$A:$AJ,10,FALSE)</f>
        <v>266131.82171400002</v>
      </c>
      <c r="K198" s="47" t="str">
        <f>VLOOKUP($A198,'[3]Master From ECAP'!$A:$AJ,11,FALSE)</f>
        <v>kWh</v>
      </c>
      <c r="L198" s="47">
        <f>VLOOKUP($A198,'[3]Master From ECAP'!$A:$AJ,12,FALSE)</f>
        <v>0</v>
      </c>
      <c r="M198" s="47" t="s">
        <v>46</v>
      </c>
      <c r="AF198" s="48">
        <f>VLOOKUP($A198,'[3]Calculated Master'!$A:$P,13,FALSE)</f>
        <v>10645.272868560001</v>
      </c>
      <c r="AG198" s="49">
        <f>IF(F198&gt;0,VLOOKUP($A198,'[3]Calculated Master'!$A:$P,14,FALSE),"")</f>
        <v>34.825036717690459</v>
      </c>
      <c r="AH198" s="49" t="str">
        <f>IF(I198&gt;0,VLOOKUP($A198,'[3]Calculated Master'!$A:$P,15,FALSE),"")</f>
        <v/>
      </c>
      <c r="AI198" s="47" t="str">
        <f>VLOOKUP($A198,'[3]Master From ECAP'!$A:$AJ,35,FALSE)</f>
        <v>MINN</v>
      </c>
      <c r="AJ198" s="47" t="str">
        <f>VLOOKUP($A198,'[3]Master From ECAP'!$A:$AJ,36,FALSE)</f>
        <v>Cultural Facilities</v>
      </c>
    </row>
    <row r="199" spans="1:36" ht="15">
      <c r="A199" s="46" t="s">
        <v>242</v>
      </c>
      <c r="B199" s="47" t="str">
        <f>VLOOKUP(VLOOKUP(A199,'[3]Calculated Master'!A:Z,2,FALSE),'[3]Conversion Factors'!A:C,2,FALSE)</f>
        <v>Cultural facilities</v>
      </c>
      <c r="C199" s="47" t="str">
        <f>VLOOKUP($A199,'[3]Master From ECAP'!$A:$AJ,3,FALSE)</f>
        <v>56 Neilson Dr</v>
      </c>
      <c r="D199" s="47" t="str">
        <f>VLOOKUP($A199,'[3]Master From ECAP'!$A:$AJ,4,FALSE)</f>
        <v>Etobicoke</v>
      </c>
      <c r="E199" s="47" t="str">
        <f>VLOOKUP($A199,'[3]Master From ECAP'!$A:$AJ,5,FALSE)</f>
        <v>M9C 1V7</v>
      </c>
      <c r="F199" s="47">
        <f>VLOOKUP($A199,'[3]Master From ECAP'!$A:$AJ,6,FALSE)</f>
        <v>12346</v>
      </c>
      <c r="G199" s="47" t="s">
        <v>53</v>
      </c>
      <c r="H199" s="47">
        <f>VLOOKUP($A199,'[3]Master From ECAP'!$A:$AJ,8,FALSE)</f>
        <v>100</v>
      </c>
      <c r="I199" s="47">
        <f>VLOOKUP($A199,'[3]Master From ECAP'!$A:$AJ,9,FALSE)</f>
        <v>0</v>
      </c>
      <c r="J199" s="47">
        <f>VLOOKUP($A199,'[3]Master From ECAP'!$A:$AJ,10,FALSE)</f>
        <v>161642.16227299999</v>
      </c>
      <c r="K199" s="47" t="str">
        <f>VLOOKUP($A199,'[3]Master From ECAP'!$A:$AJ,11,FALSE)</f>
        <v>kWh</v>
      </c>
      <c r="L199" s="47">
        <f>VLOOKUP($A199,'[3]Master From ECAP'!$A:$AJ,12,FALSE)</f>
        <v>21018.430106</v>
      </c>
      <c r="M199" s="47" t="s">
        <v>46</v>
      </c>
      <c r="AF199" s="48">
        <f>VLOOKUP($A199,'[3]Calculated Master'!$A:$P,13,FALSE)</f>
        <v>46394.187978987145</v>
      </c>
      <c r="AG199" s="49">
        <f>IF(F199&gt;0,VLOOKUP($A199,'[3]Calculated Master'!$A:$P,14,FALSE),"")</f>
        <v>31.065049852422778</v>
      </c>
      <c r="AH199" s="49" t="str">
        <f>IF(I199&gt;0,VLOOKUP($A199,'[3]Calculated Master'!$A:$P,15,FALSE),"")</f>
        <v/>
      </c>
      <c r="AI199" s="47" t="str">
        <f>VLOOKUP($A199,'[3]Master From ECAP'!$A:$AJ,35,FALSE)</f>
        <v>NEILC</v>
      </c>
      <c r="AJ199" s="47" t="str">
        <f>VLOOKUP($A199,'[3]Master From ECAP'!$A:$AJ,36,FALSE)</f>
        <v>Cultural Facilities</v>
      </c>
    </row>
    <row r="200" spans="1:36" ht="15">
      <c r="A200" s="46" t="s">
        <v>243</v>
      </c>
      <c r="B200" s="47" t="str">
        <f>VLOOKUP(VLOOKUP(A200,'[3]Calculated Master'!A:Z,2,FALSE),'[3]Conversion Factors'!A:C,2,FALSE)</f>
        <v>Cultural facilities</v>
      </c>
      <c r="C200" s="47" t="str">
        <f>VLOOKUP($A200,'[3]Master From ECAP'!$A:$AJ,3,FALSE)</f>
        <v>1601 Lake Shore Blvd W</v>
      </c>
      <c r="D200" s="47" t="str">
        <f>VLOOKUP($A200,'[3]Master From ECAP'!$A:$AJ,4,FALSE)</f>
        <v>Toronto</v>
      </c>
      <c r="E200" s="47" t="str">
        <f>VLOOKUP($A200,'[3]Master From ECAP'!$A:$AJ,5,FALSE)</f>
        <v>M6K 3C1</v>
      </c>
      <c r="F200" s="47">
        <f>VLOOKUP($A200,'[3]Master From ECAP'!$A:$AJ,6,FALSE)</f>
        <v>28503</v>
      </c>
      <c r="G200" s="47" t="s">
        <v>53</v>
      </c>
      <c r="H200" s="47">
        <f>VLOOKUP($A200,'[3]Master From ECAP'!$A:$AJ,8,FALSE)</f>
        <v>100</v>
      </c>
      <c r="I200" s="47">
        <f>VLOOKUP($A200,'[3]Master From ECAP'!$A:$AJ,9,FALSE)</f>
        <v>0</v>
      </c>
      <c r="J200" s="47">
        <f>VLOOKUP($A200,'[3]Master From ECAP'!$A:$AJ,10,FALSE)</f>
        <v>412637.33148400002</v>
      </c>
      <c r="K200" s="47" t="str">
        <f>VLOOKUP($A200,'[3]Master From ECAP'!$A:$AJ,11,FALSE)</f>
        <v>kWh</v>
      </c>
      <c r="L200" s="47">
        <f>VLOOKUP($A200,'[3]Master From ECAP'!$A:$AJ,12,FALSE)</f>
        <v>0</v>
      </c>
      <c r="M200" s="47" t="s">
        <v>46</v>
      </c>
      <c r="AF200" s="48">
        <f>VLOOKUP($A200,'[3]Calculated Master'!$A:$P,13,FALSE)</f>
        <v>16505.493259360002</v>
      </c>
      <c r="AG200" s="49">
        <f>IF(F200&gt;0,VLOOKUP($A200,'[3]Calculated Master'!$A:$P,14,FALSE),"")</f>
        <v>14.477039287310619</v>
      </c>
      <c r="AH200" s="49" t="str">
        <f>IF(I200&gt;0,VLOOKUP($A200,'[3]Calculated Master'!$A:$P,15,FALSE),"")</f>
        <v/>
      </c>
      <c r="AI200" s="47" t="str">
        <f>VLOOKUP($A200,'[3]Master From ECAP'!$A:$AJ,35,FALSE)</f>
        <v>LSB1601</v>
      </c>
      <c r="AJ200" s="47" t="str">
        <f>VLOOKUP($A200,'[3]Master From ECAP'!$A:$AJ,36,FALSE)</f>
        <v>Cultural Facilities</v>
      </c>
    </row>
    <row r="201" spans="1:36" ht="15">
      <c r="A201" s="46" t="s">
        <v>244</v>
      </c>
      <c r="B201" s="47" t="str">
        <f>VLOOKUP(VLOOKUP(A201,'[3]Calculated Master'!A:Z,2,FALSE),'[3]Conversion Factors'!A:C,2,FALSE)</f>
        <v>Cultural facilities</v>
      </c>
      <c r="C201" s="47" t="str">
        <f>VLOOKUP($A201,'[3]Master From ECAP'!$A:$AJ,3,FALSE)</f>
        <v>201 Winchester St</v>
      </c>
      <c r="D201" s="47" t="str">
        <f>VLOOKUP($A201,'[3]Master From ECAP'!$A:$AJ,4,FALSE)</f>
        <v>Toronto</v>
      </c>
      <c r="E201" s="47" t="str">
        <f>VLOOKUP($A201,'[3]Master From ECAP'!$A:$AJ,5,FALSE)</f>
        <v>M4X 1B8</v>
      </c>
      <c r="F201" s="47">
        <f>VLOOKUP($A201,'[3]Master From ECAP'!$A:$AJ,6,FALSE)</f>
        <v>23713</v>
      </c>
      <c r="G201" s="47" t="s">
        <v>53</v>
      </c>
      <c r="H201" s="47">
        <f>VLOOKUP($A201,'[3]Master From ECAP'!$A:$AJ,8,FALSE)</f>
        <v>100</v>
      </c>
      <c r="I201" s="47">
        <f>VLOOKUP($A201,'[3]Master From ECAP'!$A:$AJ,9,FALSE)</f>
        <v>0</v>
      </c>
      <c r="J201" s="47">
        <f>VLOOKUP($A201,'[3]Master From ECAP'!$A:$AJ,10,FALSE)</f>
        <v>70039.381431000002</v>
      </c>
      <c r="K201" s="47" t="str">
        <f>VLOOKUP($A201,'[3]Master From ECAP'!$A:$AJ,11,FALSE)</f>
        <v>kWh</v>
      </c>
      <c r="L201" s="47">
        <f>VLOOKUP($A201,'[3]Master From ECAP'!$A:$AJ,12,FALSE)</f>
        <v>11168.768381</v>
      </c>
      <c r="M201" s="47" t="s">
        <v>46</v>
      </c>
      <c r="AF201" s="48">
        <f>VLOOKUP($A201,'[3]Calculated Master'!$A:$P,13,FALSE)</f>
        <v>24018.772862941893</v>
      </c>
      <c r="AG201" s="49">
        <f>IF(F201&gt;0,VLOOKUP($A201,'[3]Calculated Master'!$A:$P,14,FALSE),"")</f>
        <v>7.9258443207083253</v>
      </c>
      <c r="AH201" s="49" t="str">
        <f>IF(I201&gt;0,VLOOKUP($A201,'[3]Calculated Master'!$A:$P,15,FALSE),"")</f>
        <v/>
      </c>
      <c r="AI201" s="47" t="str">
        <f>VLOOKUP($A201,'[3]Master From ECAP'!$A:$AJ,35,FALSE)</f>
        <v>RDF</v>
      </c>
      <c r="AJ201" s="47" t="str">
        <f>VLOOKUP($A201,'[3]Master From ECAP'!$A:$AJ,36,FALSE)</f>
        <v>Cultural Facilities</v>
      </c>
    </row>
    <row r="202" spans="1:36" ht="15">
      <c r="A202" s="46" t="s">
        <v>245</v>
      </c>
      <c r="B202" s="47" t="str">
        <f>VLOOKUP(VLOOKUP(A202,'[3]Calculated Master'!A:Z,2,FALSE),'[3]Conversion Factors'!A:C,2,FALSE)</f>
        <v>Cultural facilities</v>
      </c>
      <c r="C202" s="47" t="str">
        <f>VLOOKUP($A202,'[3]Master From ECAP'!$A:$AJ,3,FALSE)</f>
        <v>222 Bremner Bv</v>
      </c>
      <c r="D202" s="47" t="str">
        <f>VLOOKUP($A202,'[3]Master From ECAP'!$A:$AJ,4,FALSE)</f>
        <v>Toronto</v>
      </c>
      <c r="E202" s="47" t="str">
        <f>VLOOKUP($A202,'[3]Master From ECAP'!$A:$AJ,5,FALSE)</f>
        <v>M5V 3L9</v>
      </c>
      <c r="F202" s="47">
        <f>VLOOKUP($A202,'[3]Master From ECAP'!$A:$AJ,6,FALSE)</f>
        <v>94001</v>
      </c>
      <c r="G202" s="47" t="s">
        <v>53</v>
      </c>
      <c r="H202" s="47">
        <f>VLOOKUP($A202,'[3]Master From ECAP'!$A:$AJ,8,FALSE)</f>
        <v>100</v>
      </c>
      <c r="I202" s="47">
        <f>VLOOKUP($A202,'[3]Master From ECAP'!$A:$AJ,9,FALSE)</f>
        <v>0</v>
      </c>
      <c r="J202" s="47">
        <f>VLOOKUP($A202,'[3]Master From ECAP'!$A:$AJ,10,FALSE)</f>
        <v>146896.883287</v>
      </c>
      <c r="K202" s="47" t="str">
        <f>VLOOKUP($A202,'[3]Master From ECAP'!$A:$AJ,11,FALSE)</f>
        <v>kWh</v>
      </c>
      <c r="L202" s="47">
        <f>VLOOKUP($A202,'[3]Master From ECAP'!$A:$AJ,12,FALSE)</f>
        <v>0</v>
      </c>
      <c r="M202" s="47" t="s">
        <v>46</v>
      </c>
      <c r="AF202" s="48">
        <f>VLOOKUP($A202,'[3]Calculated Master'!$A:$P,13,FALSE)</f>
        <v>5875.8753314800006</v>
      </c>
      <c r="AG202" s="49">
        <f>IF(F202&gt;0,VLOOKUP($A202,'[3]Calculated Master'!$A:$P,14,FALSE),"")</f>
        <v>1.56272268760276</v>
      </c>
      <c r="AH202" s="49" t="str">
        <f>IF(I202&gt;0,VLOOKUP($A202,'[3]Calculated Master'!$A:$P,15,FALSE),"")</f>
        <v/>
      </c>
      <c r="AI202" s="47" t="str">
        <f>VLOOKUP($A202,'[3]Master From ECAP'!$A:$AJ,35,FALSE)</f>
        <v>RHCX</v>
      </c>
      <c r="AJ202" s="47" t="str">
        <f>VLOOKUP($A202,'[3]Master From ECAP'!$A:$AJ,36,FALSE)</f>
        <v>Cultural Facilities</v>
      </c>
    </row>
    <row r="203" spans="1:36" ht="15">
      <c r="A203" s="46" t="s">
        <v>246</v>
      </c>
      <c r="B203" s="47" t="str">
        <f>VLOOKUP(VLOOKUP(A203,'[3]Calculated Master'!A:Z,2,FALSE),'[3]Conversion Factors'!A:C,2,FALSE)</f>
        <v>Cultural facilities</v>
      </c>
      <c r="C203" s="47" t="str">
        <f>VLOOKUP($A203,'[3]Master From ECAP'!$A:$AJ,3,FALSE)</f>
        <v>285 Spadina Rd</v>
      </c>
      <c r="D203" s="47" t="str">
        <f>VLOOKUP($A203,'[3]Master From ECAP'!$A:$AJ,4,FALSE)</f>
        <v>Toronto</v>
      </c>
      <c r="E203" s="47" t="str">
        <f>VLOOKUP($A203,'[3]Master From ECAP'!$A:$AJ,5,FALSE)</f>
        <v>M5R 2V5</v>
      </c>
      <c r="F203" s="47">
        <f>VLOOKUP($A203,'[3]Master From ECAP'!$A:$AJ,6,FALSE)</f>
        <v>27588</v>
      </c>
      <c r="G203" s="47" t="s">
        <v>53</v>
      </c>
      <c r="H203" s="47">
        <f>VLOOKUP($A203,'[3]Master From ECAP'!$A:$AJ,8,FALSE)</f>
        <v>100</v>
      </c>
      <c r="I203" s="47">
        <f>VLOOKUP($A203,'[3]Master From ECAP'!$A:$AJ,9,FALSE)</f>
        <v>0</v>
      </c>
      <c r="J203" s="47">
        <f>VLOOKUP($A203,'[3]Master From ECAP'!$A:$AJ,10,FALSE)</f>
        <v>88622.949561999994</v>
      </c>
      <c r="K203" s="47" t="str">
        <f>VLOOKUP($A203,'[3]Master From ECAP'!$A:$AJ,11,FALSE)</f>
        <v>kWh</v>
      </c>
      <c r="L203" s="47">
        <f>VLOOKUP($A203,'[3]Master From ECAP'!$A:$AJ,12,FALSE)</f>
        <v>53629.088879000003</v>
      </c>
      <c r="M203" s="47" t="s">
        <v>46</v>
      </c>
      <c r="AF203" s="48">
        <f>VLOOKUP($A203,'[3]Calculated Master'!$A:$P,13,FALSE)</f>
        <v>105423.56183502752</v>
      </c>
      <c r="AG203" s="49">
        <f>IF(F203&gt;0,VLOOKUP($A203,'[3]Calculated Master'!$A:$P,14,FALSE),"")</f>
        <v>23.733945731948285</v>
      </c>
      <c r="AH203" s="49" t="str">
        <f>IF(I203&gt;0,VLOOKUP($A203,'[3]Calculated Master'!$A:$P,15,FALSE),"")</f>
        <v/>
      </c>
      <c r="AI203" s="47" t="str">
        <f>VLOOKUP($A203,'[3]Master From ECAP'!$A:$AJ,35,FALSE)</f>
        <v>SHS</v>
      </c>
      <c r="AJ203" s="47" t="str">
        <f>VLOOKUP($A203,'[3]Master From ECAP'!$A:$AJ,36,FALSE)</f>
        <v>Cultural Facilities</v>
      </c>
    </row>
    <row r="204" spans="1:36" ht="15">
      <c r="A204" s="46" t="s">
        <v>247</v>
      </c>
      <c r="B204" s="47" t="str">
        <f>VLOOKUP(VLOOKUP(A204,'[3]Calculated Master'!A:Z,2,FALSE),'[3]Conversion Factors'!A:C,2,FALSE)</f>
        <v>Cultural facilities</v>
      </c>
      <c r="C204" s="47" t="str">
        <f>VLOOKUP($A204,'[3]Master From ECAP'!$A:$AJ,3,FALSE)</f>
        <v>91 Front St E</v>
      </c>
      <c r="D204" s="47" t="str">
        <f>VLOOKUP($A204,'[3]Master From ECAP'!$A:$AJ,4,FALSE)</f>
        <v>Toronto</v>
      </c>
      <c r="E204" s="47" t="str">
        <f>VLOOKUP($A204,'[3]Master From ECAP'!$A:$AJ,5,FALSE)</f>
        <v>M5E 1C2</v>
      </c>
      <c r="F204" s="47">
        <f>VLOOKUP($A204,'[3]Master From ECAP'!$A:$AJ,6,FALSE)</f>
        <v>99114</v>
      </c>
      <c r="G204" s="47" t="s">
        <v>53</v>
      </c>
      <c r="H204" s="47">
        <f>VLOOKUP($A204,'[3]Master From ECAP'!$A:$AJ,8,FALSE)</f>
        <v>100</v>
      </c>
      <c r="I204" s="47">
        <f>VLOOKUP($A204,'[3]Master From ECAP'!$A:$AJ,9,FALSE)</f>
        <v>0</v>
      </c>
      <c r="J204" s="47">
        <f>VLOOKUP($A204,'[3]Master From ECAP'!$A:$AJ,10,FALSE)</f>
        <v>5005492.8899680004</v>
      </c>
      <c r="K204" s="47" t="str">
        <f>VLOOKUP($A204,'[3]Master From ECAP'!$A:$AJ,11,FALSE)</f>
        <v>kWh</v>
      </c>
      <c r="L204" s="47">
        <f>VLOOKUP($A204,'[3]Master From ECAP'!$A:$AJ,12,FALSE)</f>
        <v>200942.501212</v>
      </c>
      <c r="M204" s="47" t="s">
        <v>46</v>
      </c>
      <c r="AF204" s="48">
        <f>VLOOKUP($A204,'[3]Calculated Master'!$A:$P,13,FALSE)</f>
        <v>581948.17572614434</v>
      </c>
      <c r="AG204" s="49">
        <f>IF(F204&gt;0,VLOOKUP($A204,'[3]Calculated Master'!$A:$P,14,FALSE),"")</f>
        <v>71.905211082324826</v>
      </c>
      <c r="AH204" s="49" t="str">
        <f>IF(I204&gt;0,VLOOKUP($A204,'[3]Calculated Master'!$A:$P,15,FALSE),"")</f>
        <v/>
      </c>
      <c r="AI204" s="47" t="str">
        <f>VLOOKUP($A204,'[3]Master From ECAP'!$A:$AJ,35,FALSE)</f>
        <v>SLMS</v>
      </c>
      <c r="AJ204" s="47" t="str">
        <f>VLOOKUP($A204,'[3]Master From ECAP'!$A:$AJ,36,FALSE)</f>
        <v>Cultural Facilities</v>
      </c>
    </row>
    <row r="205" spans="1:36" ht="15">
      <c r="A205" s="46" t="s">
        <v>248</v>
      </c>
      <c r="B205" s="47" t="str">
        <f>VLOOKUP(VLOOKUP(A205,'[3]Calculated Master'!A:Z,2,FALSE),'[3]Conversion Factors'!A:C,2,FALSE)</f>
        <v>Cultural facilities</v>
      </c>
      <c r="C205" s="47" t="str">
        <f>VLOOKUP($A205,'[3]Master From ECAP'!$A:$AJ,3,FALSE)</f>
        <v>125 The Esplanade</v>
      </c>
      <c r="D205" s="47" t="str">
        <f>VLOOKUP($A205,'[3]Master From ECAP'!$A:$AJ,4,FALSE)</f>
        <v>Toronto</v>
      </c>
      <c r="E205" s="47" t="str">
        <f>VLOOKUP($A205,'[3]Master From ECAP'!$A:$AJ,5,FALSE)</f>
        <v>M5E 1C3</v>
      </c>
      <c r="F205" s="47">
        <f>VLOOKUP($A205,'[3]Master From ECAP'!$A:$AJ,6,FALSE)</f>
        <v>11711</v>
      </c>
      <c r="G205" s="47" t="s">
        <v>53</v>
      </c>
      <c r="H205" s="47">
        <f>VLOOKUP($A205,'[3]Master From ECAP'!$A:$AJ,8,FALSE)</f>
        <v>100</v>
      </c>
      <c r="I205" s="47">
        <f>VLOOKUP($A205,'[3]Master From ECAP'!$A:$AJ,9,FALSE)</f>
        <v>0</v>
      </c>
      <c r="J205" s="47">
        <f>VLOOKUP($A205,'[3]Master From ECAP'!$A:$AJ,10,FALSE)</f>
        <v>125593.57035499999</v>
      </c>
      <c r="K205" s="47" t="str">
        <f>VLOOKUP($A205,'[3]Master From ECAP'!$A:$AJ,11,FALSE)</f>
        <v>kWh</v>
      </c>
      <c r="L205" s="47">
        <f>VLOOKUP($A205,'[3]Master From ECAP'!$A:$AJ,12,FALSE)</f>
        <v>25732.666666999998</v>
      </c>
      <c r="M205" s="47" t="s">
        <v>46</v>
      </c>
      <c r="AF205" s="48">
        <f>VLOOKUP($A205,'[3]Calculated Master'!$A:$P,13,FALSE)</f>
        <v>53907.832354833226</v>
      </c>
      <c r="AG205" s="49">
        <f>IF(F205&gt;0,VLOOKUP($A205,'[3]Calculated Master'!$A:$P,14,FALSE),"")</f>
        <v>33.920875303532291</v>
      </c>
      <c r="AH205" s="49" t="str">
        <f>IF(I205&gt;0,VLOOKUP($A205,'[3]Calculated Master'!$A:$P,15,FALSE),"")</f>
        <v/>
      </c>
      <c r="AI205" s="47" t="str">
        <f>VLOOKUP($A205,'[3]Master From ECAP'!$A:$AJ,35,FALSE)</f>
        <v>TEMP-SLMN</v>
      </c>
      <c r="AJ205" s="47" t="str">
        <f>VLOOKUP($A205,'[3]Master From ECAP'!$A:$AJ,36,FALSE)</f>
        <v>Cultural Facilities</v>
      </c>
    </row>
    <row r="206" spans="1:36" ht="15">
      <c r="A206" s="46" t="s">
        <v>249</v>
      </c>
      <c r="B206" s="47" t="str">
        <f>VLOOKUP(VLOOKUP(A206,'[3]Calculated Master'!A:Z,2,FALSE),'[3]Conversion Factors'!A:C,2,FALSE)</f>
        <v>Cultural facilities</v>
      </c>
      <c r="C206" s="47" t="str">
        <f>VLOOKUP($A206,'[3]Master From ECAP'!$A:$AJ,3,FALSE)</f>
        <v>0 Queen St E Unit Bridge</v>
      </c>
      <c r="D206" s="47" t="str">
        <f>VLOOKUP($A206,'[3]Master From ECAP'!$A:$AJ,4,FALSE)</f>
        <v>Toronto</v>
      </c>
      <c r="E206" s="47" t="str">
        <f>VLOOKUP($A206,'[3]Master From ECAP'!$A:$AJ,5,FALSE)</f>
        <v>M5A 4C2</v>
      </c>
      <c r="F206" s="47">
        <f>VLOOKUP($A206,'[3]Master From ECAP'!$A:$AJ,6,FALSE)</f>
        <v>0</v>
      </c>
      <c r="G206" s="47" t="s">
        <v>53</v>
      </c>
      <c r="H206" s="47">
        <f>VLOOKUP($A206,'[3]Master From ECAP'!$A:$AJ,8,FALSE)</f>
        <v>100</v>
      </c>
      <c r="I206" s="47">
        <f>VLOOKUP($A206,'[3]Master From ECAP'!$A:$AJ,9,FALSE)</f>
        <v>0</v>
      </c>
      <c r="J206" s="47">
        <f>VLOOKUP($A206,'[3]Master From ECAP'!$A:$AJ,10,FALSE)</f>
        <v>18178.74798</v>
      </c>
      <c r="K206" s="47" t="str">
        <f>VLOOKUP($A206,'[3]Master From ECAP'!$A:$AJ,11,FALSE)</f>
        <v>kWh</v>
      </c>
      <c r="L206" s="47">
        <f>VLOOKUP($A206,'[3]Master From ECAP'!$A:$AJ,12,FALSE)</f>
        <v>0</v>
      </c>
      <c r="M206" s="47" t="s">
        <v>46</v>
      </c>
      <c r="AF206" s="48">
        <f>VLOOKUP($A206,'[3]Calculated Master'!$A:$P,13,FALSE)</f>
        <v>727.1499192</v>
      </c>
      <c r="AG206" s="49" t="str">
        <f>IF(F206&gt;0,VLOOKUP($A206,'[3]Calculated Master'!$A:$P,14,FALSE),"")</f>
        <v/>
      </c>
      <c r="AH206" s="49" t="str">
        <f>IF(I206&gt;0,VLOOKUP($A206,'[3]Calculated Master'!$A:$P,15,FALSE),"")</f>
        <v/>
      </c>
      <c r="AI206" s="47" t="str">
        <f>VLOOKUP($A206,'[3]Master From ECAP'!$A:$AJ,35,FALSE)</f>
        <v>TCM</v>
      </c>
      <c r="AJ206" s="47" t="str">
        <f>VLOOKUP($A206,'[3]Master From ECAP'!$A:$AJ,36,FALSE)</f>
        <v>Cultural Facilities</v>
      </c>
    </row>
    <row r="207" spans="1:36" ht="15">
      <c r="A207" s="46" t="s">
        <v>250</v>
      </c>
      <c r="B207" s="47" t="str">
        <f>VLOOKUP(VLOOKUP(A207,'[3]Calculated Master'!A:Z,2,FALSE),'[3]Conversion Factors'!A:C,2,FALSE)</f>
        <v>Cultural facilities</v>
      </c>
      <c r="C207" s="47" t="str">
        <f>VLOOKUP($A207,'[3]Master From ECAP'!$A:$AJ,3,FALSE)</f>
        <v>355 Lesmill Rd.</v>
      </c>
      <c r="D207" s="47" t="str">
        <f>VLOOKUP($A207,'[3]Master From ECAP'!$A:$AJ,4,FALSE)</f>
        <v>North York</v>
      </c>
      <c r="E207" s="47" t="str">
        <f>VLOOKUP($A207,'[3]Master From ECAP'!$A:$AJ,5,FALSE)</f>
        <v>M3B 2W8</v>
      </c>
      <c r="F207" s="47">
        <f>VLOOKUP($A207,'[3]Master From ECAP'!$A:$AJ,6,FALSE)</f>
        <v>1744</v>
      </c>
      <c r="G207" s="47" t="s">
        <v>53</v>
      </c>
      <c r="H207" s="47">
        <f>VLOOKUP($A207,'[3]Master From ECAP'!$A:$AJ,8,FALSE)</f>
        <v>100</v>
      </c>
      <c r="I207" s="47">
        <f>VLOOKUP($A207,'[3]Master From ECAP'!$A:$AJ,9,FALSE)</f>
        <v>0</v>
      </c>
      <c r="J207" s="47">
        <f>VLOOKUP($A207,'[3]Master From ECAP'!$A:$AJ,10,FALSE)</f>
        <v>25159.259082999997</v>
      </c>
      <c r="K207" s="47" t="str">
        <f>VLOOKUP($A207,'[3]Master From ECAP'!$A:$AJ,11,FALSE)</f>
        <v>kWh</v>
      </c>
      <c r="L207" s="47">
        <f>VLOOKUP($A207,'[3]Master From ECAP'!$A:$AJ,12,FALSE)</f>
        <v>5530.4049690000002</v>
      </c>
      <c r="M207" s="47" t="s">
        <v>46</v>
      </c>
      <c r="AF207" s="48">
        <f>VLOOKUP($A207,'[3]Calculated Master'!$A:$P,13,FALSE)</f>
        <v>11512.42537887961</v>
      </c>
      <c r="AG207" s="49">
        <f>IF(F207&gt;0,VLOOKUP($A207,'[3]Calculated Master'!$A:$P,14,FALSE),"")</f>
        <v>47.902784078541345</v>
      </c>
      <c r="AH207" s="49" t="str">
        <f>IF(I207&gt;0,VLOOKUP($A207,'[3]Calculated Master'!$A:$P,15,FALSE),"")</f>
        <v/>
      </c>
      <c r="AI207" s="47" t="str">
        <f>VLOOKUP($A207,'[3]Master From ECAP'!$A:$AJ,35,FALSE)</f>
        <v>WGH</v>
      </c>
      <c r="AJ207" s="47" t="str">
        <f>VLOOKUP($A207,'[3]Master From ECAP'!$A:$AJ,36,FALSE)</f>
        <v>Cultural Facilities</v>
      </c>
    </row>
    <row r="208" spans="1:36" ht="15">
      <c r="A208" s="46" t="s">
        <v>251</v>
      </c>
      <c r="B208" s="47" t="str">
        <f>VLOOKUP(VLOOKUP(A208,'[3]Calculated Master'!A:Z,2,FALSE),'[3]Conversion Factors'!A:C,2,FALSE)</f>
        <v>Cultural facilities</v>
      </c>
      <c r="C208" s="47" t="str">
        <f>VLOOKUP($A208,'[3]Master From ECAP'!$A:$AJ,3,FALSE)</f>
        <v>1650 Finch Ave  E</v>
      </c>
      <c r="D208" s="47" t="str">
        <f>VLOOKUP($A208,'[3]Master From ECAP'!$A:$AJ,4,FALSE)</f>
        <v>North York</v>
      </c>
      <c r="E208" s="47" t="str">
        <f>VLOOKUP($A208,'[3]Master From ECAP'!$A:$AJ,5,FALSE)</f>
        <v>M3J 2G8</v>
      </c>
      <c r="F208" s="47">
        <f>VLOOKUP($A208,'[3]Master From ECAP'!$A:$AJ,6,FALSE)</f>
        <v>2002</v>
      </c>
      <c r="G208" s="47" t="s">
        <v>53</v>
      </c>
      <c r="H208" s="47">
        <f>VLOOKUP($A208,'[3]Master From ECAP'!$A:$AJ,8,FALSE)</f>
        <v>100</v>
      </c>
      <c r="I208" s="47">
        <f>VLOOKUP($A208,'[3]Master From ECAP'!$A:$AJ,9,FALSE)</f>
        <v>0</v>
      </c>
      <c r="J208" s="47">
        <f>VLOOKUP($A208,'[3]Master From ECAP'!$A:$AJ,10,FALSE)</f>
        <v>11592.822161</v>
      </c>
      <c r="K208" s="47" t="str">
        <f>VLOOKUP($A208,'[3]Master From ECAP'!$A:$AJ,11,FALSE)</f>
        <v>kWh</v>
      </c>
      <c r="L208" s="47">
        <f>VLOOKUP($A208,'[3]Master From ECAP'!$A:$AJ,12,FALSE)</f>
        <v>7106.5998060000002</v>
      </c>
      <c r="M208" s="47" t="s">
        <v>46</v>
      </c>
      <c r="AF208" s="48">
        <f>VLOOKUP($A208,'[3]Calculated Master'!$A:$P,13,FALSE)</f>
        <v>13964.049471900142</v>
      </c>
      <c r="AG208" s="49">
        <f>IF(F208&gt;0,VLOOKUP($A208,'[3]Calculated Master'!$A:$P,14,FALSE),"")</f>
        <v>43.264462365444189</v>
      </c>
      <c r="AH208" s="49" t="str">
        <f>IF(I208&gt;0,VLOOKUP($A208,'[3]Calculated Master'!$A:$P,15,FALSE),"")</f>
        <v/>
      </c>
      <c r="AI208" s="47" t="str">
        <f>VLOOKUP($A208,'[3]Master From ECAP'!$A:$AJ,35,FALSE)</f>
        <v>ZMC</v>
      </c>
      <c r="AJ208" s="47" t="str">
        <f>VLOOKUP($A208,'[3]Master From ECAP'!$A:$AJ,36,FALSE)</f>
        <v>Cultural Facilities</v>
      </c>
    </row>
    <row r="209" spans="1:36" ht="15">
      <c r="A209" s="46" t="s">
        <v>252</v>
      </c>
      <c r="B209" s="47" t="str">
        <f>VLOOKUP(VLOOKUP(A209,'[3]Calculated Master'!A:Z,2,FALSE),'[3]Conversion Factors'!A:C,2,FALSE)</f>
        <v>Cultural facilities</v>
      </c>
      <c r="C209" s="47" t="str">
        <f>VLOOKUP($A209,'[3]Master From ECAP'!$A:$AJ,3,FALSE)</f>
        <v>1091 Finch Ave. E</v>
      </c>
      <c r="D209" s="47" t="str">
        <f>VLOOKUP($A209,'[3]Master From ECAP'!$A:$AJ,4,FALSE)</f>
        <v>North York</v>
      </c>
      <c r="E209" s="47" t="str">
        <f>VLOOKUP($A209,'[3]Master From ECAP'!$A:$AJ,5,FALSE)</f>
        <v>M2J 2X3</v>
      </c>
      <c r="F209" s="47">
        <f>VLOOKUP($A209,'[3]Master From ECAP'!$A:$AJ,6,FALSE)</f>
        <v>1582</v>
      </c>
      <c r="G209" s="47" t="s">
        <v>53</v>
      </c>
      <c r="H209" s="47">
        <f>VLOOKUP($A209,'[3]Master From ECAP'!$A:$AJ,8,FALSE)</f>
        <v>100</v>
      </c>
      <c r="I209" s="47">
        <f>VLOOKUP($A209,'[3]Master From ECAP'!$A:$AJ,9,FALSE)</f>
        <v>0</v>
      </c>
      <c r="J209" s="47">
        <f>VLOOKUP($A209,'[3]Master From ECAP'!$A:$AJ,10,FALSE)</f>
        <v>19619.515552000001</v>
      </c>
      <c r="K209" s="47" t="str">
        <f>VLOOKUP($A209,'[3]Master From ECAP'!$A:$AJ,11,FALSE)</f>
        <v>kWh</v>
      </c>
      <c r="L209" s="47">
        <f>VLOOKUP($A209,'[3]Master From ECAP'!$A:$AJ,12,FALSE)</f>
        <v>3755.385616</v>
      </c>
      <c r="M209" s="47" t="s">
        <v>46</v>
      </c>
      <c r="AF209" s="48">
        <f>VLOOKUP($A209,'[3]Calculated Master'!$A:$P,13,FALSE)</f>
        <v>7918.8491229390411</v>
      </c>
      <c r="AG209" s="49">
        <f>IF(F209&gt;0,VLOOKUP($A209,'[3]Calculated Master'!$A:$P,14,FALSE),"")</f>
        <v>37.461603564692965</v>
      </c>
      <c r="AH209" s="49" t="str">
        <f>IF(I209&gt;0,VLOOKUP($A209,'[3]Calculated Master'!$A:$P,15,FALSE),"")</f>
        <v/>
      </c>
      <c r="AI209" s="47" t="str">
        <f>VLOOKUP($A209,'[3]Master From ECAP'!$A:$AJ,35,FALSE)</f>
        <v>ZSHX</v>
      </c>
      <c r="AJ209" s="47" t="str">
        <f>VLOOKUP($A209,'[3]Master From ECAP'!$A:$AJ,36,FALSE)</f>
        <v>Cultural Facilities</v>
      </c>
    </row>
    <row r="210" spans="1:36" ht="15">
      <c r="A210" s="46" t="s">
        <v>253</v>
      </c>
      <c r="B210" s="47" t="str">
        <f>VLOOKUP(VLOOKUP(A210,'[3]Calculated Master'!A:Z,2,FALSE),'[3]Conversion Factors'!A:C,2,FALSE)</f>
        <v>Other</v>
      </c>
      <c r="C210" s="47" t="str">
        <f>VLOOKUP($A210,'[3]Master From ECAP'!$A:$AJ,3,FALSE)</f>
        <v>100 Queen St W</v>
      </c>
      <c r="D210" s="47" t="str">
        <f>VLOOKUP($A210,'[3]Master From ECAP'!$A:$AJ,4,FALSE)</f>
        <v>Toronto</v>
      </c>
      <c r="E210" s="47" t="str">
        <f>VLOOKUP($A210,'[3]Master From ECAP'!$A:$AJ,5,FALSE)</f>
        <v>M5H 2N1</v>
      </c>
      <c r="F210" s="47">
        <f>VLOOKUP($A210,'[3]Master From ECAP'!$A:$AJ,6,FALSE)</f>
        <v>1</v>
      </c>
      <c r="G210" s="47" t="s">
        <v>53</v>
      </c>
      <c r="H210" s="47">
        <f>VLOOKUP($A210,'[3]Master From ECAP'!$A:$AJ,8,FALSE)</f>
        <v>168</v>
      </c>
      <c r="I210" s="47">
        <f>VLOOKUP($A210,'[3]Master From ECAP'!$A:$AJ,9,FALSE)</f>
        <v>0</v>
      </c>
      <c r="J210" s="47">
        <f>VLOOKUP($A210,'[3]Master From ECAP'!$A:$AJ,10,FALSE)</f>
        <v>0</v>
      </c>
      <c r="K210" s="47">
        <f>VLOOKUP($A210,'[3]Master From ECAP'!$A:$AJ,11,FALSE)</f>
        <v>0</v>
      </c>
      <c r="L210" s="47">
        <f>VLOOKUP($A210,'[3]Master From ECAP'!$A:$AJ,12,FALSE)</f>
        <v>9830.16129</v>
      </c>
      <c r="M210" s="47" t="s">
        <v>46</v>
      </c>
      <c r="AF210" s="48">
        <f>VLOOKUP($A210,'[3]Calculated Master'!$A:$P,13,FALSE)</f>
        <v>18674.259101000102</v>
      </c>
      <c r="AG210" s="49">
        <f>IF(F210&gt;0,VLOOKUP($A210,'[3]Calculated Master'!$A:$P,14,FALSE),"")</f>
        <v>103774.53540288404</v>
      </c>
      <c r="AH210" s="49" t="str">
        <f>IF(I210&gt;0,VLOOKUP($A210,'[3]Calculated Master'!$A:$P,15,FALSE),"")</f>
        <v/>
      </c>
      <c r="AI210" s="47" t="str">
        <f>VLOOKUP($A210,'[3]Master From ECAP'!$A:$AJ,35,FALSE)</f>
        <v>CHEF</v>
      </c>
      <c r="AJ210" s="47" t="str">
        <f>VLOOKUP($A210,'[3]Master From ECAP'!$A:$AJ,36,FALSE)</f>
        <v>EDC - Others</v>
      </c>
    </row>
    <row r="211" spans="1:36" ht="15">
      <c r="A211" s="46" t="s">
        <v>254</v>
      </c>
      <c r="B211" s="47" t="str">
        <f>VLOOKUP(VLOOKUP(A211,'[3]Calculated Master'!A:Z,2,FALSE),'[3]Conversion Factors'!A:C,2,FALSE)</f>
        <v>Other</v>
      </c>
      <c r="C211" s="47" t="str">
        <f>VLOOKUP($A211,'[3]Master From ECAP'!$A:$AJ,3,FALSE)</f>
        <v>City Hall</v>
      </c>
      <c r="D211" s="47" t="str">
        <f>VLOOKUP($A211,'[3]Master From ECAP'!$A:$AJ,4,FALSE)</f>
        <v>Toronto</v>
      </c>
      <c r="E211" s="47" t="str">
        <f>VLOOKUP($A211,'[3]Master From ECAP'!$A:$AJ,5,FALSE)</f>
        <v>M5H 2N2</v>
      </c>
      <c r="F211" s="47">
        <f>VLOOKUP($A211,'[3]Master From ECAP'!$A:$AJ,6,FALSE)</f>
        <v>54</v>
      </c>
      <c r="G211" s="47" t="s">
        <v>53</v>
      </c>
      <c r="H211" s="47">
        <f>VLOOKUP($A211,'[3]Master From ECAP'!$A:$AJ,8,FALSE)</f>
        <v>168</v>
      </c>
      <c r="I211" s="47">
        <f>VLOOKUP($A211,'[3]Master From ECAP'!$A:$AJ,9,FALSE)</f>
        <v>0</v>
      </c>
      <c r="J211" s="47">
        <f>VLOOKUP($A211,'[3]Master From ECAP'!$A:$AJ,10,FALSE)</f>
        <v>459240.08691000001</v>
      </c>
      <c r="K211" s="47" t="str">
        <f>VLOOKUP($A211,'[3]Master From ECAP'!$A:$AJ,11,FALSE)</f>
        <v>kWh</v>
      </c>
      <c r="L211" s="47">
        <f>VLOOKUP($A211,'[3]Master From ECAP'!$A:$AJ,12,FALSE)</f>
        <v>0</v>
      </c>
      <c r="M211" s="47" t="s">
        <v>46</v>
      </c>
      <c r="AF211" s="48">
        <f>VLOOKUP($A211,'[3]Calculated Master'!$A:$P,13,FALSE)</f>
        <v>18369.6034764</v>
      </c>
      <c r="AG211" s="49">
        <f>IF(F211&gt;0,VLOOKUP($A211,'[3]Calculated Master'!$A:$P,14,FALSE),"")</f>
        <v>8504.4814890807793</v>
      </c>
      <c r="AH211" s="49" t="str">
        <f>IF(I211&gt;0,VLOOKUP($A211,'[3]Calculated Master'!$A:$P,15,FALSE),"")</f>
        <v/>
      </c>
      <c r="AI211" s="47" t="str">
        <f>VLOOKUP($A211,'[3]Master From ECAP'!$A:$AJ,35,FALSE)</f>
        <v>ECONOM</v>
      </c>
      <c r="AJ211" s="47" t="str">
        <f>VLOOKUP($A211,'[3]Master From ECAP'!$A:$AJ,36,FALSE)</f>
        <v>EDC - Others</v>
      </c>
    </row>
    <row r="212" spans="1:36" ht="15">
      <c r="A212" s="46" t="s">
        <v>255</v>
      </c>
      <c r="B212" s="47" t="str">
        <f>VLOOKUP(VLOOKUP(A212,'[3]Calculated Master'!A:Z,2,FALSE),'[3]Conversion Factors'!A:C,2,FALSE)</f>
        <v>Other</v>
      </c>
      <c r="C212" s="47" t="str">
        <f>VLOOKUP($A212,'[3]Master From ECAP'!$A:$AJ,3,FALSE)</f>
        <v>60 Queen St W</v>
      </c>
      <c r="D212" s="47" t="str">
        <f>VLOOKUP($A212,'[3]Master From ECAP'!$A:$AJ,4,FALSE)</f>
        <v>Toronto</v>
      </c>
      <c r="E212" s="47" t="str">
        <f>VLOOKUP($A212,'[3]Master From ECAP'!$A:$AJ,5,FALSE)</f>
        <v>M5H 2M3</v>
      </c>
      <c r="F212" s="47">
        <f>VLOOKUP($A212,'[3]Master From ECAP'!$A:$AJ,6,FALSE)</f>
        <v>1</v>
      </c>
      <c r="G212" s="47" t="s">
        <v>53</v>
      </c>
      <c r="H212" s="47">
        <f>VLOOKUP($A212,'[3]Master From ECAP'!$A:$AJ,8,FALSE)</f>
        <v>168</v>
      </c>
      <c r="I212" s="47">
        <f>VLOOKUP($A212,'[3]Master From ECAP'!$A:$AJ,9,FALSE)</f>
        <v>0</v>
      </c>
      <c r="J212" s="47">
        <f>VLOOKUP($A212,'[3]Master From ECAP'!$A:$AJ,10,FALSE)</f>
        <v>9089.3719720000008</v>
      </c>
      <c r="K212" s="47" t="str">
        <f>VLOOKUP($A212,'[3]Master From ECAP'!$A:$AJ,11,FALSE)</f>
        <v>kWh</v>
      </c>
      <c r="L212" s="47">
        <f>VLOOKUP($A212,'[3]Master From ECAP'!$A:$AJ,12,FALSE)</f>
        <v>0</v>
      </c>
      <c r="M212" s="47" t="s">
        <v>46</v>
      </c>
      <c r="AF212" s="48">
        <f>VLOOKUP($A212,'[3]Calculated Master'!$A:$P,13,FALSE)</f>
        <v>363.57487888000003</v>
      </c>
      <c r="AG212" s="49">
        <f>IF(F212&gt;0,VLOOKUP($A212,'[3]Calculated Master'!$A:$P,14,FALSE),"")</f>
        <v>9089.4098443832172</v>
      </c>
      <c r="AH212" s="49" t="str">
        <f>IF(I212&gt;0,VLOOKUP($A212,'[3]Calculated Master'!$A:$P,15,FALSE),"")</f>
        <v/>
      </c>
      <c r="AI212" s="47" t="str">
        <f>VLOOKUP($A212,'[3]Master From ECAP'!$A:$AJ,35,FALSE)</f>
        <v>OCHC</v>
      </c>
      <c r="AJ212" s="47" t="str">
        <f>VLOOKUP($A212,'[3]Master From ECAP'!$A:$AJ,36,FALSE)</f>
        <v>EDC - Others</v>
      </c>
    </row>
    <row r="213" spans="1:36" ht="15">
      <c r="A213" s="46" t="s">
        <v>256</v>
      </c>
      <c r="B213" s="47" t="str">
        <f>VLOOKUP(VLOOKUP(A213,'[3]Calculated Master'!A:Z,2,FALSE),'[3]Conversion Factors'!A:C,2,FALSE)</f>
        <v>Fire stations and associated offices and facilities</v>
      </c>
      <c r="C213" s="47" t="str">
        <f>VLOOKUP($A213,'[3]Master From ECAP'!$A:$AJ,3,FALSE)</f>
        <v>895 Eastern Ave</v>
      </c>
      <c r="D213" s="47" t="str">
        <f>VLOOKUP($A213,'[3]Master From ECAP'!$A:$AJ,4,FALSE)</f>
        <v>Toronto</v>
      </c>
      <c r="E213" s="47" t="str">
        <f>VLOOKUP($A213,'[3]Master From ECAP'!$A:$AJ,5,FALSE)</f>
        <v>M4L 1A2</v>
      </c>
      <c r="F213" s="47">
        <f>VLOOKUP($A213,'[3]Master From ECAP'!$A:$AJ,6,FALSE)</f>
        <v>61214</v>
      </c>
      <c r="G213" s="47" t="s">
        <v>53</v>
      </c>
      <c r="H213" s="47">
        <f>VLOOKUP($A213,'[3]Master From ECAP'!$A:$AJ,8,FALSE)</f>
        <v>168</v>
      </c>
      <c r="I213" s="47">
        <f>VLOOKUP($A213,'[3]Master From ECAP'!$A:$AJ,9,FALSE)</f>
        <v>0</v>
      </c>
      <c r="J213" s="47">
        <f>VLOOKUP($A213,'[3]Master From ECAP'!$A:$AJ,10,FALSE)</f>
        <v>850405.15106399998</v>
      </c>
      <c r="K213" s="47" t="str">
        <f>VLOOKUP($A213,'[3]Master From ECAP'!$A:$AJ,11,FALSE)</f>
        <v>kWh</v>
      </c>
      <c r="L213" s="47">
        <f>VLOOKUP($A213,'[3]Master From ECAP'!$A:$AJ,12,FALSE)</f>
        <v>187895.64764700001</v>
      </c>
      <c r="M213" s="47" t="s">
        <v>46</v>
      </c>
      <c r="AF213" s="48">
        <f>VLOOKUP($A213,'[3]Calculated Master'!$A:$P,13,FALSE)</f>
        <v>390959.68892108946</v>
      </c>
      <c r="AG213" s="49">
        <f>IF(F213&gt;0,VLOOKUP($A213,'[3]Calculated Master'!$A:$P,14,FALSE),"")</f>
        <v>46.296201756861741</v>
      </c>
      <c r="AH213" s="49" t="str">
        <f>IF(I213&gt;0,VLOOKUP($A213,'[3]Calculated Master'!$A:$P,15,FALSE),"")</f>
        <v/>
      </c>
      <c r="AI213" s="47" t="str">
        <f>VLOOKUP($A213,'[3]Master From ECAP'!$A:$AJ,35,FALSE)</f>
        <v>FIREAC</v>
      </c>
      <c r="AJ213" s="47" t="str">
        <f>VLOOKUP($A213,'[3]Master From ECAP'!$A:$AJ,36,FALSE)</f>
        <v>Fire Stations</v>
      </c>
    </row>
    <row r="214" spans="1:36" ht="15">
      <c r="A214" s="46" t="s">
        <v>257</v>
      </c>
      <c r="B214" s="47" t="str">
        <f>VLOOKUP(VLOOKUP(A214,'[3]Calculated Master'!A:Z,2,FALSE),'[3]Conversion Factors'!A:C,2,FALSE)</f>
        <v>Fire stations and associated offices and facilities</v>
      </c>
      <c r="C214" s="47" t="str">
        <f>VLOOKUP($A214,'[3]Master From ECAP'!$A:$AJ,3,FALSE)</f>
        <v>351 Birchmount Rd</v>
      </c>
      <c r="D214" s="47" t="str">
        <f>VLOOKUP($A214,'[3]Master From ECAP'!$A:$AJ,4,FALSE)</f>
        <v>Scarborough</v>
      </c>
      <c r="E214" s="47" t="str">
        <f>VLOOKUP($A214,'[3]Master From ECAP'!$A:$AJ,5,FALSE)</f>
        <v>M1N 3K1</v>
      </c>
      <c r="F214" s="47">
        <f>VLOOKUP($A214,'[3]Master From ECAP'!$A:$AJ,6,FALSE)</f>
        <v>3272</v>
      </c>
      <c r="G214" s="47" t="s">
        <v>53</v>
      </c>
      <c r="H214" s="47">
        <f>VLOOKUP($A214,'[3]Master From ECAP'!$A:$AJ,8,FALSE)</f>
        <v>168</v>
      </c>
      <c r="I214" s="47">
        <f>VLOOKUP($A214,'[3]Master From ECAP'!$A:$AJ,9,FALSE)</f>
        <v>0</v>
      </c>
      <c r="J214" s="47">
        <f>VLOOKUP($A214,'[3]Master From ECAP'!$A:$AJ,10,FALSE)</f>
        <v>27162.980208999998</v>
      </c>
      <c r="K214" s="47" t="str">
        <f>VLOOKUP($A214,'[3]Master From ECAP'!$A:$AJ,11,FALSE)</f>
        <v>kWh</v>
      </c>
      <c r="L214" s="47">
        <f>VLOOKUP($A214,'[3]Master From ECAP'!$A:$AJ,12,FALSE)</f>
        <v>14726.047279</v>
      </c>
      <c r="M214" s="47" t="s">
        <v>46</v>
      </c>
      <c r="AF214" s="48">
        <f>VLOOKUP($A214,'[3]Calculated Master'!$A:$P,13,FALSE)</f>
        <v>29061.443963803515</v>
      </c>
      <c r="AG214" s="49">
        <f>IF(F214&gt;0,VLOOKUP($A214,'[3]Calculated Master'!$A:$P,14,FALSE),"")</f>
        <v>55.813650166972856</v>
      </c>
      <c r="AH214" s="49" t="str">
        <f>IF(I214&gt;0,VLOOKUP($A214,'[3]Calculated Master'!$A:$P,15,FALSE),"")</f>
        <v/>
      </c>
      <c r="AI214" s="47" t="str">
        <f>VLOOKUP($A214,'[3]Master From ECAP'!$A:$AJ,35,FALSE)</f>
        <v>FMUS</v>
      </c>
      <c r="AJ214" s="47" t="str">
        <f>VLOOKUP($A214,'[3]Master From ECAP'!$A:$AJ,36,FALSE)</f>
        <v>Fire Stations</v>
      </c>
    </row>
    <row r="215" spans="1:36" ht="15">
      <c r="A215" s="46" t="s">
        <v>258</v>
      </c>
      <c r="B215" s="47" t="str">
        <f>VLOOKUP(VLOOKUP(A215,'[3]Calculated Master'!A:Z,2,FALSE),'[3]Conversion Factors'!A:C,2,FALSE)</f>
        <v>Fire stations and associated offices and facilities</v>
      </c>
      <c r="C215" s="47" t="str">
        <f>VLOOKUP($A215,'[3]Master From ECAP'!$A:$AJ,3,FALSE)</f>
        <v>3300 Bayview Ave.</v>
      </c>
      <c r="D215" s="47" t="str">
        <f>VLOOKUP($A215,'[3]Master From ECAP'!$A:$AJ,4,FALSE)</f>
        <v>North York</v>
      </c>
      <c r="E215" s="47" t="str">
        <f>VLOOKUP($A215,'[3]Master From ECAP'!$A:$AJ,5,FALSE)</f>
        <v>M2M 3R7</v>
      </c>
      <c r="F215" s="47">
        <f>VLOOKUP($A215,'[3]Master From ECAP'!$A:$AJ,6,FALSE)</f>
        <v>5662</v>
      </c>
      <c r="G215" s="47" t="s">
        <v>53</v>
      </c>
      <c r="H215" s="47">
        <f>VLOOKUP($A215,'[3]Master From ECAP'!$A:$AJ,8,FALSE)</f>
        <v>168</v>
      </c>
      <c r="I215" s="47">
        <f>VLOOKUP($A215,'[3]Master From ECAP'!$A:$AJ,9,FALSE)</f>
        <v>0</v>
      </c>
      <c r="J215" s="47">
        <f>VLOOKUP($A215,'[3]Master From ECAP'!$A:$AJ,10,FALSE)</f>
        <v>97582.947917999991</v>
      </c>
      <c r="K215" s="47" t="str">
        <f>VLOOKUP($A215,'[3]Master From ECAP'!$A:$AJ,11,FALSE)</f>
        <v>kWh</v>
      </c>
      <c r="L215" s="47">
        <f>VLOOKUP($A215,'[3]Master From ECAP'!$A:$AJ,12,FALSE)</f>
        <v>26974.898816999998</v>
      </c>
      <c r="M215" s="47" t="s">
        <v>46</v>
      </c>
      <c r="AF215" s="48">
        <f>VLOOKUP($A215,'[3]Calculated Master'!$A:$P,13,FALSE)</f>
        <v>55147.26345038673</v>
      </c>
      <c r="AG215" s="49">
        <f>IF(F215&gt;0,VLOOKUP($A215,'[3]Calculated Master'!$A:$P,14,FALSE),"")</f>
        <v>67.529241130294622</v>
      </c>
      <c r="AH215" s="49" t="str">
        <f>IF(I215&gt;0,VLOOKUP($A215,'[3]Calculated Master'!$A:$P,15,FALSE),"")</f>
        <v/>
      </c>
      <c r="AI215" s="47" t="str">
        <f>VLOOKUP($A215,'[3]Master From ECAP'!$A:$AJ,35,FALSE)</f>
        <v>FS111</v>
      </c>
      <c r="AJ215" s="47" t="str">
        <f>VLOOKUP($A215,'[3]Master From ECAP'!$A:$AJ,36,FALSE)</f>
        <v>Fire Stations</v>
      </c>
    </row>
    <row r="216" spans="1:36" ht="15">
      <c r="A216" s="46" t="s">
        <v>259</v>
      </c>
      <c r="B216" s="47" t="str">
        <f>VLOOKUP(VLOOKUP(A216,'[3]Calculated Master'!A:Z,2,FALSE),'[3]Conversion Factors'!A:C,2,FALSE)</f>
        <v>Fire stations and associated offices and facilities</v>
      </c>
      <c r="C216" s="47" t="str">
        <f>VLOOKUP($A216,'[3]Master From ECAP'!$A:$AJ,3,FALSE)</f>
        <v>5700 Bathurst St.</v>
      </c>
      <c r="D216" s="47" t="str">
        <f>VLOOKUP($A216,'[3]Master From ECAP'!$A:$AJ,4,FALSE)</f>
        <v>North York</v>
      </c>
      <c r="E216" s="47" t="str">
        <f>VLOOKUP($A216,'[3]Master From ECAP'!$A:$AJ,5,FALSE)</f>
        <v>M2R 3N4</v>
      </c>
      <c r="F216" s="47">
        <f>VLOOKUP($A216,'[3]Master From ECAP'!$A:$AJ,6,FALSE)</f>
        <v>7018</v>
      </c>
      <c r="G216" s="47" t="s">
        <v>53</v>
      </c>
      <c r="H216" s="47">
        <f>VLOOKUP($A216,'[3]Master From ECAP'!$A:$AJ,8,FALSE)</f>
        <v>168</v>
      </c>
      <c r="I216" s="47">
        <f>VLOOKUP($A216,'[3]Master From ECAP'!$A:$AJ,9,FALSE)</f>
        <v>0</v>
      </c>
      <c r="J216" s="47">
        <f>VLOOKUP($A216,'[3]Master From ECAP'!$A:$AJ,10,FALSE)</f>
        <v>219120.39656199998</v>
      </c>
      <c r="K216" s="47" t="str">
        <f>VLOOKUP($A216,'[3]Master From ECAP'!$A:$AJ,11,FALSE)</f>
        <v>kWh</v>
      </c>
      <c r="L216" s="47">
        <f>VLOOKUP($A216,'[3]Master From ECAP'!$A:$AJ,12,FALSE)</f>
        <v>33159.904556000001</v>
      </c>
      <c r="M216" s="47" t="s">
        <v>46</v>
      </c>
      <c r="AF216" s="48">
        <f>VLOOKUP($A216,'[3]Calculated Master'!$A:$P,13,FALSE)</f>
        <v>71758.354948467648</v>
      </c>
      <c r="AG216" s="49">
        <f>IF(F216&gt;0,VLOOKUP($A216,'[3]Calculated Master'!$A:$P,14,FALSE),"")</f>
        <v>81.103172586206924</v>
      </c>
      <c r="AH216" s="49" t="str">
        <f>IF(I216&gt;0,VLOOKUP($A216,'[3]Calculated Master'!$A:$P,15,FALSE),"")</f>
        <v/>
      </c>
      <c r="AI216" s="47" t="str">
        <f>VLOOKUP($A216,'[3]Master From ECAP'!$A:$AJ,35,FALSE)</f>
        <v>FS112</v>
      </c>
      <c r="AJ216" s="47" t="str">
        <f>VLOOKUP($A216,'[3]Master From ECAP'!$A:$AJ,36,FALSE)</f>
        <v>Fire Stations</v>
      </c>
    </row>
    <row r="217" spans="1:36" ht="15">
      <c r="A217" s="46" t="s">
        <v>260</v>
      </c>
      <c r="B217" s="47" t="str">
        <f>VLOOKUP(VLOOKUP(A217,'[3]Calculated Master'!A:Z,2,FALSE),'[3]Conversion Factors'!A:C,2,FALSE)</f>
        <v>Fire stations and associated offices and facilities</v>
      </c>
      <c r="C217" s="47" t="str">
        <f>VLOOKUP($A217,'[3]Master From ECAP'!$A:$AJ,3,FALSE)</f>
        <v>700 Seneca Hill Dr</v>
      </c>
      <c r="D217" s="47" t="str">
        <f>VLOOKUP($A217,'[3]Master From ECAP'!$A:$AJ,4,FALSE)</f>
        <v>North York</v>
      </c>
      <c r="E217" s="47" t="str">
        <f>VLOOKUP($A217,'[3]Master From ECAP'!$A:$AJ,5,FALSE)</f>
        <v>M2J 2W8</v>
      </c>
      <c r="F217" s="47">
        <f>VLOOKUP($A217,'[3]Master From ECAP'!$A:$AJ,6,FALSE)</f>
        <v>4833</v>
      </c>
      <c r="G217" s="47" t="s">
        <v>53</v>
      </c>
      <c r="H217" s="47">
        <f>VLOOKUP($A217,'[3]Master From ECAP'!$A:$AJ,8,FALSE)</f>
        <v>168</v>
      </c>
      <c r="I217" s="47">
        <f>VLOOKUP($A217,'[3]Master From ECAP'!$A:$AJ,9,FALSE)</f>
        <v>0</v>
      </c>
      <c r="J217" s="47">
        <f>VLOOKUP($A217,'[3]Master From ECAP'!$A:$AJ,10,FALSE)</f>
        <v>85876.393998000014</v>
      </c>
      <c r="K217" s="47" t="str">
        <f>VLOOKUP($A217,'[3]Master From ECAP'!$A:$AJ,11,FALSE)</f>
        <v>kWh</v>
      </c>
      <c r="L217" s="47">
        <f>VLOOKUP($A217,'[3]Master From ECAP'!$A:$AJ,12,FALSE)</f>
        <v>17509.438621000001</v>
      </c>
      <c r="M217" s="47" t="s">
        <v>46</v>
      </c>
      <c r="AF217" s="48">
        <f>VLOOKUP($A217,'[3]Calculated Master'!$A:$P,13,FALSE)</f>
        <v>36697.561213847497</v>
      </c>
      <c r="AG217" s="49">
        <f>IF(F217&gt;0,VLOOKUP($A217,'[3]Calculated Master'!$A:$P,14,FALSE),"")</f>
        <v>56.014790548150188</v>
      </c>
      <c r="AH217" s="49" t="str">
        <f>IF(I217&gt;0,VLOOKUP($A217,'[3]Calculated Master'!$A:$P,15,FALSE),"")</f>
        <v/>
      </c>
      <c r="AI217" s="47" t="str">
        <f>VLOOKUP($A217,'[3]Master From ECAP'!$A:$AJ,35,FALSE)</f>
        <v>FS113</v>
      </c>
      <c r="AJ217" s="47" t="str">
        <f>VLOOKUP($A217,'[3]Master From ECAP'!$A:$AJ,36,FALSE)</f>
        <v>Fire Stations</v>
      </c>
    </row>
    <row r="218" spans="1:36" ht="15">
      <c r="A218" s="46" t="s">
        <v>261</v>
      </c>
      <c r="B218" s="47" t="str">
        <f>VLOOKUP(VLOOKUP(A218,'[3]Calculated Master'!A:Z,2,FALSE),'[3]Conversion Factors'!A:C,2,FALSE)</f>
        <v>Fire stations and associated offices and facilities</v>
      </c>
      <c r="C218" s="47" t="str">
        <f>VLOOKUP($A218,'[3]Master From ECAP'!$A:$AJ,3,FALSE)</f>
        <v>12 Canterbury Place</v>
      </c>
      <c r="D218" s="47" t="str">
        <f>VLOOKUP($A218,'[3]Master From ECAP'!$A:$AJ,4,FALSE)</f>
        <v>North York</v>
      </c>
      <c r="E218" s="47" t="str">
        <f>VLOOKUP($A218,'[3]Master From ECAP'!$A:$AJ,5,FALSE)</f>
        <v>M2N 6N8</v>
      </c>
      <c r="F218" s="47">
        <f>VLOOKUP($A218,'[3]Master From ECAP'!$A:$AJ,6,FALSE)</f>
        <v>8633</v>
      </c>
      <c r="G218" s="47" t="s">
        <v>53</v>
      </c>
      <c r="H218" s="47">
        <f>VLOOKUP($A218,'[3]Master From ECAP'!$A:$AJ,8,FALSE)</f>
        <v>168</v>
      </c>
      <c r="I218" s="47">
        <f>VLOOKUP($A218,'[3]Master From ECAP'!$A:$AJ,9,FALSE)</f>
        <v>0</v>
      </c>
      <c r="J218" s="47">
        <f>VLOOKUP($A218,'[3]Master From ECAP'!$A:$AJ,10,FALSE)</f>
        <v>205237.39163500001</v>
      </c>
      <c r="K218" s="47" t="str">
        <f>VLOOKUP($A218,'[3]Master From ECAP'!$A:$AJ,11,FALSE)</f>
        <v>kWh</v>
      </c>
      <c r="L218" s="47">
        <f>VLOOKUP($A218,'[3]Master From ECAP'!$A:$AJ,12,FALSE)</f>
        <v>36988.765511999998</v>
      </c>
      <c r="M218" s="47" t="s">
        <v>46</v>
      </c>
      <c r="AF218" s="48">
        <f>VLOOKUP($A218,'[3]Calculated Master'!$A:$P,13,FALSE)</f>
        <v>78476.683620891272</v>
      </c>
      <c r="AG218" s="49">
        <f>IF(F218&gt;0,VLOOKUP($A218,'[3]Calculated Master'!$A:$P,14,FALSE),"")</f>
        <v>69.004902423733853</v>
      </c>
      <c r="AH218" s="49" t="str">
        <f>IF(I218&gt;0,VLOOKUP($A218,'[3]Calculated Master'!$A:$P,15,FALSE),"")</f>
        <v/>
      </c>
      <c r="AI218" s="47" t="str">
        <f>VLOOKUP($A218,'[3]Master From ECAP'!$A:$AJ,35,FALSE)</f>
        <v>FS114</v>
      </c>
      <c r="AJ218" s="47" t="str">
        <f>VLOOKUP($A218,'[3]Master From ECAP'!$A:$AJ,36,FALSE)</f>
        <v>Fire Stations</v>
      </c>
    </row>
    <row r="219" spans="1:36" ht="15">
      <c r="A219" s="46" t="s">
        <v>262</v>
      </c>
      <c r="B219" s="47" t="str">
        <f>VLOOKUP(VLOOKUP(A219,'[3]Calculated Master'!A:Z,2,FALSE),'[3]Conversion Factors'!A:C,2,FALSE)</f>
        <v>Fire stations and associated offices and facilities</v>
      </c>
      <c r="C219" s="47" t="str">
        <f>VLOOKUP($A219,'[3]Master From ECAP'!$A:$AJ,3,FALSE)</f>
        <v>115 Parkway Forest Dr</v>
      </c>
      <c r="D219" s="47" t="str">
        <f>VLOOKUP($A219,'[3]Master From ECAP'!$A:$AJ,4,FALSE)</f>
        <v>North York</v>
      </c>
      <c r="E219" s="47" t="str">
        <f>VLOOKUP($A219,'[3]Master From ECAP'!$A:$AJ,5,FALSE)</f>
        <v>M2J 1L8</v>
      </c>
      <c r="F219" s="47">
        <f>VLOOKUP($A219,'[3]Master From ECAP'!$A:$AJ,6,FALSE)</f>
        <v>5985</v>
      </c>
      <c r="G219" s="47" t="s">
        <v>53</v>
      </c>
      <c r="H219" s="47">
        <f>VLOOKUP($A219,'[3]Master From ECAP'!$A:$AJ,8,FALSE)</f>
        <v>168</v>
      </c>
      <c r="I219" s="47">
        <f>VLOOKUP($A219,'[3]Master From ECAP'!$A:$AJ,9,FALSE)</f>
        <v>0</v>
      </c>
      <c r="J219" s="47">
        <f>VLOOKUP($A219,'[3]Master From ECAP'!$A:$AJ,10,FALSE)</f>
        <v>128140.477468</v>
      </c>
      <c r="K219" s="47" t="str">
        <f>VLOOKUP($A219,'[3]Master From ECAP'!$A:$AJ,11,FALSE)</f>
        <v>kWh</v>
      </c>
      <c r="L219" s="47">
        <f>VLOOKUP($A219,'[3]Master From ECAP'!$A:$AJ,12,FALSE)</f>
        <v>14609.62069</v>
      </c>
      <c r="M219" s="47" t="s">
        <v>46</v>
      </c>
      <c r="AF219" s="48">
        <f>VLOOKUP($A219,'[3]Calculated Master'!$A:$P,13,FALSE)</f>
        <v>32879.369427306105</v>
      </c>
      <c r="AG219" s="49">
        <f>IF(F219&gt;0,VLOOKUP($A219,'[3]Calculated Master'!$A:$P,14,FALSE),"")</f>
        <v>47.179798694391557</v>
      </c>
      <c r="AH219" s="49" t="str">
        <f>IF(I219&gt;0,VLOOKUP($A219,'[3]Calculated Master'!$A:$P,15,FALSE),"")</f>
        <v/>
      </c>
      <c r="AI219" s="47" t="str">
        <f>VLOOKUP($A219,'[3]Master From ECAP'!$A:$AJ,35,FALSE)</f>
        <v>FS115</v>
      </c>
      <c r="AJ219" s="47" t="str">
        <f>VLOOKUP($A219,'[3]Master From ECAP'!$A:$AJ,36,FALSE)</f>
        <v>Fire Stations</v>
      </c>
    </row>
    <row r="220" spans="1:36" ht="15">
      <c r="A220" s="46" t="s">
        <v>263</v>
      </c>
      <c r="B220" s="47" t="str">
        <f>VLOOKUP(VLOOKUP(A220,'[3]Calculated Master'!A:Z,2,FALSE),'[3]Conversion Factors'!A:C,2,FALSE)</f>
        <v>Fire stations and associated offices and facilities</v>
      </c>
      <c r="C220" s="47" t="str">
        <f>VLOOKUP($A220,'[3]Master From ECAP'!$A:$AJ,3,FALSE)</f>
        <v>2755A Old Leslie St.</v>
      </c>
      <c r="D220" s="47" t="str">
        <f>VLOOKUP($A220,'[3]Master From ECAP'!$A:$AJ,4,FALSE)</f>
        <v>North York</v>
      </c>
      <c r="E220" s="47" t="str">
        <f>VLOOKUP($A220,'[3]Master From ECAP'!$A:$AJ,5,FALSE)</f>
        <v>M2K 3A6</v>
      </c>
      <c r="F220" s="47">
        <f>VLOOKUP($A220,'[3]Master From ECAP'!$A:$AJ,6,FALSE)</f>
        <v>11776</v>
      </c>
      <c r="G220" s="47" t="s">
        <v>53</v>
      </c>
      <c r="H220" s="47">
        <f>VLOOKUP($A220,'[3]Master From ECAP'!$A:$AJ,8,FALSE)</f>
        <v>168</v>
      </c>
      <c r="I220" s="47">
        <f>VLOOKUP($A220,'[3]Master From ECAP'!$A:$AJ,9,FALSE)</f>
        <v>0</v>
      </c>
      <c r="J220" s="47">
        <f>VLOOKUP($A220,'[3]Master From ECAP'!$A:$AJ,10,FALSE)</f>
        <v>173794.064243</v>
      </c>
      <c r="K220" s="47" t="str">
        <f>VLOOKUP($A220,'[3]Master From ECAP'!$A:$AJ,11,FALSE)</f>
        <v>kWh</v>
      </c>
      <c r="L220" s="47">
        <f>VLOOKUP($A220,'[3]Master From ECAP'!$A:$AJ,12,FALSE)</f>
        <v>21261.493136999998</v>
      </c>
      <c r="M220" s="47" t="s">
        <v>46</v>
      </c>
      <c r="AF220" s="48">
        <f>VLOOKUP($A220,'[3]Calculated Master'!$A:$P,13,FALSE)</f>
        <v>47342.008467147527</v>
      </c>
      <c r="AG220" s="49">
        <f>IF(F220&gt;0,VLOOKUP($A220,'[3]Calculated Master'!$A:$P,14,FALSE),"")</f>
        <v>33.818530336615282</v>
      </c>
      <c r="AH220" s="49" t="str">
        <f>IF(I220&gt;0,VLOOKUP($A220,'[3]Calculated Master'!$A:$P,15,FALSE),"")</f>
        <v/>
      </c>
      <c r="AI220" s="47" t="str">
        <f>VLOOKUP($A220,'[3]Master From ECAP'!$A:$AJ,35,FALSE)</f>
        <v>FS116</v>
      </c>
      <c r="AJ220" s="47" t="str">
        <f>VLOOKUP($A220,'[3]Master From ECAP'!$A:$AJ,36,FALSE)</f>
        <v>Fire Stations</v>
      </c>
    </row>
    <row r="221" spans="1:36" ht="15">
      <c r="A221" s="46" t="s">
        <v>264</v>
      </c>
      <c r="B221" s="47" t="str">
        <f>VLOOKUP(VLOOKUP(A221,'[3]Calculated Master'!A:Z,2,FALSE),'[3]Conversion Factors'!A:C,2,FALSE)</f>
        <v>Fire stations and associated offices and facilities</v>
      </c>
      <c r="C221" s="47" t="str">
        <f>VLOOKUP($A221,'[3]Master From ECAP'!$A:$AJ,3,FALSE)</f>
        <v>10 William Carson Crescent</v>
      </c>
      <c r="D221" s="47" t="str">
        <f>VLOOKUP($A221,'[3]Master From ECAP'!$A:$AJ,4,FALSE)</f>
        <v>North York</v>
      </c>
      <c r="E221" s="47" t="str">
        <f>VLOOKUP($A221,'[3]Master From ECAP'!$A:$AJ,5,FALSE)</f>
        <v>M2P 2E1</v>
      </c>
      <c r="F221" s="47">
        <f>VLOOKUP($A221,'[3]Master From ECAP'!$A:$AJ,6,FALSE)</f>
        <v>4219</v>
      </c>
      <c r="G221" s="47" t="s">
        <v>53</v>
      </c>
      <c r="H221" s="47">
        <f>VLOOKUP($A221,'[3]Master From ECAP'!$A:$AJ,8,FALSE)</f>
        <v>168</v>
      </c>
      <c r="I221" s="47">
        <f>VLOOKUP($A221,'[3]Master From ECAP'!$A:$AJ,9,FALSE)</f>
        <v>0</v>
      </c>
      <c r="J221" s="47">
        <f>VLOOKUP($A221,'[3]Master From ECAP'!$A:$AJ,10,FALSE)</f>
        <v>123021.90293400001</v>
      </c>
      <c r="K221" s="47" t="str">
        <f>VLOOKUP($A221,'[3]Master From ECAP'!$A:$AJ,11,FALSE)</f>
        <v>kWh</v>
      </c>
      <c r="L221" s="47">
        <f>VLOOKUP($A221,'[3]Master From ECAP'!$A:$AJ,12,FALSE)</f>
        <v>3728.830199</v>
      </c>
      <c r="M221" s="47" t="s">
        <v>46</v>
      </c>
      <c r="AF221" s="48">
        <f>VLOOKUP($A221,'[3]Calculated Master'!$A:$P,13,FALSE)</f>
        <v>12004.497558098312</v>
      </c>
      <c r="AG221" s="49">
        <f>IF(F221&gt;0,VLOOKUP($A221,'[3]Calculated Master'!$A:$P,14,FALSE),"")</f>
        <v>38.489389954891166</v>
      </c>
      <c r="AH221" s="49" t="str">
        <f>IF(I221&gt;0,VLOOKUP($A221,'[3]Calculated Master'!$A:$P,15,FALSE),"")</f>
        <v/>
      </c>
      <c r="AI221" s="47" t="str">
        <f>VLOOKUP($A221,'[3]Master From ECAP'!$A:$AJ,35,FALSE)</f>
        <v>FS121</v>
      </c>
      <c r="AJ221" s="47" t="str">
        <f>VLOOKUP($A221,'[3]Master From ECAP'!$A:$AJ,36,FALSE)</f>
        <v>Fire Stations</v>
      </c>
    </row>
    <row r="222" spans="1:36" ht="15">
      <c r="A222" s="46" t="s">
        <v>265</v>
      </c>
      <c r="B222" s="47" t="str">
        <f>VLOOKUP(VLOOKUP(A222,'[3]Calculated Master'!A:Z,2,FALSE),'[3]Conversion Factors'!A:C,2,FALSE)</f>
        <v>Fire stations and associated offices and facilities</v>
      </c>
      <c r="C222" s="47" t="str">
        <f>VLOOKUP($A222,'[3]Master From ECAP'!$A:$AJ,3,FALSE)</f>
        <v>2545 Bayview Ave.</v>
      </c>
      <c r="D222" s="47" t="str">
        <f>VLOOKUP($A222,'[3]Master From ECAP'!$A:$AJ,4,FALSE)</f>
        <v>North York</v>
      </c>
      <c r="E222" s="47" t="str">
        <f>VLOOKUP($A222,'[3]Master From ECAP'!$A:$AJ,5,FALSE)</f>
        <v>M2L 1B4</v>
      </c>
      <c r="F222" s="47">
        <f>VLOOKUP($A222,'[3]Master From ECAP'!$A:$AJ,6,FALSE)</f>
        <v>3046</v>
      </c>
      <c r="G222" s="47" t="s">
        <v>53</v>
      </c>
      <c r="H222" s="47">
        <f>VLOOKUP($A222,'[3]Master From ECAP'!$A:$AJ,8,FALSE)</f>
        <v>168</v>
      </c>
      <c r="I222" s="47">
        <f>VLOOKUP($A222,'[3]Master From ECAP'!$A:$AJ,9,FALSE)</f>
        <v>0</v>
      </c>
      <c r="J222" s="47">
        <f>VLOOKUP($A222,'[3]Master From ECAP'!$A:$AJ,10,FALSE)</f>
        <v>55011.332467</v>
      </c>
      <c r="K222" s="47" t="str">
        <f>VLOOKUP($A222,'[3]Master From ECAP'!$A:$AJ,11,FALSE)</f>
        <v>kWh</v>
      </c>
      <c r="L222" s="47">
        <f>VLOOKUP($A222,'[3]Master From ECAP'!$A:$AJ,12,FALSE)</f>
        <v>17578.000670000001</v>
      </c>
      <c r="M222" s="47" t="s">
        <v>46</v>
      </c>
      <c r="AF222" s="48">
        <f>VLOOKUP($A222,'[3]Calculated Master'!$A:$P,13,FALSE)</f>
        <v>35593.2053914723</v>
      </c>
      <c r="AG222" s="49">
        <f>IF(F222&gt;0,VLOOKUP($A222,'[3]Calculated Master'!$A:$P,14,FALSE),"")</f>
        <v>78.981643091432019</v>
      </c>
      <c r="AH222" s="49" t="str">
        <f>IF(I222&gt;0,VLOOKUP($A222,'[3]Calculated Master'!$A:$P,15,FALSE),"")</f>
        <v/>
      </c>
      <c r="AI222" s="47" t="str">
        <f>VLOOKUP($A222,'[3]Master From ECAP'!$A:$AJ,35,FALSE)</f>
        <v>FS122</v>
      </c>
      <c r="AJ222" s="47" t="str">
        <f>VLOOKUP($A222,'[3]Master From ECAP'!$A:$AJ,36,FALSE)</f>
        <v>Fire Stations</v>
      </c>
    </row>
    <row r="223" spans="1:36" ht="15">
      <c r="A223" s="46" t="s">
        <v>266</v>
      </c>
      <c r="B223" s="47" t="str">
        <f>VLOOKUP(VLOOKUP(A223,'[3]Calculated Master'!A:Z,2,FALSE),'[3]Conversion Factors'!A:C,2,FALSE)</f>
        <v>Fire stations and associated offices and facilities</v>
      </c>
      <c r="C223" s="47" t="str">
        <f>VLOOKUP($A223,'[3]Master From ECAP'!$A:$AJ,3,FALSE)</f>
        <v>145 Bond Ave</v>
      </c>
      <c r="D223" s="47" t="str">
        <f>VLOOKUP($A223,'[3]Master From ECAP'!$A:$AJ,4,FALSE)</f>
        <v>North York</v>
      </c>
      <c r="E223" s="47" t="str">
        <f>VLOOKUP($A223,'[3]Master From ECAP'!$A:$AJ,5,FALSE)</f>
        <v>M3B 1M1</v>
      </c>
      <c r="F223" s="47">
        <f>VLOOKUP($A223,'[3]Master From ECAP'!$A:$AJ,6,FALSE)</f>
        <v>2497</v>
      </c>
      <c r="G223" s="47" t="s">
        <v>53</v>
      </c>
      <c r="H223" s="47">
        <f>VLOOKUP($A223,'[3]Master From ECAP'!$A:$AJ,8,FALSE)</f>
        <v>168</v>
      </c>
      <c r="I223" s="47">
        <f>VLOOKUP($A223,'[3]Master From ECAP'!$A:$AJ,9,FALSE)</f>
        <v>0</v>
      </c>
      <c r="J223" s="47">
        <f>VLOOKUP($A223,'[3]Master From ECAP'!$A:$AJ,10,FALSE)</f>
        <v>52820.629960999999</v>
      </c>
      <c r="K223" s="47" t="str">
        <f>VLOOKUP($A223,'[3]Master From ECAP'!$A:$AJ,11,FALSE)</f>
        <v>kWh</v>
      </c>
      <c r="L223" s="47">
        <f>VLOOKUP($A223,'[3]Master From ECAP'!$A:$AJ,12,FALSE)</f>
        <v>17855.076687000001</v>
      </c>
      <c r="M223" s="47" t="s">
        <v>46</v>
      </c>
      <c r="AF223" s="48">
        <f>VLOOKUP($A223,'[3]Calculated Master'!$A:$P,13,FALSE)</f>
        <v>36031.935829967028</v>
      </c>
      <c r="AG223" s="49">
        <f>IF(F223&gt;0,VLOOKUP($A223,'[3]Calculated Master'!$A:$P,14,FALSE),"")</f>
        <v>96.640927075323319</v>
      </c>
      <c r="AH223" s="49" t="str">
        <f>IF(I223&gt;0,VLOOKUP($A223,'[3]Calculated Master'!$A:$P,15,FALSE),"")</f>
        <v/>
      </c>
      <c r="AI223" s="47" t="str">
        <f>VLOOKUP($A223,'[3]Master From ECAP'!$A:$AJ,35,FALSE)</f>
        <v>FS123</v>
      </c>
      <c r="AJ223" s="47" t="str">
        <f>VLOOKUP($A223,'[3]Master From ECAP'!$A:$AJ,36,FALSE)</f>
        <v>Fire Stations</v>
      </c>
    </row>
    <row r="224" spans="1:36" ht="15">
      <c r="A224" s="46" t="s">
        <v>267</v>
      </c>
      <c r="B224" s="47" t="str">
        <f>VLOOKUP(VLOOKUP(A224,'[3]Calculated Master'!A:Z,2,FALSE),'[3]Conversion Factors'!A:C,2,FALSE)</f>
        <v>Fire stations and associated offices and facilities</v>
      </c>
      <c r="C224" s="47" t="str">
        <f>VLOOKUP($A224,'[3]Master From ECAP'!$A:$AJ,3,FALSE)</f>
        <v>1109 Leslie Street</v>
      </c>
      <c r="D224" s="47" t="str">
        <f>VLOOKUP($A224,'[3]Master From ECAP'!$A:$AJ,4,FALSE)</f>
        <v>North York</v>
      </c>
      <c r="E224" s="47" t="str">
        <f>VLOOKUP($A224,'[3]Master From ECAP'!$A:$AJ,5,FALSE)</f>
        <v>M3C 2J7</v>
      </c>
      <c r="F224" s="47">
        <f>VLOOKUP($A224,'[3]Master From ECAP'!$A:$AJ,6,FALSE)</f>
        <v>5813</v>
      </c>
      <c r="G224" s="47" t="s">
        <v>53</v>
      </c>
      <c r="H224" s="47">
        <f>VLOOKUP($A224,'[3]Master From ECAP'!$A:$AJ,8,FALSE)</f>
        <v>168</v>
      </c>
      <c r="I224" s="47">
        <f>VLOOKUP($A224,'[3]Master From ECAP'!$A:$AJ,9,FALSE)</f>
        <v>0</v>
      </c>
      <c r="J224" s="47">
        <f>VLOOKUP($A224,'[3]Master From ECAP'!$A:$AJ,10,FALSE)</f>
        <v>79939.040902000008</v>
      </c>
      <c r="K224" s="47" t="str">
        <f>VLOOKUP($A224,'[3]Master From ECAP'!$A:$AJ,11,FALSE)</f>
        <v>kWh</v>
      </c>
      <c r="L224" s="47">
        <f>VLOOKUP($A224,'[3]Master From ECAP'!$A:$AJ,12,FALSE)</f>
        <v>12765.912023000001</v>
      </c>
      <c r="M224" s="47" t="s">
        <v>46</v>
      </c>
      <c r="AF224" s="48">
        <f>VLOOKUP($A224,'[3]Calculated Master'!$A:$P,13,FALSE)</f>
        <v>27448.837047052875</v>
      </c>
      <c r="AG224" s="49">
        <f>IF(F224&gt;0,VLOOKUP($A224,'[3]Calculated Master'!$A:$P,14,FALSE),"")</f>
        <v>36.935470501118147</v>
      </c>
      <c r="AH224" s="49" t="str">
        <f>IF(I224&gt;0,VLOOKUP($A224,'[3]Calculated Master'!$A:$P,15,FALSE),"")</f>
        <v/>
      </c>
      <c r="AI224" s="47" t="str">
        <f>VLOOKUP($A224,'[3]Master From ECAP'!$A:$AJ,35,FALSE)</f>
        <v>FS125</v>
      </c>
      <c r="AJ224" s="47" t="str">
        <f>VLOOKUP($A224,'[3]Master From ECAP'!$A:$AJ,36,FALSE)</f>
        <v>Fire Stations</v>
      </c>
    </row>
    <row r="225" spans="1:36" ht="15">
      <c r="A225" s="46" t="s">
        <v>268</v>
      </c>
      <c r="B225" s="47" t="str">
        <f>VLOOKUP(VLOOKUP(A225,'[3]Calculated Master'!A:Z,2,FALSE),'[3]Conversion Factors'!A:C,2,FALSE)</f>
        <v>Fire stations and associated offices and facilities</v>
      </c>
      <c r="C225" s="47" t="str">
        <f>VLOOKUP($A225,'[3]Master From ECAP'!$A:$AJ,3,FALSE)</f>
        <v>3135 Yonge St</v>
      </c>
      <c r="D225" s="47" t="str">
        <f>VLOOKUP($A225,'[3]Master From ECAP'!$A:$AJ,4,FALSE)</f>
        <v>Toronto</v>
      </c>
      <c r="E225" s="47" t="str">
        <f>VLOOKUP($A225,'[3]Master From ECAP'!$A:$AJ,5,FALSE)</f>
        <v>M4N 2K8</v>
      </c>
      <c r="F225" s="47">
        <f>VLOOKUP($A225,'[3]Master From ECAP'!$A:$AJ,6,FALSE)</f>
        <v>5845</v>
      </c>
      <c r="G225" s="47" t="s">
        <v>53</v>
      </c>
      <c r="H225" s="47">
        <f>VLOOKUP($A225,'[3]Master From ECAP'!$A:$AJ,8,FALSE)</f>
        <v>168</v>
      </c>
      <c r="I225" s="47">
        <f>VLOOKUP($A225,'[3]Master From ECAP'!$A:$AJ,9,FALSE)</f>
        <v>0</v>
      </c>
      <c r="J225" s="47">
        <f>VLOOKUP($A225,'[3]Master From ECAP'!$A:$AJ,10,FALSE)</f>
        <v>76962.80258399999</v>
      </c>
      <c r="K225" s="47" t="str">
        <f>VLOOKUP($A225,'[3]Master From ECAP'!$A:$AJ,11,FALSE)</f>
        <v>kWh</v>
      </c>
      <c r="L225" s="47">
        <f>VLOOKUP($A225,'[3]Master From ECAP'!$A:$AJ,12,FALSE)</f>
        <v>16945.332955000002</v>
      </c>
      <c r="M225" s="47" t="s">
        <v>46</v>
      </c>
      <c r="AF225" s="48">
        <f>VLOOKUP($A225,'[3]Calculated Master'!$A:$P,13,FALSE)</f>
        <v>35269.391664643954</v>
      </c>
      <c r="AG225" s="49">
        <f>IF(F225&gt;0,VLOOKUP($A225,'[3]Calculated Master'!$A:$P,14,FALSE),"")</f>
        <v>43.772580463927895</v>
      </c>
      <c r="AH225" s="49" t="str">
        <f>IF(I225&gt;0,VLOOKUP($A225,'[3]Calculated Master'!$A:$P,15,FALSE),"")</f>
        <v/>
      </c>
      <c r="AI225" s="47" t="str">
        <f>VLOOKUP($A225,'[3]Master From ECAP'!$A:$AJ,35,FALSE)</f>
        <v>FS131</v>
      </c>
      <c r="AJ225" s="47" t="str">
        <f>VLOOKUP($A225,'[3]Master From ECAP'!$A:$AJ,36,FALSE)</f>
        <v>Fire Stations</v>
      </c>
    </row>
    <row r="226" spans="1:36" ht="15">
      <c r="A226" s="46" t="s">
        <v>269</v>
      </c>
      <c r="B226" s="47" t="str">
        <f>VLOOKUP(VLOOKUP(A226,'[3]Calculated Master'!A:Z,2,FALSE),'[3]Conversion Factors'!A:C,2,FALSE)</f>
        <v>Fire stations and associated offices and facilities</v>
      </c>
      <c r="C226" s="47" t="str">
        <f>VLOOKUP($A226,'[3]Master From ECAP'!$A:$AJ,3,FALSE)</f>
        <v>476 Lawrence Ave. W</v>
      </c>
      <c r="D226" s="47" t="str">
        <f>VLOOKUP($A226,'[3]Master From ECAP'!$A:$AJ,4,FALSE)</f>
        <v>Toronto</v>
      </c>
      <c r="E226" s="47" t="str">
        <f>VLOOKUP($A226,'[3]Master From ECAP'!$A:$AJ,5,FALSE)</f>
        <v>M5M 1C4</v>
      </c>
      <c r="F226" s="47">
        <f>VLOOKUP($A226,'[3]Master From ECAP'!$A:$AJ,6,FALSE)</f>
        <v>7664</v>
      </c>
      <c r="G226" s="47" t="s">
        <v>53</v>
      </c>
      <c r="H226" s="47">
        <f>VLOOKUP($A226,'[3]Master From ECAP'!$A:$AJ,8,FALSE)</f>
        <v>168</v>
      </c>
      <c r="I226" s="47">
        <f>VLOOKUP($A226,'[3]Master From ECAP'!$A:$AJ,9,FALSE)</f>
        <v>0</v>
      </c>
      <c r="J226" s="47">
        <f>VLOOKUP($A226,'[3]Master From ECAP'!$A:$AJ,10,FALSE)</f>
        <v>91107.257328999985</v>
      </c>
      <c r="K226" s="47" t="str">
        <f>VLOOKUP($A226,'[3]Master From ECAP'!$A:$AJ,11,FALSE)</f>
        <v>kWh</v>
      </c>
      <c r="L226" s="47">
        <f>VLOOKUP($A226,'[3]Master From ECAP'!$A:$AJ,12,FALSE)</f>
        <v>17140.004979000001</v>
      </c>
      <c r="M226" s="47" t="s">
        <v>46</v>
      </c>
      <c r="AF226" s="48">
        <f>VLOOKUP($A226,'[3]Calculated Master'!$A:$P,13,FALSE)</f>
        <v>36204.986351716514</v>
      </c>
      <c r="AG226" s="49">
        <f>IF(F226&gt;0,VLOOKUP($A226,'[3]Calculated Master'!$A:$P,14,FALSE),"")</f>
        <v>35.497175102979007</v>
      </c>
      <c r="AH226" s="49" t="str">
        <f>IF(I226&gt;0,VLOOKUP($A226,'[3]Calculated Master'!$A:$P,15,FALSE),"")</f>
        <v/>
      </c>
      <c r="AI226" s="47" t="str">
        <f>VLOOKUP($A226,'[3]Master From ECAP'!$A:$AJ,35,FALSE)</f>
        <v>FS132</v>
      </c>
      <c r="AJ226" s="47" t="str">
        <f>VLOOKUP($A226,'[3]Master From ECAP'!$A:$AJ,36,FALSE)</f>
        <v>Fire Stations</v>
      </c>
    </row>
    <row r="227" spans="1:36" ht="15">
      <c r="A227" s="46" t="s">
        <v>270</v>
      </c>
      <c r="B227" s="47" t="str">
        <f>VLOOKUP(VLOOKUP(A227,'[3]Calculated Master'!A:Z,2,FALSE),'[3]Conversion Factors'!A:C,2,FALSE)</f>
        <v>Fire stations and associated offices and facilities</v>
      </c>
      <c r="C227" s="47" t="str">
        <f>VLOOKUP($A227,'[3]Master From ECAP'!$A:$AJ,3,FALSE)</f>
        <v>1505 Lawrence Ave. W</v>
      </c>
      <c r="D227" s="47" t="str">
        <f>VLOOKUP($A227,'[3]Master From ECAP'!$A:$AJ,4,FALSE)</f>
        <v>North York</v>
      </c>
      <c r="E227" s="47" t="str">
        <f>VLOOKUP($A227,'[3]Master From ECAP'!$A:$AJ,5,FALSE)</f>
        <v>M6L 1A8</v>
      </c>
      <c r="F227" s="47">
        <f>VLOOKUP($A227,'[3]Master From ECAP'!$A:$AJ,6,FALSE)</f>
        <v>8062</v>
      </c>
      <c r="G227" s="47" t="s">
        <v>53</v>
      </c>
      <c r="H227" s="47">
        <f>VLOOKUP($A227,'[3]Master From ECAP'!$A:$AJ,8,FALSE)</f>
        <v>168</v>
      </c>
      <c r="I227" s="47">
        <f>VLOOKUP($A227,'[3]Master From ECAP'!$A:$AJ,9,FALSE)</f>
        <v>0</v>
      </c>
      <c r="J227" s="47">
        <f>VLOOKUP($A227,'[3]Master From ECAP'!$A:$AJ,10,FALSE)</f>
        <v>105953.44164100001</v>
      </c>
      <c r="K227" s="47" t="str">
        <f>VLOOKUP($A227,'[3]Master From ECAP'!$A:$AJ,11,FALSE)</f>
        <v>kWh</v>
      </c>
      <c r="L227" s="47">
        <f>VLOOKUP($A227,'[3]Master From ECAP'!$A:$AJ,12,FALSE)</f>
        <v>18466.194986000002</v>
      </c>
      <c r="M227" s="47" t="s">
        <v>46</v>
      </c>
      <c r="AF227" s="48">
        <f>VLOOKUP($A227,'[3]Calculated Master'!$A:$P,13,FALSE)</f>
        <v>39318.183618594347</v>
      </c>
      <c r="AG227" s="49">
        <f>IF(F227&gt;0,VLOOKUP($A227,'[3]Calculated Master'!$A:$P,14,FALSE),"")</f>
        <v>37.322854111403707</v>
      </c>
      <c r="AH227" s="49" t="str">
        <f>IF(I227&gt;0,VLOOKUP($A227,'[3]Calculated Master'!$A:$P,15,FALSE),"")</f>
        <v/>
      </c>
      <c r="AI227" s="47" t="str">
        <f>VLOOKUP($A227,'[3]Master From ECAP'!$A:$AJ,35,FALSE)</f>
        <v>FS133</v>
      </c>
      <c r="AJ227" s="47" t="str">
        <f>VLOOKUP($A227,'[3]Master From ECAP'!$A:$AJ,36,FALSE)</f>
        <v>Fire Stations</v>
      </c>
    </row>
    <row r="228" spans="1:36" ht="15">
      <c r="A228" s="46" t="s">
        <v>271</v>
      </c>
      <c r="B228" s="47" t="str">
        <f>VLOOKUP(VLOOKUP(A228,'[3]Calculated Master'!A:Z,2,FALSE),'[3]Conversion Factors'!A:C,2,FALSE)</f>
        <v>Fire stations and associated offices and facilities</v>
      </c>
      <c r="C228" s="47" t="str">
        <f>VLOOKUP($A228,'[3]Master From ECAP'!$A:$AJ,3,FALSE)</f>
        <v>16 Montgomery Ave</v>
      </c>
      <c r="D228" s="47" t="str">
        <f>VLOOKUP($A228,'[3]Master From ECAP'!$A:$AJ,4,FALSE)</f>
        <v>Toronto</v>
      </c>
      <c r="E228" s="47" t="str">
        <f>VLOOKUP($A228,'[3]Master From ECAP'!$A:$AJ,5,FALSE)</f>
        <v>M4R 1C8</v>
      </c>
      <c r="F228" s="47">
        <f>VLOOKUP($A228,'[3]Master From ECAP'!$A:$AJ,6,FALSE)</f>
        <v>7126</v>
      </c>
      <c r="G228" s="47" t="s">
        <v>53</v>
      </c>
      <c r="H228" s="47">
        <f>VLOOKUP($A228,'[3]Master From ECAP'!$A:$AJ,8,FALSE)</f>
        <v>168</v>
      </c>
      <c r="I228" s="47">
        <f>VLOOKUP($A228,'[3]Master From ECAP'!$A:$AJ,9,FALSE)</f>
        <v>0</v>
      </c>
      <c r="J228" s="47">
        <f>VLOOKUP($A228,'[3]Master From ECAP'!$A:$AJ,10,FALSE)</f>
        <v>41916.379893999998</v>
      </c>
      <c r="K228" s="47" t="str">
        <f>VLOOKUP($A228,'[3]Master From ECAP'!$A:$AJ,11,FALSE)</f>
        <v>kWh</v>
      </c>
      <c r="L228" s="47">
        <f>VLOOKUP($A228,'[3]Master From ECAP'!$A:$AJ,12,FALSE)</f>
        <v>13754.851658000001</v>
      </c>
      <c r="M228" s="47" t="s">
        <v>46</v>
      </c>
      <c r="AF228" s="48">
        <f>VLOOKUP($A228,'[3]Calculated Master'!$A:$P,13,FALSE)</f>
        <v>27806.609341946023</v>
      </c>
      <c r="AG228" s="49">
        <f>IF(F228&gt;0,VLOOKUP($A228,'[3]Calculated Master'!$A:$P,14,FALSE),"")</f>
        <v>26.259199703560355</v>
      </c>
      <c r="AH228" s="49" t="str">
        <f>IF(I228&gt;0,VLOOKUP($A228,'[3]Calculated Master'!$A:$P,15,FALSE),"")</f>
        <v/>
      </c>
      <c r="AI228" s="47" t="str">
        <f>VLOOKUP($A228,'[3]Master From ECAP'!$A:$AJ,35,FALSE)</f>
        <v>FS134</v>
      </c>
      <c r="AJ228" s="47" t="str">
        <f>VLOOKUP($A228,'[3]Master From ECAP'!$A:$AJ,36,FALSE)</f>
        <v>Fire Stations</v>
      </c>
    </row>
    <row r="229" spans="1:36" ht="15">
      <c r="A229" s="46" t="s">
        <v>272</v>
      </c>
      <c r="B229" s="47" t="str">
        <f>VLOOKUP(VLOOKUP(A229,'[3]Calculated Master'!A:Z,2,FALSE),'[3]Conversion Factors'!A:C,2,FALSE)</f>
        <v>Fire stations and associated offices and facilities</v>
      </c>
      <c r="C229" s="47" t="str">
        <f>VLOOKUP($A229,'[3]Master From ECAP'!$A:$AJ,3,FALSE)</f>
        <v>641 Eglinton Ave W</v>
      </c>
      <c r="D229" s="47" t="str">
        <f>VLOOKUP($A229,'[3]Master From ECAP'!$A:$AJ,4,FALSE)</f>
        <v>Toronto</v>
      </c>
      <c r="E229" s="47" t="str">
        <f>VLOOKUP($A229,'[3]Master From ECAP'!$A:$AJ,5,FALSE)</f>
        <v>M5N 1C5</v>
      </c>
      <c r="F229" s="47">
        <f>VLOOKUP($A229,'[3]Master From ECAP'!$A:$AJ,6,FALSE)</f>
        <v>10592</v>
      </c>
      <c r="G229" s="47" t="s">
        <v>53</v>
      </c>
      <c r="H229" s="47">
        <f>VLOOKUP($A229,'[3]Master From ECAP'!$A:$AJ,8,FALSE)</f>
        <v>168</v>
      </c>
      <c r="I229" s="47">
        <f>VLOOKUP($A229,'[3]Master From ECAP'!$A:$AJ,9,FALSE)</f>
        <v>0</v>
      </c>
      <c r="J229" s="47">
        <f>VLOOKUP($A229,'[3]Master From ECAP'!$A:$AJ,10,FALSE)</f>
        <v>32630.093569000001</v>
      </c>
      <c r="K229" s="47" t="str">
        <f>VLOOKUP($A229,'[3]Master From ECAP'!$A:$AJ,11,FALSE)</f>
        <v>kWh</v>
      </c>
      <c r="L229" s="47">
        <f>VLOOKUP($A229,'[3]Master From ECAP'!$A:$AJ,12,FALSE)</f>
        <v>25067.325945000001</v>
      </c>
      <c r="M229" s="47" t="s">
        <v>46</v>
      </c>
      <c r="AF229" s="48">
        <f>VLOOKUP($A229,'[3]Calculated Master'!$A:$P,13,FALSE)</f>
        <v>48925.352167217054</v>
      </c>
      <c r="AG229" s="49">
        <f>IF(F229&gt;0,VLOOKUP($A229,'[3]Calculated Master'!$A:$P,14,FALSE),"")</f>
        <v>28.064546093154469</v>
      </c>
      <c r="AH229" s="49" t="str">
        <f>IF(I229&gt;0,VLOOKUP($A229,'[3]Calculated Master'!$A:$P,15,FALSE),"")</f>
        <v/>
      </c>
      <c r="AI229" s="47" t="str">
        <f>VLOOKUP($A229,'[3]Master From ECAP'!$A:$AJ,35,FALSE)</f>
        <v>FS135</v>
      </c>
      <c r="AJ229" s="47" t="str">
        <f>VLOOKUP($A229,'[3]Master From ECAP'!$A:$AJ,36,FALSE)</f>
        <v>Fire Stations</v>
      </c>
    </row>
    <row r="230" spans="1:36" ht="15">
      <c r="A230" s="46" t="s">
        <v>273</v>
      </c>
      <c r="B230" s="47" t="str">
        <f>VLOOKUP(VLOOKUP(A230,'[3]Calculated Master'!A:Z,2,FALSE),'[3]Conversion Factors'!A:C,2,FALSE)</f>
        <v>Fire stations and associated offices and facilities</v>
      </c>
      <c r="C230" s="47" t="str">
        <f>VLOOKUP($A230,'[3]Master From ECAP'!$A:$AJ,3,FALSE)</f>
        <v>3965 Keele St., Unit 10</v>
      </c>
      <c r="D230" s="47" t="str">
        <f>VLOOKUP($A230,'[3]Master From ECAP'!$A:$AJ,4,FALSE)</f>
        <v>North York</v>
      </c>
      <c r="E230" s="47" t="str">
        <f>VLOOKUP($A230,'[3]Master From ECAP'!$A:$AJ,5,FALSE)</f>
        <v>M3J 2E1</v>
      </c>
      <c r="F230" s="47">
        <f>VLOOKUP($A230,'[3]Master From ECAP'!$A:$AJ,6,FALSE)</f>
        <v>12500</v>
      </c>
      <c r="G230" s="47" t="s">
        <v>53</v>
      </c>
      <c r="H230" s="47">
        <f>VLOOKUP($A230,'[3]Master From ECAP'!$A:$AJ,8,FALSE)</f>
        <v>168</v>
      </c>
      <c r="I230" s="47">
        <f>VLOOKUP($A230,'[3]Master From ECAP'!$A:$AJ,9,FALSE)</f>
        <v>0</v>
      </c>
      <c r="J230" s="47">
        <f>VLOOKUP($A230,'[3]Master From ECAP'!$A:$AJ,10,FALSE)</f>
        <v>174736.80345899999</v>
      </c>
      <c r="K230" s="47" t="str">
        <f>VLOOKUP($A230,'[3]Master From ECAP'!$A:$AJ,11,FALSE)</f>
        <v>kWh</v>
      </c>
      <c r="L230" s="47">
        <f>VLOOKUP($A230,'[3]Master From ECAP'!$A:$AJ,12,FALSE)</f>
        <v>39351.403810999996</v>
      </c>
      <c r="M230" s="47" t="s">
        <v>46</v>
      </c>
      <c r="AF230" s="48">
        <f>VLOOKUP($A230,'[3]Calculated Master'!$A:$P,13,FALSE)</f>
        <v>81744.940444078587</v>
      </c>
      <c r="AG230" s="49">
        <f>IF(F230&gt;0,VLOOKUP($A230,'[3]Calculated Master'!$A:$P,14,FALSE),"")</f>
        <v>47.212830757404397</v>
      </c>
      <c r="AH230" s="49" t="str">
        <f>IF(I230&gt;0,VLOOKUP($A230,'[3]Calculated Master'!$A:$P,15,FALSE),"")</f>
        <v/>
      </c>
      <c r="AI230" s="47" t="str">
        <f>VLOOKUP($A230,'[3]Master From ECAP'!$A:$AJ,35,FALSE)</f>
        <v>FS141</v>
      </c>
      <c r="AJ230" s="47" t="str">
        <f>VLOOKUP($A230,'[3]Master From ECAP'!$A:$AJ,36,FALSE)</f>
        <v>Fire Stations</v>
      </c>
    </row>
    <row r="231" spans="1:36" ht="15">
      <c r="A231" s="46" t="s">
        <v>274</v>
      </c>
      <c r="B231" s="47" t="str">
        <f>VLOOKUP(VLOOKUP(A231,'[3]Calculated Master'!A:Z,2,FALSE),'[3]Conversion Factors'!A:C,2,FALSE)</f>
        <v>Fire stations and associated offices and facilities</v>
      </c>
      <c r="C231" s="47" t="str">
        <f>VLOOKUP($A231,'[3]Master From ECAP'!$A:$AJ,3,FALSE)</f>
        <v>2753 Jane Street</v>
      </c>
      <c r="D231" s="47" t="str">
        <f>VLOOKUP($A231,'[3]Master From ECAP'!$A:$AJ,4,FALSE)</f>
        <v>North York</v>
      </c>
      <c r="E231" s="47" t="str">
        <f>VLOOKUP($A231,'[3]Master From ECAP'!$A:$AJ,5,FALSE)</f>
        <v>M3L 2M1</v>
      </c>
      <c r="F231" s="47">
        <f>VLOOKUP($A231,'[3]Master From ECAP'!$A:$AJ,6,FALSE)</f>
        <v>5586</v>
      </c>
      <c r="G231" s="47" t="s">
        <v>53</v>
      </c>
      <c r="H231" s="47">
        <f>VLOOKUP($A231,'[3]Master From ECAP'!$A:$AJ,8,FALSE)</f>
        <v>168</v>
      </c>
      <c r="I231" s="47">
        <f>VLOOKUP($A231,'[3]Master From ECAP'!$A:$AJ,9,FALSE)</f>
        <v>0</v>
      </c>
      <c r="J231" s="47">
        <f>VLOOKUP($A231,'[3]Master From ECAP'!$A:$AJ,10,FALSE)</f>
        <v>118466.89331499999</v>
      </c>
      <c r="K231" s="47" t="str">
        <f>VLOOKUP($A231,'[3]Master From ECAP'!$A:$AJ,11,FALSE)</f>
        <v>kWh</v>
      </c>
      <c r="L231" s="47">
        <f>VLOOKUP($A231,'[3]Master From ECAP'!$A:$AJ,12,FALSE)</f>
        <v>21722.376167999999</v>
      </c>
      <c r="M231" s="47" t="s">
        <v>46</v>
      </c>
      <c r="AF231" s="48">
        <f>VLOOKUP($A231,'[3]Calculated Master'!$A:$P,13,FALSE)</f>
        <v>46004.456515187921</v>
      </c>
      <c r="AG231" s="49">
        <f>IF(F231&gt;0,VLOOKUP($A231,'[3]Calculated Master'!$A:$P,14,FALSE),"")</f>
        <v>62.260121338259296</v>
      </c>
      <c r="AH231" s="49" t="str">
        <f>IF(I231&gt;0,VLOOKUP($A231,'[3]Calculated Master'!$A:$P,15,FALSE),"")</f>
        <v/>
      </c>
      <c r="AI231" s="47" t="str">
        <f>VLOOKUP($A231,'[3]Master From ECAP'!$A:$AJ,35,FALSE)</f>
        <v>FS142</v>
      </c>
      <c r="AJ231" s="47" t="str">
        <f>VLOOKUP($A231,'[3]Master From ECAP'!$A:$AJ,36,FALSE)</f>
        <v>Fire Stations</v>
      </c>
    </row>
    <row r="232" spans="1:36" ht="15">
      <c r="A232" s="46" t="s">
        <v>275</v>
      </c>
      <c r="B232" s="47" t="str">
        <f>VLOOKUP(VLOOKUP(A232,'[3]Calculated Master'!A:Z,2,FALSE),'[3]Conversion Factors'!A:C,2,FALSE)</f>
        <v>Fire stations and associated offices and facilities</v>
      </c>
      <c r="C232" s="47" t="str">
        <f>VLOOKUP($A232,'[3]Master From ECAP'!$A:$AJ,3,FALSE)</f>
        <v>1009 Sheppard Ave. W</v>
      </c>
      <c r="D232" s="47" t="str">
        <f>VLOOKUP($A232,'[3]Master From ECAP'!$A:$AJ,4,FALSE)</f>
        <v>North York</v>
      </c>
      <c r="E232" s="47" t="str">
        <f>VLOOKUP($A232,'[3]Master From ECAP'!$A:$AJ,5,FALSE)</f>
        <v>M3H 2T7</v>
      </c>
      <c r="F232" s="47">
        <f>VLOOKUP($A232,'[3]Master From ECAP'!$A:$AJ,6,FALSE)</f>
        <v>2895</v>
      </c>
      <c r="G232" s="47" t="s">
        <v>53</v>
      </c>
      <c r="H232" s="47">
        <f>VLOOKUP($A232,'[3]Master From ECAP'!$A:$AJ,8,FALSE)</f>
        <v>168</v>
      </c>
      <c r="I232" s="47">
        <f>VLOOKUP($A232,'[3]Master From ECAP'!$A:$AJ,9,FALSE)</f>
        <v>0</v>
      </c>
      <c r="J232" s="47">
        <f>VLOOKUP($A232,'[3]Master From ECAP'!$A:$AJ,10,FALSE)</f>
        <v>77064.736210000003</v>
      </c>
      <c r="K232" s="47" t="str">
        <f>VLOOKUP($A232,'[3]Master From ECAP'!$A:$AJ,11,FALSE)</f>
        <v>kWh</v>
      </c>
      <c r="L232" s="47">
        <f>VLOOKUP($A232,'[3]Master From ECAP'!$A:$AJ,12,FALSE)</f>
        <v>19383.157875000001</v>
      </c>
      <c r="M232" s="47" t="s">
        <v>46</v>
      </c>
      <c r="AF232" s="48">
        <f>VLOOKUP($A232,'[3]Calculated Master'!$A:$P,13,FALSE)</f>
        <v>39904.580631958757</v>
      </c>
      <c r="AG232" s="49">
        <f>IF(F232&gt;0,VLOOKUP($A232,'[3]Calculated Master'!$A:$P,14,FALSE),"")</f>
        <v>97.301613187379161</v>
      </c>
      <c r="AH232" s="49" t="str">
        <f>IF(I232&gt;0,VLOOKUP($A232,'[3]Calculated Master'!$A:$P,15,FALSE),"")</f>
        <v/>
      </c>
      <c r="AI232" s="47" t="str">
        <f>VLOOKUP($A232,'[3]Master From ECAP'!$A:$AJ,35,FALSE)</f>
        <v>FS143</v>
      </c>
      <c r="AJ232" s="47" t="str">
        <f>VLOOKUP($A232,'[3]Master From ECAP'!$A:$AJ,36,FALSE)</f>
        <v>Fire Stations</v>
      </c>
    </row>
    <row r="233" spans="1:36" ht="15">
      <c r="A233" s="46" t="s">
        <v>276</v>
      </c>
      <c r="B233" s="47" t="str">
        <f>VLOOKUP(VLOOKUP(A233,'[3]Calculated Master'!A:Z,2,FALSE),'[3]Conversion Factors'!A:C,2,FALSE)</f>
        <v>Fire stations and associated offices and facilities</v>
      </c>
      <c r="C233" s="47" t="str">
        <f>VLOOKUP($A233,'[3]Master From ECAP'!$A:$AJ,3,FALSE)</f>
        <v>20 Beffort Rd.</v>
      </c>
      <c r="D233" s="47" t="str">
        <f>VLOOKUP($A233,'[3]Master From ECAP'!$A:$AJ,4,FALSE)</f>
        <v>North York</v>
      </c>
      <c r="E233" s="47" t="str">
        <f>VLOOKUP($A233,'[3]Master From ECAP'!$A:$AJ,5,FALSE)</f>
        <v>M3K 2B1</v>
      </c>
      <c r="F233" s="47">
        <f>VLOOKUP($A233,'[3]Master From ECAP'!$A:$AJ,6,FALSE)</f>
        <v>11001</v>
      </c>
      <c r="G233" s="47" t="s">
        <v>53</v>
      </c>
      <c r="H233" s="47">
        <f>VLOOKUP($A233,'[3]Master From ECAP'!$A:$AJ,8,FALSE)</f>
        <v>168</v>
      </c>
      <c r="I233" s="47">
        <f>VLOOKUP($A233,'[3]Master From ECAP'!$A:$AJ,9,FALSE)</f>
        <v>0</v>
      </c>
      <c r="J233" s="47">
        <f>VLOOKUP($A233,'[3]Master From ECAP'!$A:$AJ,10,FALSE)</f>
        <v>103644.674679</v>
      </c>
      <c r="K233" s="47" t="str">
        <f>VLOOKUP($A233,'[3]Master From ECAP'!$A:$AJ,11,FALSE)</f>
        <v>kWh</v>
      </c>
      <c r="L233" s="47">
        <f>VLOOKUP($A233,'[3]Master From ECAP'!$A:$AJ,12,FALSE)</f>
        <v>27506.631088999999</v>
      </c>
      <c r="M233" s="47" t="s">
        <v>46</v>
      </c>
      <c r="AF233" s="48">
        <f>VLOOKUP($A233,'[3]Calculated Master'!$A:$P,13,FALSE)</f>
        <v>56399.859000622411</v>
      </c>
      <c r="AG233" s="49">
        <f>IF(F233&gt;0,VLOOKUP($A233,'[3]Calculated Master'!$A:$P,14,FALSE),"")</f>
        <v>35.817260148131261</v>
      </c>
      <c r="AH233" s="49" t="str">
        <f>IF(I233&gt;0,VLOOKUP($A233,'[3]Calculated Master'!$A:$P,15,FALSE),"")</f>
        <v/>
      </c>
      <c r="AI233" s="47" t="str">
        <f>VLOOKUP($A233,'[3]Master From ECAP'!$A:$AJ,35,FALSE)</f>
        <v>FS145</v>
      </c>
      <c r="AJ233" s="47" t="str">
        <f>VLOOKUP($A233,'[3]Master From ECAP'!$A:$AJ,36,FALSE)</f>
        <v>Fire Stations</v>
      </c>
    </row>
    <row r="234" spans="1:36" ht="15">
      <c r="A234" s="46" t="s">
        <v>277</v>
      </c>
      <c r="B234" s="47" t="str">
        <f>VLOOKUP(VLOOKUP(A234,'[3]Calculated Master'!A:Z,2,FALSE),'[3]Conversion Factors'!A:C,2,FALSE)</f>
        <v>Fire stations and associated offices and facilities</v>
      </c>
      <c r="C234" s="47" t="str">
        <f>VLOOKUP($A234,'[3]Master From ECAP'!$A:$AJ,3,FALSE)</f>
        <v>2220 Jane Street</v>
      </c>
      <c r="D234" s="47" t="str">
        <f>VLOOKUP($A234,'[3]Master From ECAP'!$A:$AJ,4,FALSE)</f>
        <v>North York</v>
      </c>
      <c r="E234" s="47" t="str">
        <f>VLOOKUP($A234,'[3]Master From ECAP'!$A:$AJ,5,FALSE)</f>
        <v>M3M 1A4</v>
      </c>
      <c r="F234" s="47">
        <f>VLOOKUP($A234,'[3]Master From ECAP'!$A:$AJ,6,FALSE)</f>
        <v>7535</v>
      </c>
      <c r="G234" s="47" t="s">
        <v>53</v>
      </c>
      <c r="H234" s="47">
        <f>VLOOKUP($A234,'[3]Master From ECAP'!$A:$AJ,8,FALSE)</f>
        <v>168</v>
      </c>
      <c r="I234" s="47">
        <f>VLOOKUP($A234,'[3]Master From ECAP'!$A:$AJ,9,FALSE)</f>
        <v>0</v>
      </c>
      <c r="J234" s="47">
        <f>VLOOKUP($A234,'[3]Master From ECAP'!$A:$AJ,10,FALSE)</f>
        <v>58264.754102999999</v>
      </c>
      <c r="K234" s="47" t="str">
        <f>VLOOKUP($A234,'[3]Master From ECAP'!$A:$AJ,11,FALSE)</f>
        <v>kWh</v>
      </c>
      <c r="L234" s="47">
        <f>VLOOKUP($A234,'[3]Master From ECAP'!$A:$AJ,12,FALSE)</f>
        <v>15277.388262</v>
      </c>
      <c r="M234" s="47" t="s">
        <v>46</v>
      </c>
      <c r="AF234" s="48">
        <f>VLOOKUP($A234,'[3]Calculated Master'!$A:$P,13,FALSE)</f>
        <v>31352.891871558782</v>
      </c>
      <c r="AG234" s="49">
        <f>IF(F234&gt;0,VLOOKUP($A234,'[3]Calculated Master'!$A:$P,14,FALSE),"")</f>
        <v>29.136633661989553</v>
      </c>
      <c r="AH234" s="49" t="str">
        <f>IF(I234&gt;0,VLOOKUP($A234,'[3]Calculated Master'!$A:$P,15,FALSE),"")</f>
        <v/>
      </c>
      <c r="AI234" s="47" t="str">
        <f>VLOOKUP($A234,'[3]Master From ECAP'!$A:$AJ,35,FALSE)</f>
        <v>FS146</v>
      </c>
      <c r="AJ234" s="47" t="str">
        <f>VLOOKUP($A234,'[3]Master From ECAP'!$A:$AJ,36,FALSE)</f>
        <v>Fire Stations</v>
      </c>
    </row>
    <row r="235" spans="1:36" ht="15">
      <c r="A235" s="46" t="s">
        <v>278</v>
      </c>
      <c r="B235" s="47" t="str">
        <f>VLOOKUP(VLOOKUP(A235,'[3]Calculated Master'!A:Z,2,FALSE),'[3]Conversion Factors'!A:C,2,FALSE)</f>
        <v>Fire stations and associated offices and facilities</v>
      </c>
      <c r="C235" s="47" t="str">
        <f>VLOOKUP($A235,'[3]Master From ECAP'!$A:$AJ,3,FALSE)</f>
        <v>900 Tapscott Rd</v>
      </c>
      <c r="D235" s="47" t="str">
        <f>VLOOKUP($A235,'[3]Master From ECAP'!$A:$AJ,4,FALSE)</f>
        <v>Scarborough</v>
      </c>
      <c r="E235" s="47" t="str">
        <f>VLOOKUP($A235,'[3]Master From ECAP'!$A:$AJ,5,FALSE)</f>
        <v>M1X 1C3</v>
      </c>
      <c r="F235" s="47">
        <f>VLOOKUP($A235,'[3]Master From ECAP'!$A:$AJ,6,FALSE)</f>
        <v>5005</v>
      </c>
      <c r="G235" s="47" t="s">
        <v>53</v>
      </c>
      <c r="H235" s="47">
        <f>VLOOKUP($A235,'[3]Master From ECAP'!$A:$AJ,8,FALSE)</f>
        <v>168</v>
      </c>
      <c r="I235" s="47">
        <f>VLOOKUP($A235,'[3]Master From ECAP'!$A:$AJ,9,FALSE)</f>
        <v>0</v>
      </c>
      <c r="J235" s="47">
        <f>VLOOKUP($A235,'[3]Master From ECAP'!$A:$AJ,10,FALSE)</f>
        <v>128822.76875</v>
      </c>
      <c r="K235" s="47" t="str">
        <f>VLOOKUP($A235,'[3]Master From ECAP'!$A:$AJ,11,FALSE)</f>
        <v>kWh</v>
      </c>
      <c r="L235" s="47">
        <f>VLOOKUP($A235,'[3]Master From ECAP'!$A:$AJ,12,FALSE)</f>
        <v>11142.126516</v>
      </c>
      <c r="M235" s="47" t="s">
        <v>46</v>
      </c>
      <c r="AF235" s="48">
        <f>VLOOKUP($A235,'[3]Calculated Master'!$A:$P,13,FALSE)</f>
        <v>26319.497071180042</v>
      </c>
      <c r="AG235" s="49">
        <f>IF(F235&gt;0,VLOOKUP($A235,'[3]Calculated Master'!$A:$P,14,FALSE),"")</f>
        <v>49.240345089320257</v>
      </c>
      <c r="AH235" s="49" t="str">
        <f>IF(I235&gt;0,VLOOKUP($A235,'[3]Calculated Master'!$A:$P,15,FALSE),"")</f>
        <v/>
      </c>
      <c r="AI235" s="47" t="str">
        <f>VLOOKUP($A235,'[3]Master From ECAP'!$A:$AJ,35,FALSE)</f>
        <v>FS211</v>
      </c>
      <c r="AJ235" s="47" t="str">
        <f>VLOOKUP($A235,'[3]Master From ECAP'!$A:$AJ,36,FALSE)</f>
        <v>Fire Stations</v>
      </c>
    </row>
    <row r="236" spans="1:36" ht="15">
      <c r="A236" s="46" t="s">
        <v>279</v>
      </c>
      <c r="B236" s="47" t="str">
        <f>VLOOKUP(VLOOKUP(A236,'[3]Calculated Master'!A:Z,2,FALSE),'[3]Conversion Factors'!A:C,2,FALSE)</f>
        <v>Fire stations and associated offices and facilities</v>
      </c>
      <c r="C236" s="47" t="str">
        <f>VLOOKUP($A236,'[3]Master From ECAP'!$A:$AJ,3,FALSE)</f>
        <v>8500 Sheppard Ave East</v>
      </c>
      <c r="D236" s="47" t="str">
        <f>VLOOKUP($A236,'[3]Master From ECAP'!$A:$AJ,4,FALSE)</f>
        <v>Scarborough</v>
      </c>
      <c r="E236" s="47" t="str">
        <f>VLOOKUP($A236,'[3]Master From ECAP'!$A:$AJ,5,FALSE)</f>
        <v>M1B 5R4</v>
      </c>
      <c r="F236" s="47">
        <f>VLOOKUP($A236,'[3]Master From ECAP'!$A:$AJ,6,FALSE)</f>
        <v>16501</v>
      </c>
      <c r="G236" s="47" t="s">
        <v>53</v>
      </c>
      <c r="H236" s="47">
        <f>VLOOKUP($A236,'[3]Master From ECAP'!$A:$AJ,8,FALSE)</f>
        <v>168</v>
      </c>
      <c r="I236" s="47">
        <f>VLOOKUP($A236,'[3]Master From ECAP'!$A:$AJ,9,FALSE)</f>
        <v>0</v>
      </c>
      <c r="J236" s="47">
        <f>VLOOKUP($A236,'[3]Master From ECAP'!$A:$AJ,10,FALSE)</f>
        <v>203978.32533300002</v>
      </c>
      <c r="K236" s="47" t="str">
        <f>VLOOKUP($A236,'[3]Master From ECAP'!$A:$AJ,11,FALSE)</f>
        <v>kWh</v>
      </c>
      <c r="L236" s="47">
        <f>VLOOKUP($A236,'[3]Master From ECAP'!$A:$AJ,12,FALSE)</f>
        <v>50739.050884999997</v>
      </c>
      <c r="M236" s="47" t="s">
        <v>46</v>
      </c>
      <c r="AF236" s="48">
        <f>VLOOKUP($A236,'[3]Calculated Master'!$A:$P,13,FALSE)</f>
        <v>104547.60058904564</v>
      </c>
      <c r="AG236" s="49">
        <f>IF(F236&gt;0,VLOOKUP($A236,'[3]Calculated Master'!$A:$P,14,FALSE),"")</f>
        <v>44.822650051390497</v>
      </c>
      <c r="AH236" s="49" t="str">
        <f>IF(I236&gt;0,VLOOKUP($A236,'[3]Calculated Master'!$A:$P,15,FALSE),"")</f>
        <v/>
      </c>
      <c r="AI236" s="47" t="str">
        <f>VLOOKUP($A236,'[3]Master From ECAP'!$A:$AJ,35,FALSE)</f>
        <v>FS212</v>
      </c>
      <c r="AJ236" s="47" t="str">
        <f>VLOOKUP($A236,'[3]Master From ECAP'!$A:$AJ,36,FALSE)</f>
        <v>Fire Stations</v>
      </c>
    </row>
    <row r="237" spans="1:36" ht="15">
      <c r="A237" s="46" t="s">
        <v>280</v>
      </c>
      <c r="B237" s="47" t="str">
        <f>VLOOKUP(VLOOKUP(A237,'[3]Calculated Master'!A:Z,2,FALSE),'[3]Conversion Factors'!A:C,2,FALSE)</f>
        <v>Fire stations and associated offices and facilities</v>
      </c>
      <c r="C237" s="47" t="str">
        <f>VLOOKUP($A237,'[3]Master From ECAP'!$A:$AJ,3,FALSE)</f>
        <v>7 Lapsley Rd</v>
      </c>
      <c r="D237" s="47" t="str">
        <f>VLOOKUP($A237,'[3]Master From ECAP'!$A:$AJ,4,FALSE)</f>
        <v>Scarborough</v>
      </c>
      <c r="E237" s="47" t="str">
        <f>VLOOKUP($A237,'[3]Master From ECAP'!$A:$AJ,5,FALSE)</f>
        <v>M1B 1K1</v>
      </c>
      <c r="F237" s="47">
        <f>VLOOKUP($A237,'[3]Master From ECAP'!$A:$AJ,6,FALSE)</f>
        <v>5048</v>
      </c>
      <c r="G237" s="47" t="s">
        <v>53</v>
      </c>
      <c r="H237" s="47">
        <f>VLOOKUP($A237,'[3]Master From ECAP'!$A:$AJ,8,FALSE)</f>
        <v>168</v>
      </c>
      <c r="I237" s="47">
        <f>VLOOKUP($A237,'[3]Master From ECAP'!$A:$AJ,9,FALSE)</f>
        <v>0</v>
      </c>
      <c r="J237" s="47">
        <f>VLOOKUP($A237,'[3]Master From ECAP'!$A:$AJ,10,FALSE)</f>
        <v>53653.098493999998</v>
      </c>
      <c r="K237" s="47" t="str">
        <f>VLOOKUP($A237,'[3]Master From ECAP'!$A:$AJ,11,FALSE)</f>
        <v>kWh</v>
      </c>
      <c r="L237" s="47">
        <f>VLOOKUP($A237,'[3]Master From ECAP'!$A:$AJ,12,FALSE)</f>
        <v>13721.752752</v>
      </c>
      <c r="M237" s="47" t="s">
        <v>46</v>
      </c>
      <c r="AF237" s="48">
        <f>VLOOKUP($A237,'[3]Calculated Master'!$A:$P,13,FALSE)</f>
        <v>28213.200425206884</v>
      </c>
      <c r="AG237" s="49">
        <f>IF(F237&gt;0,VLOOKUP($A237,'[3]Calculated Master'!$A:$P,14,FALSE),"")</f>
        <v>39.324565725297575</v>
      </c>
      <c r="AH237" s="49" t="str">
        <f>IF(I237&gt;0,VLOOKUP($A237,'[3]Calculated Master'!$A:$P,15,FALSE),"")</f>
        <v/>
      </c>
      <c r="AI237" s="47" t="str">
        <f>VLOOKUP($A237,'[3]Master From ECAP'!$A:$AJ,35,FALSE)</f>
        <v>FS213</v>
      </c>
      <c r="AJ237" s="47" t="str">
        <f>VLOOKUP($A237,'[3]Master From ECAP'!$A:$AJ,36,FALSE)</f>
        <v>Fire Stations</v>
      </c>
    </row>
    <row r="238" spans="1:36" ht="15">
      <c r="A238" s="46" t="s">
        <v>281</v>
      </c>
      <c r="B238" s="47" t="str">
        <f>VLOOKUP(VLOOKUP(A238,'[3]Calculated Master'!A:Z,2,FALSE),'[3]Conversion Factors'!A:C,2,FALSE)</f>
        <v>Fire stations and associated offices and facilities</v>
      </c>
      <c r="C238" s="47" t="str">
        <f>VLOOKUP($A238,'[3]Master From ECAP'!$A:$AJ,3,FALSE)</f>
        <v>745 Meadowvale Rd</v>
      </c>
      <c r="D238" s="47" t="str">
        <f>VLOOKUP($A238,'[3]Master From ECAP'!$A:$AJ,4,FALSE)</f>
        <v>Scarborough</v>
      </c>
      <c r="E238" s="47" t="str">
        <f>VLOOKUP($A238,'[3]Master From ECAP'!$A:$AJ,5,FALSE)</f>
        <v>M1C 1T1</v>
      </c>
      <c r="F238" s="47">
        <f>VLOOKUP($A238,'[3]Master From ECAP'!$A:$AJ,6,FALSE)</f>
        <v>4887</v>
      </c>
      <c r="G238" s="47" t="s">
        <v>53</v>
      </c>
      <c r="H238" s="47">
        <f>VLOOKUP($A238,'[3]Master From ECAP'!$A:$AJ,8,FALSE)</f>
        <v>168</v>
      </c>
      <c r="I238" s="47">
        <f>VLOOKUP($A238,'[3]Master From ECAP'!$A:$AJ,9,FALSE)</f>
        <v>0</v>
      </c>
      <c r="J238" s="47">
        <f>VLOOKUP($A238,'[3]Master From ECAP'!$A:$AJ,10,FALSE)</f>
        <v>49169.427833000002</v>
      </c>
      <c r="K238" s="47" t="str">
        <f>VLOOKUP($A238,'[3]Master From ECAP'!$A:$AJ,11,FALSE)</f>
        <v>kWh</v>
      </c>
      <c r="L238" s="47">
        <f>VLOOKUP($A238,'[3]Master From ECAP'!$A:$AJ,12,FALSE)</f>
        <v>17568.653548000002</v>
      </c>
      <c r="M238" s="47" t="s">
        <v>46</v>
      </c>
      <c r="AF238" s="48">
        <f>VLOOKUP($A238,'[3]Calculated Master'!$A:$P,13,FALSE)</f>
        <v>35341.772571920126</v>
      </c>
      <c r="AG238" s="49">
        <f>IF(F238&gt;0,VLOOKUP($A238,'[3]Calculated Master'!$A:$P,14,FALSE),"")</f>
        <v>48.012580452195976</v>
      </c>
      <c r="AH238" s="49" t="str">
        <f>IF(I238&gt;0,VLOOKUP($A238,'[3]Calculated Master'!$A:$P,15,FALSE),"")</f>
        <v/>
      </c>
      <c r="AI238" s="47" t="str">
        <f>VLOOKUP($A238,'[3]Master From ECAP'!$A:$AJ,35,FALSE)</f>
        <v>FS214</v>
      </c>
      <c r="AJ238" s="47" t="str">
        <f>VLOOKUP($A238,'[3]Master From ECAP'!$A:$AJ,36,FALSE)</f>
        <v>Fire Stations</v>
      </c>
    </row>
    <row r="239" spans="1:36" ht="15">
      <c r="A239" s="46" t="s">
        <v>282</v>
      </c>
      <c r="B239" s="47" t="str">
        <f>VLOOKUP(VLOOKUP(A239,'[3]Calculated Master'!A:Z,2,FALSE),'[3]Conversion Factors'!A:C,2,FALSE)</f>
        <v>Fire stations and associated offices and facilities</v>
      </c>
      <c r="C239" s="47" t="str">
        <f>VLOOKUP($A239,'[3]Master From ECAP'!$A:$AJ,3,FALSE)</f>
        <v>5318 Lawrence Ave E</v>
      </c>
      <c r="D239" s="47" t="str">
        <f>VLOOKUP($A239,'[3]Master From ECAP'!$A:$AJ,4,FALSE)</f>
        <v>Scarborough</v>
      </c>
      <c r="E239" s="47" t="str">
        <f>VLOOKUP($A239,'[3]Master From ECAP'!$A:$AJ,5,FALSE)</f>
        <v>M1C 1R4</v>
      </c>
      <c r="F239" s="47">
        <f>VLOOKUP($A239,'[3]Master From ECAP'!$A:$AJ,6,FALSE)</f>
        <v>5737</v>
      </c>
      <c r="G239" s="47" t="s">
        <v>53</v>
      </c>
      <c r="H239" s="47">
        <f>VLOOKUP($A239,'[3]Master From ECAP'!$A:$AJ,8,FALSE)</f>
        <v>168</v>
      </c>
      <c r="I239" s="47">
        <f>VLOOKUP($A239,'[3]Master From ECAP'!$A:$AJ,9,FALSE)</f>
        <v>0</v>
      </c>
      <c r="J239" s="47">
        <f>VLOOKUP($A239,'[3]Master From ECAP'!$A:$AJ,10,FALSE)</f>
        <v>55180.510686999995</v>
      </c>
      <c r="K239" s="47" t="str">
        <f>VLOOKUP($A239,'[3]Master From ECAP'!$A:$AJ,11,FALSE)</f>
        <v>kWh</v>
      </c>
      <c r="L239" s="47">
        <f>VLOOKUP($A239,'[3]Master From ECAP'!$A:$AJ,12,FALSE)</f>
        <v>13134.325806000001</v>
      </c>
      <c r="M239" s="47" t="s">
        <v>46</v>
      </c>
      <c r="AF239" s="48">
        <f>VLOOKUP($A239,'[3]Calculated Master'!$A:$P,13,FALSE)</f>
        <v>27158.367817880142</v>
      </c>
      <c r="AG239" s="49">
        <f>IF(F239&gt;0,VLOOKUP($A239,'[3]Calculated Master'!$A:$P,14,FALSE),"")</f>
        <v>33.787085255230146</v>
      </c>
      <c r="AH239" s="49" t="str">
        <f>IF(I239&gt;0,VLOOKUP($A239,'[3]Calculated Master'!$A:$P,15,FALSE),"")</f>
        <v/>
      </c>
      <c r="AI239" s="47" t="str">
        <f>VLOOKUP($A239,'[3]Master From ECAP'!$A:$AJ,35,FALSE)</f>
        <v>FS215</v>
      </c>
      <c r="AJ239" s="47" t="str">
        <f>VLOOKUP($A239,'[3]Master From ECAP'!$A:$AJ,36,FALSE)</f>
        <v>Fire Stations</v>
      </c>
    </row>
    <row r="240" spans="1:36" ht="15">
      <c r="A240" s="46" t="s">
        <v>283</v>
      </c>
      <c r="B240" s="47" t="str">
        <f>VLOOKUP(VLOOKUP(A240,'[3]Calculated Master'!A:Z,2,FALSE),'[3]Conversion Factors'!A:C,2,FALSE)</f>
        <v>Fire stations and associated offices and facilities</v>
      </c>
      <c r="C240" s="47" t="str">
        <f>VLOOKUP($A240,'[3]Master From ECAP'!$A:$AJ,3,FALSE)</f>
        <v>2575 Eglinton Ave E</v>
      </c>
      <c r="D240" s="47" t="str">
        <f>VLOOKUP($A240,'[3]Master From ECAP'!$A:$AJ,4,FALSE)</f>
        <v>Scarborough</v>
      </c>
      <c r="E240" s="47" t="str">
        <f>VLOOKUP($A240,'[3]Master From ECAP'!$A:$AJ,5,FALSE)</f>
        <v>M1K 2R8</v>
      </c>
      <c r="F240" s="47">
        <f>VLOOKUP($A240,'[3]Master From ECAP'!$A:$AJ,6,FALSE)</f>
        <v>11916</v>
      </c>
      <c r="G240" s="47" t="s">
        <v>53</v>
      </c>
      <c r="H240" s="47">
        <f>VLOOKUP($A240,'[3]Master From ECAP'!$A:$AJ,8,FALSE)</f>
        <v>168</v>
      </c>
      <c r="I240" s="47">
        <f>VLOOKUP($A240,'[3]Master From ECAP'!$A:$AJ,9,FALSE)</f>
        <v>0</v>
      </c>
      <c r="J240" s="47">
        <f>VLOOKUP($A240,'[3]Master From ECAP'!$A:$AJ,10,FALSE)</f>
        <v>140598.76729399999</v>
      </c>
      <c r="K240" s="47" t="str">
        <f>VLOOKUP($A240,'[3]Master From ECAP'!$A:$AJ,11,FALSE)</f>
        <v>kWh</v>
      </c>
      <c r="L240" s="47">
        <f>VLOOKUP($A240,'[3]Master From ECAP'!$A:$AJ,12,FALSE)</f>
        <v>24787.177908000001</v>
      </c>
      <c r="M240" s="47" t="s">
        <v>46</v>
      </c>
      <c r="AF240" s="48">
        <f>VLOOKUP($A240,'[3]Calculated Master'!$A:$P,13,FALSE)</f>
        <v>52711.90469180853</v>
      </c>
      <c r="AG240" s="49">
        <f>IF(F240&gt;0,VLOOKUP($A240,'[3]Calculated Master'!$A:$P,14,FALSE),"")</f>
        <v>33.758924436699374</v>
      </c>
      <c r="AH240" s="49" t="str">
        <f>IF(I240&gt;0,VLOOKUP($A240,'[3]Calculated Master'!$A:$P,15,FALSE),"")</f>
        <v/>
      </c>
      <c r="AI240" s="47" t="str">
        <f>VLOOKUP($A240,'[3]Master From ECAP'!$A:$AJ,35,FALSE)</f>
        <v>FS221</v>
      </c>
      <c r="AJ240" s="47" t="str">
        <f>VLOOKUP($A240,'[3]Master From ECAP'!$A:$AJ,36,FALSE)</f>
        <v>Fire Stations</v>
      </c>
    </row>
    <row r="241" spans="1:36" ht="15">
      <c r="A241" s="46" t="s">
        <v>284</v>
      </c>
      <c r="B241" s="47" t="str">
        <f>VLOOKUP(VLOOKUP(A241,'[3]Calculated Master'!A:Z,2,FALSE),'[3]Conversion Factors'!A:C,2,FALSE)</f>
        <v>Fire stations and associated offices and facilities</v>
      </c>
      <c r="C241" s="47" t="str">
        <f>VLOOKUP($A241,'[3]Master From ECAP'!$A:$AJ,3,FALSE)</f>
        <v>755 Warden Ave</v>
      </c>
      <c r="D241" s="47" t="str">
        <f>VLOOKUP($A241,'[3]Master From ECAP'!$A:$AJ,4,FALSE)</f>
        <v>Scarborough</v>
      </c>
      <c r="E241" s="47" t="str">
        <f>VLOOKUP($A241,'[3]Master From ECAP'!$A:$AJ,5,FALSE)</f>
        <v>M1L 4B3</v>
      </c>
      <c r="F241" s="47">
        <f>VLOOKUP($A241,'[3]Master From ECAP'!$A:$AJ,6,FALSE)</f>
        <v>6910</v>
      </c>
      <c r="G241" s="47" t="s">
        <v>53</v>
      </c>
      <c r="H241" s="47">
        <f>VLOOKUP($A241,'[3]Master From ECAP'!$A:$AJ,8,FALSE)</f>
        <v>168</v>
      </c>
      <c r="I241" s="47">
        <f>VLOOKUP($A241,'[3]Master From ECAP'!$A:$AJ,9,FALSE)</f>
        <v>0</v>
      </c>
      <c r="J241" s="47">
        <f>VLOOKUP($A241,'[3]Master From ECAP'!$A:$AJ,10,FALSE)</f>
        <v>56182.071190999995</v>
      </c>
      <c r="K241" s="47" t="str">
        <f>VLOOKUP($A241,'[3]Master From ECAP'!$A:$AJ,11,FALSE)</f>
        <v>kWh</v>
      </c>
      <c r="L241" s="47">
        <f>VLOOKUP($A241,'[3]Master From ECAP'!$A:$AJ,12,FALSE)</f>
        <v>15681.878111</v>
      </c>
      <c r="M241" s="47" t="s">
        <v>46</v>
      </c>
      <c r="AF241" s="48">
        <f>VLOOKUP($A241,'[3]Calculated Master'!$A:$P,13,FALSE)</f>
        <v>32037.989876325591</v>
      </c>
      <c r="AG241" s="49">
        <f>IF(F241&gt;0,VLOOKUP($A241,'[3]Calculated Master'!$A:$P,14,FALSE),"")</f>
        <v>32.088558676142092</v>
      </c>
      <c r="AH241" s="49" t="str">
        <f>IF(I241&gt;0,VLOOKUP($A241,'[3]Calculated Master'!$A:$P,15,FALSE),"")</f>
        <v/>
      </c>
      <c r="AI241" s="47" t="str">
        <f>VLOOKUP($A241,'[3]Master From ECAP'!$A:$AJ,35,FALSE)</f>
        <v>FS222</v>
      </c>
      <c r="AJ241" s="47" t="str">
        <f>VLOOKUP($A241,'[3]Master From ECAP'!$A:$AJ,36,FALSE)</f>
        <v>Fire Stations</v>
      </c>
    </row>
    <row r="242" spans="1:36" ht="15">
      <c r="A242" s="46" t="s">
        <v>285</v>
      </c>
      <c r="B242" s="47" t="str">
        <f>VLOOKUP(VLOOKUP(A242,'[3]Calculated Master'!A:Z,2,FALSE),'[3]Conversion Factors'!A:C,2,FALSE)</f>
        <v>Fire stations and associated offices and facilities</v>
      </c>
      <c r="C242" s="47" t="str">
        <f>VLOOKUP($A242,'[3]Master From ECAP'!$A:$AJ,3,FALSE)</f>
        <v>116 Dorset Rd</v>
      </c>
      <c r="D242" s="47" t="str">
        <f>VLOOKUP($A242,'[3]Master From ECAP'!$A:$AJ,4,FALSE)</f>
        <v>Scarborough</v>
      </c>
      <c r="E242" s="47" t="str">
        <f>VLOOKUP($A242,'[3]Master From ECAP'!$A:$AJ,5,FALSE)</f>
        <v>M1M 2T1</v>
      </c>
      <c r="F242" s="47">
        <f>VLOOKUP($A242,'[3]Master From ECAP'!$A:$AJ,6,FALSE)</f>
        <v>7459</v>
      </c>
      <c r="G242" s="47" t="s">
        <v>53</v>
      </c>
      <c r="H242" s="47">
        <f>VLOOKUP($A242,'[3]Master From ECAP'!$A:$AJ,8,FALSE)</f>
        <v>168</v>
      </c>
      <c r="I242" s="47">
        <f>VLOOKUP($A242,'[3]Master From ECAP'!$A:$AJ,9,FALSE)</f>
        <v>0</v>
      </c>
      <c r="J242" s="47">
        <f>VLOOKUP($A242,'[3]Master From ECAP'!$A:$AJ,10,FALSE)</f>
        <v>45281.699946999994</v>
      </c>
      <c r="K242" s="47" t="str">
        <f>VLOOKUP($A242,'[3]Master From ECAP'!$A:$AJ,11,FALSE)</f>
        <v>kWh</v>
      </c>
      <c r="L242" s="47">
        <f>VLOOKUP($A242,'[3]Master From ECAP'!$A:$AJ,12,FALSE)</f>
        <v>12462.290444</v>
      </c>
      <c r="M242" s="47" t="s">
        <v>46</v>
      </c>
      <c r="AF242" s="48">
        <f>VLOOKUP($A242,'[3]Calculated Master'!$A:$P,13,FALSE)</f>
        <v>25485.756531442363</v>
      </c>
      <c r="AG242" s="49">
        <f>IF(F242&gt;0,VLOOKUP($A242,'[3]Calculated Master'!$A:$P,14,FALSE),"")</f>
        <v>23.708693949553169</v>
      </c>
      <c r="AH242" s="49" t="str">
        <f>IF(I242&gt;0,VLOOKUP($A242,'[3]Calculated Master'!$A:$P,15,FALSE),"")</f>
        <v/>
      </c>
      <c r="AI242" s="47" t="str">
        <f>VLOOKUP($A242,'[3]Master From ECAP'!$A:$AJ,35,FALSE)</f>
        <v>FS223</v>
      </c>
      <c r="AJ242" s="47" t="str">
        <f>VLOOKUP($A242,'[3]Master From ECAP'!$A:$AJ,36,FALSE)</f>
        <v>Fire Stations</v>
      </c>
    </row>
    <row r="243" spans="1:36" ht="15">
      <c r="A243" s="46" t="s">
        <v>286</v>
      </c>
      <c r="B243" s="47" t="str">
        <f>VLOOKUP(VLOOKUP(A243,'[3]Calculated Master'!A:Z,2,FALSE),'[3]Conversion Factors'!A:C,2,FALSE)</f>
        <v>Fire stations and associated offices and facilities</v>
      </c>
      <c r="C243" s="47" t="str">
        <f>VLOOKUP($A243,'[3]Master From ECAP'!$A:$AJ,3,FALSE)</f>
        <v>1313 Woodbine Ave</v>
      </c>
      <c r="D243" s="47" t="str">
        <f>VLOOKUP($A243,'[3]Master From ECAP'!$A:$AJ,4,FALSE)</f>
        <v>Toronto</v>
      </c>
      <c r="E243" s="47" t="str">
        <f>VLOOKUP($A243,'[3]Master From ECAP'!$A:$AJ,5,FALSE)</f>
        <v>M4C 4E9</v>
      </c>
      <c r="F243" s="47">
        <f>VLOOKUP($A243,'[3]Master From ECAP'!$A:$AJ,6,FALSE)</f>
        <v>3767</v>
      </c>
      <c r="G243" s="47" t="s">
        <v>53</v>
      </c>
      <c r="H243" s="47">
        <f>VLOOKUP($A243,'[3]Master From ECAP'!$A:$AJ,8,FALSE)</f>
        <v>168</v>
      </c>
      <c r="I243" s="47">
        <f>VLOOKUP($A243,'[3]Master From ECAP'!$A:$AJ,9,FALSE)</f>
        <v>0</v>
      </c>
      <c r="J243" s="47">
        <f>VLOOKUP($A243,'[3]Master From ECAP'!$A:$AJ,10,FALSE)</f>
        <v>58792.835816999999</v>
      </c>
      <c r="K243" s="47" t="str">
        <f>VLOOKUP($A243,'[3]Master From ECAP'!$A:$AJ,11,FALSE)</f>
        <v>kWh</v>
      </c>
      <c r="L243" s="47">
        <f>VLOOKUP($A243,'[3]Master From ECAP'!$A:$AJ,12,FALSE)</f>
        <v>11637.272580999999</v>
      </c>
      <c r="M243" s="47" t="s">
        <v>46</v>
      </c>
      <c r="AF243" s="48">
        <f>VLOOKUP($A243,'[3]Calculated Master'!$A:$P,13,FALSE)</f>
        <v>24458.923782079892</v>
      </c>
      <c r="AG243" s="49">
        <f>IF(F243&gt;0,VLOOKUP($A243,'[3]Calculated Master'!$A:$P,14,FALSE),"")</f>
        <v>48.220025132003514</v>
      </c>
      <c r="AH243" s="49" t="str">
        <f>IF(I243&gt;0,VLOOKUP($A243,'[3]Calculated Master'!$A:$P,15,FALSE),"")</f>
        <v/>
      </c>
      <c r="AI243" s="47" t="str">
        <f>VLOOKUP($A243,'[3]Master From ECAP'!$A:$AJ,35,FALSE)</f>
        <v>FS224</v>
      </c>
      <c r="AJ243" s="47" t="str">
        <f>VLOOKUP($A243,'[3]Master From ECAP'!$A:$AJ,36,FALSE)</f>
        <v>Fire Stations</v>
      </c>
    </row>
    <row r="244" spans="1:36" ht="15">
      <c r="A244" s="46" t="s">
        <v>287</v>
      </c>
      <c r="B244" s="47" t="str">
        <f>VLOOKUP(VLOOKUP(A244,'[3]Calculated Master'!A:Z,2,FALSE),'[3]Conversion Factors'!A:C,2,FALSE)</f>
        <v>Fire stations and associated offices and facilities</v>
      </c>
      <c r="C244" s="47" t="str">
        <f>VLOOKUP($A244,'[3]Master From ECAP'!$A:$AJ,3,FALSE)</f>
        <v>3600 Danforth Ave</v>
      </c>
      <c r="D244" s="47" t="str">
        <f>VLOOKUP($A244,'[3]Master From ECAP'!$A:$AJ,4,FALSE)</f>
        <v>Scarborough</v>
      </c>
      <c r="E244" s="47" t="str">
        <f>VLOOKUP($A244,'[3]Master From ECAP'!$A:$AJ,5,FALSE)</f>
        <v>M1N 4E9</v>
      </c>
      <c r="F244" s="47">
        <f>VLOOKUP($A244,'[3]Master From ECAP'!$A:$AJ,6,FALSE)</f>
        <v>9085</v>
      </c>
      <c r="G244" s="47" t="s">
        <v>53</v>
      </c>
      <c r="H244" s="47">
        <f>VLOOKUP($A244,'[3]Master From ECAP'!$A:$AJ,8,FALSE)</f>
        <v>168</v>
      </c>
      <c r="I244" s="47">
        <f>VLOOKUP($A244,'[3]Master From ECAP'!$A:$AJ,9,FALSE)</f>
        <v>0</v>
      </c>
      <c r="J244" s="47">
        <f>VLOOKUP($A244,'[3]Master From ECAP'!$A:$AJ,10,FALSE)</f>
        <v>91962.359647000005</v>
      </c>
      <c r="K244" s="47" t="str">
        <f>VLOOKUP($A244,'[3]Master From ECAP'!$A:$AJ,11,FALSE)</f>
        <v>kWh</v>
      </c>
      <c r="L244" s="47">
        <f>VLOOKUP($A244,'[3]Master From ECAP'!$A:$AJ,12,FALSE)</f>
        <v>26191.235403999999</v>
      </c>
      <c r="M244" s="47" t="s">
        <v>46</v>
      </c>
      <c r="AF244" s="48">
        <f>VLOOKUP($A244,'[3]Calculated Master'!$A:$P,13,FALSE)</f>
        <v>53433.722370504765</v>
      </c>
      <c r="AG244" s="49">
        <f>IF(F244&gt;0,VLOOKUP($A244,'[3]Calculated Master'!$A:$P,14,FALSE),"")</f>
        <v>40.556633399285829</v>
      </c>
      <c r="AH244" s="49" t="str">
        <f>IF(I244&gt;0,VLOOKUP($A244,'[3]Calculated Master'!$A:$P,15,FALSE),"")</f>
        <v/>
      </c>
      <c r="AI244" s="47" t="str">
        <f>VLOOKUP($A244,'[3]Master From ECAP'!$A:$AJ,35,FALSE)</f>
        <v>FS225</v>
      </c>
      <c r="AJ244" s="47" t="str">
        <f>VLOOKUP($A244,'[3]Master From ECAP'!$A:$AJ,36,FALSE)</f>
        <v>Fire Stations</v>
      </c>
    </row>
    <row r="245" spans="1:36" ht="15">
      <c r="A245" s="46" t="s">
        <v>288</v>
      </c>
      <c r="B245" s="47" t="str">
        <f>VLOOKUP(VLOOKUP(A245,'[3]Calculated Master'!A:Z,2,FALSE),'[3]Conversion Factors'!A:C,2,FALSE)</f>
        <v>Fire stations and associated offices and facilities</v>
      </c>
      <c r="C245" s="47" t="str">
        <f>VLOOKUP($A245,'[3]Master From ECAP'!$A:$AJ,3,FALSE)</f>
        <v>85 Main St</v>
      </c>
      <c r="D245" s="47" t="str">
        <f>VLOOKUP($A245,'[3]Master From ECAP'!$A:$AJ,4,FALSE)</f>
        <v>Toronto</v>
      </c>
      <c r="E245" s="47" t="str">
        <f>VLOOKUP($A245,'[3]Master From ECAP'!$A:$AJ,5,FALSE)</f>
        <v>M4E 2V6</v>
      </c>
      <c r="F245" s="47">
        <f>VLOOKUP($A245,'[3]Master From ECAP'!$A:$AJ,6,FALSE)</f>
        <v>11808</v>
      </c>
      <c r="G245" s="47" t="s">
        <v>53</v>
      </c>
      <c r="H245" s="47">
        <f>VLOOKUP($A245,'[3]Master From ECAP'!$A:$AJ,8,FALSE)</f>
        <v>168</v>
      </c>
      <c r="I245" s="47">
        <f>VLOOKUP($A245,'[3]Master From ECAP'!$A:$AJ,9,FALSE)</f>
        <v>0</v>
      </c>
      <c r="J245" s="47">
        <f>VLOOKUP($A245,'[3]Master From ECAP'!$A:$AJ,10,FALSE)</f>
        <v>51934.790813</v>
      </c>
      <c r="K245" s="47" t="str">
        <f>VLOOKUP($A245,'[3]Master From ECAP'!$A:$AJ,11,FALSE)</f>
        <v>kWh</v>
      </c>
      <c r="L245" s="47">
        <f>VLOOKUP($A245,'[3]Master From ECAP'!$A:$AJ,12,FALSE)</f>
        <v>28079.30241</v>
      </c>
      <c r="M245" s="47" t="s">
        <v>46</v>
      </c>
      <c r="AF245" s="48">
        <f>VLOOKUP($A245,'[3]Calculated Master'!$A:$P,13,FALSE)</f>
        <v>55419.361627772902</v>
      </c>
      <c r="AG245" s="49">
        <f>IF(F245&gt;0,VLOOKUP($A245,'[3]Calculated Master'!$A:$P,14,FALSE),"")</f>
        <v>29.502127911627881</v>
      </c>
      <c r="AH245" s="49" t="str">
        <f>IF(I245&gt;0,VLOOKUP($A245,'[3]Calculated Master'!$A:$P,15,FALSE),"")</f>
        <v/>
      </c>
      <c r="AI245" s="47" t="str">
        <f>VLOOKUP($A245,'[3]Master From ECAP'!$A:$AJ,35,FALSE)</f>
        <v>FS226</v>
      </c>
      <c r="AJ245" s="47" t="str">
        <f>VLOOKUP($A245,'[3]Master From ECAP'!$A:$AJ,36,FALSE)</f>
        <v>Fire Stations</v>
      </c>
    </row>
    <row r="246" spans="1:36" ht="15">
      <c r="A246" s="46" t="s">
        <v>289</v>
      </c>
      <c r="B246" s="47" t="str">
        <f>VLOOKUP(VLOOKUP(A246,'[3]Calculated Master'!A:Z,2,FALSE),'[3]Conversion Factors'!A:C,2,FALSE)</f>
        <v>Fire stations and associated offices and facilities</v>
      </c>
      <c r="C246" s="47" t="str">
        <f>VLOOKUP($A246,'[3]Master From ECAP'!$A:$AJ,3,FALSE)</f>
        <v>1904 Queen St E</v>
      </c>
      <c r="D246" s="47" t="str">
        <f>VLOOKUP($A246,'[3]Master From ECAP'!$A:$AJ,4,FALSE)</f>
        <v>Toronto</v>
      </c>
      <c r="E246" s="47" t="str">
        <f>VLOOKUP($A246,'[3]Master From ECAP'!$A:$AJ,5,FALSE)</f>
        <v>M4L 1H4</v>
      </c>
      <c r="F246" s="47">
        <f>VLOOKUP($A246,'[3]Master From ECAP'!$A:$AJ,6,FALSE)</f>
        <v>10484</v>
      </c>
      <c r="G246" s="47" t="s">
        <v>53</v>
      </c>
      <c r="H246" s="47">
        <f>VLOOKUP($A246,'[3]Master From ECAP'!$A:$AJ,8,FALSE)</f>
        <v>168</v>
      </c>
      <c r="I246" s="47">
        <f>VLOOKUP($A246,'[3]Master From ECAP'!$A:$AJ,9,FALSE)</f>
        <v>0</v>
      </c>
      <c r="J246" s="47">
        <f>VLOOKUP($A246,'[3]Master From ECAP'!$A:$AJ,10,FALSE)</f>
        <v>72581.926376000003</v>
      </c>
      <c r="K246" s="47" t="str">
        <f>VLOOKUP($A246,'[3]Master From ECAP'!$A:$AJ,11,FALSE)</f>
        <v>kWh</v>
      </c>
      <c r="L246" s="47">
        <f>VLOOKUP($A246,'[3]Master From ECAP'!$A:$AJ,12,FALSE)</f>
        <v>19114.944705999998</v>
      </c>
      <c r="M246" s="47" t="s">
        <v>46</v>
      </c>
      <c r="AF246" s="48">
        <f>VLOOKUP($A246,'[3]Calculated Master'!$A:$P,13,FALSE)</f>
        <v>39215.746363581144</v>
      </c>
      <c r="AG246" s="49">
        <f>IF(F246&gt;0,VLOOKUP($A246,'[3]Calculated Master'!$A:$P,14,FALSE),"")</f>
        <v>26.17072518441028</v>
      </c>
      <c r="AH246" s="49" t="str">
        <f>IF(I246&gt;0,VLOOKUP($A246,'[3]Calculated Master'!$A:$P,15,FALSE),"")</f>
        <v/>
      </c>
      <c r="AI246" s="47" t="str">
        <f>VLOOKUP($A246,'[3]Master From ECAP'!$A:$AJ,35,FALSE)</f>
        <v>FS227</v>
      </c>
      <c r="AJ246" s="47" t="str">
        <f>VLOOKUP($A246,'[3]Master From ECAP'!$A:$AJ,36,FALSE)</f>
        <v>Fire Stations</v>
      </c>
    </row>
    <row r="247" spans="1:36" ht="15">
      <c r="A247" s="46" t="s">
        <v>290</v>
      </c>
      <c r="B247" s="47" t="str">
        <f>VLOOKUP(VLOOKUP(A247,'[3]Calculated Master'!A:Z,2,FALSE),'[3]Conversion Factors'!A:C,2,FALSE)</f>
        <v>Fire stations and associated offices and facilities</v>
      </c>
      <c r="C247" s="47" t="str">
        <f>VLOOKUP($A247,'[3]Master From ECAP'!$A:$AJ,3,FALSE)</f>
        <v>740 Markham Rd</v>
      </c>
      <c r="D247" s="47" t="str">
        <f>VLOOKUP($A247,'[3]Master From ECAP'!$A:$AJ,4,FALSE)</f>
        <v>Scarborough</v>
      </c>
      <c r="E247" s="47" t="str">
        <f>VLOOKUP($A247,'[3]Master From ECAP'!$A:$AJ,5,FALSE)</f>
        <v>M1H 2A9</v>
      </c>
      <c r="F247" s="47">
        <f>VLOOKUP($A247,'[3]Master From ECAP'!$A:$AJ,6,FALSE)</f>
        <v>14241</v>
      </c>
      <c r="G247" s="47" t="s">
        <v>53</v>
      </c>
      <c r="H247" s="47">
        <f>VLOOKUP($A247,'[3]Master From ECAP'!$A:$AJ,8,FALSE)</f>
        <v>168</v>
      </c>
      <c r="I247" s="47">
        <f>VLOOKUP($A247,'[3]Master From ECAP'!$A:$AJ,9,FALSE)</f>
        <v>0</v>
      </c>
      <c r="J247" s="47">
        <f>VLOOKUP($A247,'[3]Master From ECAP'!$A:$AJ,10,FALSE)</f>
        <v>150342.81057999999</v>
      </c>
      <c r="K247" s="47" t="str">
        <f>VLOOKUP($A247,'[3]Master From ECAP'!$A:$AJ,11,FALSE)</f>
        <v>kWh</v>
      </c>
      <c r="L247" s="47">
        <f>VLOOKUP($A247,'[3]Master From ECAP'!$A:$AJ,12,FALSE)</f>
        <v>45419.637741999999</v>
      </c>
      <c r="M247" s="47" t="s">
        <v>46</v>
      </c>
      <c r="AF247" s="48">
        <f>VLOOKUP($A247,'[3]Calculated Master'!$A:$P,13,FALSE)</f>
        <v>92296.944045299984</v>
      </c>
      <c r="AG247" s="49">
        <f>IF(F247&gt;0,VLOOKUP($A247,'[3]Calculated Master'!$A:$P,14,FALSE),"")</f>
        <v>44.226325839350984</v>
      </c>
      <c r="AH247" s="49" t="str">
        <f>IF(I247&gt;0,VLOOKUP($A247,'[3]Calculated Master'!$A:$P,15,FALSE),"")</f>
        <v/>
      </c>
      <c r="AI247" s="47" t="str">
        <f>VLOOKUP($A247,'[3]Master From ECAP'!$A:$AJ,35,FALSE)</f>
        <v>FS231</v>
      </c>
      <c r="AJ247" s="47" t="str">
        <f>VLOOKUP($A247,'[3]Master From ECAP'!$A:$AJ,36,FALSE)</f>
        <v>Fire Stations</v>
      </c>
    </row>
    <row r="248" spans="1:36" ht="15">
      <c r="A248" s="46" t="s">
        <v>291</v>
      </c>
      <c r="B248" s="47" t="str">
        <f>VLOOKUP(VLOOKUP(A248,'[3]Calculated Master'!A:Z,2,FALSE),'[3]Conversion Factors'!A:C,2,FALSE)</f>
        <v>Fire stations and associated offices and facilities</v>
      </c>
      <c r="C248" s="47" t="str">
        <f>VLOOKUP($A248,'[3]Master From ECAP'!$A:$AJ,3,FALSE)</f>
        <v>1550 Midland Ave</v>
      </c>
      <c r="D248" s="47" t="str">
        <f>VLOOKUP($A248,'[3]Master From ECAP'!$A:$AJ,4,FALSE)</f>
        <v>Scarborough</v>
      </c>
      <c r="E248" s="47" t="str">
        <f>VLOOKUP($A248,'[3]Master From ECAP'!$A:$AJ,5,FALSE)</f>
        <v>M1P 3C2</v>
      </c>
      <c r="F248" s="47">
        <f>VLOOKUP($A248,'[3]Master From ECAP'!$A:$AJ,6,FALSE)</f>
        <v>5350</v>
      </c>
      <c r="G248" s="47" t="s">
        <v>53</v>
      </c>
      <c r="H248" s="47">
        <f>VLOOKUP($A248,'[3]Master From ECAP'!$A:$AJ,8,FALSE)</f>
        <v>168</v>
      </c>
      <c r="I248" s="47">
        <f>VLOOKUP($A248,'[3]Master From ECAP'!$A:$AJ,9,FALSE)</f>
        <v>0</v>
      </c>
      <c r="J248" s="47">
        <f>VLOOKUP($A248,'[3]Master From ECAP'!$A:$AJ,10,FALSE)</f>
        <v>73787.695066999993</v>
      </c>
      <c r="K248" s="47" t="str">
        <f>VLOOKUP($A248,'[3]Master From ECAP'!$A:$AJ,11,FALSE)</f>
        <v>kWh</v>
      </c>
      <c r="L248" s="47">
        <f>VLOOKUP($A248,'[3]Master From ECAP'!$A:$AJ,12,FALSE)</f>
        <v>13290.06199</v>
      </c>
      <c r="M248" s="47" t="s">
        <v>46</v>
      </c>
      <c r="AF248" s="48">
        <f>VLOOKUP($A248,'[3]Calculated Master'!$A:$P,13,FALSE)</f>
        <v>28198.5056644631</v>
      </c>
      <c r="AG248" s="49">
        <f>IF(F248&gt;0,VLOOKUP($A248,'[3]Calculated Master'!$A:$P,14,FALSE),"")</f>
        <v>40.016418255331047</v>
      </c>
      <c r="AH248" s="49" t="str">
        <f>IF(I248&gt;0,VLOOKUP($A248,'[3]Calculated Master'!$A:$P,15,FALSE),"")</f>
        <v/>
      </c>
      <c r="AI248" s="47" t="str">
        <f>VLOOKUP($A248,'[3]Master From ECAP'!$A:$AJ,35,FALSE)</f>
        <v>FS232</v>
      </c>
      <c r="AJ248" s="47" t="str">
        <f>VLOOKUP($A248,'[3]Master From ECAP'!$A:$AJ,36,FALSE)</f>
        <v>Fire Stations</v>
      </c>
    </row>
    <row r="249" spans="1:36" ht="15">
      <c r="A249" s="46" t="s">
        <v>292</v>
      </c>
      <c r="B249" s="47" t="str">
        <f>VLOOKUP(VLOOKUP(A249,'[3]Calculated Master'!A:Z,2,FALSE),'[3]Conversion Factors'!A:C,2,FALSE)</f>
        <v>Fire stations and associated offices and facilities</v>
      </c>
      <c r="C249" s="47" t="str">
        <f>VLOOKUP($A249,'[3]Master From ECAP'!$A:$AJ,3,FALSE)</f>
        <v>59 Curlew Dr</v>
      </c>
      <c r="D249" s="47" t="str">
        <f>VLOOKUP($A249,'[3]Master From ECAP'!$A:$AJ,4,FALSE)</f>
        <v>North York</v>
      </c>
      <c r="E249" s="47" t="str">
        <f>VLOOKUP($A249,'[3]Master From ECAP'!$A:$AJ,5,FALSE)</f>
        <v>M3A 2P8</v>
      </c>
      <c r="F249" s="47">
        <f>VLOOKUP($A249,'[3]Master From ECAP'!$A:$AJ,6,FALSE)</f>
        <v>11001</v>
      </c>
      <c r="G249" s="47" t="s">
        <v>53</v>
      </c>
      <c r="H249" s="47">
        <f>VLOOKUP($A249,'[3]Master From ECAP'!$A:$AJ,8,FALSE)</f>
        <v>168</v>
      </c>
      <c r="I249" s="47">
        <f>VLOOKUP($A249,'[3]Master From ECAP'!$A:$AJ,9,FALSE)</f>
        <v>0</v>
      </c>
      <c r="J249" s="47">
        <f>VLOOKUP($A249,'[3]Master From ECAP'!$A:$AJ,10,FALSE)</f>
        <v>75686.495681999993</v>
      </c>
      <c r="K249" s="47" t="str">
        <f>VLOOKUP($A249,'[3]Master From ECAP'!$A:$AJ,11,FALSE)</f>
        <v>kWh</v>
      </c>
      <c r="L249" s="47">
        <f>VLOOKUP($A249,'[3]Master From ECAP'!$A:$AJ,12,FALSE)</f>
        <v>21473.063979999999</v>
      </c>
      <c r="M249" s="47" t="s">
        <v>46</v>
      </c>
      <c r="AF249" s="48">
        <f>VLOOKUP($A249,'[3]Calculated Master'!$A:$P,13,FALSE)</f>
        <v>43819.624739446197</v>
      </c>
      <c r="AG249" s="49">
        <f>IF(F249&gt;0,VLOOKUP($A249,'[3]Calculated Master'!$A:$P,14,FALSE),"")</f>
        <v>27.485913641690658</v>
      </c>
      <c r="AH249" s="49" t="str">
        <f>IF(I249&gt;0,VLOOKUP($A249,'[3]Calculated Master'!$A:$P,15,FALSE),"")</f>
        <v/>
      </c>
      <c r="AI249" s="47" t="str">
        <f>VLOOKUP($A249,'[3]Master From ECAP'!$A:$AJ,35,FALSE)</f>
        <v>FS233</v>
      </c>
      <c r="AJ249" s="47" t="str">
        <f>VLOOKUP($A249,'[3]Master From ECAP'!$A:$AJ,36,FALSE)</f>
        <v>Fire Stations</v>
      </c>
    </row>
    <row r="250" spans="1:36" ht="15">
      <c r="A250" s="46" t="s">
        <v>293</v>
      </c>
      <c r="B250" s="47" t="str">
        <f>VLOOKUP(VLOOKUP(A250,'[3]Calculated Master'!A:Z,2,FALSE),'[3]Conversion Factors'!A:C,2,FALSE)</f>
        <v>Fire stations and associated offices and facilities</v>
      </c>
      <c r="C250" s="47" t="str">
        <f>VLOOKUP($A250,'[3]Master From ECAP'!$A:$AJ,3,FALSE)</f>
        <v>40 Coronation Dr</v>
      </c>
      <c r="D250" s="47" t="str">
        <f>VLOOKUP($A250,'[3]Master From ECAP'!$A:$AJ,4,FALSE)</f>
        <v>Scarborough</v>
      </c>
      <c r="E250" s="47" t="str">
        <f>VLOOKUP($A250,'[3]Master From ECAP'!$A:$AJ,5,FALSE)</f>
        <v>M1E 2H1</v>
      </c>
      <c r="F250" s="47">
        <f>VLOOKUP($A250,'[3]Master From ECAP'!$A:$AJ,6,FALSE)</f>
        <v>5350</v>
      </c>
      <c r="G250" s="47" t="s">
        <v>53</v>
      </c>
      <c r="H250" s="47">
        <f>VLOOKUP($A250,'[3]Master From ECAP'!$A:$AJ,8,FALSE)</f>
        <v>168</v>
      </c>
      <c r="I250" s="47">
        <f>VLOOKUP($A250,'[3]Master From ECAP'!$A:$AJ,9,FALSE)</f>
        <v>0</v>
      </c>
      <c r="J250" s="47">
        <f>VLOOKUP($A250,'[3]Master From ECAP'!$A:$AJ,10,FALSE)</f>
        <v>50210.251127000003</v>
      </c>
      <c r="K250" s="47" t="str">
        <f>VLOOKUP($A250,'[3]Master From ECAP'!$A:$AJ,11,FALSE)</f>
        <v>kWh</v>
      </c>
      <c r="L250" s="47">
        <f>VLOOKUP($A250,'[3]Master From ECAP'!$A:$AJ,12,FALSE)</f>
        <v>13272.398696999999</v>
      </c>
      <c r="M250" s="47" t="s">
        <v>46</v>
      </c>
      <c r="AF250" s="48">
        <f>VLOOKUP($A250,'[3]Calculated Master'!$A:$P,13,FALSE)</f>
        <v>27221.853125783928</v>
      </c>
      <c r="AG250" s="49">
        <f>IF(F250&gt;0,VLOOKUP($A250,'[3]Calculated Master'!$A:$P,14,FALSE),"")</f>
        <v>35.574547393245375</v>
      </c>
      <c r="AH250" s="49" t="str">
        <f>IF(I250&gt;0,VLOOKUP($A250,'[3]Calculated Master'!$A:$P,15,FALSE),"")</f>
        <v/>
      </c>
      <c r="AI250" s="47" t="str">
        <f>VLOOKUP($A250,'[3]Master From ECAP'!$A:$AJ,35,FALSE)</f>
        <v>FS234</v>
      </c>
      <c r="AJ250" s="47" t="str">
        <f>VLOOKUP($A250,'[3]Master From ECAP'!$A:$AJ,36,FALSE)</f>
        <v>Fire Stations</v>
      </c>
    </row>
    <row r="251" spans="1:36" ht="15">
      <c r="A251" s="46" t="s">
        <v>294</v>
      </c>
      <c r="B251" s="47" t="str">
        <f>VLOOKUP(VLOOKUP(A251,'[3]Calculated Master'!A:Z,2,FALSE),'[3]Conversion Factors'!A:C,2,FALSE)</f>
        <v>Fire stations and associated offices and facilities</v>
      </c>
      <c r="C251" s="47" t="str">
        <f>VLOOKUP($A251,'[3]Master From ECAP'!$A:$AJ,3,FALSE)</f>
        <v>200 Bermondsey Rd.</v>
      </c>
      <c r="D251" s="47" t="str">
        <f>VLOOKUP($A251,'[3]Master From ECAP'!$A:$AJ,4,FALSE)</f>
        <v>North York</v>
      </c>
      <c r="E251" s="47" t="str">
        <f>VLOOKUP($A251,'[3]Master From ECAP'!$A:$AJ,5,FALSE)</f>
        <v>M4A 1Y1</v>
      </c>
      <c r="F251" s="47">
        <f>VLOOKUP($A251,'[3]Master From ECAP'!$A:$AJ,6,FALSE)</f>
        <v>8902</v>
      </c>
      <c r="G251" s="47" t="s">
        <v>53</v>
      </c>
      <c r="H251" s="47">
        <f>VLOOKUP($A251,'[3]Master From ECAP'!$A:$AJ,8,FALSE)</f>
        <v>168</v>
      </c>
      <c r="I251" s="47">
        <f>VLOOKUP($A251,'[3]Master From ECAP'!$A:$AJ,9,FALSE)</f>
        <v>0</v>
      </c>
      <c r="J251" s="47">
        <f>VLOOKUP($A251,'[3]Master From ECAP'!$A:$AJ,10,FALSE)</f>
        <v>98802.42841800001</v>
      </c>
      <c r="K251" s="47" t="str">
        <f>VLOOKUP($A251,'[3]Master From ECAP'!$A:$AJ,11,FALSE)</f>
        <v>kWh</v>
      </c>
      <c r="L251" s="47">
        <f>VLOOKUP($A251,'[3]Master From ECAP'!$A:$AJ,12,FALSE)</f>
        <v>20573.841439</v>
      </c>
      <c r="M251" s="47" t="s">
        <v>46</v>
      </c>
      <c r="AF251" s="48">
        <f>VLOOKUP($A251,'[3]Calculated Master'!$A:$P,13,FALSE)</f>
        <v>43036.017979973913</v>
      </c>
      <c r="AG251" s="49">
        <f>IF(F251&gt;0,VLOOKUP($A251,'[3]Calculated Master'!$A:$P,14,FALSE),"")</f>
        <v>35.497157860673781</v>
      </c>
      <c r="AH251" s="49" t="str">
        <f>IF(I251&gt;0,VLOOKUP($A251,'[3]Calculated Master'!$A:$P,15,FALSE),"")</f>
        <v/>
      </c>
      <c r="AI251" s="47" t="str">
        <f>VLOOKUP($A251,'[3]Master From ECAP'!$A:$AJ,35,FALSE)</f>
        <v>FS235</v>
      </c>
      <c r="AJ251" s="47" t="str">
        <f>VLOOKUP($A251,'[3]Master From ECAP'!$A:$AJ,36,FALSE)</f>
        <v>Fire Stations</v>
      </c>
    </row>
    <row r="252" spans="1:36" ht="15">
      <c r="A252" s="46" t="s">
        <v>295</v>
      </c>
      <c r="B252" s="47" t="str">
        <f>VLOOKUP(VLOOKUP(A252,'[3]Calculated Master'!A:Z,2,FALSE),'[3]Conversion Factors'!A:C,2,FALSE)</f>
        <v>Fire stations and associated offices and facilities</v>
      </c>
      <c r="C252" s="47" t="str">
        <f>VLOOKUP($A252,'[3]Master From ECAP'!$A:$AJ,3,FALSE)</f>
        <v>3325 Warden Ave</v>
      </c>
      <c r="D252" s="47" t="str">
        <f>VLOOKUP($A252,'[3]Master From ECAP'!$A:$AJ,4,FALSE)</f>
        <v>Scarborough</v>
      </c>
      <c r="E252" s="47" t="str">
        <f>VLOOKUP($A252,'[3]Master From ECAP'!$A:$AJ,5,FALSE)</f>
        <v>M1W 3L6</v>
      </c>
      <c r="F252" s="47">
        <f>VLOOKUP($A252,'[3]Master From ECAP'!$A:$AJ,6,FALSE)</f>
        <v>5500</v>
      </c>
      <c r="G252" s="47" t="s">
        <v>53</v>
      </c>
      <c r="H252" s="47">
        <f>VLOOKUP($A252,'[3]Master From ECAP'!$A:$AJ,8,FALSE)</f>
        <v>168</v>
      </c>
      <c r="I252" s="47">
        <f>VLOOKUP($A252,'[3]Master From ECAP'!$A:$AJ,9,FALSE)</f>
        <v>0</v>
      </c>
      <c r="J252" s="47">
        <f>VLOOKUP($A252,'[3]Master From ECAP'!$A:$AJ,10,FALSE)</f>
        <v>43569.512219000004</v>
      </c>
      <c r="K252" s="47" t="str">
        <f>VLOOKUP($A252,'[3]Master From ECAP'!$A:$AJ,11,FALSE)</f>
        <v>kWh</v>
      </c>
      <c r="L252" s="47">
        <f>VLOOKUP($A252,'[3]Master From ECAP'!$A:$AJ,12,FALSE)</f>
        <v>11028.672928</v>
      </c>
      <c r="M252" s="47" t="s">
        <v>46</v>
      </c>
      <c r="AF252" s="48">
        <f>VLOOKUP($A252,'[3]Calculated Master'!$A:$P,13,FALSE)</f>
        <v>22693.840163352321</v>
      </c>
      <c r="AG252" s="49">
        <f>IF(F252&gt;0,VLOOKUP($A252,'[3]Calculated Master'!$A:$P,14,FALSE),"")</f>
        <v>29.090293542271262</v>
      </c>
      <c r="AH252" s="49" t="str">
        <f>IF(I252&gt;0,VLOOKUP($A252,'[3]Calculated Master'!$A:$P,15,FALSE),"")</f>
        <v/>
      </c>
      <c r="AI252" s="47" t="str">
        <f>VLOOKUP($A252,'[3]Master From ECAP'!$A:$AJ,35,FALSE)</f>
        <v>FS241</v>
      </c>
      <c r="AJ252" s="47" t="str">
        <f>VLOOKUP($A252,'[3]Master From ECAP'!$A:$AJ,36,FALSE)</f>
        <v>Fire Stations</v>
      </c>
    </row>
    <row r="253" spans="1:36" ht="15">
      <c r="A253" s="46" t="s">
        <v>296</v>
      </c>
      <c r="B253" s="47" t="str">
        <f>VLOOKUP(VLOOKUP(A253,'[3]Calculated Master'!A:Z,2,FALSE),'[3]Conversion Factors'!A:C,2,FALSE)</f>
        <v>Fire stations and associated offices and facilities</v>
      </c>
      <c r="C253" s="47" t="str">
        <f>VLOOKUP($A253,'[3]Master From ECAP'!$A:$AJ,3,FALSE)</f>
        <v>2733 Brimley Rd</v>
      </c>
      <c r="D253" s="47" t="str">
        <f>VLOOKUP($A253,'[3]Master From ECAP'!$A:$AJ,4,FALSE)</f>
        <v>Scarborough</v>
      </c>
      <c r="E253" s="47" t="str">
        <f>VLOOKUP($A253,'[3]Master From ECAP'!$A:$AJ,5,FALSE)</f>
        <v>M1V 1T4</v>
      </c>
      <c r="F253" s="47">
        <f>VLOOKUP($A253,'[3]Master From ECAP'!$A:$AJ,6,FALSE)</f>
        <v>5500</v>
      </c>
      <c r="G253" s="47" t="s">
        <v>53</v>
      </c>
      <c r="H253" s="47">
        <f>VLOOKUP($A253,'[3]Master From ECAP'!$A:$AJ,8,FALSE)</f>
        <v>168</v>
      </c>
      <c r="I253" s="47">
        <f>VLOOKUP($A253,'[3]Master From ECAP'!$A:$AJ,9,FALSE)</f>
        <v>0</v>
      </c>
      <c r="J253" s="47">
        <f>VLOOKUP($A253,'[3]Master From ECAP'!$A:$AJ,10,FALSE)</f>
        <v>61287.565188</v>
      </c>
      <c r="K253" s="47" t="str">
        <f>VLOOKUP($A253,'[3]Master From ECAP'!$A:$AJ,11,FALSE)</f>
        <v>kWh</v>
      </c>
      <c r="L253" s="47">
        <f>VLOOKUP($A253,'[3]Master From ECAP'!$A:$AJ,12,FALSE)</f>
        <v>16142.529354999999</v>
      </c>
      <c r="M253" s="47" t="s">
        <v>46</v>
      </c>
      <c r="AF253" s="48">
        <f>VLOOKUP($A253,'[3]Calculated Master'!$A:$P,13,FALSE)</f>
        <v>33117.304197919948</v>
      </c>
      <c r="AG253" s="49">
        <f>IF(F253&gt;0,VLOOKUP($A253,'[3]Calculated Master'!$A:$P,14,FALSE),"")</f>
        <v>42.127351784454866</v>
      </c>
      <c r="AH253" s="49" t="str">
        <f>IF(I253&gt;0,VLOOKUP($A253,'[3]Calculated Master'!$A:$P,15,FALSE),"")</f>
        <v/>
      </c>
      <c r="AI253" s="47" t="str">
        <f>VLOOKUP($A253,'[3]Master From ECAP'!$A:$AJ,35,FALSE)</f>
        <v>FS242</v>
      </c>
      <c r="AJ253" s="47" t="str">
        <f>VLOOKUP($A253,'[3]Master From ECAP'!$A:$AJ,36,FALSE)</f>
        <v>Fire Stations</v>
      </c>
    </row>
    <row r="254" spans="1:36" ht="15">
      <c r="A254" s="46" t="s">
        <v>297</v>
      </c>
      <c r="B254" s="47" t="str">
        <f>VLOOKUP(VLOOKUP(A254,'[3]Calculated Master'!A:Z,2,FALSE),'[3]Conversion Factors'!A:C,2,FALSE)</f>
        <v>Fire stations and associated offices and facilities</v>
      </c>
      <c r="C254" s="47" t="str">
        <f>VLOOKUP($A254,'[3]Master From ECAP'!$A:$AJ,3,FALSE)</f>
        <v>4560 Sheppard Ave E</v>
      </c>
      <c r="D254" s="47" t="str">
        <f>VLOOKUP($A254,'[3]Master From ECAP'!$A:$AJ,4,FALSE)</f>
        <v>Scarborough</v>
      </c>
      <c r="E254" s="47" t="str">
        <f>VLOOKUP($A254,'[3]Master From ECAP'!$A:$AJ,5,FALSE)</f>
        <v>M1S 1V2</v>
      </c>
      <c r="F254" s="47">
        <f>VLOOKUP($A254,'[3]Master From ECAP'!$A:$AJ,6,FALSE)</f>
        <v>5350</v>
      </c>
      <c r="G254" s="47" t="s">
        <v>53</v>
      </c>
      <c r="H254" s="47">
        <f>VLOOKUP($A254,'[3]Master From ECAP'!$A:$AJ,8,FALSE)</f>
        <v>168</v>
      </c>
      <c r="I254" s="47">
        <f>VLOOKUP($A254,'[3]Master From ECAP'!$A:$AJ,9,FALSE)</f>
        <v>0</v>
      </c>
      <c r="J254" s="47">
        <f>VLOOKUP($A254,'[3]Master From ECAP'!$A:$AJ,10,FALSE)</f>
        <v>45186.220939999999</v>
      </c>
      <c r="K254" s="47" t="str">
        <f>VLOOKUP($A254,'[3]Master From ECAP'!$A:$AJ,11,FALSE)</f>
        <v>kWh</v>
      </c>
      <c r="L254" s="47">
        <f>VLOOKUP($A254,'[3]Master From ECAP'!$A:$AJ,12,FALSE)</f>
        <v>17321.654494000002</v>
      </c>
      <c r="M254" s="47" t="s">
        <v>46</v>
      </c>
      <c r="AF254" s="48">
        <f>VLOOKUP($A254,'[3]Calculated Master'!$A:$P,13,FALSE)</f>
        <v>34713.222663306864</v>
      </c>
      <c r="AG254" s="49">
        <f>IF(F254&gt;0,VLOOKUP($A254,'[3]Calculated Master'!$A:$P,14,FALSE),"")</f>
        <v>42.625560825095718</v>
      </c>
      <c r="AH254" s="49" t="str">
        <f>IF(I254&gt;0,VLOOKUP($A254,'[3]Calculated Master'!$A:$P,15,FALSE),"")</f>
        <v/>
      </c>
      <c r="AI254" s="47" t="str">
        <f>VLOOKUP($A254,'[3]Master From ECAP'!$A:$AJ,35,FALSE)</f>
        <v>FS243</v>
      </c>
      <c r="AJ254" s="47" t="str">
        <f>VLOOKUP($A254,'[3]Master From ECAP'!$A:$AJ,36,FALSE)</f>
        <v>Fire Stations</v>
      </c>
    </row>
    <row r="255" spans="1:36" ht="15">
      <c r="A255" s="46" t="s">
        <v>298</v>
      </c>
      <c r="B255" s="47" t="str">
        <f>VLOOKUP(VLOOKUP(A255,'[3]Calculated Master'!A:Z,2,FALSE),'[3]Conversion Factors'!A:C,2,FALSE)</f>
        <v>Fire stations and associated offices and facilities</v>
      </c>
      <c r="C255" s="47" t="str">
        <f>VLOOKUP($A255,'[3]Master From ECAP'!$A:$AJ,3,FALSE)</f>
        <v>2340 Birchmount Rd</v>
      </c>
      <c r="D255" s="47" t="str">
        <f>VLOOKUP($A255,'[3]Master From ECAP'!$A:$AJ,4,FALSE)</f>
        <v>Scarborough</v>
      </c>
      <c r="E255" s="47" t="str">
        <f>VLOOKUP($A255,'[3]Master From ECAP'!$A:$AJ,5,FALSE)</f>
        <v>M1T 2M3</v>
      </c>
      <c r="F255" s="47">
        <f>VLOOKUP($A255,'[3]Master From ECAP'!$A:$AJ,6,FALSE)</f>
        <v>5350</v>
      </c>
      <c r="G255" s="47" t="s">
        <v>53</v>
      </c>
      <c r="H255" s="47">
        <f>VLOOKUP($A255,'[3]Master From ECAP'!$A:$AJ,8,FALSE)</f>
        <v>168</v>
      </c>
      <c r="I255" s="47">
        <f>VLOOKUP($A255,'[3]Master From ECAP'!$A:$AJ,9,FALSE)</f>
        <v>0</v>
      </c>
      <c r="J255" s="47">
        <f>VLOOKUP($A255,'[3]Master From ECAP'!$A:$AJ,10,FALSE)</f>
        <v>52777.30646</v>
      </c>
      <c r="K255" s="47" t="str">
        <f>VLOOKUP($A255,'[3]Master From ECAP'!$A:$AJ,11,FALSE)</f>
        <v>kWh</v>
      </c>
      <c r="L255" s="47">
        <f>VLOOKUP($A255,'[3]Master From ECAP'!$A:$AJ,12,FALSE)</f>
        <v>13830.249091</v>
      </c>
      <c r="M255" s="47" t="s">
        <v>46</v>
      </c>
      <c r="AF255" s="48">
        <f>VLOOKUP($A255,'[3]Calculated Master'!$A:$P,13,FALSE)</f>
        <v>28384.278154081792</v>
      </c>
      <c r="AG255" s="49">
        <f>IF(F255&gt;0,VLOOKUP($A255,'[3]Calculated Master'!$A:$P,14,FALSE),"")</f>
        <v>37.155136561948453</v>
      </c>
      <c r="AH255" s="49" t="str">
        <f>IF(I255&gt;0,VLOOKUP($A255,'[3]Calculated Master'!$A:$P,15,FALSE),"")</f>
        <v/>
      </c>
      <c r="AI255" s="47" t="str">
        <f>VLOOKUP($A255,'[3]Master From ECAP'!$A:$AJ,35,FALSE)</f>
        <v>FS244</v>
      </c>
      <c r="AJ255" s="47" t="str">
        <f>VLOOKUP($A255,'[3]Master From ECAP'!$A:$AJ,36,FALSE)</f>
        <v>Fire Stations</v>
      </c>
    </row>
    <row r="256" spans="1:36" ht="15">
      <c r="A256" s="46" t="s">
        <v>299</v>
      </c>
      <c r="B256" s="47" t="str">
        <f>VLOOKUP(VLOOKUP(A256,'[3]Calculated Master'!A:Z,2,FALSE),'[3]Conversion Factors'!A:C,2,FALSE)</f>
        <v>Fire stations and associated offices and facilities</v>
      </c>
      <c r="C256" s="47" t="str">
        <f>VLOOKUP($A256,'[3]Master From ECAP'!$A:$AJ,3,FALSE)</f>
        <v>1600 Birchmount Rd</v>
      </c>
      <c r="D256" s="47" t="str">
        <f>VLOOKUP($A256,'[3]Master From ECAP'!$A:$AJ,4,FALSE)</f>
        <v>Scarborough</v>
      </c>
      <c r="E256" s="47" t="str">
        <f>VLOOKUP($A256,'[3]Master From ECAP'!$A:$AJ,5,FALSE)</f>
        <v>M1P 2H6</v>
      </c>
      <c r="F256" s="47">
        <f>VLOOKUP($A256,'[3]Master From ECAP'!$A:$AJ,6,FALSE)</f>
        <v>5608</v>
      </c>
      <c r="G256" s="47" t="s">
        <v>53</v>
      </c>
      <c r="H256" s="47">
        <f>VLOOKUP($A256,'[3]Master From ECAP'!$A:$AJ,8,FALSE)</f>
        <v>168</v>
      </c>
      <c r="I256" s="47">
        <f>VLOOKUP($A256,'[3]Master From ECAP'!$A:$AJ,9,FALSE)</f>
        <v>0</v>
      </c>
      <c r="J256" s="47">
        <f>VLOOKUP($A256,'[3]Master From ECAP'!$A:$AJ,10,FALSE)</f>
        <v>52535.763200000001</v>
      </c>
      <c r="K256" s="47" t="str">
        <f>VLOOKUP($A256,'[3]Master From ECAP'!$A:$AJ,11,FALSE)</f>
        <v>kWh</v>
      </c>
      <c r="L256" s="47">
        <f>VLOOKUP($A256,'[3]Master From ECAP'!$A:$AJ,12,FALSE)</f>
        <v>11758.466328</v>
      </c>
      <c r="M256" s="47" t="s">
        <v>46</v>
      </c>
      <c r="AF256" s="48">
        <f>VLOOKUP($A256,'[3]Calculated Master'!$A:$P,13,FALSE)</f>
        <v>24438.871426638321</v>
      </c>
      <c r="AG256" s="49">
        <f>IF(F256&gt;0,VLOOKUP($A256,'[3]Calculated Master'!$A:$P,14,FALSE),"")</f>
        <v>31.502701110683265</v>
      </c>
      <c r="AH256" s="49" t="str">
        <f>IF(I256&gt;0,VLOOKUP($A256,'[3]Calculated Master'!$A:$P,15,FALSE),"")</f>
        <v/>
      </c>
      <c r="AI256" s="47" t="str">
        <f>VLOOKUP($A256,'[3]Master From ECAP'!$A:$AJ,35,FALSE)</f>
        <v>FS245</v>
      </c>
      <c r="AJ256" s="47" t="str">
        <f>VLOOKUP($A256,'[3]Master From ECAP'!$A:$AJ,36,FALSE)</f>
        <v>Fire Stations</v>
      </c>
    </row>
    <row r="257" spans="1:36" ht="15">
      <c r="A257" s="46" t="s">
        <v>300</v>
      </c>
      <c r="B257" s="47" t="str">
        <f>VLOOKUP(VLOOKUP(A257,'[3]Calculated Master'!A:Z,2,FALSE),'[3]Conversion Factors'!A:C,2,FALSE)</f>
        <v>Fire stations and associated offices and facilities</v>
      </c>
      <c r="C257" s="47" t="str">
        <f>VLOOKUP($A257,'[3]Master From ECAP'!$A:$AJ,3,FALSE)</f>
        <v>20 Balmoral Ave</v>
      </c>
      <c r="D257" s="47" t="str">
        <f>VLOOKUP($A257,'[3]Master From ECAP'!$A:$AJ,4,FALSE)</f>
        <v>Toronto</v>
      </c>
      <c r="E257" s="47" t="str">
        <f>VLOOKUP($A257,'[3]Master From ECAP'!$A:$AJ,5,FALSE)</f>
        <v>M4V 1J4</v>
      </c>
      <c r="F257" s="47">
        <f>VLOOKUP($A257,'[3]Master From ECAP'!$A:$AJ,6,FALSE)</f>
        <v>12755</v>
      </c>
      <c r="G257" s="47" t="s">
        <v>53</v>
      </c>
      <c r="H257" s="47">
        <f>VLOOKUP($A257,'[3]Master From ECAP'!$A:$AJ,8,FALSE)</f>
        <v>168</v>
      </c>
      <c r="I257" s="47">
        <f>VLOOKUP($A257,'[3]Master From ECAP'!$A:$AJ,9,FALSE)</f>
        <v>0</v>
      </c>
      <c r="J257" s="47">
        <f>VLOOKUP($A257,'[3]Master From ECAP'!$A:$AJ,10,FALSE)</f>
        <v>47248.648625999995</v>
      </c>
      <c r="K257" s="47" t="str">
        <f>VLOOKUP($A257,'[3]Master From ECAP'!$A:$AJ,11,FALSE)</f>
        <v>kWh</v>
      </c>
      <c r="L257" s="47">
        <f>VLOOKUP($A257,'[3]Master From ECAP'!$A:$AJ,12,FALSE)</f>
        <v>14600.884146</v>
      </c>
      <c r="M257" s="47" t="s">
        <v>46</v>
      </c>
      <c r="AF257" s="48">
        <f>VLOOKUP($A257,'[3]Calculated Master'!$A:$P,13,FALSE)</f>
        <v>29627.099548354741</v>
      </c>
      <c r="AG257" s="49">
        <f>IF(F257&gt;0,VLOOKUP($A257,'[3]Calculated Master'!$A:$P,14,FALSE),"")</f>
        <v>15.788843575175825</v>
      </c>
      <c r="AH257" s="49" t="str">
        <f>IF(I257&gt;0,VLOOKUP($A257,'[3]Calculated Master'!$A:$P,15,FALSE),"")</f>
        <v/>
      </c>
      <c r="AI257" s="47" t="str">
        <f>VLOOKUP($A257,'[3]Master From ECAP'!$A:$AJ,35,FALSE)</f>
        <v>FS311</v>
      </c>
      <c r="AJ257" s="47" t="str">
        <f>VLOOKUP($A257,'[3]Master From ECAP'!$A:$AJ,36,FALSE)</f>
        <v>Fire Stations</v>
      </c>
    </row>
    <row r="258" spans="1:36" ht="15">
      <c r="A258" s="46" t="s">
        <v>301</v>
      </c>
      <c r="B258" s="47" t="str">
        <f>VLOOKUP(VLOOKUP(A258,'[3]Calculated Master'!A:Z,2,FALSE),'[3]Conversion Factors'!A:C,2,FALSE)</f>
        <v>Fire stations and associated offices and facilities</v>
      </c>
      <c r="C258" s="47" t="str">
        <f>VLOOKUP($A258,'[3]Master From ECAP'!$A:$AJ,3,FALSE)</f>
        <v>34 Yorkville Ave</v>
      </c>
      <c r="D258" s="47" t="str">
        <f>VLOOKUP($A258,'[3]Master From ECAP'!$A:$AJ,4,FALSE)</f>
        <v>Toronto</v>
      </c>
      <c r="E258" s="47" t="str">
        <f>VLOOKUP($A258,'[3]Master From ECAP'!$A:$AJ,5,FALSE)</f>
        <v>M4W 1L4</v>
      </c>
      <c r="F258" s="47">
        <f>VLOOKUP($A258,'[3]Master From ECAP'!$A:$AJ,6,FALSE)</f>
        <v>9806</v>
      </c>
      <c r="G258" s="47" t="s">
        <v>53</v>
      </c>
      <c r="H258" s="47">
        <f>VLOOKUP($A258,'[3]Master From ECAP'!$A:$AJ,8,FALSE)</f>
        <v>168</v>
      </c>
      <c r="I258" s="47">
        <f>VLOOKUP($A258,'[3]Master From ECAP'!$A:$AJ,9,FALSE)</f>
        <v>0</v>
      </c>
      <c r="J258" s="47">
        <f>VLOOKUP($A258,'[3]Master From ECAP'!$A:$AJ,10,FALSE)</f>
        <v>108098.219054</v>
      </c>
      <c r="K258" s="47" t="str">
        <f>VLOOKUP($A258,'[3]Master From ECAP'!$A:$AJ,11,FALSE)</f>
        <v>kWh</v>
      </c>
      <c r="L258" s="47">
        <f>VLOOKUP($A258,'[3]Master From ECAP'!$A:$AJ,12,FALSE)</f>
        <v>25288.982206000001</v>
      </c>
      <c r="M258" s="47" t="s">
        <v>46</v>
      </c>
      <c r="AF258" s="48">
        <f>VLOOKUP($A258,'[3]Calculated Master'!$A:$P,13,FALSE)</f>
        <v>52365.155369076143</v>
      </c>
      <c r="AG258" s="49">
        <f>IF(F258&gt;0,VLOOKUP($A258,'[3]Calculated Master'!$A:$P,14,FALSE),"")</f>
        <v>38.248835553861937</v>
      </c>
      <c r="AH258" s="49" t="str">
        <f>IF(I258&gt;0,VLOOKUP($A258,'[3]Calculated Master'!$A:$P,15,FALSE),"")</f>
        <v/>
      </c>
      <c r="AI258" s="47" t="str">
        <f>VLOOKUP($A258,'[3]Master From ECAP'!$A:$AJ,35,FALSE)</f>
        <v>FS312</v>
      </c>
      <c r="AJ258" s="47" t="str">
        <f>VLOOKUP($A258,'[3]Master From ECAP'!$A:$AJ,36,FALSE)</f>
        <v>Fire Stations</v>
      </c>
    </row>
    <row r="259" spans="1:36" ht="15">
      <c r="A259" s="46" t="s">
        <v>302</v>
      </c>
      <c r="B259" s="47" t="str">
        <f>VLOOKUP(VLOOKUP(A259,'[3]Calculated Master'!A:Z,2,FALSE),'[3]Conversion Factors'!A:C,2,FALSE)</f>
        <v>Fire stations and associated offices and facilities</v>
      </c>
      <c r="C259" s="47" t="str">
        <f>VLOOKUP($A259,'[3]Master From ECAP'!$A:$AJ,3,FALSE)</f>
        <v>441 Bloor St E 2 Fl</v>
      </c>
      <c r="D259" s="47" t="str">
        <f>VLOOKUP($A259,'[3]Master From ECAP'!$A:$AJ,4,FALSE)</f>
        <v>Toronto</v>
      </c>
      <c r="E259" s="47" t="str">
        <f>VLOOKUP($A259,'[3]Master From ECAP'!$A:$AJ,5,FALSE)</f>
        <v>M4W 1J1</v>
      </c>
      <c r="F259" s="47">
        <f>VLOOKUP($A259,'[3]Master From ECAP'!$A:$AJ,6,FALSE)</f>
        <v>12099</v>
      </c>
      <c r="G259" s="47" t="s">
        <v>53</v>
      </c>
      <c r="H259" s="47">
        <f>VLOOKUP($A259,'[3]Master From ECAP'!$A:$AJ,8,FALSE)</f>
        <v>168</v>
      </c>
      <c r="I259" s="47">
        <f>VLOOKUP($A259,'[3]Master From ECAP'!$A:$AJ,9,FALSE)</f>
        <v>0</v>
      </c>
      <c r="J259" s="47">
        <f>VLOOKUP($A259,'[3]Master From ECAP'!$A:$AJ,10,FALSE)</f>
        <v>132247.56136700002</v>
      </c>
      <c r="K259" s="47" t="str">
        <f>VLOOKUP($A259,'[3]Master From ECAP'!$A:$AJ,11,FALSE)</f>
        <v>kWh</v>
      </c>
      <c r="L259" s="47">
        <f>VLOOKUP($A259,'[3]Master From ECAP'!$A:$AJ,12,FALSE)</f>
        <v>33073.497781999999</v>
      </c>
      <c r="M259" s="47" t="s">
        <v>46</v>
      </c>
      <c r="AF259" s="48">
        <f>VLOOKUP($A259,'[3]Calculated Master'!$A:$P,13,FALSE)</f>
        <v>68119.295456167587</v>
      </c>
      <c r="AG259" s="49">
        <f>IF(F259&gt;0,VLOOKUP($A259,'[3]Calculated Master'!$A:$P,14,FALSE),"")</f>
        <v>39.788138979042003</v>
      </c>
      <c r="AH259" s="49" t="str">
        <f>IF(I259&gt;0,VLOOKUP($A259,'[3]Calculated Master'!$A:$P,15,FALSE),"")</f>
        <v/>
      </c>
      <c r="AI259" s="47" t="str">
        <f>VLOOKUP($A259,'[3]Master From ECAP'!$A:$AJ,35,FALSE)</f>
        <v>FS313</v>
      </c>
      <c r="AJ259" s="47" t="str">
        <f>VLOOKUP($A259,'[3]Master From ECAP'!$A:$AJ,36,FALSE)</f>
        <v>Fire Stations</v>
      </c>
    </row>
    <row r="260" spans="1:36" ht="15">
      <c r="A260" s="46" t="s">
        <v>303</v>
      </c>
      <c r="B260" s="47" t="str">
        <f>VLOOKUP(VLOOKUP(A260,'[3]Calculated Master'!A:Z,2,FALSE),'[3]Conversion Factors'!A:C,2,FALSE)</f>
        <v>Fire stations and associated offices and facilities</v>
      </c>
      <c r="C260" s="47" t="str">
        <f>VLOOKUP($A260,'[3]Master From ECAP'!$A:$AJ,3,FALSE)</f>
        <v>12 Grosvenor St</v>
      </c>
      <c r="D260" s="47" t="str">
        <f>VLOOKUP($A260,'[3]Master From ECAP'!$A:$AJ,4,FALSE)</f>
        <v>Toronto</v>
      </c>
      <c r="E260" s="47" t="str">
        <f>VLOOKUP($A260,'[3]Master From ECAP'!$A:$AJ,5,FALSE)</f>
        <v>M4Y 1A8</v>
      </c>
      <c r="F260" s="47">
        <f>VLOOKUP($A260,'[3]Master From ECAP'!$A:$AJ,6,FALSE)</f>
        <v>11937</v>
      </c>
      <c r="G260" s="47" t="s">
        <v>53</v>
      </c>
      <c r="H260" s="47">
        <f>VLOOKUP($A260,'[3]Master From ECAP'!$A:$AJ,8,FALSE)</f>
        <v>168</v>
      </c>
      <c r="I260" s="47">
        <f>VLOOKUP($A260,'[3]Master From ECAP'!$A:$AJ,9,FALSE)</f>
        <v>0</v>
      </c>
      <c r="J260" s="47">
        <f>VLOOKUP($A260,'[3]Master From ECAP'!$A:$AJ,10,FALSE)</f>
        <v>50866.472307999997</v>
      </c>
      <c r="K260" s="47" t="str">
        <f>VLOOKUP($A260,'[3]Master From ECAP'!$A:$AJ,11,FALSE)</f>
        <v>kWh</v>
      </c>
      <c r="L260" s="47">
        <f>VLOOKUP($A260,'[3]Master From ECAP'!$A:$AJ,12,FALSE)</f>
        <v>24241.851516999999</v>
      </c>
      <c r="M260" s="47" t="s">
        <v>46</v>
      </c>
      <c r="AF260" s="48">
        <f>VLOOKUP($A260,'[3]Calculated Master'!$A:$P,13,FALSE)</f>
        <v>48086.661800649737</v>
      </c>
      <c r="AG260" s="49">
        <f>IF(F260&gt;0,VLOOKUP($A260,'[3]Calculated Master'!$A:$P,14,FALSE),"")</f>
        <v>25.700075516218469</v>
      </c>
      <c r="AH260" s="49" t="str">
        <f>IF(I260&gt;0,VLOOKUP($A260,'[3]Calculated Master'!$A:$P,15,FALSE),"")</f>
        <v/>
      </c>
      <c r="AI260" s="47" t="str">
        <f>VLOOKUP($A260,'[3]Master From ECAP'!$A:$AJ,35,FALSE)</f>
        <v>FS314</v>
      </c>
      <c r="AJ260" s="47" t="str">
        <f>VLOOKUP($A260,'[3]Master From ECAP'!$A:$AJ,36,FALSE)</f>
        <v>Fire Stations</v>
      </c>
    </row>
    <row r="261" spans="1:36" ht="15">
      <c r="A261" s="46" t="s">
        <v>304</v>
      </c>
      <c r="B261" s="47" t="str">
        <f>VLOOKUP(VLOOKUP(A261,'[3]Calculated Master'!A:Z,2,FALSE),'[3]Conversion Factors'!A:C,2,FALSE)</f>
        <v>Fire stations and associated offices and facilities</v>
      </c>
      <c r="C261" s="47" t="str">
        <f>VLOOKUP($A261,'[3]Master From ECAP'!$A:$AJ,3,FALSE)</f>
        <v>132 Bellevue Av</v>
      </c>
      <c r="D261" s="47" t="str">
        <f>VLOOKUP($A261,'[3]Master From ECAP'!$A:$AJ,4,FALSE)</f>
        <v>Toronto</v>
      </c>
      <c r="E261" s="47" t="str">
        <f>VLOOKUP($A261,'[3]Master From ECAP'!$A:$AJ,5,FALSE)</f>
        <v>M5T 2N9</v>
      </c>
      <c r="F261" s="47">
        <f>VLOOKUP($A261,'[3]Master From ECAP'!$A:$AJ,6,FALSE)</f>
        <v>7244</v>
      </c>
      <c r="G261" s="47" t="s">
        <v>53</v>
      </c>
      <c r="H261" s="47">
        <f>VLOOKUP($A261,'[3]Master From ECAP'!$A:$AJ,8,FALSE)</f>
        <v>168</v>
      </c>
      <c r="I261" s="47">
        <f>VLOOKUP($A261,'[3]Master From ECAP'!$A:$AJ,9,FALSE)</f>
        <v>0</v>
      </c>
      <c r="J261" s="47">
        <f>VLOOKUP($A261,'[3]Master From ECAP'!$A:$AJ,10,FALSE)</f>
        <v>101059.021926</v>
      </c>
      <c r="K261" s="47" t="str">
        <f>VLOOKUP($A261,'[3]Master From ECAP'!$A:$AJ,11,FALSE)</f>
        <v>kWh</v>
      </c>
      <c r="L261" s="47">
        <f>VLOOKUP($A261,'[3]Master From ECAP'!$A:$AJ,12,FALSE)</f>
        <v>28855.71875</v>
      </c>
      <c r="M261" s="47" t="s">
        <v>46</v>
      </c>
      <c r="AF261" s="48">
        <f>VLOOKUP($A261,'[3]Calculated Master'!$A:$P,13,FALSE)</f>
        <v>58859.281229227505</v>
      </c>
      <c r="AG261" s="49">
        <f>IF(F261&gt;0,VLOOKUP($A261,'[3]Calculated Master'!$A:$P,14,FALSE),"")</f>
        <v>56.002483960739625</v>
      </c>
      <c r="AH261" s="49" t="str">
        <f>IF(I261&gt;0,VLOOKUP($A261,'[3]Calculated Master'!$A:$P,15,FALSE),"")</f>
        <v/>
      </c>
      <c r="AI261" s="47" t="str">
        <f>VLOOKUP($A261,'[3]Master From ECAP'!$A:$AJ,35,FALSE)</f>
        <v>FS315</v>
      </c>
      <c r="AJ261" s="47" t="str">
        <f>VLOOKUP($A261,'[3]Master From ECAP'!$A:$AJ,36,FALSE)</f>
        <v>Fire Stations</v>
      </c>
    </row>
    <row r="262" spans="1:36" ht="15">
      <c r="A262" s="46" t="s">
        <v>305</v>
      </c>
      <c r="B262" s="47" t="str">
        <f>VLOOKUP(VLOOKUP(A262,'[3]Calculated Master'!A:Z,2,FALSE),'[3]Conversion Factors'!A:C,2,FALSE)</f>
        <v>Fire stations and associated offices and facilities</v>
      </c>
      <c r="C262" s="47" t="str">
        <f>VLOOKUP($A262,'[3]Master From ECAP'!$A:$AJ,3,FALSE)</f>
        <v>231 McCrae Ave</v>
      </c>
      <c r="D262" s="47" t="str">
        <f>VLOOKUP($A262,'[3]Master From ECAP'!$A:$AJ,4,FALSE)</f>
        <v>East York</v>
      </c>
      <c r="E262" s="47" t="str">
        <f>VLOOKUP($A262,'[3]Master From ECAP'!$A:$AJ,5,FALSE)</f>
        <v>M4G 1T6</v>
      </c>
      <c r="F262" s="47">
        <f>VLOOKUP($A262,'[3]Master From ECAP'!$A:$AJ,6,FALSE)</f>
        <v>7535</v>
      </c>
      <c r="G262" s="47" t="s">
        <v>53</v>
      </c>
      <c r="H262" s="47">
        <f>VLOOKUP($A262,'[3]Master From ECAP'!$A:$AJ,8,FALSE)</f>
        <v>168</v>
      </c>
      <c r="I262" s="47">
        <f>VLOOKUP($A262,'[3]Master From ECAP'!$A:$AJ,9,FALSE)</f>
        <v>0</v>
      </c>
      <c r="J262" s="47">
        <f>VLOOKUP($A262,'[3]Master From ECAP'!$A:$AJ,10,FALSE)</f>
        <v>105289.10924200001</v>
      </c>
      <c r="K262" s="47" t="str">
        <f>VLOOKUP($A262,'[3]Master From ECAP'!$A:$AJ,11,FALSE)</f>
        <v>kWh</v>
      </c>
      <c r="L262" s="47">
        <f>VLOOKUP($A262,'[3]Master From ECAP'!$A:$AJ,12,FALSE)</f>
        <v>26143.853544999998</v>
      </c>
      <c r="M262" s="47" t="s">
        <v>46</v>
      </c>
      <c r="AF262" s="48">
        <f>VLOOKUP($A262,'[3]Calculated Master'!$A:$P,13,FALSE)</f>
        <v>53876.781510581051</v>
      </c>
      <c r="AG262" s="49">
        <f>IF(F262&gt;0,VLOOKUP($A262,'[3]Calculated Master'!$A:$P,14,FALSE),"")</f>
        <v>50.601675011420198</v>
      </c>
      <c r="AH262" s="49" t="str">
        <f>IF(I262&gt;0,VLOOKUP($A262,'[3]Calculated Master'!$A:$P,15,FALSE),"")</f>
        <v/>
      </c>
      <c r="AI262" s="47" t="str">
        <f>VLOOKUP($A262,'[3]Master From ECAP'!$A:$AJ,35,FALSE)</f>
        <v>FS321</v>
      </c>
      <c r="AJ262" s="47" t="str">
        <f>VLOOKUP($A262,'[3]Master From ECAP'!$A:$AJ,36,FALSE)</f>
        <v>Fire Stations</v>
      </c>
    </row>
    <row r="263" spans="1:36" ht="15">
      <c r="A263" s="46" t="s">
        <v>306</v>
      </c>
      <c r="B263" s="47" t="str">
        <f>VLOOKUP(VLOOKUP(A263,'[3]Calculated Master'!A:Z,2,FALSE),'[3]Conversion Factors'!A:C,2,FALSE)</f>
        <v>Fire stations and associated offices and facilities</v>
      </c>
      <c r="C263" s="47" t="str">
        <f>VLOOKUP($A263,'[3]Master From ECAP'!$A:$AJ,3,FALSE)</f>
        <v>256 Cosburn Ave</v>
      </c>
      <c r="D263" s="47" t="str">
        <f>VLOOKUP($A263,'[3]Master From ECAP'!$A:$AJ,4,FALSE)</f>
        <v>Toronto</v>
      </c>
      <c r="E263" s="47" t="str">
        <f>VLOOKUP($A263,'[3]Master From ECAP'!$A:$AJ,5,FALSE)</f>
        <v>M4J 2M1</v>
      </c>
      <c r="F263" s="47">
        <f>VLOOKUP($A263,'[3]Master From ECAP'!$A:$AJ,6,FALSE)</f>
        <v>7535</v>
      </c>
      <c r="G263" s="47" t="s">
        <v>53</v>
      </c>
      <c r="H263" s="47">
        <f>VLOOKUP($A263,'[3]Master From ECAP'!$A:$AJ,8,FALSE)</f>
        <v>168</v>
      </c>
      <c r="I263" s="47">
        <f>VLOOKUP($A263,'[3]Master From ECAP'!$A:$AJ,9,FALSE)</f>
        <v>0</v>
      </c>
      <c r="J263" s="47">
        <f>VLOOKUP($A263,'[3]Master From ECAP'!$A:$AJ,10,FALSE)</f>
        <v>47289.372000000003</v>
      </c>
      <c r="K263" s="47" t="str">
        <f>VLOOKUP($A263,'[3]Master From ECAP'!$A:$AJ,11,FALSE)</f>
        <v>kWh</v>
      </c>
      <c r="L263" s="47">
        <f>VLOOKUP($A263,'[3]Master From ECAP'!$A:$AJ,12,FALSE)</f>
        <v>15249.634114999999</v>
      </c>
      <c r="M263" s="47" t="s">
        <v>46</v>
      </c>
      <c r="AF263" s="48">
        <f>VLOOKUP($A263,'[3]Calculated Master'!$A:$P,13,FALSE)</f>
        <v>30861.15231192435</v>
      </c>
      <c r="AG263" s="49">
        <f>IF(F263&gt;0,VLOOKUP($A263,'[3]Calculated Master'!$A:$P,14,FALSE),"")</f>
        <v>27.641156373441234</v>
      </c>
      <c r="AH263" s="49" t="str">
        <f>IF(I263&gt;0,VLOOKUP($A263,'[3]Calculated Master'!$A:$P,15,FALSE),"")</f>
        <v/>
      </c>
      <c r="AI263" s="47" t="str">
        <f>VLOOKUP($A263,'[3]Master From ECAP'!$A:$AJ,35,FALSE)</f>
        <v>FS322</v>
      </c>
      <c r="AJ263" s="47" t="str">
        <f>VLOOKUP($A263,'[3]Master From ECAP'!$A:$AJ,36,FALSE)</f>
        <v>Fire Stations</v>
      </c>
    </row>
    <row r="264" spans="1:36" ht="15">
      <c r="A264" s="46" t="s">
        <v>307</v>
      </c>
      <c r="B264" s="47" t="str">
        <f>VLOOKUP(VLOOKUP(A264,'[3]Calculated Master'!A:Z,2,FALSE),'[3]Conversion Factors'!A:C,2,FALSE)</f>
        <v>Fire stations and associated offices and facilities</v>
      </c>
      <c r="C264" s="47" t="str">
        <f>VLOOKUP($A264,'[3]Master From ECAP'!$A:$AJ,3,FALSE)</f>
        <v>153 Chatham Ave</v>
      </c>
      <c r="D264" s="47" t="str">
        <f>VLOOKUP($A264,'[3]Master From ECAP'!$A:$AJ,4,FALSE)</f>
        <v>Toronto</v>
      </c>
      <c r="E264" s="47" t="str">
        <f>VLOOKUP($A264,'[3]Master From ECAP'!$A:$AJ,5,FALSE)</f>
        <v>M4J 1K8</v>
      </c>
      <c r="F264" s="47">
        <f>VLOOKUP($A264,'[3]Master From ECAP'!$A:$AJ,6,FALSE)</f>
        <v>10236</v>
      </c>
      <c r="G264" s="47" t="s">
        <v>53</v>
      </c>
      <c r="H264" s="47">
        <f>VLOOKUP($A264,'[3]Master From ECAP'!$A:$AJ,8,FALSE)</f>
        <v>168</v>
      </c>
      <c r="I264" s="47">
        <f>VLOOKUP($A264,'[3]Master From ECAP'!$A:$AJ,9,FALSE)</f>
        <v>0</v>
      </c>
      <c r="J264" s="47">
        <f>VLOOKUP($A264,'[3]Master From ECAP'!$A:$AJ,10,FALSE)</f>
        <v>108988.179059</v>
      </c>
      <c r="K264" s="47" t="str">
        <f>VLOOKUP($A264,'[3]Master From ECAP'!$A:$AJ,11,FALSE)</f>
        <v>kWh</v>
      </c>
      <c r="L264" s="47">
        <f>VLOOKUP($A264,'[3]Master From ECAP'!$A:$AJ,12,FALSE)</f>
        <v>38942.397647000005</v>
      </c>
      <c r="M264" s="47" t="s">
        <v>46</v>
      </c>
      <c r="AF264" s="48">
        <f>VLOOKUP($A264,'[3]Calculated Master'!$A:$P,13,FALSE)</f>
        <v>78338.010548389444</v>
      </c>
      <c r="AG264" s="49">
        <f>IF(F264&gt;0,VLOOKUP($A264,'[3]Calculated Master'!$A:$P,14,FALSE),"")</f>
        <v>50.810249229853042</v>
      </c>
      <c r="AH264" s="49" t="str">
        <f>IF(I264&gt;0,VLOOKUP($A264,'[3]Calculated Master'!$A:$P,15,FALSE),"")</f>
        <v/>
      </c>
      <c r="AI264" s="47" t="str">
        <f>VLOOKUP($A264,'[3]Master From ECAP'!$A:$AJ,35,FALSE)</f>
        <v>FS323</v>
      </c>
      <c r="AJ264" s="47" t="str">
        <f>VLOOKUP($A264,'[3]Master From ECAP'!$A:$AJ,36,FALSE)</f>
        <v>Fire Stations</v>
      </c>
    </row>
    <row r="265" spans="1:36" ht="15">
      <c r="A265" s="46" t="s">
        <v>308</v>
      </c>
      <c r="B265" s="47" t="str">
        <f>VLOOKUP(VLOOKUP(A265,'[3]Calculated Master'!A:Z,2,FALSE),'[3]Conversion Factors'!A:C,2,FALSE)</f>
        <v>Fire stations and associated offices and facilities</v>
      </c>
      <c r="C265" s="47" t="str">
        <f>VLOOKUP($A265,'[3]Master From ECAP'!$A:$AJ,3,FALSE)</f>
        <v>840 Gerrard St E</v>
      </c>
      <c r="D265" s="47" t="str">
        <f>VLOOKUP($A265,'[3]Master From ECAP'!$A:$AJ,4,FALSE)</f>
        <v>Toronto</v>
      </c>
      <c r="E265" s="47" t="str">
        <f>VLOOKUP($A265,'[3]Master From ECAP'!$A:$AJ,5,FALSE)</f>
        <v>M4M 1Y7</v>
      </c>
      <c r="F265" s="47">
        <f>VLOOKUP($A265,'[3]Master From ECAP'!$A:$AJ,6,FALSE)</f>
        <v>13153</v>
      </c>
      <c r="G265" s="47" t="s">
        <v>53</v>
      </c>
      <c r="H265" s="47">
        <f>VLOOKUP($A265,'[3]Master From ECAP'!$A:$AJ,8,FALSE)</f>
        <v>168</v>
      </c>
      <c r="I265" s="47">
        <f>VLOOKUP($A265,'[3]Master From ECAP'!$A:$AJ,9,FALSE)</f>
        <v>0</v>
      </c>
      <c r="J265" s="47">
        <f>VLOOKUP($A265,'[3]Master From ECAP'!$A:$AJ,10,FALSE)</f>
        <v>57169.67686</v>
      </c>
      <c r="K265" s="47" t="str">
        <f>VLOOKUP($A265,'[3]Master From ECAP'!$A:$AJ,11,FALSE)</f>
        <v>kWh</v>
      </c>
      <c r="L265" s="47">
        <f>VLOOKUP($A265,'[3]Master From ECAP'!$A:$AJ,12,FALSE)</f>
        <v>20924.551353999999</v>
      </c>
      <c r="M265" s="47" t="s">
        <v>46</v>
      </c>
      <c r="AF265" s="48">
        <f>VLOOKUP($A265,'[3]Calculated Master'!$A:$P,13,FALSE)</f>
        <v>42036.948036080263</v>
      </c>
      <c r="AG265" s="49">
        <f>IF(F265&gt;0,VLOOKUP($A265,'[3]Calculated Master'!$A:$P,14,FALSE),"")</f>
        <v>21.140814296119505</v>
      </c>
      <c r="AH265" s="49" t="str">
        <f>IF(I265&gt;0,VLOOKUP($A265,'[3]Calculated Master'!$A:$P,15,FALSE),"")</f>
        <v/>
      </c>
      <c r="AI265" s="47" t="str">
        <f>VLOOKUP($A265,'[3]Master From ECAP'!$A:$AJ,35,FALSE)</f>
        <v>FS324</v>
      </c>
      <c r="AJ265" s="47" t="str">
        <f>VLOOKUP($A265,'[3]Master From ECAP'!$A:$AJ,36,FALSE)</f>
        <v>Fire Stations</v>
      </c>
    </row>
    <row r="266" spans="1:36" ht="15">
      <c r="A266" s="46" t="s">
        <v>309</v>
      </c>
      <c r="B266" s="47" t="str">
        <f>VLOOKUP(VLOOKUP(A266,'[3]Calculated Master'!A:Z,2,FALSE),'[3]Conversion Factors'!A:C,2,FALSE)</f>
        <v>Fire stations and associated offices and facilities</v>
      </c>
      <c r="C266" s="47" t="str">
        <f>VLOOKUP($A266,'[3]Master From ECAP'!$A:$AJ,3,FALSE)</f>
        <v>475 Dundas St E</v>
      </c>
      <c r="D266" s="47" t="str">
        <f>VLOOKUP($A266,'[3]Master From ECAP'!$A:$AJ,4,FALSE)</f>
        <v>Toronto</v>
      </c>
      <c r="E266" s="47" t="str">
        <f>VLOOKUP($A266,'[3]Master From ECAP'!$A:$AJ,5,FALSE)</f>
        <v>M5A 2B5</v>
      </c>
      <c r="F266" s="47">
        <f>VLOOKUP($A266,'[3]Master From ECAP'!$A:$AJ,6,FALSE)</f>
        <v>10129</v>
      </c>
      <c r="G266" s="47" t="s">
        <v>53</v>
      </c>
      <c r="H266" s="47">
        <f>VLOOKUP($A266,'[3]Master From ECAP'!$A:$AJ,8,FALSE)</f>
        <v>168</v>
      </c>
      <c r="I266" s="47">
        <f>VLOOKUP($A266,'[3]Master From ECAP'!$A:$AJ,9,FALSE)</f>
        <v>0</v>
      </c>
      <c r="J266" s="47">
        <f>VLOOKUP($A266,'[3]Master From ECAP'!$A:$AJ,10,FALSE)</f>
        <v>125354.58622500001</v>
      </c>
      <c r="K266" s="47" t="str">
        <f>VLOOKUP($A266,'[3]Master From ECAP'!$A:$AJ,11,FALSE)</f>
        <v>kWh</v>
      </c>
      <c r="L266" s="47">
        <f>VLOOKUP($A266,'[3]Master From ECAP'!$A:$AJ,12,FALSE)</f>
        <v>26531.655226999999</v>
      </c>
      <c r="M266" s="47" t="s">
        <v>46</v>
      </c>
      <c r="AF266" s="48">
        <f>VLOOKUP($A266,'[3]Calculated Master'!$A:$P,13,FALSE)</f>
        <v>55416.103567179627</v>
      </c>
      <c r="AG266" s="49">
        <f>IF(F266&gt;0,VLOOKUP($A266,'[3]Calculated Master'!$A:$P,14,FALSE),"")</f>
        <v>40.027950086457658</v>
      </c>
      <c r="AH266" s="49" t="str">
        <f>IF(I266&gt;0,VLOOKUP($A266,'[3]Calculated Master'!$A:$P,15,FALSE),"")</f>
        <v/>
      </c>
      <c r="AI266" s="47" t="str">
        <f>VLOOKUP($A266,'[3]Master From ECAP'!$A:$AJ,35,FALSE)</f>
        <v>FS325</v>
      </c>
      <c r="AJ266" s="47" t="str">
        <f>VLOOKUP($A266,'[3]Master From ECAP'!$A:$AJ,36,FALSE)</f>
        <v>Fire Stations</v>
      </c>
    </row>
    <row r="267" spans="1:36" ht="15">
      <c r="A267" s="46" t="s">
        <v>310</v>
      </c>
      <c r="B267" s="47" t="str">
        <f>VLOOKUP(VLOOKUP(A267,'[3]Calculated Master'!A:Z,2,FALSE),'[3]Conversion Factors'!A:C,2,FALSE)</f>
        <v>Fire stations and associated offices and facilities</v>
      </c>
      <c r="C267" s="47" t="str">
        <f>VLOOKUP($A267,'[3]Master From ECAP'!$A:$AJ,3,FALSE)</f>
        <v>31 Claremont St</v>
      </c>
      <c r="D267" s="47" t="str">
        <f>VLOOKUP($A267,'[3]Master From ECAP'!$A:$AJ,4,FALSE)</f>
        <v>Toronto</v>
      </c>
      <c r="E267" s="47" t="str">
        <f>VLOOKUP($A267,'[3]Master From ECAP'!$A:$AJ,5,FALSE)</f>
        <v>M6J 2M3</v>
      </c>
      <c r="F267" s="47">
        <f>VLOOKUP($A267,'[3]Master From ECAP'!$A:$AJ,6,FALSE)</f>
        <v>10979</v>
      </c>
      <c r="G267" s="47" t="s">
        <v>53</v>
      </c>
      <c r="H267" s="47">
        <f>VLOOKUP($A267,'[3]Master From ECAP'!$A:$AJ,8,FALSE)</f>
        <v>168</v>
      </c>
      <c r="I267" s="47">
        <f>VLOOKUP($A267,'[3]Master From ECAP'!$A:$AJ,9,FALSE)</f>
        <v>0</v>
      </c>
      <c r="J267" s="47">
        <f>VLOOKUP($A267,'[3]Master From ECAP'!$A:$AJ,10,FALSE)</f>
        <v>81964.226846000005</v>
      </c>
      <c r="K267" s="47" t="str">
        <f>VLOOKUP($A267,'[3]Master From ECAP'!$A:$AJ,11,FALSE)</f>
        <v>kWh</v>
      </c>
      <c r="L267" s="47">
        <f>VLOOKUP($A267,'[3]Master From ECAP'!$A:$AJ,12,FALSE)</f>
        <v>24086.418823</v>
      </c>
      <c r="M267" s="47" t="s">
        <v>46</v>
      </c>
      <c r="AF267" s="48">
        <f>VLOOKUP($A267,'[3]Calculated Master'!$A:$P,13,FALSE)</f>
        <v>49035.29804770487</v>
      </c>
      <c r="AG267" s="49">
        <f>IF(F267&gt;0,VLOOKUP($A267,'[3]Calculated Master'!$A:$P,14,FALSE),"")</f>
        <v>30.625632732461302</v>
      </c>
      <c r="AH267" s="49" t="str">
        <f>IF(I267&gt;0,VLOOKUP($A267,'[3]Calculated Master'!$A:$P,15,FALSE),"")</f>
        <v/>
      </c>
      <c r="AI267" s="47" t="str">
        <f>VLOOKUP($A267,'[3]Master From ECAP'!$A:$AJ,35,FALSE)</f>
        <v>FS331</v>
      </c>
      <c r="AJ267" s="47" t="str">
        <f>VLOOKUP($A267,'[3]Master From ECAP'!$A:$AJ,36,FALSE)</f>
        <v>Fire Stations</v>
      </c>
    </row>
    <row r="268" spans="1:36" ht="15">
      <c r="A268" s="46" t="s">
        <v>311</v>
      </c>
      <c r="B268" s="47" t="str">
        <f>VLOOKUP(VLOOKUP(A268,'[3]Calculated Master'!A:Z,2,FALSE),'[3]Conversion Factors'!A:C,2,FALSE)</f>
        <v>Fire stations and associated offices and facilities</v>
      </c>
      <c r="C268" s="47" t="str">
        <f>VLOOKUP($A268,'[3]Master From ECAP'!$A:$AJ,3,FALSE)</f>
        <v>260 Adelaide St W</v>
      </c>
      <c r="D268" s="47" t="str">
        <f>VLOOKUP($A268,'[3]Master From ECAP'!$A:$AJ,4,FALSE)</f>
        <v>Toronto</v>
      </c>
      <c r="E268" s="47" t="str">
        <f>VLOOKUP($A268,'[3]Master From ECAP'!$A:$AJ,5,FALSE)</f>
        <v>M5H 1X6</v>
      </c>
      <c r="F268" s="47">
        <f>VLOOKUP($A268,'[3]Master From ECAP'!$A:$AJ,6,FALSE)</f>
        <v>24865</v>
      </c>
      <c r="G268" s="47" t="s">
        <v>53</v>
      </c>
      <c r="H268" s="47">
        <f>VLOOKUP($A268,'[3]Master From ECAP'!$A:$AJ,8,FALSE)</f>
        <v>168</v>
      </c>
      <c r="I268" s="47">
        <f>VLOOKUP($A268,'[3]Master From ECAP'!$A:$AJ,9,FALSE)</f>
        <v>0</v>
      </c>
      <c r="J268" s="47">
        <f>VLOOKUP($A268,'[3]Master From ECAP'!$A:$AJ,10,FALSE)</f>
        <v>281311.08566699998</v>
      </c>
      <c r="K268" s="47" t="str">
        <f>VLOOKUP($A268,'[3]Master From ECAP'!$A:$AJ,11,FALSE)</f>
        <v>kWh</v>
      </c>
      <c r="L268" s="47">
        <f>VLOOKUP($A268,'[3]Master From ECAP'!$A:$AJ,12,FALSE)</f>
        <v>73381.615248999995</v>
      </c>
      <c r="M268" s="47" t="s">
        <v>46</v>
      </c>
      <c r="AF268" s="48">
        <f>VLOOKUP($A268,'[3]Calculated Master'!$A:$P,13,FALSE)</f>
        <v>150654.76409905282</v>
      </c>
      <c r="AG268" s="49">
        <f>IF(F268&gt;0,VLOOKUP($A268,'[3]Calculated Master'!$A:$P,14,FALSE),"")</f>
        <v>42.468669889619925</v>
      </c>
      <c r="AH268" s="49" t="str">
        <f>IF(I268&gt;0,VLOOKUP($A268,'[3]Calculated Master'!$A:$P,15,FALSE),"")</f>
        <v/>
      </c>
      <c r="AI268" s="47" t="str">
        <f>VLOOKUP($A268,'[3]Master From ECAP'!$A:$AJ,35,FALSE)</f>
        <v>FS332</v>
      </c>
      <c r="AJ268" s="47" t="str">
        <f>VLOOKUP($A268,'[3]Master From ECAP'!$A:$AJ,36,FALSE)</f>
        <v>Fire Stations</v>
      </c>
    </row>
    <row r="269" spans="1:36" ht="15">
      <c r="A269" s="46" t="s">
        <v>312</v>
      </c>
      <c r="B269" s="47" t="str">
        <f>VLOOKUP(VLOOKUP(A269,'[3]Calculated Master'!A:Z,2,FALSE),'[3]Conversion Factors'!A:C,2,FALSE)</f>
        <v>Fire stations and associated offices and facilities</v>
      </c>
      <c r="C269" s="47" t="str">
        <f>VLOOKUP($A269,'[3]Master From ECAP'!$A:$AJ,3,FALSE)</f>
        <v>201 Front St E</v>
      </c>
      <c r="D269" s="47" t="str">
        <f>VLOOKUP($A269,'[3]Master From ECAP'!$A:$AJ,4,FALSE)</f>
        <v>Toronto</v>
      </c>
      <c r="E269" s="47" t="str">
        <f>VLOOKUP($A269,'[3]Master From ECAP'!$A:$AJ,5,FALSE)</f>
        <v>M5A 1E7</v>
      </c>
      <c r="F269" s="47">
        <f>VLOOKUP($A269,'[3]Master From ECAP'!$A:$AJ,6,FALSE)</f>
        <v>12723</v>
      </c>
      <c r="G269" s="47" t="s">
        <v>53</v>
      </c>
      <c r="H269" s="47">
        <f>VLOOKUP($A269,'[3]Master From ECAP'!$A:$AJ,8,FALSE)</f>
        <v>168</v>
      </c>
      <c r="I269" s="47">
        <f>VLOOKUP($A269,'[3]Master From ECAP'!$A:$AJ,9,FALSE)</f>
        <v>0</v>
      </c>
      <c r="J269" s="47">
        <f>VLOOKUP($A269,'[3]Master From ECAP'!$A:$AJ,10,FALSE)</f>
        <v>127109.48206000001</v>
      </c>
      <c r="K269" s="47" t="str">
        <f>VLOOKUP($A269,'[3]Master From ECAP'!$A:$AJ,11,FALSE)</f>
        <v>kWh</v>
      </c>
      <c r="L269" s="47">
        <f>VLOOKUP($A269,'[3]Master From ECAP'!$A:$AJ,12,FALSE)</f>
        <v>32438.761211999998</v>
      </c>
      <c r="M269" s="47" t="s">
        <v>46</v>
      </c>
      <c r="AF269" s="48">
        <f>VLOOKUP($A269,'[3]Calculated Master'!$A:$P,13,FALSE)</f>
        <v>66707.969569224282</v>
      </c>
      <c r="AG269" s="49">
        <f>IF(F269&gt;0,VLOOKUP($A269,'[3]Calculated Master'!$A:$P,14,FALSE),"")</f>
        <v>36.906220135550427</v>
      </c>
      <c r="AH269" s="49" t="str">
        <f>IF(I269&gt;0,VLOOKUP($A269,'[3]Calculated Master'!$A:$P,15,FALSE),"")</f>
        <v/>
      </c>
      <c r="AI269" s="47" t="str">
        <f>VLOOKUP($A269,'[3]Master From ECAP'!$A:$AJ,35,FALSE)</f>
        <v>FS333</v>
      </c>
      <c r="AJ269" s="47" t="str">
        <f>VLOOKUP($A269,'[3]Master From ECAP'!$A:$AJ,36,FALSE)</f>
        <v>Fire Stations</v>
      </c>
    </row>
    <row r="270" spans="1:36" ht="15">
      <c r="A270" s="46" t="s">
        <v>313</v>
      </c>
      <c r="B270" s="47" t="str">
        <f>VLOOKUP(VLOOKUP(A270,'[3]Calculated Master'!A:Z,2,FALSE),'[3]Conversion Factors'!A:C,2,FALSE)</f>
        <v>Fire stations and associated offices and facilities</v>
      </c>
      <c r="C270" s="47" t="str">
        <f>VLOOKUP($A270,'[3]Master From ECAP'!$A:$AJ,3,FALSE)</f>
        <v>339 Queens Quay West</v>
      </c>
      <c r="D270" s="47" t="str">
        <f>VLOOKUP($A270,'[3]Master From ECAP'!$A:$AJ,4,FALSE)</f>
        <v>Toronto</v>
      </c>
      <c r="E270" s="47" t="str">
        <f>VLOOKUP($A270,'[3]Master From ECAP'!$A:$AJ,5,FALSE)</f>
        <v>M5V 1A2</v>
      </c>
      <c r="F270" s="47">
        <f>VLOOKUP($A270,'[3]Master From ECAP'!$A:$AJ,6,FALSE)</f>
        <v>13003</v>
      </c>
      <c r="G270" s="47" t="s">
        <v>53</v>
      </c>
      <c r="H270" s="47">
        <f>VLOOKUP($A270,'[3]Master From ECAP'!$A:$AJ,8,FALSE)</f>
        <v>168</v>
      </c>
      <c r="I270" s="47">
        <f>VLOOKUP($A270,'[3]Master From ECAP'!$A:$AJ,9,FALSE)</f>
        <v>0</v>
      </c>
      <c r="J270" s="47">
        <f>VLOOKUP($A270,'[3]Master From ECAP'!$A:$AJ,10,FALSE)</f>
        <v>346143.16525799996</v>
      </c>
      <c r="K270" s="47" t="str">
        <f>VLOOKUP($A270,'[3]Master From ECAP'!$A:$AJ,11,FALSE)</f>
        <v>kWh</v>
      </c>
      <c r="L270" s="47">
        <f>VLOOKUP($A270,'[3]Master From ECAP'!$A:$AJ,12,FALSE)</f>
        <v>19776.690567999998</v>
      </c>
      <c r="M270" s="47" t="s">
        <v>46</v>
      </c>
      <c r="AF270" s="48">
        <f>VLOOKUP($A270,'[3]Calculated Master'!$A:$P,13,FALSE)</f>
        <v>51415.307915443918</v>
      </c>
      <c r="AG270" s="49">
        <f>IF(F270&gt;0,VLOOKUP($A270,'[3]Calculated Master'!$A:$P,14,FALSE),"")</f>
        <v>42.676470495265825</v>
      </c>
      <c r="AH270" s="49" t="str">
        <f>IF(I270&gt;0,VLOOKUP($A270,'[3]Calculated Master'!$A:$P,15,FALSE),"")</f>
        <v/>
      </c>
      <c r="AI270" s="47" t="str">
        <f>VLOOKUP($A270,'[3]Master From ECAP'!$A:$AJ,35,FALSE)</f>
        <v>FS334</v>
      </c>
      <c r="AJ270" s="47" t="str">
        <f>VLOOKUP($A270,'[3]Master From ECAP'!$A:$AJ,36,FALSE)</f>
        <v>Fire Stations</v>
      </c>
    </row>
    <row r="271" spans="1:36" ht="15">
      <c r="A271" s="46" t="s">
        <v>314</v>
      </c>
      <c r="B271" s="47" t="str">
        <f>VLOOKUP(VLOOKUP(A271,'[3]Calculated Master'!A:Z,2,FALSE),'[3]Conversion Factors'!A:C,2,FALSE)</f>
        <v>Fire stations and associated offices and facilities</v>
      </c>
      <c r="C271" s="47" t="str">
        <f>VLOOKUP($A271,'[3]Master From ECAP'!$A:$AJ,3,FALSE)</f>
        <v>235 Cibola Ave</v>
      </c>
      <c r="D271" s="47" t="str">
        <f>VLOOKUP($A271,'[3]Master From ECAP'!$A:$AJ,4,FALSE)</f>
        <v>Toronto</v>
      </c>
      <c r="E271" s="47" t="str">
        <f>VLOOKUP($A271,'[3]Master From ECAP'!$A:$AJ,5,FALSE)</f>
        <v>M5J 2W6</v>
      </c>
      <c r="F271" s="47">
        <f>VLOOKUP($A271,'[3]Master From ECAP'!$A:$AJ,6,FALSE)</f>
        <v>4402</v>
      </c>
      <c r="G271" s="47" t="s">
        <v>53</v>
      </c>
      <c r="H271" s="47">
        <f>VLOOKUP($A271,'[3]Master From ECAP'!$A:$AJ,8,FALSE)</f>
        <v>168</v>
      </c>
      <c r="I271" s="47">
        <f>VLOOKUP($A271,'[3]Master From ECAP'!$A:$AJ,9,FALSE)</f>
        <v>0</v>
      </c>
      <c r="J271" s="47">
        <f>VLOOKUP($A271,'[3]Master From ECAP'!$A:$AJ,10,FALSE)</f>
        <v>86053.891793000003</v>
      </c>
      <c r="K271" s="47" t="str">
        <f>VLOOKUP($A271,'[3]Master From ECAP'!$A:$AJ,11,FALSE)</f>
        <v>kWh</v>
      </c>
      <c r="L271" s="47">
        <f>VLOOKUP($A271,'[3]Master From ECAP'!$A:$AJ,12,FALSE)</f>
        <v>10310.150682</v>
      </c>
      <c r="M271" s="47" t="s">
        <v>46</v>
      </c>
      <c r="AF271" s="48">
        <f>VLOOKUP($A271,'[3]Calculated Master'!$A:$P,13,FALSE)</f>
        <v>23028.245820808581</v>
      </c>
      <c r="AG271" s="49">
        <f>IF(F271&gt;0,VLOOKUP($A271,'[3]Calculated Master'!$A:$P,14,FALSE),"")</f>
        <v>44.274400908948628</v>
      </c>
      <c r="AH271" s="49" t="str">
        <f>IF(I271&gt;0,VLOOKUP($A271,'[3]Calculated Master'!$A:$P,15,FALSE),"")</f>
        <v/>
      </c>
      <c r="AI271" s="47" t="str">
        <f>VLOOKUP($A271,'[3]Master From ECAP'!$A:$AJ,35,FALSE)</f>
        <v>FS335</v>
      </c>
      <c r="AJ271" s="47" t="str">
        <f>VLOOKUP($A271,'[3]Master From ECAP'!$A:$AJ,36,FALSE)</f>
        <v>Fire Stations</v>
      </c>
    </row>
    <row r="272" spans="1:36" ht="15">
      <c r="A272" s="46" t="s">
        <v>315</v>
      </c>
      <c r="B272" s="47" t="str">
        <f>VLOOKUP(VLOOKUP(A272,'[3]Calculated Master'!A:Z,2,FALSE),'[3]Conversion Factors'!A:C,2,FALSE)</f>
        <v>Fire stations and associated offices and facilities</v>
      </c>
      <c r="C272" s="47" t="str">
        <f>VLOOKUP($A272,'[3]Master From ECAP'!$A:$AJ,3,FALSE)</f>
        <v>555 Oakwood Ave</v>
      </c>
      <c r="D272" s="47" t="str">
        <f>VLOOKUP($A272,'[3]Master From ECAP'!$A:$AJ,4,FALSE)</f>
        <v>Toronto</v>
      </c>
      <c r="E272" s="47" t="str">
        <f>VLOOKUP($A272,'[3]Master From ECAP'!$A:$AJ,5,FALSE)</f>
        <v>M6E 2X4</v>
      </c>
      <c r="F272" s="47">
        <f>VLOOKUP($A272,'[3]Master From ECAP'!$A:$AJ,6,FALSE)</f>
        <v>9268</v>
      </c>
      <c r="G272" s="47" t="s">
        <v>53</v>
      </c>
      <c r="H272" s="47">
        <f>VLOOKUP($A272,'[3]Master From ECAP'!$A:$AJ,8,FALSE)</f>
        <v>168</v>
      </c>
      <c r="I272" s="47">
        <f>VLOOKUP($A272,'[3]Master From ECAP'!$A:$AJ,9,FALSE)</f>
        <v>0</v>
      </c>
      <c r="J272" s="47">
        <f>VLOOKUP($A272,'[3]Master From ECAP'!$A:$AJ,10,FALSE)</f>
        <v>77088.575683999996</v>
      </c>
      <c r="K272" s="47" t="str">
        <f>VLOOKUP($A272,'[3]Master From ECAP'!$A:$AJ,11,FALSE)</f>
        <v>kWh</v>
      </c>
      <c r="L272" s="47">
        <f>VLOOKUP($A272,'[3]Master From ECAP'!$A:$AJ,12,FALSE)</f>
        <v>26137.536452</v>
      </c>
      <c r="M272" s="47" t="s">
        <v>46</v>
      </c>
      <c r="AF272" s="48">
        <f>VLOOKUP($A272,'[3]Calculated Master'!$A:$P,13,FALSE)</f>
        <v>52736.75964985988</v>
      </c>
      <c r="AG272" s="49">
        <f>IF(F272&gt;0,VLOOKUP($A272,'[3]Calculated Master'!$A:$P,14,FALSE),"")</f>
        <v>38.089801703929787</v>
      </c>
      <c r="AH272" s="49" t="str">
        <f>IF(I272&gt;0,VLOOKUP($A272,'[3]Calculated Master'!$A:$P,15,FALSE),"")</f>
        <v/>
      </c>
      <c r="AI272" s="47" t="str">
        <f>VLOOKUP($A272,'[3]Master From ECAP'!$A:$AJ,35,FALSE)</f>
        <v>FS341</v>
      </c>
      <c r="AJ272" s="47" t="str">
        <f>VLOOKUP($A272,'[3]Master From ECAP'!$A:$AJ,36,FALSE)</f>
        <v>Fire Stations</v>
      </c>
    </row>
    <row r="273" spans="1:36" ht="15">
      <c r="A273" s="46" t="s">
        <v>316</v>
      </c>
      <c r="B273" s="47" t="str">
        <f>VLOOKUP(VLOOKUP(A273,'[3]Calculated Master'!A:Z,2,FALSE),'[3]Conversion Factors'!A:C,2,FALSE)</f>
        <v>Fire stations and associated offices and facilities</v>
      </c>
      <c r="C273" s="47" t="str">
        <f>VLOOKUP($A273,'[3]Master From ECAP'!$A:$AJ,3,FALSE)</f>
        <v>106 Ascot Ave</v>
      </c>
      <c r="D273" s="47" t="str">
        <f>VLOOKUP($A273,'[3]Master From ECAP'!$A:$AJ,4,FALSE)</f>
        <v>Toronto</v>
      </c>
      <c r="E273" s="47" t="str">
        <f>VLOOKUP($A273,'[3]Master From ECAP'!$A:$AJ,5,FALSE)</f>
        <v>M6E 1G2</v>
      </c>
      <c r="F273" s="47">
        <f>VLOOKUP($A273,'[3]Master From ECAP'!$A:$AJ,6,FALSE)</f>
        <v>3057</v>
      </c>
      <c r="G273" s="47" t="s">
        <v>53</v>
      </c>
      <c r="H273" s="47">
        <f>VLOOKUP($A273,'[3]Master From ECAP'!$A:$AJ,8,FALSE)</f>
        <v>168</v>
      </c>
      <c r="I273" s="47">
        <f>VLOOKUP($A273,'[3]Master From ECAP'!$A:$AJ,9,FALSE)</f>
        <v>0</v>
      </c>
      <c r="J273" s="47">
        <f>VLOOKUP($A273,'[3]Master From ECAP'!$A:$AJ,10,FALSE)</f>
        <v>24192.215750000003</v>
      </c>
      <c r="K273" s="47" t="str">
        <f>VLOOKUP($A273,'[3]Master From ECAP'!$A:$AJ,11,FALSE)</f>
        <v>kWh</v>
      </c>
      <c r="L273" s="47">
        <f>VLOOKUP($A273,'[3]Master From ECAP'!$A:$AJ,12,FALSE)</f>
        <v>12072.284828000002</v>
      </c>
      <c r="M273" s="47" t="s">
        <v>46</v>
      </c>
      <c r="AF273" s="48">
        <f>VLOOKUP($A273,'[3]Calculated Master'!$A:$P,13,FALSE)</f>
        <v>23901.287394903324</v>
      </c>
      <c r="AG273" s="49">
        <f>IF(F273&gt;0,VLOOKUP($A273,'[3]Calculated Master'!$A:$P,14,FALSE),"")</f>
        <v>49.603004611882753</v>
      </c>
      <c r="AH273" s="49" t="str">
        <f>IF(I273&gt;0,VLOOKUP($A273,'[3]Calculated Master'!$A:$P,15,FALSE),"")</f>
        <v/>
      </c>
      <c r="AI273" s="47" t="str">
        <f>VLOOKUP($A273,'[3]Master From ECAP'!$A:$AJ,35,FALSE)</f>
        <v>FS342</v>
      </c>
      <c r="AJ273" s="47" t="str">
        <f>VLOOKUP($A273,'[3]Master From ECAP'!$A:$AJ,36,FALSE)</f>
        <v>Fire Stations</v>
      </c>
    </row>
    <row r="274" spans="1:36" ht="15">
      <c r="A274" s="46" t="s">
        <v>317</v>
      </c>
      <c r="B274" s="47" t="str">
        <f>VLOOKUP(VLOOKUP(A274,'[3]Calculated Master'!A:Z,2,FALSE),'[3]Conversion Factors'!A:C,2,FALSE)</f>
        <v>Fire stations and associated offices and facilities</v>
      </c>
      <c r="C274" s="47" t="str">
        <f>VLOOKUP($A274,'[3]Master From ECAP'!$A:$AJ,3,FALSE)</f>
        <v>65 Hendrick Av</v>
      </c>
      <c r="D274" s="47" t="str">
        <f>VLOOKUP($A274,'[3]Master From ECAP'!$A:$AJ,4,FALSE)</f>
        <v>Toronto</v>
      </c>
      <c r="E274" s="47" t="str">
        <f>VLOOKUP($A274,'[3]Master From ECAP'!$A:$AJ,5,FALSE)</f>
        <v>M6G 3S3</v>
      </c>
      <c r="F274" s="47">
        <f>VLOOKUP($A274,'[3]Master From ECAP'!$A:$AJ,6,FALSE)</f>
        <v>9827</v>
      </c>
      <c r="G274" s="47" t="s">
        <v>53</v>
      </c>
      <c r="H274" s="47">
        <f>VLOOKUP($A274,'[3]Master From ECAP'!$A:$AJ,8,FALSE)</f>
        <v>168</v>
      </c>
      <c r="I274" s="47">
        <f>VLOOKUP($A274,'[3]Master From ECAP'!$A:$AJ,9,FALSE)</f>
        <v>0</v>
      </c>
      <c r="J274" s="47">
        <f>VLOOKUP($A274,'[3]Master From ECAP'!$A:$AJ,10,FALSE)</f>
        <v>52679.783062000002</v>
      </c>
      <c r="K274" s="47" t="str">
        <f>VLOOKUP($A274,'[3]Master From ECAP'!$A:$AJ,11,FALSE)</f>
        <v>kWh</v>
      </c>
      <c r="L274" s="47">
        <f>VLOOKUP($A274,'[3]Master From ECAP'!$A:$AJ,12,FALSE)</f>
        <v>22342.453635999998</v>
      </c>
      <c r="M274" s="47" t="s">
        <v>46</v>
      </c>
      <c r="AF274" s="48">
        <f>VLOOKUP($A274,'[3]Calculated Master'!$A:$P,13,FALSE)</f>
        <v>44550.927070252837</v>
      </c>
      <c r="AG274" s="49">
        <f>IF(F274&gt;0,VLOOKUP($A274,'[3]Calculated Master'!$A:$P,14,FALSE),"")</f>
        <v>29.362333875159806</v>
      </c>
      <c r="AH274" s="49" t="str">
        <f>IF(I274&gt;0,VLOOKUP($A274,'[3]Calculated Master'!$A:$P,15,FALSE),"")</f>
        <v/>
      </c>
      <c r="AI274" s="47" t="str">
        <f>VLOOKUP($A274,'[3]Master From ECAP'!$A:$AJ,35,FALSE)</f>
        <v>FS343</v>
      </c>
      <c r="AJ274" s="47" t="str">
        <f>VLOOKUP($A274,'[3]Master From ECAP'!$A:$AJ,36,FALSE)</f>
        <v>Fire Stations</v>
      </c>
    </row>
    <row r="275" spans="1:36" ht="15">
      <c r="A275" s="46" t="s">
        <v>318</v>
      </c>
      <c r="B275" s="47" t="str">
        <f>VLOOKUP(VLOOKUP(A275,'[3]Calculated Master'!A:Z,2,FALSE),'[3]Conversion Factors'!A:C,2,FALSE)</f>
        <v>Fire stations and associated offices and facilities</v>
      </c>
      <c r="C275" s="47" t="str">
        <f>VLOOKUP($A275,'[3]Master From ECAP'!$A:$AJ,3,FALSE)</f>
        <v>240 Howland Ave</v>
      </c>
      <c r="D275" s="47" t="str">
        <f>VLOOKUP($A275,'[3]Master From ECAP'!$A:$AJ,4,FALSE)</f>
        <v>Toronto</v>
      </c>
      <c r="E275" s="47" t="str">
        <f>VLOOKUP($A275,'[3]Master From ECAP'!$A:$AJ,5,FALSE)</f>
        <v>M5R 3B6</v>
      </c>
      <c r="F275" s="47">
        <f>VLOOKUP($A275,'[3]Master From ECAP'!$A:$AJ,6,FALSE)</f>
        <v>11238</v>
      </c>
      <c r="G275" s="47" t="s">
        <v>53</v>
      </c>
      <c r="H275" s="47">
        <f>VLOOKUP($A275,'[3]Master From ECAP'!$A:$AJ,8,FALSE)</f>
        <v>168</v>
      </c>
      <c r="I275" s="47">
        <f>VLOOKUP($A275,'[3]Master From ECAP'!$A:$AJ,9,FALSE)</f>
        <v>0</v>
      </c>
      <c r="J275" s="47">
        <f>VLOOKUP($A275,'[3]Master From ECAP'!$A:$AJ,10,FALSE)</f>
        <v>68891.717934999993</v>
      </c>
      <c r="K275" s="47" t="str">
        <f>VLOOKUP($A275,'[3]Master From ECAP'!$A:$AJ,11,FALSE)</f>
        <v>kWh</v>
      </c>
      <c r="L275" s="47">
        <f>VLOOKUP($A275,'[3]Master From ECAP'!$A:$AJ,12,FALSE)</f>
        <v>21717.897499999999</v>
      </c>
      <c r="M275" s="47" t="s">
        <v>46</v>
      </c>
      <c r="AF275" s="48">
        <f>VLOOKUP($A275,'[3]Calculated Master'!$A:$P,13,FALSE)</f>
        <v>44012.941419174997</v>
      </c>
      <c r="AG275" s="49">
        <f>IF(F275&gt;0,VLOOKUP($A275,'[3]Calculated Master'!$A:$P,14,FALSE),"")</f>
        <v>26.53162268044986</v>
      </c>
      <c r="AH275" s="49" t="str">
        <f>IF(I275&gt;0,VLOOKUP($A275,'[3]Calculated Master'!$A:$P,15,FALSE),"")</f>
        <v/>
      </c>
      <c r="AI275" s="47" t="str">
        <f>VLOOKUP($A275,'[3]Master From ECAP'!$A:$AJ,35,FALSE)</f>
        <v>FS344</v>
      </c>
      <c r="AJ275" s="47" t="str">
        <f>VLOOKUP($A275,'[3]Master From ECAP'!$A:$AJ,36,FALSE)</f>
        <v>Fire Stations</v>
      </c>
    </row>
    <row r="276" spans="1:36" ht="15">
      <c r="A276" s="46" t="s">
        <v>319</v>
      </c>
      <c r="B276" s="47" t="str">
        <f>VLOOKUP(VLOOKUP(A276,'[3]Calculated Master'!A:Z,2,FALSE),'[3]Conversion Factors'!A:C,2,FALSE)</f>
        <v>Fire stations and associated offices and facilities</v>
      </c>
      <c r="C276" s="47" t="str">
        <f>VLOOKUP($A276,'[3]Master From ECAP'!$A:$AJ,3,FALSE)</f>
        <v>1287 Dufferin St</v>
      </c>
      <c r="D276" s="47" t="str">
        <f>VLOOKUP($A276,'[3]Master From ECAP'!$A:$AJ,4,FALSE)</f>
        <v>Toronto</v>
      </c>
      <c r="E276" s="47" t="str">
        <f>VLOOKUP($A276,'[3]Master From ECAP'!$A:$AJ,5,FALSE)</f>
        <v>M6H 4C2</v>
      </c>
      <c r="F276" s="47">
        <f>VLOOKUP($A276,'[3]Master From ECAP'!$A:$AJ,6,FALSE)</f>
        <v>12809</v>
      </c>
      <c r="G276" s="47" t="s">
        <v>53</v>
      </c>
      <c r="H276" s="47">
        <f>VLOOKUP($A276,'[3]Master From ECAP'!$A:$AJ,8,FALSE)</f>
        <v>168</v>
      </c>
      <c r="I276" s="47">
        <f>VLOOKUP($A276,'[3]Master From ECAP'!$A:$AJ,9,FALSE)</f>
        <v>0</v>
      </c>
      <c r="J276" s="47">
        <f>VLOOKUP($A276,'[3]Master From ECAP'!$A:$AJ,10,FALSE)</f>
        <v>119253.66608</v>
      </c>
      <c r="K276" s="47" t="str">
        <f>VLOOKUP($A276,'[3]Master From ECAP'!$A:$AJ,11,FALSE)</f>
        <v>kWh</v>
      </c>
      <c r="L276" s="47">
        <f>VLOOKUP($A276,'[3]Master From ECAP'!$A:$AJ,12,FALSE)</f>
        <v>39648.185634000001</v>
      </c>
      <c r="M276" s="47" t="s">
        <v>46</v>
      </c>
      <c r="AF276" s="48">
        <f>VLOOKUP($A276,'[3]Calculated Master'!$A:$P,13,FALSE)</f>
        <v>80089.408410253469</v>
      </c>
      <c r="AG276" s="49">
        <f>IF(F276&gt;0,VLOOKUP($A276,'[3]Calculated Master'!$A:$P,14,FALSE),"")</f>
        <v>41.986889438764294</v>
      </c>
      <c r="AH276" s="49" t="str">
        <f>IF(I276&gt;0,VLOOKUP($A276,'[3]Calculated Master'!$A:$P,15,FALSE),"")</f>
        <v/>
      </c>
      <c r="AI276" s="47" t="str">
        <f>VLOOKUP($A276,'[3]Master From ECAP'!$A:$AJ,35,FALSE)</f>
        <v>FS345</v>
      </c>
      <c r="AJ276" s="47" t="str">
        <f>VLOOKUP($A276,'[3]Master From ECAP'!$A:$AJ,36,FALSE)</f>
        <v>Fire Stations</v>
      </c>
    </row>
    <row r="277" spans="1:36" ht="15">
      <c r="A277" s="46" t="s">
        <v>320</v>
      </c>
      <c r="B277" s="47" t="str">
        <f>VLOOKUP(VLOOKUP(A277,'[3]Calculated Master'!A:Z,2,FALSE),'[3]Conversion Factors'!A:C,2,FALSE)</f>
        <v>Fire stations and associated offices and facilities</v>
      </c>
      <c r="C277" s="47" t="str">
        <f>VLOOKUP($A277,'[3]Master From ECAP'!$A:$AJ,3,FALSE)</f>
        <v>75 Toryork Dr</v>
      </c>
      <c r="D277" s="47" t="str">
        <f>VLOOKUP($A277,'[3]Master From ECAP'!$A:$AJ,4,FALSE)</f>
        <v>North York</v>
      </c>
      <c r="E277" s="47" t="str">
        <f>VLOOKUP($A277,'[3]Master From ECAP'!$A:$AJ,5,FALSE)</f>
        <v>M9L 1X9</v>
      </c>
      <c r="F277" s="47">
        <f>VLOOKUP($A277,'[3]Master From ECAP'!$A:$AJ,6,FALSE)</f>
        <v>8762</v>
      </c>
      <c r="G277" s="47" t="s">
        <v>53</v>
      </c>
      <c r="H277" s="47">
        <f>VLOOKUP($A277,'[3]Master From ECAP'!$A:$AJ,8,FALSE)</f>
        <v>168</v>
      </c>
      <c r="I277" s="47">
        <f>VLOOKUP($A277,'[3]Master From ECAP'!$A:$AJ,9,FALSE)</f>
        <v>0</v>
      </c>
      <c r="J277" s="47">
        <f>VLOOKUP($A277,'[3]Master From ECAP'!$A:$AJ,10,FALSE)</f>
        <v>79637.110851999998</v>
      </c>
      <c r="K277" s="47" t="str">
        <f>VLOOKUP($A277,'[3]Master From ECAP'!$A:$AJ,11,FALSE)</f>
        <v>kWh</v>
      </c>
      <c r="L277" s="47">
        <f>VLOOKUP($A277,'[3]Master From ECAP'!$A:$AJ,12,FALSE)</f>
        <v>13385.604812</v>
      </c>
      <c r="M277" s="47" t="s">
        <v>46</v>
      </c>
      <c r="AF277" s="48">
        <f>VLOOKUP($A277,'[3]Calculated Master'!$A:$P,13,FALSE)</f>
        <v>28613.984039388281</v>
      </c>
      <c r="AG277" s="49">
        <f>IF(F277&gt;0,VLOOKUP($A277,'[3]Calculated Master'!$A:$P,14,FALSE),"")</f>
        <v>25.216377461462859</v>
      </c>
      <c r="AH277" s="49" t="str">
        <f>IF(I277&gt;0,VLOOKUP($A277,'[3]Calculated Master'!$A:$P,15,FALSE),"")</f>
        <v/>
      </c>
      <c r="AI277" s="47" t="str">
        <f>VLOOKUP($A277,'[3]Master From ECAP'!$A:$AJ,35,FALSE)</f>
        <v>FS411</v>
      </c>
      <c r="AJ277" s="47" t="str">
        <f>VLOOKUP($A277,'[3]Master From ECAP'!$A:$AJ,36,FALSE)</f>
        <v>Fire Stations</v>
      </c>
    </row>
    <row r="278" spans="1:36" ht="15">
      <c r="A278" s="46" t="s">
        <v>321</v>
      </c>
      <c r="B278" s="47" t="str">
        <f>VLOOKUP(VLOOKUP(A278,'[3]Calculated Master'!A:Z,2,FALSE),'[3]Conversion Factors'!A:C,2,FALSE)</f>
        <v>Fire stations and associated offices and facilities</v>
      </c>
      <c r="C278" s="47" t="str">
        <f>VLOOKUP($A278,'[3]Master From ECAP'!$A:$AJ,3,FALSE)</f>
        <v>267 Humberline Dr</v>
      </c>
      <c r="D278" s="47" t="str">
        <f>VLOOKUP($A278,'[3]Master From ECAP'!$A:$AJ,4,FALSE)</f>
        <v>Etobicoke</v>
      </c>
      <c r="E278" s="47" t="str">
        <f>VLOOKUP($A278,'[3]Master From ECAP'!$A:$AJ,5,FALSE)</f>
        <v>M9W 5T6</v>
      </c>
      <c r="F278" s="47">
        <f>VLOOKUP($A278,'[3]Master From ECAP'!$A:$AJ,6,FALSE)</f>
        <v>7029</v>
      </c>
      <c r="G278" s="47" t="s">
        <v>53</v>
      </c>
      <c r="H278" s="47">
        <f>VLOOKUP($A278,'[3]Master From ECAP'!$A:$AJ,8,FALSE)</f>
        <v>168</v>
      </c>
      <c r="I278" s="47">
        <f>VLOOKUP($A278,'[3]Master From ECAP'!$A:$AJ,9,FALSE)</f>
        <v>0</v>
      </c>
      <c r="J278" s="47">
        <f>VLOOKUP($A278,'[3]Master From ECAP'!$A:$AJ,10,FALSE)</f>
        <v>73903.308617000002</v>
      </c>
      <c r="K278" s="47" t="str">
        <f>VLOOKUP($A278,'[3]Master From ECAP'!$A:$AJ,11,FALSE)</f>
        <v>kWh</v>
      </c>
      <c r="L278" s="47">
        <f>VLOOKUP($A278,'[3]Master From ECAP'!$A:$AJ,12,FALSE)</f>
        <v>20764.266373000002</v>
      </c>
      <c r="M278" s="47" t="s">
        <v>46</v>
      </c>
      <c r="AF278" s="48">
        <f>VLOOKUP($A278,'[3]Calculated Master'!$A:$P,13,FALSE)</f>
        <v>42401.801530804376</v>
      </c>
      <c r="AG278" s="49">
        <f>IF(F278&gt;0,VLOOKUP($A278,'[3]Calculated Master'!$A:$P,14,FALSE),"")</f>
        <v>41.699636330477311</v>
      </c>
      <c r="AH278" s="49" t="str">
        <f>IF(I278&gt;0,VLOOKUP($A278,'[3]Calculated Master'!$A:$P,15,FALSE),"")</f>
        <v/>
      </c>
      <c r="AI278" s="47" t="str">
        <f>VLOOKUP($A278,'[3]Master From ECAP'!$A:$AJ,35,FALSE)</f>
        <v>FS412</v>
      </c>
      <c r="AJ278" s="47" t="str">
        <f>VLOOKUP($A278,'[3]Master From ECAP'!$A:$AJ,36,FALSE)</f>
        <v>Fire Stations</v>
      </c>
    </row>
    <row r="279" spans="1:36" ht="15">
      <c r="A279" s="46" t="s">
        <v>322</v>
      </c>
      <c r="B279" s="47" t="str">
        <f>VLOOKUP(VLOOKUP(A279,'[3]Calculated Master'!A:Z,2,FALSE),'[3]Conversion Factors'!A:C,2,FALSE)</f>
        <v>Fire stations and associated offices and facilities</v>
      </c>
      <c r="C279" s="47" t="str">
        <f>VLOOKUP($A279,'[3]Master From ECAP'!$A:$AJ,3,FALSE)</f>
        <v>1549 Albion Rd</v>
      </c>
      <c r="D279" s="47" t="str">
        <f>VLOOKUP($A279,'[3]Master From ECAP'!$A:$AJ,4,FALSE)</f>
        <v>Etobicoke</v>
      </c>
      <c r="E279" s="47" t="str">
        <f>VLOOKUP($A279,'[3]Master From ECAP'!$A:$AJ,5,FALSE)</f>
        <v>M9W 1B2</v>
      </c>
      <c r="F279" s="47">
        <f>VLOOKUP($A279,'[3]Master From ECAP'!$A:$AJ,6,FALSE)</f>
        <v>3929</v>
      </c>
      <c r="G279" s="47" t="s">
        <v>53</v>
      </c>
      <c r="H279" s="47">
        <f>VLOOKUP($A279,'[3]Master From ECAP'!$A:$AJ,8,FALSE)</f>
        <v>168</v>
      </c>
      <c r="I279" s="47">
        <f>VLOOKUP($A279,'[3]Master From ECAP'!$A:$AJ,9,FALSE)</f>
        <v>0</v>
      </c>
      <c r="J279" s="47">
        <f>VLOOKUP($A279,'[3]Master From ECAP'!$A:$AJ,10,FALSE)</f>
        <v>30906.696650999998</v>
      </c>
      <c r="K279" s="47" t="str">
        <f>VLOOKUP($A279,'[3]Master From ECAP'!$A:$AJ,11,FALSE)</f>
        <v>kWh</v>
      </c>
      <c r="L279" s="47">
        <f>VLOOKUP($A279,'[3]Master From ECAP'!$A:$AJ,12,FALSE)</f>
        <v>6894.7819120000004</v>
      </c>
      <c r="M279" s="47" t="s">
        <v>46</v>
      </c>
      <c r="AF279" s="48">
        <f>VLOOKUP($A279,'[3]Calculated Master'!$A:$P,13,FALSE)</f>
        <v>14334.216116447282</v>
      </c>
      <c r="AG279" s="49">
        <f>IF(F279&gt;0,VLOOKUP($A279,'[3]Calculated Master'!$A:$P,14,FALSE),"")</f>
        <v>26.391779204417549</v>
      </c>
      <c r="AH279" s="49" t="str">
        <f>IF(I279&gt;0,VLOOKUP($A279,'[3]Calculated Master'!$A:$P,15,FALSE),"")</f>
        <v/>
      </c>
      <c r="AI279" s="47" t="str">
        <f>VLOOKUP($A279,'[3]Master From ECAP'!$A:$AJ,35,FALSE)</f>
        <v>FS413</v>
      </c>
      <c r="AJ279" s="47" t="str">
        <f>VLOOKUP($A279,'[3]Master From ECAP'!$A:$AJ,36,FALSE)</f>
        <v>Fire Stations</v>
      </c>
    </row>
    <row r="280" spans="1:36" ht="15">
      <c r="A280" s="46" t="s">
        <v>323</v>
      </c>
      <c r="B280" s="47" t="str">
        <f>VLOOKUP(VLOOKUP(A280,'[3]Calculated Master'!A:Z,2,FALSE),'[3]Conversion Factors'!A:C,2,FALSE)</f>
        <v>Fire stations and associated offices and facilities</v>
      </c>
      <c r="C280" s="47" t="str">
        <f>VLOOKUP($A280,'[3]Master From ECAP'!$A:$AJ,3,FALSE)</f>
        <v>2120 Kipling Ave</v>
      </c>
      <c r="D280" s="47" t="str">
        <f>VLOOKUP($A280,'[3]Master From ECAP'!$A:$AJ,4,FALSE)</f>
        <v>Etobicoke</v>
      </c>
      <c r="E280" s="47" t="str">
        <f>VLOOKUP($A280,'[3]Master From ECAP'!$A:$AJ,5,FALSE)</f>
        <v>M9W 4K5</v>
      </c>
      <c r="F280" s="47">
        <f>VLOOKUP($A280,'[3]Master From ECAP'!$A:$AJ,6,FALSE)</f>
        <v>7804</v>
      </c>
      <c r="G280" s="47" t="s">
        <v>53</v>
      </c>
      <c r="H280" s="47">
        <f>VLOOKUP($A280,'[3]Master From ECAP'!$A:$AJ,8,FALSE)</f>
        <v>168</v>
      </c>
      <c r="I280" s="47">
        <f>VLOOKUP($A280,'[3]Master From ECAP'!$A:$AJ,9,FALSE)</f>
        <v>0</v>
      </c>
      <c r="J280" s="47">
        <f>VLOOKUP($A280,'[3]Master From ECAP'!$A:$AJ,10,FALSE)</f>
        <v>67311.056408999997</v>
      </c>
      <c r="K280" s="47" t="str">
        <f>VLOOKUP($A280,'[3]Master From ECAP'!$A:$AJ,11,FALSE)</f>
        <v>kWh</v>
      </c>
      <c r="L280" s="47">
        <f>VLOOKUP($A280,'[3]Master From ECAP'!$A:$AJ,12,FALSE)</f>
        <v>10315.868627</v>
      </c>
      <c r="M280" s="47" t="s">
        <v>46</v>
      </c>
      <c r="AF280" s="48">
        <f>VLOOKUP($A280,'[3]Calculated Master'!$A:$P,13,FALSE)</f>
        <v>22289.394728385632</v>
      </c>
      <c r="AG280" s="49">
        <f>IF(F280&gt;0,VLOOKUP($A280,'[3]Calculated Master'!$A:$P,14,FALSE),"")</f>
        <v>22.579877271451664</v>
      </c>
      <c r="AH280" s="49" t="str">
        <f>IF(I280&gt;0,VLOOKUP($A280,'[3]Calculated Master'!$A:$P,15,FALSE),"")</f>
        <v/>
      </c>
      <c r="AI280" s="47" t="str">
        <f>VLOOKUP($A280,'[3]Master From ECAP'!$A:$AJ,35,FALSE)</f>
        <v>FS415</v>
      </c>
      <c r="AJ280" s="47" t="str">
        <f>VLOOKUP($A280,'[3]Master From ECAP'!$A:$AJ,36,FALSE)</f>
        <v>Fire Stations</v>
      </c>
    </row>
    <row r="281" spans="1:36" ht="15">
      <c r="A281" s="46" t="s">
        <v>324</v>
      </c>
      <c r="B281" s="47" t="str">
        <f>VLOOKUP(VLOOKUP(A281,'[3]Calculated Master'!A:Z,2,FALSE),'[3]Conversion Factors'!A:C,2,FALSE)</f>
        <v>Fire stations and associated offices and facilities</v>
      </c>
      <c r="C281" s="47" t="str">
        <f>VLOOKUP($A281,'[3]Master From ECAP'!$A:$AJ,3,FALSE)</f>
        <v>6 Lambton Ave</v>
      </c>
      <c r="D281" s="47" t="str">
        <f>VLOOKUP($A281,'[3]Master From ECAP'!$A:$AJ,4,FALSE)</f>
        <v>Toronto</v>
      </c>
      <c r="E281" s="47" t="str">
        <f>VLOOKUP($A281,'[3]Master From ECAP'!$A:$AJ,5,FALSE)</f>
        <v>M6N 2S1</v>
      </c>
      <c r="F281" s="47">
        <f>VLOOKUP($A281,'[3]Master From ECAP'!$A:$AJ,6,FALSE)</f>
        <v>9461</v>
      </c>
      <c r="G281" s="47" t="s">
        <v>53</v>
      </c>
      <c r="H281" s="47">
        <f>VLOOKUP($A281,'[3]Master From ECAP'!$A:$AJ,8,FALSE)</f>
        <v>168</v>
      </c>
      <c r="I281" s="47">
        <f>VLOOKUP($A281,'[3]Master From ECAP'!$A:$AJ,9,FALSE)</f>
        <v>0</v>
      </c>
      <c r="J281" s="47">
        <f>VLOOKUP($A281,'[3]Master From ECAP'!$A:$AJ,10,FALSE)</f>
        <v>104843.72783199999</v>
      </c>
      <c r="K281" s="47" t="str">
        <f>VLOOKUP($A281,'[3]Master From ECAP'!$A:$AJ,11,FALSE)</f>
        <v>kWh</v>
      </c>
      <c r="L281" s="47">
        <f>VLOOKUP($A281,'[3]Master From ECAP'!$A:$AJ,12,FALSE)</f>
        <v>24957.421849000002</v>
      </c>
      <c r="M281" s="47" t="s">
        <v>46</v>
      </c>
      <c r="AF281" s="48">
        <f>VLOOKUP($A281,'[3]Calculated Master'!$A:$P,13,FALSE)</f>
        <v>51605.113825606815</v>
      </c>
      <c r="AG281" s="49">
        <f>IF(F281&gt;0,VLOOKUP($A281,'[3]Calculated Master'!$A:$P,14,FALSE),"")</f>
        <v>38.929645653493751</v>
      </c>
      <c r="AH281" s="49" t="str">
        <f>IF(I281&gt;0,VLOOKUP($A281,'[3]Calculated Master'!$A:$P,15,FALSE),"")</f>
        <v/>
      </c>
      <c r="AI281" s="47" t="str">
        <f>VLOOKUP($A281,'[3]Master From ECAP'!$A:$AJ,35,FALSE)</f>
        <v>FS421</v>
      </c>
      <c r="AJ281" s="47" t="str">
        <f>VLOOKUP($A281,'[3]Master From ECAP'!$A:$AJ,36,FALSE)</f>
        <v>Fire Stations</v>
      </c>
    </row>
    <row r="282" spans="1:36" ht="15">
      <c r="A282" s="46" t="s">
        <v>325</v>
      </c>
      <c r="B282" s="47" t="str">
        <f>VLOOKUP(VLOOKUP(A282,'[3]Calculated Master'!A:Z,2,FALSE),'[3]Conversion Factors'!A:C,2,FALSE)</f>
        <v>Fire stations and associated offices and facilities</v>
      </c>
      <c r="C282" s="47" t="str">
        <f>VLOOKUP($A282,'[3]Master From ECAP'!$A:$AJ,3,FALSE)</f>
        <v>590 Jane St</v>
      </c>
      <c r="D282" s="47" t="str">
        <f>VLOOKUP($A282,'[3]Master From ECAP'!$A:$AJ,4,FALSE)</f>
        <v>Toronto</v>
      </c>
      <c r="E282" s="47" t="str">
        <f>VLOOKUP($A282,'[3]Master From ECAP'!$A:$AJ,5,FALSE)</f>
        <v>M6S 4A6</v>
      </c>
      <c r="F282" s="47">
        <f>VLOOKUP($A282,'[3]Master From ECAP'!$A:$AJ,6,FALSE)</f>
        <v>7944</v>
      </c>
      <c r="G282" s="47" t="s">
        <v>53</v>
      </c>
      <c r="H282" s="47">
        <f>VLOOKUP($A282,'[3]Master From ECAP'!$A:$AJ,8,FALSE)</f>
        <v>168</v>
      </c>
      <c r="I282" s="47">
        <f>VLOOKUP($A282,'[3]Master From ECAP'!$A:$AJ,9,FALSE)</f>
        <v>0</v>
      </c>
      <c r="J282" s="47">
        <f>VLOOKUP($A282,'[3]Master From ECAP'!$A:$AJ,10,FALSE)</f>
        <v>62149.107411999998</v>
      </c>
      <c r="K282" s="47" t="str">
        <f>VLOOKUP($A282,'[3]Master From ECAP'!$A:$AJ,11,FALSE)</f>
        <v>kWh</v>
      </c>
      <c r="L282" s="47">
        <f>VLOOKUP($A282,'[3]Master From ECAP'!$A:$AJ,12,FALSE)</f>
        <v>16548.806129000001</v>
      </c>
      <c r="M282" s="47" t="s">
        <v>46</v>
      </c>
      <c r="AF282" s="48">
        <f>VLOOKUP($A282,'[3]Calculated Master'!$A:$P,13,FALSE)</f>
        <v>33923.565811680011</v>
      </c>
      <c r="AG282" s="49">
        <f>IF(F282&gt;0,VLOOKUP($A282,'[3]Calculated Master'!$A:$P,14,FALSE),"")</f>
        <v>29.815073280973369</v>
      </c>
      <c r="AH282" s="49" t="str">
        <f>IF(I282&gt;0,VLOOKUP($A282,'[3]Calculated Master'!$A:$P,15,FALSE),"")</f>
        <v/>
      </c>
      <c r="AI282" s="47" t="str">
        <f>VLOOKUP($A282,'[3]Master From ECAP'!$A:$AJ,35,FALSE)</f>
        <v>FS422</v>
      </c>
      <c r="AJ282" s="47" t="str">
        <f>VLOOKUP($A282,'[3]Master From ECAP'!$A:$AJ,36,FALSE)</f>
        <v>Fire Stations</v>
      </c>
    </row>
    <row r="283" spans="1:36" ht="15">
      <c r="A283" s="46" t="s">
        <v>326</v>
      </c>
      <c r="B283" s="47" t="str">
        <f>VLOOKUP(VLOOKUP(A283,'[3]Calculated Master'!A:Z,2,FALSE),'[3]Conversion Factors'!A:C,2,FALSE)</f>
        <v>Fire stations and associated offices and facilities</v>
      </c>
      <c r="C283" s="47" t="str">
        <f>VLOOKUP($A283,'[3]Master From ECAP'!$A:$AJ,3,FALSE)</f>
        <v>358 Keele St</v>
      </c>
      <c r="D283" s="47" t="str">
        <f>VLOOKUP($A283,'[3]Master From ECAP'!$A:$AJ,4,FALSE)</f>
        <v>Toronto</v>
      </c>
      <c r="E283" s="47" t="str">
        <f>VLOOKUP($A283,'[3]Master From ECAP'!$A:$AJ,5,FALSE)</f>
        <v>M6P 2K7</v>
      </c>
      <c r="F283" s="47">
        <f>VLOOKUP($A283,'[3]Master From ECAP'!$A:$AJ,6,FALSE)</f>
        <v>12335</v>
      </c>
      <c r="G283" s="47" t="s">
        <v>53</v>
      </c>
      <c r="H283" s="47">
        <f>VLOOKUP($A283,'[3]Master From ECAP'!$A:$AJ,8,FALSE)</f>
        <v>168</v>
      </c>
      <c r="I283" s="47">
        <f>VLOOKUP($A283,'[3]Master From ECAP'!$A:$AJ,9,FALSE)</f>
        <v>0</v>
      </c>
      <c r="J283" s="47">
        <f>VLOOKUP($A283,'[3]Master From ECAP'!$A:$AJ,10,FALSE)</f>
        <v>104212.37009099999</v>
      </c>
      <c r="K283" s="47" t="str">
        <f>VLOOKUP($A283,'[3]Master From ECAP'!$A:$AJ,11,FALSE)</f>
        <v>kWh</v>
      </c>
      <c r="L283" s="47">
        <f>VLOOKUP($A283,'[3]Master From ECAP'!$A:$AJ,12,FALSE)</f>
        <v>31114.590625000001</v>
      </c>
      <c r="M283" s="47" t="s">
        <v>46</v>
      </c>
      <c r="AF283" s="48">
        <f>VLOOKUP($A283,'[3]Calculated Master'!$A:$P,13,FALSE)</f>
        <v>63276.571468046255</v>
      </c>
      <c r="AG283" s="49">
        <f>IF(F283&gt;0,VLOOKUP($A283,'[3]Calculated Master'!$A:$P,14,FALSE),"")</f>
        <v>35.077559483841846</v>
      </c>
      <c r="AH283" s="49" t="str">
        <f>IF(I283&gt;0,VLOOKUP($A283,'[3]Calculated Master'!$A:$P,15,FALSE),"")</f>
        <v/>
      </c>
      <c r="AI283" s="47" t="str">
        <f>VLOOKUP($A283,'[3]Master From ECAP'!$A:$AJ,35,FALSE)</f>
        <v>FS423</v>
      </c>
      <c r="AJ283" s="47" t="str">
        <f>VLOOKUP($A283,'[3]Master From ECAP'!$A:$AJ,36,FALSE)</f>
        <v>Fire Stations</v>
      </c>
    </row>
    <row r="284" spans="1:36" ht="15">
      <c r="A284" s="46" t="s">
        <v>327</v>
      </c>
      <c r="B284" s="47" t="str">
        <f>VLOOKUP(VLOOKUP(A284,'[3]Calculated Master'!A:Z,2,FALSE),'[3]Conversion Factors'!A:C,2,FALSE)</f>
        <v>Fire stations and associated offices and facilities</v>
      </c>
      <c r="C284" s="47" t="str">
        <f>VLOOKUP($A284,'[3]Master From ECAP'!$A:$AJ,3,FALSE)</f>
        <v>462 Runnymede Rd</v>
      </c>
      <c r="D284" s="47" t="str">
        <f>VLOOKUP($A284,'[3]Master From ECAP'!$A:$AJ,4,FALSE)</f>
        <v>Toronto</v>
      </c>
      <c r="E284" s="47" t="str">
        <f>VLOOKUP($A284,'[3]Master From ECAP'!$A:$AJ,5,FALSE)</f>
        <v>M6S 2Z3</v>
      </c>
      <c r="F284" s="47">
        <f>VLOOKUP($A284,'[3]Master From ECAP'!$A:$AJ,6,FALSE)</f>
        <v>5866</v>
      </c>
      <c r="G284" s="47" t="s">
        <v>53</v>
      </c>
      <c r="H284" s="47">
        <f>VLOOKUP($A284,'[3]Master From ECAP'!$A:$AJ,8,FALSE)</f>
        <v>168</v>
      </c>
      <c r="I284" s="47">
        <f>VLOOKUP($A284,'[3]Master From ECAP'!$A:$AJ,9,FALSE)</f>
        <v>0</v>
      </c>
      <c r="J284" s="47">
        <f>VLOOKUP($A284,'[3]Master From ECAP'!$A:$AJ,10,FALSE)</f>
        <v>38844.395424000002</v>
      </c>
      <c r="K284" s="47" t="str">
        <f>VLOOKUP($A284,'[3]Master From ECAP'!$A:$AJ,11,FALSE)</f>
        <v>kWh</v>
      </c>
      <c r="L284" s="47">
        <f>VLOOKUP($A284,'[3]Master From ECAP'!$A:$AJ,12,FALSE)</f>
        <v>8792.8622319999995</v>
      </c>
      <c r="M284" s="47" t="s">
        <v>46</v>
      </c>
      <c r="AF284" s="48">
        <f>VLOOKUP($A284,'[3]Calculated Master'!$A:$P,13,FALSE)</f>
        <v>18257.488270468079</v>
      </c>
      <c r="AG284" s="49">
        <f>IF(F284&gt;0,VLOOKUP($A284,'[3]Calculated Master'!$A:$P,14,FALSE),"")</f>
        <v>22.446059996050771</v>
      </c>
      <c r="AH284" s="49" t="str">
        <f>IF(I284&gt;0,VLOOKUP($A284,'[3]Calculated Master'!$A:$P,15,FALSE),"")</f>
        <v/>
      </c>
      <c r="AI284" s="47" t="str">
        <f>VLOOKUP($A284,'[3]Master From ECAP'!$A:$AJ,35,FALSE)</f>
        <v>FS424</v>
      </c>
      <c r="AJ284" s="47" t="str">
        <f>VLOOKUP($A284,'[3]Master From ECAP'!$A:$AJ,36,FALSE)</f>
        <v>Fire Stations</v>
      </c>
    </row>
    <row r="285" spans="1:36" ht="15">
      <c r="A285" s="46" t="s">
        <v>328</v>
      </c>
      <c r="B285" s="47" t="str">
        <f>VLOOKUP(VLOOKUP(A285,'[3]Calculated Master'!A:Z,2,FALSE),'[3]Conversion Factors'!A:C,2,FALSE)</f>
        <v>Fire stations and associated offices and facilities</v>
      </c>
      <c r="C285" s="47" t="str">
        <f>VLOOKUP($A285,'[3]Master From ECAP'!$A:$AJ,3,FALSE)</f>
        <v>83 Deforest Rd</v>
      </c>
      <c r="D285" s="47" t="str">
        <f>VLOOKUP($A285,'[3]Master From ECAP'!$A:$AJ,4,FALSE)</f>
        <v>Toronto</v>
      </c>
      <c r="E285" s="47" t="str">
        <f>VLOOKUP($A285,'[3]Master From ECAP'!$A:$AJ,5,FALSE)</f>
        <v>M6S 1J5</v>
      </c>
      <c r="F285" s="47">
        <f>VLOOKUP($A285,'[3]Master From ECAP'!$A:$AJ,6,FALSE)</f>
        <v>7955</v>
      </c>
      <c r="G285" s="47" t="s">
        <v>53</v>
      </c>
      <c r="H285" s="47">
        <f>VLOOKUP($A285,'[3]Master From ECAP'!$A:$AJ,8,FALSE)</f>
        <v>168</v>
      </c>
      <c r="I285" s="47">
        <f>VLOOKUP($A285,'[3]Master From ECAP'!$A:$AJ,9,FALSE)</f>
        <v>0</v>
      </c>
      <c r="J285" s="47">
        <f>VLOOKUP($A285,'[3]Master From ECAP'!$A:$AJ,10,FALSE)</f>
        <v>43547.229615000004</v>
      </c>
      <c r="K285" s="47" t="str">
        <f>VLOOKUP($A285,'[3]Master From ECAP'!$A:$AJ,11,FALSE)</f>
        <v>kWh</v>
      </c>
      <c r="L285" s="47">
        <f>VLOOKUP($A285,'[3]Master From ECAP'!$A:$AJ,12,FALSE)</f>
        <v>8860.4119050000008</v>
      </c>
      <c r="M285" s="47" t="s">
        <v>46</v>
      </c>
      <c r="AF285" s="48">
        <f>VLOOKUP($A285,'[3]Calculated Master'!$A:$P,13,FALSE)</f>
        <v>18573.925076409454</v>
      </c>
      <c r="AG285" s="49">
        <f>IF(F285&gt;0,VLOOKUP($A285,'[3]Calculated Master'!$A:$P,14,FALSE),"")</f>
        <v>17.232501143606793</v>
      </c>
      <c r="AH285" s="49" t="str">
        <f>IF(I285&gt;0,VLOOKUP($A285,'[3]Calculated Master'!$A:$P,15,FALSE),"")</f>
        <v/>
      </c>
      <c r="AI285" s="47" t="str">
        <f>VLOOKUP($A285,'[3]Master From ECAP'!$A:$AJ,35,FALSE)</f>
        <v>FS425</v>
      </c>
      <c r="AJ285" s="47" t="str">
        <f>VLOOKUP($A285,'[3]Master From ECAP'!$A:$AJ,36,FALSE)</f>
        <v>Fire Stations</v>
      </c>
    </row>
    <row r="286" spans="1:36" ht="15">
      <c r="A286" s="46" t="s">
        <v>329</v>
      </c>
      <c r="B286" s="47" t="str">
        <f>VLOOKUP(VLOOKUP(A286,'[3]Calculated Master'!A:Z,2,FALSE),'[3]Conversion Factors'!A:C,2,FALSE)</f>
        <v>Fire stations and associated offices and facilities</v>
      </c>
      <c r="C286" s="47" t="str">
        <f>VLOOKUP($A286,'[3]Master From ECAP'!$A:$AJ,3,FALSE)</f>
        <v>140 Lansdowne Ave</v>
      </c>
      <c r="D286" s="47" t="str">
        <f>VLOOKUP($A286,'[3]Master From ECAP'!$A:$AJ,4,FALSE)</f>
        <v>Toronto</v>
      </c>
      <c r="E286" s="47" t="str">
        <f>VLOOKUP($A286,'[3]Master From ECAP'!$A:$AJ,5,FALSE)</f>
        <v>M6K 2V9</v>
      </c>
      <c r="F286" s="47">
        <f>VLOOKUP($A286,'[3]Master From ECAP'!$A:$AJ,6,FALSE)</f>
        <v>12486</v>
      </c>
      <c r="G286" s="47" t="s">
        <v>53</v>
      </c>
      <c r="H286" s="47">
        <f>VLOOKUP($A286,'[3]Master From ECAP'!$A:$AJ,8,FALSE)</f>
        <v>168</v>
      </c>
      <c r="I286" s="47">
        <f>VLOOKUP($A286,'[3]Master From ECAP'!$A:$AJ,9,FALSE)</f>
        <v>0</v>
      </c>
      <c r="J286" s="47">
        <f>VLOOKUP($A286,'[3]Master From ECAP'!$A:$AJ,10,FALSE)</f>
        <v>159998.180521</v>
      </c>
      <c r="K286" s="47" t="str">
        <f>VLOOKUP($A286,'[3]Master From ECAP'!$A:$AJ,11,FALSE)</f>
        <v>kWh</v>
      </c>
      <c r="L286" s="47">
        <f>VLOOKUP($A286,'[3]Master From ECAP'!$A:$AJ,12,FALSE)</f>
        <v>31617.773977999997</v>
      </c>
      <c r="M286" s="47" t="s">
        <v>46</v>
      </c>
      <c r="AF286" s="48">
        <f>VLOOKUP($A286,'[3]Calculated Master'!$A:$P,13,FALSE)</f>
        <v>66463.896269106815</v>
      </c>
      <c r="AG286" s="49">
        <f>IF(F286&gt;0,VLOOKUP($A286,'[3]Calculated Master'!$A:$P,14,FALSE),"")</f>
        <v>39.546669786366458</v>
      </c>
      <c r="AH286" s="49" t="str">
        <f>IF(I286&gt;0,VLOOKUP($A286,'[3]Calculated Master'!$A:$P,15,FALSE),"")</f>
        <v/>
      </c>
      <c r="AI286" s="47" t="str">
        <f>VLOOKUP($A286,'[3]Master From ECAP'!$A:$AJ,35,FALSE)</f>
        <v>FS426</v>
      </c>
      <c r="AJ286" s="47" t="str">
        <f>VLOOKUP($A286,'[3]Master From ECAP'!$A:$AJ,36,FALSE)</f>
        <v>Fire Stations</v>
      </c>
    </row>
    <row r="287" spans="1:36" ht="15">
      <c r="A287" s="46" t="s">
        <v>330</v>
      </c>
      <c r="B287" s="47" t="str">
        <f>VLOOKUP(VLOOKUP(A287,'[3]Calculated Master'!A:Z,2,FALSE),'[3]Conversion Factors'!A:C,2,FALSE)</f>
        <v>Fire stations and associated offices and facilities</v>
      </c>
      <c r="C287" s="47" t="str">
        <f>VLOOKUP($A287,'[3]Master From ECAP'!$A:$AJ,3,FALSE)</f>
        <v>308 Prince Edward Dr</v>
      </c>
      <c r="D287" s="47" t="str">
        <f>VLOOKUP($A287,'[3]Master From ECAP'!$A:$AJ,4,FALSE)</f>
        <v>Etobicoke</v>
      </c>
      <c r="E287" s="47" t="str">
        <f>VLOOKUP($A287,'[3]Master From ECAP'!$A:$AJ,5,FALSE)</f>
        <v>M8Y 3Z2</v>
      </c>
      <c r="F287" s="47">
        <f>VLOOKUP($A287,'[3]Master From ECAP'!$A:$AJ,6,FALSE)</f>
        <v>3907</v>
      </c>
      <c r="G287" s="47" t="s">
        <v>53</v>
      </c>
      <c r="H287" s="47">
        <f>VLOOKUP($A287,'[3]Master From ECAP'!$A:$AJ,8,FALSE)</f>
        <v>168</v>
      </c>
      <c r="I287" s="47">
        <f>VLOOKUP($A287,'[3]Master From ECAP'!$A:$AJ,9,FALSE)</f>
        <v>0</v>
      </c>
      <c r="J287" s="47">
        <f>VLOOKUP($A287,'[3]Master From ECAP'!$A:$AJ,10,FALSE)</f>
        <v>35928.118642000001</v>
      </c>
      <c r="K287" s="47" t="str">
        <f>VLOOKUP($A287,'[3]Master From ECAP'!$A:$AJ,11,FALSE)</f>
        <v>kWh</v>
      </c>
      <c r="L287" s="47">
        <f>VLOOKUP($A287,'[3]Master From ECAP'!$A:$AJ,12,FALSE)</f>
        <v>9789.1458070000008</v>
      </c>
      <c r="M287" s="47" t="s">
        <v>46</v>
      </c>
      <c r="AF287" s="48">
        <f>VLOOKUP($A287,'[3]Calculated Master'!$A:$P,13,FALSE)</f>
        <v>20033.467143779835</v>
      </c>
      <c r="AG287" s="49">
        <f>IF(F287&gt;0,VLOOKUP($A287,'[3]Calculated Master'!$A:$P,14,FALSE),"")</f>
        <v>35.646228212903097</v>
      </c>
      <c r="AH287" s="49" t="str">
        <f>IF(I287&gt;0,VLOOKUP($A287,'[3]Calculated Master'!$A:$P,15,FALSE),"")</f>
        <v/>
      </c>
      <c r="AI287" s="47" t="str">
        <f>VLOOKUP($A287,'[3]Master From ECAP'!$A:$AJ,35,FALSE)</f>
        <v>FS431</v>
      </c>
      <c r="AJ287" s="47" t="str">
        <f>VLOOKUP($A287,'[3]Master From ECAP'!$A:$AJ,36,FALSE)</f>
        <v>Fire Stations</v>
      </c>
    </row>
    <row r="288" spans="1:36" ht="15">
      <c r="A288" s="46" t="s">
        <v>331</v>
      </c>
      <c r="B288" s="47" t="str">
        <f>VLOOKUP(VLOOKUP(A288,'[3]Calculated Master'!A:Z,2,FALSE),'[3]Conversion Factors'!A:C,2,FALSE)</f>
        <v>Fire stations and associated offices and facilities</v>
      </c>
      <c r="C288" s="47" t="str">
        <f>VLOOKUP($A288,'[3]Master From ECAP'!$A:$AJ,3,FALSE)</f>
        <v>155 The East Mall</v>
      </c>
      <c r="D288" s="47" t="str">
        <f>VLOOKUP($A288,'[3]Master From ECAP'!$A:$AJ,4,FALSE)</f>
        <v>Etobicoke</v>
      </c>
      <c r="E288" s="47" t="str">
        <f>VLOOKUP($A288,'[3]Master From ECAP'!$A:$AJ,5,FALSE)</f>
        <v>M8Z 5Y5</v>
      </c>
      <c r="F288" s="47">
        <f>VLOOKUP($A288,'[3]Master From ECAP'!$A:$AJ,6,FALSE)</f>
        <v>11765</v>
      </c>
      <c r="G288" s="47" t="s">
        <v>53</v>
      </c>
      <c r="H288" s="47">
        <f>VLOOKUP($A288,'[3]Master From ECAP'!$A:$AJ,8,FALSE)</f>
        <v>168</v>
      </c>
      <c r="I288" s="47">
        <f>VLOOKUP($A288,'[3]Master From ECAP'!$A:$AJ,9,FALSE)</f>
        <v>0</v>
      </c>
      <c r="J288" s="47">
        <f>VLOOKUP($A288,'[3]Master From ECAP'!$A:$AJ,10,FALSE)</f>
        <v>103391.306952</v>
      </c>
      <c r="K288" s="47" t="str">
        <f>VLOOKUP($A288,'[3]Master From ECAP'!$A:$AJ,11,FALSE)</f>
        <v>kWh</v>
      </c>
      <c r="L288" s="47">
        <f>VLOOKUP($A288,'[3]Master From ECAP'!$A:$AJ,12,FALSE)</f>
        <v>27275.424898000001</v>
      </c>
      <c r="M288" s="47" t="s">
        <v>46</v>
      </c>
      <c r="AF288" s="48">
        <f>VLOOKUP($A288,'[3]Calculated Master'!$A:$P,13,FALSE)</f>
        <v>55950.504202561628</v>
      </c>
      <c r="AG288" s="49">
        <f>IF(F288&gt;0,VLOOKUP($A288,'[3]Calculated Master'!$A:$P,14,FALSE),"")</f>
        <v>33.26234803362869</v>
      </c>
      <c r="AH288" s="49" t="str">
        <f>IF(I288&gt;0,VLOOKUP($A288,'[3]Calculated Master'!$A:$P,15,FALSE),"")</f>
        <v/>
      </c>
      <c r="AI288" s="47" t="str">
        <f>VLOOKUP($A288,'[3]Master From ECAP'!$A:$AJ,35,FALSE)</f>
        <v>FS432</v>
      </c>
      <c r="AJ288" s="47" t="str">
        <f>VLOOKUP($A288,'[3]Master From ECAP'!$A:$AJ,36,FALSE)</f>
        <v>Fire Stations</v>
      </c>
    </row>
    <row r="289" spans="1:36" ht="15">
      <c r="A289" s="46" t="s">
        <v>332</v>
      </c>
      <c r="B289" s="47" t="str">
        <f>VLOOKUP(VLOOKUP(A289,'[3]Calculated Master'!A:Z,2,FALSE),'[3]Conversion Factors'!A:C,2,FALSE)</f>
        <v>Fire stations and associated offices and facilities</v>
      </c>
      <c r="C289" s="47" t="str">
        <f>VLOOKUP($A289,'[3]Master From ECAP'!$A:$AJ,3,FALSE)</f>
        <v>615 Royal York Rd</v>
      </c>
      <c r="D289" s="47" t="str">
        <f>VLOOKUP($A289,'[3]Master From ECAP'!$A:$AJ,4,FALSE)</f>
        <v>Etobicoke</v>
      </c>
      <c r="E289" s="47" t="str">
        <f>VLOOKUP($A289,'[3]Master From ECAP'!$A:$AJ,5,FALSE)</f>
        <v>M8Y 2S8</v>
      </c>
      <c r="F289" s="47">
        <f>VLOOKUP($A289,'[3]Master From ECAP'!$A:$AJ,6,FALSE)</f>
        <v>5038</v>
      </c>
      <c r="G289" s="47" t="s">
        <v>53</v>
      </c>
      <c r="H289" s="47">
        <f>VLOOKUP($A289,'[3]Master From ECAP'!$A:$AJ,8,FALSE)</f>
        <v>168</v>
      </c>
      <c r="I289" s="47">
        <f>VLOOKUP($A289,'[3]Master From ECAP'!$A:$AJ,9,FALSE)</f>
        <v>0</v>
      </c>
      <c r="J289" s="47">
        <f>VLOOKUP($A289,'[3]Master From ECAP'!$A:$AJ,10,FALSE)</f>
        <v>111407.992335</v>
      </c>
      <c r="K289" s="47" t="str">
        <f>VLOOKUP($A289,'[3]Master From ECAP'!$A:$AJ,11,FALSE)</f>
        <v>kWh</v>
      </c>
      <c r="L289" s="47">
        <f>VLOOKUP($A289,'[3]Master From ECAP'!$A:$AJ,12,FALSE)</f>
        <v>10515.796990000001</v>
      </c>
      <c r="M289" s="47" t="s">
        <v>46</v>
      </c>
      <c r="AF289" s="48">
        <f>VLOOKUP($A289,'[3]Calculated Master'!$A:$P,13,FALSE)</f>
        <v>24433.074077333102</v>
      </c>
      <c r="AG289" s="49">
        <f>IF(F289&gt;0,VLOOKUP($A289,'[3]Calculated Master'!$A:$P,14,FALSE),"")</f>
        <v>44.148685040321482</v>
      </c>
      <c r="AH289" s="49" t="str">
        <f>IF(I289&gt;0,VLOOKUP($A289,'[3]Calculated Master'!$A:$P,15,FALSE),"")</f>
        <v/>
      </c>
      <c r="AI289" s="47" t="str">
        <f>VLOOKUP($A289,'[3]Master From ECAP'!$A:$AJ,35,FALSE)</f>
        <v>FS433</v>
      </c>
      <c r="AJ289" s="47" t="str">
        <f>VLOOKUP($A289,'[3]Master From ECAP'!$A:$AJ,36,FALSE)</f>
        <v>Fire Stations</v>
      </c>
    </row>
    <row r="290" spans="1:36" ht="15">
      <c r="A290" s="46" t="s">
        <v>333</v>
      </c>
      <c r="B290" s="47" t="str">
        <f>VLOOKUP(VLOOKUP(A290,'[3]Calculated Master'!A:Z,2,FALSE),'[3]Conversion Factors'!A:C,2,FALSE)</f>
        <v>Fire stations and associated offices and facilities</v>
      </c>
      <c r="C290" s="47" t="str">
        <f>VLOOKUP($A290,'[3]Master From ECAP'!$A:$AJ,3,FALSE)</f>
        <v>3 Lunness Rd</v>
      </c>
      <c r="D290" s="47" t="str">
        <f>VLOOKUP($A290,'[3]Master From ECAP'!$A:$AJ,4,FALSE)</f>
        <v>Etobicoke</v>
      </c>
      <c r="E290" s="47" t="str">
        <f>VLOOKUP($A290,'[3]Master From ECAP'!$A:$AJ,5,FALSE)</f>
        <v>M8W 4M2</v>
      </c>
      <c r="F290" s="47">
        <f>VLOOKUP($A290,'[3]Master From ECAP'!$A:$AJ,6,FALSE)</f>
        <v>5188</v>
      </c>
      <c r="G290" s="47" t="s">
        <v>53</v>
      </c>
      <c r="H290" s="47">
        <f>VLOOKUP($A290,'[3]Master From ECAP'!$A:$AJ,8,FALSE)</f>
        <v>168</v>
      </c>
      <c r="I290" s="47">
        <f>VLOOKUP($A290,'[3]Master From ECAP'!$A:$AJ,9,FALSE)</f>
        <v>0</v>
      </c>
      <c r="J290" s="47">
        <f>VLOOKUP($A290,'[3]Master From ECAP'!$A:$AJ,10,FALSE)</f>
        <v>27263.478018999998</v>
      </c>
      <c r="K290" s="47" t="str">
        <f>VLOOKUP($A290,'[3]Master From ECAP'!$A:$AJ,11,FALSE)</f>
        <v>kWh</v>
      </c>
      <c r="L290" s="47">
        <f>VLOOKUP($A290,'[3]Master From ECAP'!$A:$AJ,12,FALSE)</f>
        <v>10658.706816</v>
      </c>
      <c r="M290" s="47" t="s">
        <v>46</v>
      </c>
      <c r="AF290" s="48">
        <f>VLOOKUP($A290,'[3]Calculated Master'!$A:$P,13,FALSE)</f>
        <v>21338.777872047041</v>
      </c>
      <c r="AG290" s="49">
        <f>IF(F290&gt;0,VLOOKUP($A290,'[3]Calculated Master'!$A:$P,14,FALSE),"")</f>
        <v>26.943884605404754</v>
      </c>
      <c r="AH290" s="49" t="str">
        <f>IF(I290&gt;0,VLOOKUP($A290,'[3]Calculated Master'!$A:$P,15,FALSE),"")</f>
        <v/>
      </c>
      <c r="AI290" s="47" t="str">
        <f>VLOOKUP($A290,'[3]Master From ECAP'!$A:$AJ,35,FALSE)</f>
        <v>FS434</v>
      </c>
      <c r="AJ290" s="47" t="str">
        <f>VLOOKUP($A290,'[3]Master From ECAP'!$A:$AJ,36,FALSE)</f>
        <v>Fire Stations</v>
      </c>
    </row>
    <row r="291" spans="1:36" ht="15">
      <c r="A291" s="46" t="s">
        <v>334</v>
      </c>
      <c r="B291" s="47" t="str">
        <f>VLOOKUP(VLOOKUP(A291,'[3]Calculated Master'!A:Z,2,FALSE),'[3]Conversion Factors'!A:C,2,FALSE)</f>
        <v>Fire stations and associated offices and facilities</v>
      </c>
      <c r="C291" s="47" t="str">
        <f>VLOOKUP($A291,'[3]Master From ECAP'!$A:$AJ,3,FALSE)</f>
        <v>130 Eighth St</v>
      </c>
      <c r="D291" s="47" t="str">
        <f>VLOOKUP($A291,'[3]Master From ECAP'!$A:$AJ,4,FALSE)</f>
        <v>Etobicoke</v>
      </c>
      <c r="E291" s="47" t="str">
        <f>VLOOKUP($A291,'[3]Master From ECAP'!$A:$AJ,5,FALSE)</f>
        <v>M8V 3C6</v>
      </c>
      <c r="F291" s="47">
        <f>VLOOKUP($A291,'[3]Master From ECAP'!$A:$AJ,6,FALSE)</f>
        <v>6889</v>
      </c>
      <c r="G291" s="47" t="s">
        <v>53</v>
      </c>
      <c r="H291" s="47">
        <f>VLOOKUP($A291,'[3]Master From ECAP'!$A:$AJ,8,FALSE)</f>
        <v>168</v>
      </c>
      <c r="I291" s="47">
        <f>VLOOKUP($A291,'[3]Master From ECAP'!$A:$AJ,9,FALSE)</f>
        <v>0</v>
      </c>
      <c r="J291" s="47">
        <f>VLOOKUP($A291,'[3]Master From ECAP'!$A:$AJ,10,FALSE)</f>
        <v>75670.548234999995</v>
      </c>
      <c r="K291" s="47" t="str">
        <f>VLOOKUP($A291,'[3]Master From ECAP'!$A:$AJ,11,FALSE)</f>
        <v>kWh</v>
      </c>
      <c r="L291" s="47">
        <f>VLOOKUP($A291,'[3]Master From ECAP'!$A:$AJ,12,FALSE)</f>
        <v>12755.480389</v>
      </c>
      <c r="M291" s="47" t="s">
        <v>46</v>
      </c>
      <c r="AF291" s="48">
        <f>VLOOKUP($A291,'[3]Calculated Master'!$A:$P,13,FALSE)</f>
        <v>27258.280469579411</v>
      </c>
      <c r="AG291" s="49">
        <f>IF(F291&gt;0,VLOOKUP($A291,'[3]Calculated Master'!$A:$P,14,FALSE),"")</f>
        <v>30.530883355986454</v>
      </c>
      <c r="AH291" s="49" t="str">
        <f>IF(I291&gt;0,VLOOKUP($A291,'[3]Calculated Master'!$A:$P,15,FALSE),"")</f>
        <v/>
      </c>
      <c r="AI291" s="47" t="str">
        <f>VLOOKUP($A291,'[3]Master From ECAP'!$A:$AJ,35,FALSE)</f>
        <v>FS435</v>
      </c>
      <c r="AJ291" s="47" t="str">
        <f>VLOOKUP($A291,'[3]Master From ECAP'!$A:$AJ,36,FALSE)</f>
        <v>Fire Stations</v>
      </c>
    </row>
    <row r="292" spans="1:36" ht="15">
      <c r="A292" s="46" t="s">
        <v>335</v>
      </c>
      <c r="B292" s="47" t="str">
        <f>VLOOKUP(VLOOKUP(A292,'[3]Calculated Master'!A:Z,2,FALSE),'[3]Conversion Factors'!A:C,2,FALSE)</f>
        <v>Fire stations and associated offices and facilities</v>
      </c>
      <c r="C292" s="47" t="str">
        <f>VLOOKUP($A292,'[3]Master From ECAP'!$A:$AJ,3,FALSE)</f>
        <v>947 Martingrove Rd</v>
      </c>
      <c r="D292" s="47" t="str">
        <f>VLOOKUP($A292,'[3]Master From ECAP'!$A:$AJ,4,FALSE)</f>
        <v>Etobicoke</v>
      </c>
      <c r="E292" s="47" t="str">
        <f>VLOOKUP($A292,'[3]Master From ECAP'!$A:$AJ,5,FALSE)</f>
        <v>M9W 4V6</v>
      </c>
      <c r="F292" s="47">
        <f>VLOOKUP($A292,'[3]Master From ECAP'!$A:$AJ,6,FALSE)</f>
        <v>19472</v>
      </c>
      <c r="G292" s="47" t="s">
        <v>53</v>
      </c>
      <c r="H292" s="47">
        <f>VLOOKUP($A292,'[3]Master From ECAP'!$A:$AJ,8,FALSE)</f>
        <v>168</v>
      </c>
      <c r="I292" s="47">
        <f>VLOOKUP($A292,'[3]Master From ECAP'!$A:$AJ,9,FALSE)</f>
        <v>0</v>
      </c>
      <c r="J292" s="47">
        <f>VLOOKUP($A292,'[3]Master From ECAP'!$A:$AJ,10,FALSE)</f>
        <v>121927.45567900001</v>
      </c>
      <c r="K292" s="47" t="str">
        <f>VLOOKUP($A292,'[3]Master From ECAP'!$A:$AJ,11,FALSE)</f>
        <v>kWh</v>
      </c>
      <c r="L292" s="47">
        <f>VLOOKUP($A292,'[3]Master From ECAP'!$A:$AJ,12,FALSE)</f>
        <v>17102.180118</v>
      </c>
      <c r="M292" s="47" t="s">
        <v>46</v>
      </c>
      <c r="AF292" s="48">
        <f>VLOOKUP($A292,'[3]Calculated Master'!$A:$P,13,FALSE)</f>
        <v>37365.93877552342</v>
      </c>
      <c r="AG292" s="49">
        <f>IF(F292&gt;0,VLOOKUP($A292,'[3]Calculated Master'!$A:$P,14,FALSE),"")</f>
        <v>15.533657006549488</v>
      </c>
      <c r="AH292" s="49" t="str">
        <f>IF(I292&gt;0,VLOOKUP($A292,'[3]Calculated Master'!$A:$P,15,FALSE),"")</f>
        <v/>
      </c>
      <c r="AI292" s="47" t="str">
        <f>VLOOKUP($A292,'[3]Master From ECAP'!$A:$AJ,35,FALSE)</f>
        <v>FS441</v>
      </c>
      <c r="AJ292" s="47" t="str">
        <f>VLOOKUP($A292,'[3]Master From ECAP'!$A:$AJ,36,FALSE)</f>
        <v>Fire Stations</v>
      </c>
    </row>
    <row r="293" spans="1:36" ht="15">
      <c r="A293" s="46" t="s">
        <v>336</v>
      </c>
      <c r="B293" s="47" t="str">
        <f>VLOOKUP(VLOOKUP(A293,'[3]Calculated Master'!A:Z,2,FALSE),'[3]Conversion Factors'!A:C,2,FALSE)</f>
        <v>Fire stations and associated offices and facilities</v>
      </c>
      <c r="C293" s="47" t="str">
        <f>VLOOKUP($A293,'[3]Master From ECAP'!$A:$AJ,3,FALSE)</f>
        <v>2015 Lawrence Ave W</v>
      </c>
      <c r="D293" s="47" t="str">
        <f>VLOOKUP($A293,'[3]Master From ECAP'!$A:$AJ,4,FALSE)</f>
        <v>Toronto</v>
      </c>
      <c r="E293" s="47" t="str">
        <f>VLOOKUP($A293,'[3]Master From ECAP'!$A:$AJ,5,FALSE)</f>
        <v>M9N 3V5</v>
      </c>
      <c r="F293" s="47">
        <f>VLOOKUP($A293,'[3]Master From ECAP'!$A:$AJ,6,FALSE)</f>
        <v>15479</v>
      </c>
      <c r="G293" s="47" t="s">
        <v>53</v>
      </c>
      <c r="H293" s="47">
        <f>VLOOKUP($A293,'[3]Master From ECAP'!$A:$AJ,8,FALSE)</f>
        <v>168</v>
      </c>
      <c r="I293" s="47">
        <f>VLOOKUP($A293,'[3]Master From ECAP'!$A:$AJ,9,FALSE)</f>
        <v>0</v>
      </c>
      <c r="J293" s="47">
        <f>VLOOKUP($A293,'[3]Master From ECAP'!$A:$AJ,10,FALSE)</f>
        <v>201878.46398100001</v>
      </c>
      <c r="K293" s="47" t="str">
        <f>VLOOKUP($A293,'[3]Master From ECAP'!$A:$AJ,11,FALSE)</f>
        <v>kWh</v>
      </c>
      <c r="L293" s="47">
        <f>VLOOKUP($A293,'[3]Master From ECAP'!$A:$AJ,12,FALSE)</f>
        <v>19030.186967000001</v>
      </c>
      <c r="M293" s="47" t="s">
        <v>46</v>
      </c>
      <c r="AF293" s="48">
        <f>VLOOKUP($A293,'[3]Calculated Master'!$A:$P,13,FALSE)</f>
        <v>44226.594438580229</v>
      </c>
      <c r="AG293" s="49">
        <f>IF(F293&gt;0,VLOOKUP($A293,'[3]Calculated Master'!$A:$P,14,FALSE),"")</f>
        <v>26.020814851309648</v>
      </c>
      <c r="AH293" s="49" t="str">
        <f>IF(I293&gt;0,VLOOKUP($A293,'[3]Calculated Master'!$A:$P,15,FALSE),"")</f>
        <v/>
      </c>
      <c r="AI293" s="47" t="str">
        <f>VLOOKUP($A293,'[3]Master From ECAP'!$A:$AJ,35,FALSE)</f>
        <v>FS442</v>
      </c>
      <c r="AJ293" s="47" t="str">
        <f>VLOOKUP($A293,'[3]Master From ECAP'!$A:$AJ,36,FALSE)</f>
        <v>Fire Stations</v>
      </c>
    </row>
    <row r="294" spans="1:36" ht="15">
      <c r="A294" s="46" t="s">
        <v>337</v>
      </c>
      <c r="B294" s="47" t="str">
        <f>VLOOKUP(VLOOKUP(A294,'[3]Calculated Master'!A:Z,2,FALSE),'[3]Conversion Factors'!A:C,2,FALSE)</f>
        <v>Fire stations and associated offices and facilities</v>
      </c>
      <c r="C294" s="47" t="str">
        <f>VLOOKUP($A294,'[3]Master From ECAP'!$A:$AJ,3,FALSE)</f>
        <v>1724 Islington Ave</v>
      </c>
      <c r="D294" s="47" t="str">
        <f>VLOOKUP($A294,'[3]Master From ECAP'!$A:$AJ,4,FALSE)</f>
        <v>Etobicoke</v>
      </c>
      <c r="E294" s="47" t="str">
        <f>VLOOKUP($A294,'[3]Master From ECAP'!$A:$AJ,5,FALSE)</f>
        <v>M9A 3N2</v>
      </c>
      <c r="F294" s="47">
        <f>VLOOKUP($A294,'[3]Master From ECAP'!$A:$AJ,6,FALSE)</f>
        <v>3929</v>
      </c>
      <c r="G294" s="47" t="s">
        <v>53</v>
      </c>
      <c r="H294" s="47">
        <f>VLOOKUP($A294,'[3]Master From ECAP'!$A:$AJ,8,FALSE)</f>
        <v>168</v>
      </c>
      <c r="I294" s="47">
        <f>VLOOKUP($A294,'[3]Master From ECAP'!$A:$AJ,9,FALSE)</f>
        <v>0</v>
      </c>
      <c r="J294" s="47">
        <f>VLOOKUP($A294,'[3]Master From ECAP'!$A:$AJ,10,FALSE)</f>
        <v>38236.187485000002</v>
      </c>
      <c r="K294" s="47" t="str">
        <f>VLOOKUP($A294,'[3]Master From ECAP'!$A:$AJ,11,FALSE)</f>
        <v>kWh</v>
      </c>
      <c r="L294" s="47">
        <f>VLOOKUP($A294,'[3]Master From ECAP'!$A:$AJ,12,FALSE)</f>
        <v>9175.1479589999999</v>
      </c>
      <c r="M294" s="47" t="s">
        <v>46</v>
      </c>
      <c r="AF294" s="48">
        <f>VLOOKUP($A294,'[3]Calculated Master'!$A:$P,13,FALSE)</f>
        <v>18959.384325632713</v>
      </c>
      <c r="AG294" s="49">
        <f>IF(F294&gt;0,VLOOKUP($A294,'[3]Calculated Master'!$A:$P,14,FALSE),"")</f>
        <v>34.384339919144772</v>
      </c>
      <c r="AH294" s="49" t="str">
        <f>IF(I294&gt;0,VLOOKUP($A294,'[3]Calculated Master'!$A:$P,15,FALSE),"")</f>
        <v/>
      </c>
      <c r="AI294" s="47" t="str">
        <f>VLOOKUP($A294,'[3]Master From ECAP'!$A:$AJ,35,FALSE)</f>
        <v>FS443</v>
      </c>
      <c r="AJ294" s="47" t="str">
        <f>VLOOKUP($A294,'[3]Master From ECAP'!$A:$AJ,36,FALSE)</f>
        <v>Fire Stations</v>
      </c>
    </row>
    <row r="295" spans="1:36" ht="15">
      <c r="A295" s="46" t="s">
        <v>338</v>
      </c>
      <c r="B295" s="47" t="str">
        <f>VLOOKUP(VLOOKUP(A295,'[3]Calculated Master'!A:Z,2,FALSE),'[3]Conversion Factors'!A:C,2,FALSE)</f>
        <v>Fire stations and associated offices and facilities</v>
      </c>
      <c r="C295" s="47" t="str">
        <f>VLOOKUP($A295,'[3]Master From ECAP'!$A:$AJ,3,FALSE)</f>
        <v>666 Renforth Dr</v>
      </c>
      <c r="D295" s="47" t="str">
        <f>VLOOKUP($A295,'[3]Master From ECAP'!$A:$AJ,4,FALSE)</f>
        <v>Etobicoke</v>
      </c>
      <c r="E295" s="47" t="str">
        <f>VLOOKUP($A295,'[3]Master From ECAP'!$A:$AJ,5,FALSE)</f>
        <v>M9C 2N6</v>
      </c>
      <c r="F295" s="47">
        <f>VLOOKUP($A295,'[3]Master From ECAP'!$A:$AJ,6,FALSE)</f>
        <v>3929</v>
      </c>
      <c r="G295" s="47" t="s">
        <v>53</v>
      </c>
      <c r="H295" s="47">
        <f>VLOOKUP($A295,'[3]Master From ECAP'!$A:$AJ,8,FALSE)</f>
        <v>168</v>
      </c>
      <c r="I295" s="47">
        <f>VLOOKUP($A295,'[3]Master From ECAP'!$A:$AJ,9,FALSE)</f>
        <v>0</v>
      </c>
      <c r="J295" s="47">
        <f>VLOOKUP($A295,'[3]Master From ECAP'!$A:$AJ,10,FALSE)</f>
        <v>33160.992337000003</v>
      </c>
      <c r="K295" s="47" t="str">
        <f>VLOOKUP($A295,'[3]Master From ECAP'!$A:$AJ,11,FALSE)</f>
        <v>kWh</v>
      </c>
      <c r="L295" s="47">
        <f>VLOOKUP($A295,'[3]Master From ECAP'!$A:$AJ,12,FALSE)</f>
        <v>7265.8604460000006</v>
      </c>
      <c r="M295" s="47" t="s">
        <v>46</v>
      </c>
      <c r="AF295" s="48">
        <f>VLOOKUP($A295,'[3]Calculated Master'!$A:$P,13,FALSE)</f>
        <v>15129.322124141743</v>
      </c>
      <c r="AG295" s="49">
        <f>IF(F295&gt;0,VLOOKUP($A295,'[3]Calculated Master'!$A:$P,14,FALSE),"")</f>
        <v>27.962582881040099</v>
      </c>
      <c r="AH295" s="49" t="str">
        <f>IF(I295&gt;0,VLOOKUP($A295,'[3]Calculated Master'!$A:$P,15,FALSE),"")</f>
        <v/>
      </c>
      <c r="AI295" s="47" t="str">
        <f>VLOOKUP($A295,'[3]Master From ECAP'!$A:$AJ,35,FALSE)</f>
        <v>FS444</v>
      </c>
      <c r="AJ295" s="47" t="str">
        <f>VLOOKUP($A295,'[3]Master From ECAP'!$A:$AJ,36,FALSE)</f>
        <v>Fire Stations</v>
      </c>
    </row>
    <row r="296" spans="1:36" ht="15">
      <c r="A296" s="46" t="s">
        <v>339</v>
      </c>
      <c r="B296" s="47" t="str">
        <f>VLOOKUP(VLOOKUP(A296,'[3]Calculated Master'!A:Z,2,FALSE),'[3]Conversion Factors'!A:C,2,FALSE)</f>
        <v>Fire stations and associated offices and facilities</v>
      </c>
      <c r="C296" s="47" t="str">
        <f>VLOOKUP($A296,'[3]Master From ECAP'!$A:$AJ,3,FALSE)</f>
        <v>280 Burnhamthorpe Rd</v>
      </c>
      <c r="D296" s="47" t="str">
        <f>VLOOKUP($A296,'[3]Master From ECAP'!$A:$AJ,4,FALSE)</f>
        <v>Etobicoke</v>
      </c>
      <c r="E296" s="47" t="str">
        <f>VLOOKUP($A296,'[3]Master From ECAP'!$A:$AJ,5,FALSE)</f>
        <v>M9B 1Z5</v>
      </c>
      <c r="F296" s="47">
        <f>VLOOKUP($A296,'[3]Master From ECAP'!$A:$AJ,6,FALSE)</f>
        <v>11765</v>
      </c>
      <c r="G296" s="47" t="s">
        <v>53</v>
      </c>
      <c r="H296" s="47">
        <f>VLOOKUP($A296,'[3]Master From ECAP'!$A:$AJ,8,FALSE)</f>
        <v>168</v>
      </c>
      <c r="I296" s="47">
        <f>VLOOKUP($A296,'[3]Master From ECAP'!$A:$AJ,9,FALSE)</f>
        <v>0</v>
      </c>
      <c r="J296" s="47">
        <f>VLOOKUP($A296,'[3]Master From ECAP'!$A:$AJ,10,FALSE)</f>
        <v>119162.55703600001</v>
      </c>
      <c r="K296" s="47" t="str">
        <f>VLOOKUP($A296,'[3]Master From ECAP'!$A:$AJ,11,FALSE)</f>
        <v>kWh</v>
      </c>
      <c r="L296" s="47">
        <f>VLOOKUP($A296,'[3]Master From ECAP'!$A:$AJ,12,FALSE)</f>
        <v>18144.180666</v>
      </c>
      <c r="M296" s="47" t="s">
        <v>46</v>
      </c>
      <c r="AF296" s="48">
        <f>VLOOKUP($A296,'[3]Calculated Master'!$A:$P,13,FALSE)</f>
        <v>39234.820850833545</v>
      </c>
      <c r="AG296" s="49">
        <f>IF(F296&gt;0,VLOOKUP($A296,'[3]Calculated Master'!$A:$P,14,FALSE),"")</f>
        <v>26.409400446656043</v>
      </c>
      <c r="AH296" s="49" t="str">
        <f>IF(I296&gt;0,VLOOKUP($A296,'[3]Calculated Master'!$A:$P,15,FALSE),"")</f>
        <v/>
      </c>
      <c r="AI296" s="47" t="str">
        <f>VLOOKUP($A296,'[3]Master From ECAP'!$A:$AJ,35,FALSE)</f>
        <v>FS445</v>
      </c>
      <c r="AJ296" s="47" t="str">
        <f>VLOOKUP($A296,'[3]Master From ECAP'!$A:$AJ,36,FALSE)</f>
        <v>Fire Stations</v>
      </c>
    </row>
    <row r="297" spans="1:36" ht="15">
      <c r="A297" s="46" t="s">
        <v>340</v>
      </c>
      <c r="B297" s="47" t="str">
        <f>VLOOKUP(VLOOKUP(A297,'[3]Calculated Master'!A:Z,2,FALSE),'[3]Conversion Factors'!A:C,2,FALSE)</f>
        <v>Fire stations and associated offices and facilities</v>
      </c>
      <c r="C297" s="47" t="str">
        <f>VLOOKUP($A297,'[3]Master From ECAP'!$A:$AJ,3,FALSE)</f>
        <v>4562 Sheppard Ave E</v>
      </c>
      <c r="D297" s="47" t="str">
        <f>VLOOKUP($A297,'[3]Master From ECAP'!$A:$AJ,4,FALSE)</f>
        <v>Scarborough</v>
      </c>
      <c r="E297" s="47" t="str">
        <f>VLOOKUP($A297,'[3]Master From ECAP'!$A:$AJ,5,FALSE)</f>
        <v>M1S 1V2</v>
      </c>
      <c r="F297" s="47">
        <f>VLOOKUP($A297,'[3]Master From ECAP'!$A:$AJ,6,FALSE)</f>
        <v>7998</v>
      </c>
      <c r="G297" s="47" t="s">
        <v>53</v>
      </c>
      <c r="H297" s="47">
        <f>VLOOKUP($A297,'[3]Master From ECAP'!$A:$AJ,8,FALSE)</f>
        <v>168</v>
      </c>
      <c r="I297" s="47">
        <f>VLOOKUP($A297,'[3]Master From ECAP'!$A:$AJ,9,FALSE)</f>
        <v>0</v>
      </c>
      <c r="J297" s="47">
        <f>VLOOKUP($A297,'[3]Master From ECAP'!$A:$AJ,10,FALSE)</f>
        <v>73605.490330999994</v>
      </c>
      <c r="K297" s="47" t="str">
        <f>VLOOKUP($A297,'[3]Master From ECAP'!$A:$AJ,11,FALSE)</f>
        <v>kWh</v>
      </c>
      <c r="L297" s="47">
        <f>VLOOKUP($A297,'[3]Master From ECAP'!$A:$AJ,12,FALSE)</f>
        <v>14066.451613000001</v>
      </c>
      <c r="M297" s="47" t="s">
        <v>46</v>
      </c>
      <c r="AF297" s="48">
        <f>VLOOKUP($A297,'[3]Calculated Master'!$A:$P,13,FALSE)</f>
        <v>29666.117077939973</v>
      </c>
      <c r="AG297" s="49">
        <f>IF(F297&gt;0,VLOOKUP($A297,'[3]Calculated Master'!$A:$P,14,FALSE),"")</f>
        <v>27.769665136283859</v>
      </c>
      <c r="AH297" s="49" t="str">
        <f>IF(I297&gt;0,VLOOKUP($A297,'[3]Calculated Master'!$A:$P,15,FALSE),"")</f>
        <v/>
      </c>
      <c r="AI297" s="47" t="str">
        <f>VLOOKUP($A297,'[3]Master From ECAP'!$A:$AJ,35,FALSE)</f>
        <v>FIRETC</v>
      </c>
      <c r="AJ297" s="47" t="str">
        <f>VLOOKUP($A297,'[3]Master From ECAP'!$A:$AJ,36,FALSE)</f>
        <v>Fire Stations</v>
      </c>
    </row>
    <row r="298" spans="1:36" ht="15">
      <c r="A298" s="46" t="s">
        <v>341</v>
      </c>
      <c r="B298" s="47" t="str">
        <f>VLOOKUP(VLOOKUP(A298,'[3]Calculated Master'!A:Z,2,FALSE),'[3]Conversion Factors'!A:C,2,FALSE)</f>
        <v>Fire stations and associated offices and facilities</v>
      </c>
      <c r="C298" s="47" t="str">
        <f>VLOOKUP($A298,'[3]Master From ECAP'!$A:$AJ,3,FALSE)</f>
        <v>21 Old Eglinton</v>
      </c>
      <c r="D298" s="47" t="str">
        <f>VLOOKUP($A298,'[3]Master From ECAP'!$A:$AJ,4,FALSE)</f>
        <v>North York</v>
      </c>
      <c r="E298" s="47" t="str">
        <f>VLOOKUP($A298,'[3]Master From ECAP'!$A:$AJ,5,FALSE)</f>
        <v>M4A 0A2</v>
      </c>
      <c r="F298" s="47">
        <f>VLOOKUP($A298,'[3]Master From ECAP'!$A:$AJ,6,FALSE)</f>
        <v>11485</v>
      </c>
      <c r="G298" s="47" t="s">
        <v>53</v>
      </c>
      <c r="H298" s="47">
        <f>VLOOKUP($A298,'[3]Master From ECAP'!$A:$AJ,8,FALSE)</f>
        <v>168</v>
      </c>
      <c r="I298" s="47">
        <f>VLOOKUP($A298,'[3]Master From ECAP'!$A:$AJ,9,FALSE)</f>
        <v>0</v>
      </c>
      <c r="J298" s="47">
        <f>VLOOKUP($A298,'[3]Master From ECAP'!$A:$AJ,10,FALSE)</f>
        <v>233657.18825899999</v>
      </c>
      <c r="K298" s="47" t="str">
        <f>VLOOKUP($A298,'[3]Master From ECAP'!$A:$AJ,11,FALSE)</f>
        <v>kWh</v>
      </c>
      <c r="L298" s="47">
        <f>VLOOKUP($A298,'[3]Master From ECAP'!$A:$AJ,12,FALSE)</f>
        <v>25043.136242</v>
      </c>
      <c r="M298" s="47" t="s">
        <v>46</v>
      </c>
      <c r="AF298" s="48">
        <f>VLOOKUP($A298,'[3]Calculated Master'!$A:$P,13,FALSE)</f>
        <v>56920.483017924984</v>
      </c>
      <c r="AG298" s="49">
        <f>IF(F298&gt;0,VLOOKUP($A298,'[3]Calculated Master'!$A:$P,14,FALSE),"")</f>
        <v>43.363712662007231</v>
      </c>
      <c r="AH298" s="49" t="str">
        <f>IF(I298&gt;0,VLOOKUP($A298,'[3]Calculated Master'!$A:$P,15,FALSE),"")</f>
        <v/>
      </c>
      <c r="AI298" s="47" t="str">
        <f>VLOOKUP($A298,'[3]Master From ECAP'!$A:$AJ,35,FALSE)</f>
        <v>HUSAR</v>
      </c>
      <c r="AJ298" s="47" t="str">
        <f>VLOOKUP($A298,'[3]Master From ECAP'!$A:$AJ,36,FALSE)</f>
        <v>Fire Stations</v>
      </c>
    </row>
    <row r="299" spans="1:36" ht="15">
      <c r="A299" s="46" t="s">
        <v>342</v>
      </c>
      <c r="B299" s="47" t="str">
        <f>VLOOKUP(VLOOKUP(A299,'[3]Calculated Master'!A:Z,2,FALSE),'[3]Conversion Factors'!A:C,2,FALSE)</f>
        <v>Fire stations and associated offices and facilities</v>
      </c>
      <c r="C299" s="47" t="str">
        <f>VLOOKUP($A299,'[3]Master From ECAP'!$A:$AJ,3,FALSE)</f>
        <v>15 Rotherham Ave</v>
      </c>
      <c r="D299" s="47" t="str">
        <f>VLOOKUP($A299,'[3]Master From ECAP'!$A:$AJ,4,FALSE)</f>
        <v>Toronto</v>
      </c>
      <c r="E299" s="47" t="str">
        <f>VLOOKUP($A299,'[3]Master From ECAP'!$A:$AJ,5,FALSE)</f>
        <v>M6M 1L9</v>
      </c>
      <c r="F299" s="47">
        <f>VLOOKUP($A299,'[3]Master From ECAP'!$A:$AJ,6,FALSE)</f>
        <v>23002</v>
      </c>
      <c r="G299" s="47" t="s">
        <v>53</v>
      </c>
      <c r="H299" s="47">
        <f>VLOOKUP($A299,'[3]Master From ECAP'!$A:$AJ,8,FALSE)</f>
        <v>168</v>
      </c>
      <c r="I299" s="47">
        <f>VLOOKUP($A299,'[3]Master From ECAP'!$A:$AJ,9,FALSE)</f>
        <v>0</v>
      </c>
      <c r="J299" s="47">
        <f>VLOOKUP($A299,'[3]Master From ECAP'!$A:$AJ,10,FALSE)</f>
        <v>158350.286337</v>
      </c>
      <c r="K299" s="47" t="str">
        <f>VLOOKUP($A299,'[3]Master From ECAP'!$A:$AJ,11,FALSE)</f>
        <v>kWh</v>
      </c>
      <c r="L299" s="47">
        <f>VLOOKUP($A299,'[3]Master From ECAP'!$A:$AJ,12,FALSE)</f>
        <v>26789.851928</v>
      </c>
      <c r="M299" s="47" t="s">
        <v>46</v>
      </c>
      <c r="AF299" s="48">
        <f>VLOOKUP($A299,'[3]Calculated Master'!$A:$P,13,FALSE)</f>
        <v>57226.425262582321</v>
      </c>
      <c r="AG299" s="49">
        <f>IF(F299&gt;0,VLOOKUP($A299,'[3]Calculated Master'!$A:$P,14,FALSE),"")</f>
        <v>19.179404465835834</v>
      </c>
      <c r="AH299" s="49" t="str">
        <f>IF(I299&gt;0,VLOOKUP($A299,'[3]Calculated Master'!$A:$P,15,FALSE),"")</f>
        <v/>
      </c>
      <c r="AI299" s="47" t="str">
        <f>VLOOKUP($A299,'[3]Master From ECAP'!$A:$AJ,35,FALSE)</f>
        <v>RA15</v>
      </c>
      <c r="AJ299" s="47" t="str">
        <f>VLOOKUP($A299,'[3]Master From ECAP'!$A:$AJ,36,FALSE)</f>
        <v>Fire Stations</v>
      </c>
    </row>
    <row r="300" spans="1:36" ht="15">
      <c r="A300" s="46" t="s">
        <v>343</v>
      </c>
      <c r="B300" s="47" t="str">
        <f>VLOOKUP(VLOOKUP(A300,'[3]Calculated Master'!A:Z,2,FALSE),'[3]Conversion Factors'!A:C,2,FALSE)</f>
        <v>Fire stations and associated offices and facilities</v>
      </c>
      <c r="C300" s="47" t="str">
        <f>VLOOKUP($A300,'[3]Master From ECAP'!$A:$AJ,3,FALSE)</f>
        <v>40 Toryork Dr</v>
      </c>
      <c r="D300" s="47" t="str">
        <f>VLOOKUP($A300,'[3]Master From ECAP'!$A:$AJ,4,FALSE)</f>
        <v>North York</v>
      </c>
      <c r="E300" s="47" t="str">
        <f>VLOOKUP($A300,'[3]Master From ECAP'!$A:$AJ,5,FALSE)</f>
        <v>M9L 1X6</v>
      </c>
      <c r="F300" s="47">
        <f>VLOOKUP($A300,'[3]Master From ECAP'!$A:$AJ,6,FALSE)</f>
        <v>42625</v>
      </c>
      <c r="G300" s="47" t="s">
        <v>53</v>
      </c>
      <c r="H300" s="47">
        <f>VLOOKUP($A300,'[3]Master From ECAP'!$A:$AJ,8,FALSE)</f>
        <v>168</v>
      </c>
      <c r="I300" s="47">
        <f>VLOOKUP($A300,'[3]Master From ECAP'!$A:$AJ,9,FALSE)</f>
        <v>0</v>
      </c>
      <c r="J300" s="47">
        <f>VLOOKUP($A300,'[3]Master From ECAP'!$A:$AJ,10,FALSE)</f>
        <v>679969.60984599998</v>
      </c>
      <c r="K300" s="47" t="str">
        <f>VLOOKUP($A300,'[3]Master From ECAP'!$A:$AJ,11,FALSE)</f>
        <v>kWh</v>
      </c>
      <c r="L300" s="47">
        <f>VLOOKUP($A300,'[3]Master From ECAP'!$A:$AJ,12,FALSE)</f>
        <v>109679.893048</v>
      </c>
      <c r="M300" s="47" t="s">
        <v>46</v>
      </c>
      <c r="AF300" s="48">
        <f>VLOOKUP($A300,'[3]Calculated Master'!$A:$P,13,FALSE)</f>
        <v>235556.58041819514</v>
      </c>
      <c r="AG300" s="49">
        <f>IF(F300&gt;0,VLOOKUP($A300,'[3]Calculated Master'!$A:$P,14,FALSE),"")</f>
        <v>43.116373797563043</v>
      </c>
      <c r="AH300" s="49" t="str">
        <f>IF(I300&gt;0,VLOOKUP($A300,'[3]Calculated Master'!$A:$P,15,FALSE),"")</f>
        <v/>
      </c>
      <c r="AI300" s="47" t="str">
        <f>VLOOKUP($A300,'[3]Master From ECAP'!$A:$AJ,35,FALSE)</f>
        <v>TYO</v>
      </c>
      <c r="AJ300" s="47" t="str">
        <f>VLOOKUP($A300,'[3]Master From ECAP'!$A:$AJ,36,FALSE)</f>
        <v>Fire Stations</v>
      </c>
    </row>
    <row r="301" spans="1:36" ht="15">
      <c r="A301" s="46" t="s">
        <v>344</v>
      </c>
      <c r="B301" s="47" t="str">
        <f>VLOOKUP(VLOOKUP(A301,'[3]Calculated Master'!A:Z,2,FALSE),'[3]Conversion Factors'!A:C,2,FALSE)</f>
        <v>Other</v>
      </c>
      <c r="C301" s="47" t="str">
        <f>VLOOKUP($A301,'[3]Master From ECAP'!$A:$AJ,3,FALSE)</f>
        <v>160 Gerrard St E</v>
      </c>
      <c r="D301" s="47" t="str">
        <f>VLOOKUP($A301,'[3]Master From ECAP'!$A:$AJ,4,FALSE)</f>
        <v>Toronto</v>
      </c>
      <c r="E301" s="47" t="str">
        <f>VLOOKUP($A301,'[3]Master From ECAP'!$A:$AJ,5,FALSE)</f>
        <v>M5A 2P2</v>
      </c>
      <c r="F301" s="47">
        <f>VLOOKUP($A301,'[3]Master From ECAP'!$A:$AJ,6,FALSE)</f>
        <v>25177</v>
      </c>
      <c r="G301" s="47" t="s">
        <v>53</v>
      </c>
      <c r="H301" s="47">
        <f>VLOOKUP($A301,'[3]Master From ECAP'!$A:$AJ,8,FALSE)</f>
        <v>168</v>
      </c>
      <c r="I301" s="47">
        <f>VLOOKUP($A301,'[3]Master From ECAP'!$A:$AJ,9,FALSE)</f>
        <v>0</v>
      </c>
      <c r="J301" s="47">
        <f>VLOOKUP($A301,'[3]Master From ECAP'!$A:$AJ,10,FALSE)</f>
        <v>214202.719193</v>
      </c>
      <c r="K301" s="47" t="str">
        <f>VLOOKUP($A301,'[3]Master From ECAP'!$A:$AJ,11,FALSE)</f>
        <v>kWh</v>
      </c>
      <c r="L301" s="47">
        <f>VLOOKUP($A301,'[3]Master From ECAP'!$A:$AJ,12,FALSE)</f>
        <v>166842.635408</v>
      </c>
      <c r="M301" s="47" t="s">
        <v>46</v>
      </c>
      <c r="AF301" s="48">
        <f>VLOOKUP($A301,'[3]Calculated Master'!$A:$P,13,FALSE)</f>
        <v>325517.39482594351</v>
      </c>
      <c r="AG301" s="49">
        <f>IF(F301&gt;0,VLOOKUP($A301,'[3]Calculated Master'!$A:$P,14,FALSE),"")</f>
        <v>78.465236806258005</v>
      </c>
      <c r="AH301" s="49" t="str">
        <f>IF(I301&gt;0,VLOOKUP($A301,'[3]Calculated Master'!$A:$P,15,FALSE),"")</f>
        <v/>
      </c>
      <c r="AI301" s="47" t="str">
        <f>VLOOKUP($A301,'[3]Master From ECAP'!$A:$AJ,35,FALSE)</f>
        <v>AGDN</v>
      </c>
      <c r="AJ301" s="47" t="str">
        <f>VLOOKUP($A301,'[3]Master From ECAP'!$A:$AJ,36,FALSE)</f>
        <v>Greenhouses</v>
      </c>
    </row>
    <row r="302" spans="1:36" ht="15">
      <c r="A302" s="46" t="s">
        <v>345</v>
      </c>
      <c r="B302" s="47" t="str">
        <f>VLOOKUP(VLOOKUP(A302,'[3]Calculated Master'!A:Z,2,FALSE),'[3]Conversion Factors'!A:C,2,FALSE)</f>
        <v>Other</v>
      </c>
      <c r="C302" s="47" t="str">
        <f>VLOOKUP($A302,'[3]Master From ECAP'!$A:$AJ,3,FALSE)</f>
        <v>149-151 Elmcrest Rd</v>
      </c>
      <c r="D302" s="47" t="str">
        <f>VLOOKUP($A302,'[3]Master From ECAP'!$A:$AJ,4,FALSE)</f>
        <v>Etobicoke</v>
      </c>
      <c r="E302" s="47" t="str">
        <f>VLOOKUP($A302,'[3]Master From ECAP'!$A:$AJ,5,FALSE)</f>
        <v>M9C 3S2</v>
      </c>
      <c r="F302" s="47">
        <f>VLOOKUP($A302,'[3]Master From ECAP'!$A:$AJ,6,FALSE)</f>
        <v>29170</v>
      </c>
      <c r="G302" s="47" t="s">
        <v>53</v>
      </c>
      <c r="H302" s="47">
        <f>VLOOKUP($A302,'[3]Master From ECAP'!$A:$AJ,8,FALSE)</f>
        <v>168</v>
      </c>
      <c r="I302" s="47">
        <f>VLOOKUP($A302,'[3]Master From ECAP'!$A:$AJ,9,FALSE)</f>
        <v>0</v>
      </c>
      <c r="J302" s="47">
        <f>VLOOKUP($A302,'[3]Master From ECAP'!$A:$AJ,10,FALSE)</f>
        <v>274793.93888799998</v>
      </c>
      <c r="K302" s="47" t="str">
        <f>VLOOKUP($A302,'[3]Master From ECAP'!$A:$AJ,11,FALSE)</f>
        <v>kWh</v>
      </c>
      <c r="L302" s="47">
        <f>VLOOKUP($A302,'[3]Master From ECAP'!$A:$AJ,12,FALSE)</f>
        <v>213361.091614</v>
      </c>
      <c r="M302" s="47" t="s">
        <v>46</v>
      </c>
      <c r="AF302" s="48">
        <f>VLOOKUP($A302,'[3]Calculated Master'!$A:$P,13,FALSE)</f>
        <v>416311.68968371965</v>
      </c>
      <c r="AG302" s="49">
        <f>IF(F302&gt;0,VLOOKUP($A302,'[3]Calculated Master'!$A:$P,14,FALSE),"")</f>
        <v>86.636762362238528</v>
      </c>
      <c r="AH302" s="49" t="str">
        <f>IF(I302&gt;0,VLOOKUP($A302,'[3]Calculated Master'!$A:$P,15,FALSE),"")</f>
        <v/>
      </c>
      <c r="AI302" s="47" t="str">
        <f>VLOOKUP($A302,'[3]Master From ECAP'!$A:$AJ,35,FALSE)</f>
        <v>CPGH</v>
      </c>
      <c r="AJ302" s="47" t="str">
        <f>VLOOKUP($A302,'[3]Master From ECAP'!$A:$AJ,36,FALSE)</f>
        <v>Greenhouses</v>
      </c>
    </row>
    <row r="303" spans="1:36" ht="15">
      <c r="A303" s="46" t="s">
        <v>346</v>
      </c>
      <c r="B303" s="47" t="str">
        <f>VLOOKUP(VLOOKUP(A303,'[3]Calculated Master'!A:Z,2,FALSE),'[3]Conversion Factors'!A:C,2,FALSE)</f>
        <v>Other</v>
      </c>
      <c r="C303" s="47" t="str">
        <f>VLOOKUP($A303,'[3]Master From ECAP'!$A:$AJ,3,FALSE)</f>
        <v>14 Temperance St.</v>
      </c>
      <c r="D303" s="47" t="str">
        <f>VLOOKUP($A303,'[3]Master From ECAP'!$A:$AJ,4,FALSE)</f>
        <v>Toronto</v>
      </c>
      <c r="E303" s="47" t="str">
        <f>VLOOKUP($A303,'[3]Master From ECAP'!$A:$AJ,5,FALSE)</f>
        <v>M5H 1YR</v>
      </c>
      <c r="F303" s="47">
        <f>VLOOKUP($A303,'[3]Master From ECAP'!$A:$AJ,6,FALSE)</f>
        <v>6243</v>
      </c>
      <c r="G303" s="47" t="s">
        <v>53</v>
      </c>
      <c r="H303" s="47">
        <f>VLOOKUP($A303,'[3]Master From ECAP'!$A:$AJ,8,FALSE)</f>
        <v>168</v>
      </c>
      <c r="I303" s="47">
        <f>VLOOKUP($A303,'[3]Master From ECAP'!$A:$AJ,9,FALSE)</f>
        <v>0</v>
      </c>
      <c r="J303" s="47">
        <f>VLOOKUP($A303,'[3]Master From ECAP'!$A:$AJ,10,FALSE)</f>
        <v>171801.83421300002</v>
      </c>
      <c r="K303" s="47" t="str">
        <f>VLOOKUP($A303,'[3]Master From ECAP'!$A:$AJ,11,FALSE)</f>
        <v>kWh</v>
      </c>
      <c r="L303" s="47">
        <f>VLOOKUP($A303,'[3]Master From ECAP'!$A:$AJ,12,FALSE)</f>
        <v>0</v>
      </c>
      <c r="M303" s="47" t="s">
        <v>46</v>
      </c>
      <c r="AF303" s="48">
        <f>VLOOKUP($A303,'[3]Calculated Master'!$A:$P,13,FALSE)</f>
        <v>51802.215654689928</v>
      </c>
      <c r="AG303" s="49">
        <f>IF(F303&gt;0,VLOOKUP($A303,'[3]Calculated Master'!$A:$P,14,FALSE),"")</f>
        <v>65.780073940306281</v>
      </c>
      <c r="AH303" s="49" t="str">
        <f>IF(I303&gt;0,VLOOKUP($A303,'[3]Calculated Master'!$A:$P,15,FALSE),"")</f>
        <v/>
      </c>
      <c r="AI303" s="47" t="str">
        <f>VLOOKUP($A303,'[3]Master From ECAP'!$A:$AJ,35,FALSE)</f>
        <v>14TEMP</v>
      </c>
      <c r="AJ303" s="47" t="str">
        <f>VLOOKUP($A303,'[3]Master From ECAP'!$A:$AJ,36,FALSE)</f>
        <v>Greenhouses</v>
      </c>
    </row>
    <row r="304" spans="1:36" ht="15">
      <c r="A304" s="46" t="s">
        <v>347</v>
      </c>
      <c r="B304" s="47" t="str">
        <f>VLOOKUP(VLOOKUP(A304,'[3]Calculated Master'!A:Z,2,FALSE),'[3]Conversion Factors'!A:C,2,FALSE)</f>
        <v>Other</v>
      </c>
      <c r="C304" s="47" t="str">
        <f>VLOOKUP($A304,'[3]Master From ECAP'!$A:$AJ,3,FALSE)</f>
        <v>15 High Park</v>
      </c>
      <c r="D304" s="47" t="str">
        <f>VLOOKUP($A304,'[3]Master From ECAP'!$A:$AJ,4,FALSE)</f>
        <v>Toronto</v>
      </c>
      <c r="E304" s="47" t="str">
        <f>VLOOKUP($A304,'[3]Master From ECAP'!$A:$AJ,5,FALSE)</f>
        <v>M6P 2R5</v>
      </c>
      <c r="F304" s="47">
        <f>VLOOKUP($A304,'[3]Master From ECAP'!$A:$AJ,6,FALSE)</f>
        <v>60386</v>
      </c>
      <c r="G304" s="47" t="s">
        <v>53</v>
      </c>
      <c r="H304" s="47">
        <f>VLOOKUP($A304,'[3]Master From ECAP'!$A:$AJ,8,FALSE)</f>
        <v>168</v>
      </c>
      <c r="I304" s="47">
        <f>VLOOKUP($A304,'[3]Master From ECAP'!$A:$AJ,9,FALSE)</f>
        <v>0</v>
      </c>
      <c r="J304" s="47">
        <f>VLOOKUP($A304,'[3]Master From ECAP'!$A:$AJ,10,FALSE)</f>
        <v>578809.49958199996</v>
      </c>
      <c r="K304" s="47" t="str">
        <f>VLOOKUP($A304,'[3]Master From ECAP'!$A:$AJ,11,FALSE)</f>
        <v>kWh</v>
      </c>
      <c r="L304" s="47">
        <f>VLOOKUP($A304,'[3]Master From ECAP'!$A:$AJ,12,FALSE)</f>
        <v>506097.60096900002</v>
      </c>
      <c r="M304" s="47" t="s">
        <v>46</v>
      </c>
      <c r="AF304" s="48">
        <f>VLOOKUP($A304,'[3]Calculated Master'!$A:$P,13,FALSE)</f>
        <v>984580.93156807963</v>
      </c>
      <c r="AG304" s="49">
        <f>IF(F304&gt;0,VLOOKUP($A304,'[3]Calculated Master'!$A:$P,14,FALSE),"")</f>
        <v>98.061748437918212</v>
      </c>
      <c r="AH304" s="49" t="str">
        <f>IF(I304&gt;0,VLOOKUP($A304,'[3]Calculated Master'!$A:$P,15,FALSE),"")</f>
        <v/>
      </c>
      <c r="AI304" s="47" t="str">
        <f>VLOOKUP($A304,'[3]Master From ECAP'!$A:$AJ,35,FALSE)</f>
        <v>HIPG</v>
      </c>
      <c r="AJ304" s="47" t="str">
        <f>VLOOKUP($A304,'[3]Master From ECAP'!$A:$AJ,36,FALSE)</f>
        <v>Greenhouses</v>
      </c>
    </row>
    <row r="305" spans="1:36" ht="15">
      <c r="A305" s="46" t="s">
        <v>348</v>
      </c>
      <c r="B305" s="47" t="str">
        <f>VLOOKUP(VLOOKUP(A305,'[3]Calculated Master'!A:Z,2,FALSE),'[3]Conversion Factors'!A:C,2,FALSE)</f>
        <v>Other</v>
      </c>
      <c r="C305" s="47" t="str">
        <f>VLOOKUP($A305,'[3]Master From ECAP'!$A:$AJ,3,FALSE)</f>
        <v>919 Scarlett Rd</v>
      </c>
      <c r="D305" s="47" t="str">
        <f>VLOOKUP($A305,'[3]Master From ECAP'!$A:$AJ,4,FALSE)</f>
        <v>Etobicoke</v>
      </c>
      <c r="E305" s="47" t="str">
        <f>VLOOKUP($A305,'[3]Master From ECAP'!$A:$AJ,5,FALSE)</f>
        <v>M9P 2V3</v>
      </c>
      <c r="F305" s="47">
        <f>VLOOKUP($A305,'[3]Master From ECAP'!$A:$AJ,6,FALSE)</f>
        <v>17018</v>
      </c>
      <c r="G305" s="47" t="s">
        <v>53</v>
      </c>
      <c r="H305" s="47">
        <f>VLOOKUP($A305,'[3]Master From ECAP'!$A:$AJ,8,FALSE)</f>
        <v>168</v>
      </c>
      <c r="I305" s="47">
        <f>VLOOKUP($A305,'[3]Master From ECAP'!$A:$AJ,9,FALSE)</f>
        <v>0</v>
      </c>
      <c r="J305" s="47">
        <f>VLOOKUP($A305,'[3]Master From ECAP'!$A:$AJ,10,FALSE)</f>
        <v>97700.794811</v>
      </c>
      <c r="K305" s="47" t="str">
        <f>VLOOKUP($A305,'[3]Master From ECAP'!$A:$AJ,11,FALSE)</f>
        <v>kWh</v>
      </c>
      <c r="L305" s="47">
        <f>VLOOKUP($A305,'[3]Master From ECAP'!$A:$AJ,12,FALSE)</f>
        <v>90367.499284000005</v>
      </c>
      <c r="M305" s="47" t="s">
        <v>46</v>
      </c>
      <c r="AF305" s="48">
        <f>VLOOKUP($A305,'[3]Calculated Master'!$A:$P,13,FALSE)</f>
        <v>175578.26650726196</v>
      </c>
      <c r="AG305" s="49">
        <f>IF(F305&gt;0,VLOOKUP($A305,'[3]Calculated Master'!$A:$P,14,FALSE),"")</f>
        <v>61.798573157125773</v>
      </c>
      <c r="AH305" s="49" t="str">
        <f>IF(I305&gt;0,VLOOKUP($A305,'[3]Calculated Master'!$A:$P,15,FALSE),"")</f>
        <v/>
      </c>
      <c r="AI305" s="47" t="str">
        <f>VLOOKUP($A305,'[3]Master From ECAP'!$A:$AJ,35,FALSE)</f>
        <v>RLGH</v>
      </c>
      <c r="AJ305" s="47" t="str">
        <f>VLOOKUP($A305,'[3]Master From ECAP'!$A:$AJ,36,FALSE)</f>
        <v>Greenhouses</v>
      </c>
    </row>
    <row r="306" spans="1:36" ht="15">
      <c r="A306" s="46" t="s">
        <v>349</v>
      </c>
      <c r="B306" s="47" t="str">
        <f>VLOOKUP(VLOOKUP(A306,'[3]Calculated Master'!A:Z,2,FALSE),'[3]Conversion Factors'!A:C,2,FALSE)</f>
        <v>Other</v>
      </c>
      <c r="C306" s="47" t="str">
        <f>VLOOKUP($A306,'[3]Master From ECAP'!$A:$AJ,3,FALSE)</f>
        <v>301 Rockcliffe Blvd</v>
      </c>
      <c r="D306" s="47" t="str">
        <f>VLOOKUP($A306,'[3]Master From ECAP'!$A:$AJ,4,FALSE)</f>
        <v>Toronto</v>
      </c>
      <c r="E306" s="47" t="str">
        <f>VLOOKUP($A306,'[3]Master From ECAP'!$A:$AJ,5,FALSE)</f>
        <v>M6N 5G6</v>
      </c>
      <c r="F306" s="47">
        <f>VLOOKUP($A306,'[3]Master From ECAP'!$A:$AJ,6,FALSE)</f>
        <v>12271</v>
      </c>
      <c r="G306" s="47" t="s">
        <v>53</v>
      </c>
      <c r="H306" s="47">
        <f>VLOOKUP($A306,'[3]Master From ECAP'!$A:$AJ,8,FALSE)</f>
        <v>168</v>
      </c>
      <c r="I306" s="47">
        <f>VLOOKUP($A306,'[3]Master From ECAP'!$A:$AJ,9,FALSE)</f>
        <v>0</v>
      </c>
      <c r="J306" s="47">
        <f>VLOOKUP($A306,'[3]Master From ECAP'!$A:$AJ,10,FALSE)</f>
        <v>85149.371197999993</v>
      </c>
      <c r="K306" s="47" t="str">
        <f>VLOOKUP($A306,'[3]Master From ECAP'!$A:$AJ,11,FALSE)</f>
        <v>kWh</v>
      </c>
      <c r="L306" s="47">
        <f>VLOOKUP($A306,'[3]Master From ECAP'!$A:$AJ,12,FALSE)</f>
        <v>89641.001250000001</v>
      </c>
      <c r="M306" s="47" t="s">
        <v>46</v>
      </c>
      <c r="AF306" s="48">
        <f>VLOOKUP($A306,'[3]Calculated Master'!$A:$P,13,FALSE)</f>
        <v>173696.08851253253</v>
      </c>
      <c r="AG306" s="49">
        <f>IF(F306&gt;0,VLOOKUP($A306,'[3]Calculated Master'!$A:$P,14,FALSE),"")</f>
        <v>84.057304654870165</v>
      </c>
      <c r="AH306" s="49" t="str">
        <f>IF(I306&gt;0,VLOOKUP($A306,'[3]Calculated Master'!$A:$P,15,FALSE),"")</f>
        <v/>
      </c>
      <c r="AI306" s="47" t="str">
        <f>VLOOKUP($A306,'[3]Master From ECAP'!$A:$AJ,35,FALSE)</f>
        <v>ROCKPR</v>
      </c>
      <c r="AJ306" s="47" t="str">
        <f>VLOOKUP($A306,'[3]Master From ECAP'!$A:$AJ,36,FALSE)</f>
        <v>Greenhouses</v>
      </c>
    </row>
    <row r="307" spans="1:36" ht="15">
      <c r="A307" s="46" t="s">
        <v>350</v>
      </c>
      <c r="B307" s="47" t="str">
        <f>VLOOKUP(VLOOKUP(A307,'[3]Calculated Master'!A:Z,2,FALSE),'[3]Conversion Factors'!A:C,2,FALSE)</f>
        <v>Indoor recreational facilities</v>
      </c>
      <c r="C307" s="47" t="str">
        <f>VLOOKUP($A307,'[3]Master From ECAP'!$A:$AJ,3,FALSE)</f>
        <v>31 Glen Watford Dr</v>
      </c>
      <c r="D307" s="47" t="str">
        <f>VLOOKUP($A307,'[3]Master From ECAP'!$A:$AJ,4,FALSE)</f>
        <v>Scarborough</v>
      </c>
      <c r="E307" s="47" t="str">
        <f>VLOOKUP($A307,'[3]Master From ECAP'!$A:$AJ,5,FALSE)</f>
        <v>M1S 2B7</v>
      </c>
      <c r="F307" s="47">
        <f>VLOOKUP($A307,'[3]Master From ECAP'!$A:$AJ,6,FALSE)</f>
        <v>93398</v>
      </c>
      <c r="G307" s="47" t="s">
        <v>53</v>
      </c>
      <c r="H307" s="47">
        <f>VLOOKUP($A307,'[3]Master From ECAP'!$A:$AJ,8,FALSE)</f>
        <v>100</v>
      </c>
      <c r="I307" s="47">
        <f>VLOOKUP($A307,'[3]Master From ECAP'!$A:$AJ,9,FALSE)</f>
        <v>0</v>
      </c>
      <c r="J307" s="47">
        <f>VLOOKUP($A307,'[3]Master From ECAP'!$A:$AJ,10,FALSE)</f>
        <v>2141347.4547740002</v>
      </c>
      <c r="K307" s="47" t="str">
        <f>VLOOKUP($A307,'[3]Master From ECAP'!$A:$AJ,11,FALSE)</f>
        <v>kWh</v>
      </c>
      <c r="L307" s="47">
        <f>VLOOKUP($A307,'[3]Master From ECAP'!$A:$AJ,12,FALSE)</f>
        <v>357763.693272</v>
      </c>
      <c r="M307" s="47" t="s">
        <v>46</v>
      </c>
      <c r="AF307" s="48">
        <f>VLOOKUP($A307,'[3]Calculated Master'!$A:$P,13,FALSE)</f>
        <v>765294.00866284582</v>
      </c>
      <c r="AG307" s="49">
        <f>IF(F307&gt;0,VLOOKUP($A307,'[3]Calculated Master'!$A:$P,14,FALSE),"")</f>
        <v>63.365141925561289</v>
      </c>
      <c r="AH307" s="49" t="str">
        <f>IF(I307&gt;0,VLOOKUP($A307,'[3]Calculated Master'!$A:$P,15,FALSE),"")</f>
        <v/>
      </c>
      <c r="AI307" s="47" t="str">
        <f>VLOOKUP($A307,'[3]Master From ECAP'!$A:$AJ,35,FALSE)</f>
        <v>AGINA</v>
      </c>
      <c r="AJ307" s="47" t="str">
        <f>VLOOKUP($A307,'[3]Master From ECAP'!$A:$AJ,36,FALSE)</f>
        <v>Indoor Recreational Facilities</v>
      </c>
    </row>
    <row r="308" spans="1:36" ht="15">
      <c r="A308" s="46" t="s">
        <v>351</v>
      </c>
      <c r="B308" s="47" t="str">
        <f>VLOOKUP(VLOOKUP(A308,'[3]Calculated Master'!A:Z,2,FALSE),'[3]Conversion Factors'!A:C,2,FALSE)</f>
        <v>Indoor recreational facilities</v>
      </c>
      <c r="C308" s="47" t="str">
        <f>VLOOKUP($A308,'[3]Master From ECAP'!$A:$AJ,3,FALSE)</f>
        <v>140 Antibes Dr</v>
      </c>
      <c r="D308" s="47" t="str">
        <f>VLOOKUP($A308,'[3]Master From ECAP'!$A:$AJ,4,FALSE)</f>
        <v>North York</v>
      </c>
      <c r="E308" s="47" t="str">
        <f>VLOOKUP($A308,'[3]Master From ECAP'!$A:$AJ,5,FALSE)</f>
        <v>M2R 3J3</v>
      </c>
      <c r="F308" s="47">
        <f>VLOOKUP($A308,'[3]Master From ECAP'!$A:$AJ,6,FALSE)</f>
        <v>18492</v>
      </c>
      <c r="G308" s="47" t="s">
        <v>53</v>
      </c>
      <c r="H308" s="47">
        <f>VLOOKUP($A308,'[3]Master From ECAP'!$A:$AJ,8,FALSE)</f>
        <v>100</v>
      </c>
      <c r="I308" s="47">
        <f>VLOOKUP($A308,'[3]Master From ECAP'!$A:$AJ,9,FALSE)</f>
        <v>0</v>
      </c>
      <c r="J308" s="47">
        <f>VLOOKUP($A308,'[3]Master From ECAP'!$A:$AJ,10,FALSE)</f>
        <v>392585.50688600005</v>
      </c>
      <c r="K308" s="47" t="str">
        <f>VLOOKUP($A308,'[3]Master From ECAP'!$A:$AJ,11,FALSE)</f>
        <v>kWh</v>
      </c>
      <c r="L308" s="47">
        <f>VLOOKUP($A308,'[3]Master From ECAP'!$A:$AJ,12,FALSE)</f>
        <v>64760.716875999999</v>
      </c>
      <c r="M308" s="47" t="s">
        <v>46</v>
      </c>
      <c r="AF308" s="48">
        <f>VLOOKUP($A308,'[3]Calculated Master'!$A:$P,13,FALSE)</f>
        <v>138728.70651760843</v>
      </c>
      <c r="AG308" s="49">
        <f>IF(F308&gt;0,VLOOKUP($A308,'[3]Calculated Master'!$A:$P,14,FALSE),"")</f>
        <v>58.200827932557011</v>
      </c>
      <c r="AH308" s="49" t="str">
        <f>IF(I308&gt;0,VLOOKUP($A308,'[3]Calculated Master'!$A:$P,15,FALSE),"")</f>
        <v/>
      </c>
      <c r="AI308" s="47" t="str">
        <f>VLOOKUP($A308,'[3]Master From ECAP'!$A:$AJ,35,FALSE)</f>
        <v>ANBP</v>
      </c>
      <c r="AJ308" s="47" t="str">
        <f>VLOOKUP($A308,'[3]Master From ECAP'!$A:$AJ,36,FALSE)</f>
        <v>Indoor Recreational Facilities</v>
      </c>
    </row>
    <row r="309" spans="1:36" ht="15">
      <c r="A309" s="46" t="s">
        <v>352</v>
      </c>
      <c r="B309" s="47" t="str">
        <f>VLOOKUP(VLOOKUP(A309,'[3]Calculated Master'!A:Z,2,FALSE),'[3]Conversion Factors'!A:C,2,FALSE)</f>
        <v>Indoor recreational facilities</v>
      </c>
      <c r="C309" s="47" t="str">
        <f>VLOOKUP($A309,'[3]Master From ECAP'!$A:$AJ,3,FALSE)</f>
        <v>6 Williamson Rd</v>
      </c>
      <c r="D309" s="47" t="str">
        <f>VLOOKUP($A309,'[3]Master From ECAP'!$A:$AJ,4,FALSE)</f>
        <v>Toronto</v>
      </c>
      <c r="E309" s="47" t="str">
        <f>VLOOKUP($A309,'[3]Master From ECAP'!$A:$AJ,5,FALSE)</f>
        <v>M4E 1K5</v>
      </c>
      <c r="F309" s="47">
        <f>VLOOKUP($A309,'[3]Master From ECAP'!$A:$AJ,6,FALSE)</f>
        <v>14445</v>
      </c>
      <c r="G309" s="47" t="s">
        <v>53</v>
      </c>
      <c r="H309" s="47">
        <f>VLOOKUP($A309,'[3]Master From ECAP'!$A:$AJ,8,FALSE)</f>
        <v>100</v>
      </c>
      <c r="I309" s="47">
        <f>VLOOKUP($A309,'[3]Master From ECAP'!$A:$AJ,9,FALSE)</f>
        <v>0</v>
      </c>
      <c r="J309" s="47">
        <f>VLOOKUP($A309,'[3]Master From ECAP'!$A:$AJ,10,FALSE)</f>
        <v>161322.83775900002</v>
      </c>
      <c r="K309" s="47" t="str">
        <f>VLOOKUP($A309,'[3]Master From ECAP'!$A:$AJ,11,FALSE)</f>
        <v>kWh</v>
      </c>
      <c r="L309" s="47">
        <f>VLOOKUP($A309,'[3]Master From ECAP'!$A:$AJ,12,FALSE)</f>
        <v>0</v>
      </c>
      <c r="M309" s="47" t="s">
        <v>46</v>
      </c>
      <c r="AF309" s="48">
        <f>VLOOKUP($A309,'[3]Calculated Master'!$A:$P,13,FALSE)</f>
        <v>6452.9135103600011</v>
      </c>
      <c r="AG309" s="49">
        <f>IF(F309&gt;0,VLOOKUP($A309,'[3]Calculated Master'!$A:$P,14,FALSE),"")</f>
        <v>11.168121144859168</v>
      </c>
      <c r="AH309" s="49" t="str">
        <f>IF(I309&gt;0,VLOOKUP($A309,'[3]Calculated Master'!$A:$P,15,FALSE),"")</f>
        <v/>
      </c>
      <c r="AI309" s="47" t="str">
        <f>VLOOKUP($A309,'[3]Master From ECAP'!$A:$AJ,35,FALSE)</f>
        <v>BEACC</v>
      </c>
      <c r="AJ309" s="47" t="str">
        <f>VLOOKUP($A309,'[3]Master From ECAP'!$A:$AJ,36,FALSE)</f>
        <v>Indoor Recreational Facilities</v>
      </c>
    </row>
    <row r="310" spans="1:36" ht="15">
      <c r="A310" s="46" t="s">
        <v>353</v>
      </c>
      <c r="B310" s="47" t="str">
        <f>VLOOKUP(VLOOKUP(A310,'[3]Calculated Master'!A:Z,2,FALSE),'[3]Conversion Factors'!A:C,2,FALSE)</f>
        <v>Indoor recreational facilities</v>
      </c>
      <c r="C310" s="47" t="str">
        <f>VLOOKUP($A310,'[3]Master From ECAP'!$A:$AJ,3,FALSE)</f>
        <v>457 Heath Ave</v>
      </c>
      <c r="D310" s="47" t="str">
        <f>VLOOKUP($A310,'[3]Master From ECAP'!$A:$AJ,4,FALSE)</f>
        <v>East York</v>
      </c>
      <c r="E310" s="47" t="str">
        <f>VLOOKUP($A310,'[3]Master From ECAP'!$A:$AJ,5,FALSE)</f>
        <v>M4G 1B8</v>
      </c>
      <c r="F310" s="47">
        <f>VLOOKUP($A310,'[3]Master From ECAP'!$A:$AJ,6,FALSE)</f>
        <v>1432</v>
      </c>
      <c r="G310" s="47" t="s">
        <v>53</v>
      </c>
      <c r="H310" s="47">
        <f>VLOOKUP($A310,'[3]Master From ECAP'!$A:$AJ,8,FALSE)</f>
        <v>100</v>
      </c>
      <c r="I310" s="47">
        <f>VLOOKUP($A310,'[3]Master From ECAP'!$A:$AJ,9,FALSE)</f>
        <v>0</v>
      </c>
      <c r="J310" s="47">
        <f>VLOOKUP($A310,'[3]Master From ECAP'!$A:$AJ,10,FALSE)</f>
        <v>4355.0631210000001</v>
      </c>
      <c r="K310" s="47" t="str">
        <f>VLOOKUP($A310,'[3]Master From ECAP'!$A:$AJ,11,FALSE)</f>
        <v>kWh</v>
      </c>
      <c r="L310" s="47">
        <f>VLOOKUP($A310,'[3]Master From ECAP'!$A:$AJ,12,FALSE)</f>
        <v>2235.7509090000003</v>
      </c>
      <c r="M310" s="47" t="s">
        <v>46</v>
      </c>
      <c r="AF310" s="48">
        <f>VLOOKUP($A310,'[3]Calculated Master'!$A:$P,13,FALSE)</f>
        <v>4421.4361691582108</v>
      </c>
      <c r="AG310" s="49">
        <f>IF(F310&gt;0,VLOOKUP($A310,'[3]Calculated Master'!$A:$P,14,FALSE),"")</f>
        <v>19.523282244047458</v>
      </c>
      <c r="AH310" s="49" t="str">
        <f>IF(I310&gt;0,VLOOKUP($A310,'[3]Calculated Master'!$A:$P,15,FALSE),"")</f>
        <v/>
      </c>
      <c r="AI310" s="47" t="str">
        <f>VLOOKUP($A310,'[3]Master From ECAP'!$A:$AJ,35,FALSE)</f>
        <v>BNHC</v>
      </c>
      <c r="AJ310" s="47" t="str">
        <f>VLOOKUP($A310,'[3]Master From ECAP'!$A:$AJ,36,FALSE)</f>
        <v>Indoor Recreational Facilities</v>
      </c>
    </row>
    <row r="311" spans="1:36" ht="15">
      <c r="A311" s="46" t="s">
        <v>354</v>
      </c>
      <c r="B311" s="47" t="str">
        <f>VLOOKUP(VLOOKUP(A311,'[3]Calculated Master'!A:Z,2,FALSE),'[3]Conversion Factors'!A:C,2,FALSE)</f>
        <v>Indoor recreational facilities</v>
      </c>
      <c r="C311" s="47" t="str">
        <f>VLOOKUP($A311,'[3]Master From ECAP'!$A:$AJ,3,FALSE)</f>
        <v>19 Castlegrove Blvd</v>
      </c>
      <c r="D311" s="47" t="str">
        <f>VLOOKUP($A311,'[3]Master From ECAP'!$A:$AJ,4,FALSE)</f>
        <v>North York</v>
      </c>
      <c r="E311" s="47" t="str">
        <f>VLOOKUP($A311,'[3]Master From ECAP'!$A:$AJ,5,FALSE)</f>
        <v>M3A 1K9</v>
      </c>
      <c r="F311" s="47">
        <f>VLOOKUP($A311,'[3]Master From ECAP'!$A:$AJ,6,FALSE)</f>
        <v>10667</v>
      </c>
      <c r="G311" s="47" t="s">
        <v>53</v>
      </c>
      <c r="H311" s="47">
        <f>VLOOKUP($A311,'[3]Master From ECAP'!$A:$AJ,8,FALSE)</f>
        <v>100</v>
      </c>
      <c r="I311" s="47">
        <f>VLOOKUP($A311,'[3]Master From ECAP'!$A:$AJ,9,FALSE)</f>
        <v>0</v>
      </c>
      <c r="J311" s="47">
        <f>VLOOKUP($A311,'[3]Master From ECAP'!$A:$AJ,10,FALSE)</f>
        <v>368526.30718599999</v>
      </c>
      <c r="K311" s="47" t="str">
        <f>VLOOKUP($A311,'[3]Master From ECAP'!$A:$AJ,11,FALSE)</f>
        <v>kWh</v>
      </c>
      <c r="L311" s="47">
        <f>VLOOKUP($A311,'[3]Master From ECAP'!$A:$AJ,12,FALSE)</f>
        <v>22250.476060000001</v>
      </c>
      <c r="M311" s="47" t="s">
        <v>46</v>
      </c>
      <c r="AF311" s="48">
        <f>VLOOKUP($A311,'[3]Calculated Master'!$A:$P,13,FALSE)</f>
        <v>57010.059153861403</v>
      </c>
      <c r="AG311" s="49">
        <f>IF(F311&gt;0,VLOOKUP($A311,'[3]Calculated Master'!$A:$P,14,FALSE),"")</f>
        <v>56.56890513285456</v>
      </c>
      <c r="AH311" s="49" t="str">
        <f>IF(I311&gt;0,VLOOKUP($A311,'[3]Calculated Master'!$A:$P,15,FALSE),"")</f>
        <v/>
      </c>
      <c r="AI311" s="47" t="str">
        <f>VLOOKUP($A311,'[3]Master From ECAP'!$A:$AJ,35,FALSE)</f>
        <v>BROAC</v>
      </c>
      <c r="AJ311" s="47" t="str">
        <f>VLOOKUP($A311,'[3]Master From ECAP'!$A:$AJ,36,FALSE)</f>
        <v>Indoor Recreational Facilities</v>
      </c>
    </row>
    <row r="312" spans="1:36" ht="15">
      <c r="A312" s="46" t="s">
        <v>355</v>
      </c>
      <c r="B312" s="47" t="str">
        <f>VLOOKUP(VLOOKUP(A312,'[3]Calculated Master'!A:Z,2,FALSE),'[3]Conversion Factors'!A:C,2,FALSE)</f>
        <v>Indoor recreational facilities</v>
      </c>
      <c r="C312" s="47" t="str">
        <f>VLOOKUP($A312,'[3]Master From ECAP'!$A:$AJ,3,FALSE)</f>
        <v>1967 Ellesmere Rd</v>
      </c>
      <c r="D312" s="47" t="str">
        <f>VLOOKUP($A312,'[3]Master From ECAP'!$A:$AJ,4,FALSE)</f>
        <v>Scarborough</v>
      </c>
      <c r="E312" s="47" t="str">
        <f>VLOOKUP($A312,'[3]Master From ECAP'!$A:$AJ,5,FALSE)</f>
        <v>M1H 2W5</v>
      </c>
      <c r="F312" s="47">
        <f>VLOOKUP($A312,'[3]Master From ECAP'!$A:$AJ,6,FALSE)</f>
        <v>102376</v>
      </c>
      <c r="G312" s="47" t="s">
        <v>53</v>
      </c>
      <c r="H312" s="47">
        <f>VLOOKUP($A312,'[3]Master From ECAP'!$A:$AJ,8,FALSE)</f>
        <v>100</v>
      </c>
      <c r="I312" s="47">
        <f>VLOOKUP($A312,'[3]Master From ECAP'!$A:$AJ,9,FALSE)</f>
        <v>0</v>
      </c>
      <c r="J312" s="47">
        <f>VLOOKUP($A312,'[3]Master From ECAP'!$A:$AJ,10,FALSE)</f>
        <v>2364592.9732579999</v>
      </c>
      <c r="K312" s="47" t="str">
        <f>VLOOKUP($A312,'[3]Master From ECAP'!$A:$AJ,11,FALSE)</f>
        <v>kWh</v>
      </c>
      <c r="L312" s="47">
        <f>VLOOKUP($A312,'[3]Master From ECAP'!$A:$AJ,12,FALSE)</f>
        <v>256319.76517</v>
      </c>
      <c r="M312" s="47" t="s">
        <v>46</v>
      </c>
      <c r="AF312" s="48">
        <f>VLOOKUP($A312,'[3]Calculated Master'!$A:$P,13,FALSE)</f>
        <v>581511.81362611731</v>
      </c>
      <c r="AG312" s="49">
        <f>IF(F312&gt;0,VLOOKUP($A312,'[3]Calculated Master'!$A:$P,14,FALSE),"")</f>
        <v>49.52826825161624</v>
      </c>
      <c r="AH312" s="49" t="str">
        <f>IF(I312&gt;0,VLOOKUP($A312,'[3]Calculated Master'!$A:$P,15,FALSE),"")</f>
        <v/>
      </c>
      <c r="AI312" s="47" t="str">
        <f>VLOOKUP($A312,'[3]Master From ECAP'!$A:$AJ,35,FALSE)</f>
        <v>CENTC</v>
      </c>
      <c r="AJ312" s="47" t="str">
        <f>VLOOKUP($A312,'[3]Master From ECAP'!$A:$AJ,36,FALSE)</f>
        <v>Indoor Recreational Facilities</v>
      </c>
    </row>
    <row r="313" spans="1:36" ht="15">
      <c r="A313" s="46" t="s">
        <v>356</v>
      </c>
      <c r="B313" s="47" t="str">
        <f>VLOOKUP(VLOOKUP(A313,'[3]Calculated Master'!A:Z,2,FALSE),'[3]Conversion Factors'!A:C,2,FALSE)</f>
        <v>Indoor recreational facilities</v>
      </c>
      <c r="C313" s="47" t="str">
        <f>VLOOKUP($A313,'[3]Master From ECAP'!$A:$AJ,3,FALSE)</f>
        <v>218 Davisville Ave</v>
      </c>
      <c r="D313" s="47" t="str">
        <f>VLOOKUP($A313,'[3]Master From ECAP'!$A:$AJ,4,FALSE)</f>
        <v>Toronto</v>
      </c>
      <c r="E313" s="47" t="str">
        <f>VLOOKUP($A313,'[3]Master From ECAP'!$A:$AJ,5,FALSE)</f>
        <v>M5J 3J5</v>
      </c>
      <c r="F313" s="47">
        <f>VLOOKUP($A313,'[3]Master From ECAP'!$A:$AJ,6,FALSE)</f>
        <v>2777</v>
      </c>
      <c r="G313" s="47" t="s">
        <v>53</v>
      </c>
      <c r="H313" s="47">
        <f>VLOOKUP($A313,'[3]Master From ECAP'!$A:$AJ,8,FALSE)</f>
        <v>100</v>
      </c>
      <c r="I313" s="47">
        <f>VLOOKUP($A313,'[3]Master From ECAP'!$A:$AJ,9,FALSE)</f>
        <v>0</v>
      </c>
      <c r="J313" s="47">
        <f>VLOOKUP($A313,'[3]Master From ECAP'!$A:$AJ,10,FALSE)</f>
        <v>36303.067740999999</v>
      </c>
      <c r="K313" s="47" t="str">
        <f>VLOOKUP($A313,'[3]Master From ECAP'!$A:$AJ,11,FALSE)</f>
        <v>kWh</v>
      </c>
      <c r="L313" s="47">
        <f>VLOOKUP($A313,'[3]Master From ECAP'!$A:$AJ,12,FALSE)</f>
        <v>6617.9181819999994</v>
      </c>
      <c r="M313" s="47" t="s">
        <v>46</v>
      </c>
      <c r="AF313" s="48">
        <f>VLOOKUP($A313,'[3]Calculated Master'!$A:$P,13,FALSE)</f>
        <v>14024.115700803579</v>
      </c>
      <c r="AG313" s="49">
        <f>IF(F313&gt;0,VLOOKUP($A313,'[3]Calculated Master'!$A:$P,14,FALSE),"")</f>
        <v>38.230793462329245</v>
      </c>
      <c r="AH313" s="49" t="str">
        <f>IF(I313&gt;0,VLOOKUP($A313,'[3]Calculated Master'!$A:$P,15,FALSE),"")</f>
        <v/>
      </c>
      <c r="AI313" s="47" t="str">
        <f>VLOOKUP($A313,'[3]Master From ECAP'!$A:$AJ,35,FALSE)</f>
        <v>DVVP</v>
      </c>
      <c r="AJ313" s="47" t="str">
        <f>VLOOKUP($A313,'[3]Master From ECAP'!$A:$AJ,36,FALSE)</f>
        <v>Indoor Recreational Facilities</v>
      </c>
    </row>
    <row r="314" spans="1:36" ht="15">
      <c r="A314" s="46" t="s">
        <v>357</v>
      </c>
      <c r="B314" s="47" t="str">
        <f>VLOOKUP(VLOOKUP(A314,'[3]Calculated Master'!A:Z,2,FALSE),'[3]Conversion Factors'!A:C,2,FALSE)</f>
        <v>Indoor recreational facilities</v>
      </c>
      <c r="C314" s="47" t="str">
        <f>VLOOKUP($A314,'[3]Master From ECAP'!$A:$AJ,3,FALSE)</f>
        <v>155 Bartlett Ave</v>
      </c>
      <c r="D314" s="47" t="str">
        <f>VLOOKUP($A314,'[3]Master From ECAP'!$A:$AJ,4,FALSE)</f>
        <v>Toronto</v>
      </c>
      <c r="E314" s="47" t="str">
        <f>VLOOKUP($A314,'[3]Master From ECAP'!$A:$AJ,5,FALSE)</f>
        <v>M6H 3G1</v>
      </c>
      <c r="F314" s="47">
        <f>VLOOKUP($A314,'[3]Master From ECAP'!$A:$AJ,6,FALSE)</f>
        <v>23971</v>
      </c>
      <c r="G314" s="47" t="s">
        <v>53</v>
      </c>
      <c r="H314" s="47">
        <f>VLOOKUP($A314,'[3]Master From ECAP'!$A:$AJ,8,FALSE)</f>
        <v>100</v>
      </c>
      <c r="I314" s="47">
        <f>VLOOKUP($A314,'[3]Master From ECAP'!$A:$AJ,9,FALSE)</f>
        <v>0</v>
      </c>
      <c r="J314" s="47">
        <f>VLOOKUP($A314,'[3]Master From ECAP'!$A:$AJ,10,FALSE)</f>
        <v>114732.509032</v>
      </c>
      <c r="K314" s="47" t="str">
        <f>VLOOKUP($A314,'[3]Master From ECAP'!$A:$AJ,11,FALSE)</f>
        <v>kWh</v>
      </c>
      <c r="L314" s="47">
        <f>VLOOKUP($A314,'[3]Master From ECAP'!$A:$AJ,12,FALSE)</f>
        <v>0</v>
      </c>
      <c r="M314" s="47" t="s">
        <v>46</v>
      </c>
      <c r="AF314" s="48">
        <f>VLOOKUP($A314,'[3]Calculated Master'!$A:$P,13,FALSE)</f>
        <v>4589.3003612800003</v>
      </c>
      <c r="AG314" s="49">
        <f>IF(F314&gt;0,VLOOKUP($A314,'[3]Calculated Master'!$A:$P,14,FALSE),"")</f>
        <v>4.7863246040682892</v>
      </c>
      <c r="AH314" s="49" t="str">
        <f>IF(I314&gt;0,VLOOKUP($A314,'[3]Calculated Master'!$A:$P,15,FALSE),"")</f>
        <v/>
      </c>
      <c r="AI314" s="47" t="str">
        <f>VLOOKUP($A314,'[3]Master From ECAP'!$A:$AJ,35,FALSE)</f>
        <v>DOVCC</v>
      </c>
      <c r="AJ314" s="47" t="str">
        <f>VLOOKUP($A314,'[3]Master From ECAP'!$A:$AJ,36,FALSE)</f>
        <v>Indoor Recreational Facilities</v>
      </c>
    </row>
    <row r="315" spans="1:36" ht="15">
      <c r="A315" s="46" t="s">
        <v>358</v>
      </c>
      <c r="B315" s="47" t="str">
        <f>VLOOKUP(VLOOKUP(A315,'[3]Calculated Master'!A:Z,2,FALSE),'[3]Conversion Factors'!A:C,2,FALSE)</f>
        <v>Indoor recreational facilities</v>
      </c>
      <c r="C315" s="47" t="str">
        <f>VLOOKUP($A315,'[3]Master From ECAP'!$A:$AJ,3,FALSE)</f>
        <v>323-525 Cosburn Ave</v>
      </c>
      <c r="D315" s="47" t="str">
        <f>VLOOKUP($A315,'[3]Master From ECAP'!$A:$AJ,4,FALSE)</f>
        <v>Toronto</v>
      </c>
      <c r="E315" s="47" t="str">
        <f>VLOOKUP($A315,'[3]Master From ECAP'!$A:$AJ,5,FALSE)</f>
        <v>M4J 4Y7</v>
      </c>
      <c r="F315" s="47">
        <f>VLOOKUP($A315,'[3]Master From ECAP'!$A:$AJ,6,FALSE)</f>
        <v>1001</v>
      </c>
      <c r="G315" s="47" t="s">
        <v>53</v>
      </c>
      <c r="H315" s="47">
        <f>VLOOKUP($A315,'[3]Master From ECAP'!$A:$AJ,8,FALSE)</f>
        <v>100</v>
      </c>
      <c r="I315" s="47">
        <f>VLOOKUP($A315,'[3]Master From ECAP'!$A:$AJ,9,FALSE)</f>
        <v>0</v>
      </c>
      <c r="J315" s="47">
        <f>VLOOKUP($A315,'[3]Master From ECAP'!$A:$AJ,10,FALSE)</f>
        <v>14697.132727</v>
      </c>
      <c r="K315" s="47" t="str">
        <f>VLOOKUP($A315,'[3]Master From ECAP'!$A:$AJ,11,FALSE)</f>
        <v>kWh</v>
      </c>
      <c r="L315" s="47">
        <f>VLOOKUP($A315,'[3]Master From ECAP'!$A:$AJ,12,FALSE)</f>
        <v>2452.8290340000003</v>
      </c>
      <c r="M315" s="47" t="s">
        <v>46</v>
      </c>
      <c r="AF315" s="48">
        <f>VLOOKUP($A315,'[3]Calculated Master'!$A:$P,13,FALSE)</f>
        <v>5247.5000966794614</v>
      </c>
      <c r="AG315" s="49">
        <f>IF(F315&gt;0,VLOOKUP($A315,'[3]Calculated Master'!$A:$P,14,FALSE),"")</f>
        <v>40.550541388999946</v>
      </c>
      <c r="AH315" s="49" t="str">
        <f>IF(I315&gt;0,VLOOKUP($A315,'[3]Calculated Master'!$A:$P,15,FALSE),"")</f>
        <v/>
      </c>
      <c r="AI315" s="47" t="str">
        <f>VLOOKUP($A315,'[3]Master From ECAP'!$A:$AJ,35,FALSE)</f>
        <v>EYCH</v>
      </c>
      <c r="AJ315" s="47" t="str">
        <f>VLOOKUP($A315,'[3]Master From ECAP'!$A:$AJ,36,FALSE)</f>
        <v>Indoor Recreational Facilities</v>
      </c>
    </row>
    <row r="316" spans="1:36" ht="15">
      <c r="A316" s="46" t="s">
        <v>359</v>
      </c>
      <c r="B316" s="47" t="str">
        <f>VLOOKUP(VLOOKUP(A316,'[3]Calculated Master'!A:Z,2,FALSE),'[3]Conversion Factors'!A:C,2,FALSE)</f>
        <v>Indoor recreational facilities</v>
      </c>
      <c r="C316" s="47" t="str">
        <f>VLOOKUP($A316,'[3]Master From ECAP'!$A:$AJ,3,FALSE)</f>
        <v>901 Cosburn Ave</v>
      </c>
      <c r="D316" s="47" t="str">
        <f>VLOOKUP($A316,'[3]Master From ECAP'!$A:$AJ,4,FALSE)</f>
        <v>Toronto</v>
      </c>
      <c r="E316" s="47" t="str">
        <f>VLOOKUP($A316,'[3]Master From ECAP'!$A:$AJ,5,FALSE)</f>
        <v>M4C 2W7</v>
      </c>
      <c r="F316" s="47">
        <f>VLOOKUP($A316,'[3]Master From ECAP'!$A:$AJ,6,FALSE)</f>
        <v>17868</v>
      </c>
      <c r="G316" s="47" t="s">
        <v>53</v>
      </c>
      <c r="H316" s="47">
        <f>VLOOKUP($A316,'[3]Master From ECAP'!$A:$AJ,8,FALSE)</f>
        <v>100</v>
      </c>
      <c r="I316" s="47">
        <f>VLOOKUP($A316,'[3]Master From ECAP'!$A:$AJ,9,FALSE)</f>
        <v>0</v>
      </c>
      <c r="J316" s="47">
        <f>VLOOKUP($A316,'[3]Master From ECAP'!$A:$AJ,10,FALSE)</f>
        <v>330393.06363699998</v>
      </c>
      <c r="K316" s="47" t="str">
        <f>VLOOKUP($A316,'[3]Master From ECAP'!$A:$AJ,11,FALSE)</f>
        <v>kWh</v>
      </c>
      <c r="L316" s="47">
        <f>VLOOKUP($A316,'[3]Master From ECAP'!$A:$AJ,12,FALSE)</f>
        <v>44503.143624999997</v>
      </c>
      <c r="M316" s="47" t="s">
        <v>46</v>
      </c>
      <c r="AF316" s="48">
        <f>VLOOKUP($A316,'[3]Calculated Master'!$A:$P,13,FALSE)</f>
        <v>97757.899458456261</v>
      </c>
      <c r="AG316" s="49">
        <f>IF(F316&gt;0,VLOOKUP($A316,'[3]Calculated Master'!$A:$P,14,FALSE),"")</f>
        <v>44.784134325079478</v>
      </c>
      <c r="AH316" s="49" t="str">
        <f>IF(I316&gt;0,VLOOKUP($A316,'[3]Calculated Master'!$A:$P,15,FALSE),"")</f>
        <v/>
      </c>
      <c r="AI316" s="47" t="str">
        <f>VLOOKUP($A316,'[3]Master From ECAP'!$A:$AJ,35,FALSE)</f>
        <v>EASCH</v>
      </c>
      <c r="AJ316" s="47" t="str">
        <f>VLOOKUP($A316,'[3]Master From ECAP'!$A:$AJ,36,FALSE)</f>
        <v>Indoor Recreational Facilities</v>
      </c>
    </row>
    <row r="317" spans="1:36" ht="15">
      <c r="A317" s="46" t="s">
        <v>360</v>
      </c>
      <c r="B317" s="47" t="str">
        <f>VLOOKUP(VLOOKUP(A317,'[3]Calculated Master'!A:Z,2,FALSE),'[3]Conversion Factors'!A:C,2,FALSE)</f>
        <v>Indoor recreational facilities</v>
      </c>
      <c r="C317" s="47" t="str">
        <f>VLOOKUP($A317,'[3]Master From ECAP'!$A:$AJ,3,FALSE)</f>
        <v>590 Rathburn Rd</v>
      </c>
      <c r="D317" s="47" t="str">
        <f>VLOOKUP($A317,'[3]Master From ECAP'!$A:$AJ,4,FALSE)</f>
        <v>Etobicoke</v>
      </c>
      <c r="E317" s="47" t="str">
        <f>VLOOKUP($A317,'[3]Master From ECAP'!$A:$AJ,5,FALSE)</f>
        <v>M9C 3T3</v>
      </c>
      <c r="F317" s="47">
        <f>VLOOKUP($A317,'[3]Master From ECAP'!$A:$AJ,6,FALSE)</f>
        <v>139995</v>
      </c>
      <c r="G317" s="47" t="s">
        <v>53</v>
      </c>
      <c r="H317" s="47">
        <f>VLOOKUP($A317,'[3]Master From ECAP'!$A:$AJ,8,FALSE)</f>
        <v>100</v>
      </c>
      <c r="I317" s="47">
        <f>VLOOKUP($A317,'[3]Master From ECAP'!$A:$AJ,9,FALSE)</f>
        <v>0</v>
      </c>
      <c r="J317" s="47">
        <f>VLOOKUP($A317,'[3]Master From ECAP'!$A:$AJ,10,FALSE)</f>
        <v>2506567.087419</v>
      </c>
      <c r="K317" s="47" t="str">
        <f>VLOOKUP($A317,'[3]Master From ECAP'!$A:$AJ,11,FALSE)</f>
        <v>kWh</v>
      </c>
      <c r="L317" s="47">
        <f>VLOOKUP($A317,'[3]Master From ECAP'!$A:$AJ,12,FALSE)</f>
        <v>548030.77269699995</v>
      </c>
      <c r="M317" s="47" t="s">
        <v>46</v>
      </c>
      <c r="AF317" s="48">
        <f>VLOOKUP($A317,'[3]Calculated Master'!$A:$P,13,FALSE)</f>
        <v>1141351.2620815239</v>
      </c>
      <c r="AG317" s="49">
        <f>IF(F317&gt;0,VLOOKUP($A317,'[3]Calculated Master'!$A:$P,14,FALSE),"")</f>
        <v>59.230688864100507</v>
      </c>
      <c r="AH317" s="49" t="str">
        <f>IF(I317&gt;0,VLOOKUP($A317,'[3]Calculated Master'!$A:$P,15,FALSE),"")</f>
        <v/>
      </c>
      <c r="AI317" s="47" t="str">
        <f>VLOOKUP($A317,'[3]Master From ECAP'!$A:$AJ,35,FALSE)</f>
        <v>ETOBO</v>
      </c>
      <c r="AJ317" s="47" t="str">
        <f>VLOOKUP($A317,'[3]Master From ECAP'!$A:$AJ,36,FALSE)</f>
        <v>Indoor Recreational Facilities</v>
      </c>
    </row>
    <row r="318" spans="1:36" ht="15">
      <c r="A318" s="46" t="s">
        <v>361</v>
      </c>
      <c r="B318" s="47" t="str">
        <f>VLOOKUP(VLOOKUP(A318,'[3]Calculated Master'!A:Z,2,FALSE),'[3]Conversion Factors'!A:C,2,FALSE)</f>
        <v>Indoor recreational facilities</v>
      </c>
      <c r="C318" s="47" t="str">
        <f>VLOOKUP($A318,'[3]Master From ECAP'!$A:$AJ,3,FALSE)</f>
        <v>80 Lothian Ave</v>
      </c>
      <c r="D318" s="47" t="str">
        <f>VLOOKUP($A318,'[3]Master From ECAP'!$A:$AJ,4,FALSE)</f>
        <v>Etobicoke</v>
      </c>
      <c r="E318" s="47" t="str">
        <f>VLOOKUP($A318,'[3]Master From ECAP'!$A:$AJ,5,FALSE)</f>
        <v>M8Z 4K5</v>
      </c>
      <c r="F318" s="47">
        <f>VLOOKUP($A318,'[3]Master From ECAP'!$A:$AJ,6,FALSE)</f>
        <v>14316</v>
      </c>
      <c r="G318" s="47" t="s">
        <v>53</v>
      </c>
      <c r="H318" s="47">
        <f>VLOOKUP($A318,'[3]Master From ECAP'!$A:$AJ,8,FALSE)</f>
        <v>100</v>
      </c>
      <c r="I318" s="47">
        <f>VLOOKUP($A318,'[3]Master From ECAP'!$A:$AJ,9,FALSE)</f>
        <v>0</v>
      </c>
      <c r="J318" s="47">
        <f>VLOOKUP($A318,'[3]Master From ECAP'!$A:$AJ,10,FALSE)</f>
        <v>78740.246727000005</v>
      </c>
      <c r="K318" s="47" t="str">
        <f>VLOOKUP($A318,'[3]Master From ECAP'!$A:$AJ,11,FALSE)</f>
        <v>kWh</v>
      </c>
      <c r="L318" s="47">
        <f>VLOOKUP($A318,'[3]Master From ECAP'!$A:$AJ,12,FALSE)</f>
        <v>33809.842980999994</v>
      </c>
      <c r="M318" s="47" t="s">
        <v>46</v>
      </c>
      <c r="AF318" s="48">
        <f>VLOOKUP($A318,'[3]Calculated Master'!$A:$P,13,FALSE)</f>
        <v>67377.830481655881</v>
      </c>
      <c r="AG318" s="49">
        <f>IF(F318&gt;0,VLOOKUP($A318,'[3]Calculated Master'!$A:$P,14,FALSE),"")</f>
        <v>30.431864111275864</v>
      </c>
      <c r="AH318" s="49" t="str">
        <f>IF(I318&gt;0,VLOOKUP($A318,'[3]Calculated Master'!$A:$P,15,FALSE),"")</f>
        <v/>
      </c>
      <c r="AI318" s="47" t="str">
        <f>VLOOKUP($A318,'[3]Master From ECAP'!$A:$AJ,35,FALSE)</f>
        <v>FAIRFC</v>
      </c>
      <c r="AJ318" s="47" t="str">
        <f>VLOOKUP($A318,'[3]Master From ECAP'!$A:$AJ,36,FALSE)</f>
        <v>Indoor Recreational Facilities</v>
      </c>
    </row>
    <row r="319" spans="1:36" ht="15">
      <c r="A319" s="46" t="s">
        <v>362</v>
      </c>
      <c r="B319" s="47" t="str">
        <f>VLOOKUP(VLOOKUP(A319,'[3]Calculated Master'!A:Z,2,FALSE),'[3]Conversion Factors'!A:C,2,FALSE)</f>
        <v>Indoor recreational facilities</v>
      </c>
      <c r="C319" s="47" t="str">
        <f>VLOOKUP($A319,'[3]Master From ECAP'!$A:$AJ,3,FALSE)</f>
        <v>29 St. Dennis Dr</v>
      </c>
      <c r="D319" s="47" t="str">
        <f>VLOOKUP($A319,'[3]Master From ECAP'!$A:$AJ,4,FALSE)</f>
        <v>North York</v>
      </c>
      <c r="E319" s="47" t="str">
        <f>VLOOKUP($A319,'[3]Master From ECAP'!$A:$AJ,5,FALSE)</f>
        <v>M3C 1E3</v>
      </c>
      <c r="F319" s="47">
        <f>VLOOKUP($A319,'[3]Master From ECAP'!$A:$AJ,6,FALSE)</f>
        <v>34348</v>
      </c>
      <c r="G319" s="47" t="s">
        <v>53</v>
      </c>
      <c r="H319" s="47">
        <f>VLOOKUP($A319,'[3]Master From ECAP'!$A:$AJ,8,FALSE)</f>
        <v>100</v>
      </c>
      <c r="I319" s="47">
        <f>VLOOKUP($A319,'[3]Master From ECAP'!$A:$AJ,9,FALSE)</f>
        <v>0</v>
      </c>
      <c r="J319" s="47">
        <f>VLOOKUP($A319,'[3]Master From ECAP'!$A:$AJ,10,FALSE)</f>
        <v>728492.06891799998</v>
      </c>
      <c r="K319" s="47" t="str">
        <f>VLOOKUP($A319,'[3]Master From ECAP'!$A:$AJ,11,FALSE)</f>
        <v>kWh</v>
      </c>
      <c r="L319" s="47">
        <f>VLOOKUP($A319,'[3]Master From ECAP'!$A:$AJ,12,FALSE)</f>
        <v>76262.604017000005</v>
      </c>
      <c r="M319" s="47" t="s">
        <v>46</v>
      </c>
      <c r="AF319" s="48">
        <f>VLOOKUP($A319,'[3]Calculated Master'!$A:$P,13,FALSE)</f>
        <v>174014.98898177475</v>
      </c>
      <c r="AG319" s="49">
        <f>IF(F319&gt;0,VLOOKUP($A319,'[3]Calculated Master'!$A:$P,14,FALSE),"")</f>
        <v>44.648311275344625</v>
      </c>
      <c r="AH319" s="49" t="str">
        <f>IF(I319&gt;0,VLOOKUP($A319,'[3]Calculated Master'!$A:$P,15,FALSE),"")</f>
        <v/>
      </c>
      <c r="AI319" s="47" t="str">
        <f>VLOOKUP($A319,'[3]Master From ECAP'!$A:$AJ,35,FALSE)</f>
        <v>FLEMRC</v>
      </c>
      <c r="AJ319" s="47" t="str">
        <f>VLOOKUP($A319,'[3]Master From ECAP'!$A:$AJ,36,FALSE)</f>
        <v>Indoor Recreational Facilities</v>
      </c>
    </row>
    <row r="320" spans="1:36" ht="15">
      <c r="A320" s="46" t="s">
        <v>363</v>
      </c>
      <c r="B320" s="47" t="str">
        <f>VLOOKUP(VLOOKUP(A320,'[3]Calculated Master'!A:Z,2,FALSE),'[3]Conversion Factors'!A:C,2,FALSE)</f>
        <v>Indoor recreational facilities</v>
      </c>
      <c r="C320" s="47" t="str">
        <f>VLOOKUP($A320,'[3]Master From ECAP'!$A:$AJ,3,FALSE)</f>
        <v>30-40 Chapman Ave</v>
      </c>
      <c r="D320" s="47" t="str">
        <f>VLOOKUP($A320,'[3]Master From ECAP'!$A:$AJ,4,FALSE)</f>
        <v>Etobicoke</v>
      </c>
      <c r="E320" s="47" t="str">
        <f>VLOOKUP($A320,'[3]Master From ECAP'!$A:$AJ,5,FALSE)</f>
        <v>M9P 1E5</v>
      </c>
      <c r="F320" s="47">
        <f>VLOOKUP($A320,'[3]Master From ECAP'!$A:$AJ,6,FALSE)</f>
        <v>1302</v>
      </c>
      <c r="G320" s="47" t="s">
        <v>53</v>
      </c>
      <c r="H320" s="47">
        <f>VLOOKUP($A320,'[3]Master From ECAP'!$A:$AJ,8,FALSE)</f>
        <v>100</v>
      </c>
      <c r="I320" s="47">
        <f>VLOOKUP($A320,'[3]Master From ECAP'!$A:$AJ,9,FALSE)</f>
        <v>0</v>
      </c>
      <c r="J320" s="47">
        <f>VLOOKUP($A320,'[3]Master From ECAP'!$A:$AJ,10,FALSE)</f>
        <v>6705.0489080000007</v>
      </c>
      <c r="K320" s="47" t="str">
        <f>VLOOKUP($A320,'[3]Master From ECAP'!$A:$AJ,11,FALSE)</f>
        <v>kWh</v>
      </c>
      <c r="L320" s="47">
        <f>VLOOKUP($A320,'[3]Master From ECAP'!$A:$AJ,12,FALSE)</f>
        <v>0</v>
      </c>
      <c r="M320" s="47" t="s">
        <v>46</v>
      </c>
      <c r="AF320" s="48">
        <f>VLOOKUP($A320,'[3]Calculated Master'!$A:$P,13,FALSE)</f>
        <v>268.20195632000002</v>
      </c>
      <c r="AG320" s="49">
        <f>IF(F320&gt;0,VLOOKUP($A320,'[3]Calculated Master'!$A:$P,14,FALSE),"")</f>
        <v>5.1498286065313241</v>
      </c>
      <c r="AH320" s="49" t="str">
        <f>IF(I320&gt;0,VLOOKUP($A320,'[3]Calculated Master'!$A:$P,15,FALSE),"")</f>
        <v/>
      </c>
      <c r="AI320" s="47" t="str">
        <f>VLOOKUP($A320,'[3]Master From ECAP'!$A:$AJ,35,FALSE)</f>
        <v>GGWC</v>
      </c>
      <c r="AJ320" s="47" t="str">
        <f>VLOOKUP($A320,'[3]Master From ECAP'!$A:$AJ,36,FALSE)</f>
        <v>Indoor Recreational Facilities</v>
      </c>
    </row>
    <row r="321" spans="1:36" ht="15">
      <c r="A321" s="46" t="s">
        <v>364</v>
      </c>
      <c r="B321" s="47" t="str">
        <f>VLOOKUP(VLOOKUP(A321,'[3]Calculated Master'!A:Z,2,FALSE),'[3]Conversion Factors'!A:C,2,FALSE)</f>
        <v>Indoor recreational facilities</v>
      </c>
      <c r="C321" s="47" t="str">
        <f>VLOOKUP($A321,'[3]Master From ECAP'!$A:$AJ,3,FALSE)</f>
        <v>2650 Finch Ave. W</v>
      </c>
      <c r="D321" s="47" t="str">
        <f>VLOOKUP($A321,'[3]Master From ECAP'!$A:$AJ,4,FALSE)</f>
        <v>North York</v>
      </c>
      <c r="E321" s="47" t="str">
        <f>VLOOKUP($A321,'[3]Master From ECAP'!$A:$AJ,5,FALSE)</f>
        <v>M9M 3A3</v>
      </c>
      <c r="F321" s="47">
        <f>VLOOKUP($A321,'[3]Master From ECAP'!$A:$AJ,6,FALSE)</f>
        <v>44304</v>
      </c>
      <c r="G321" s="47" t="s">
        <v>53</v>
      </c>
      <c r="H321" s="47">
        <f>VLOOKUP($A321,'[3]Master From ECAP'!$A:$AJ,8,FALSE)</f>
        <v>100</v>
      </c>
      <c r="I321" s="47">
        <f>VLOOKUP($A321,'[3]Master From ECAP'!$A:$AJ,9,FALSE)</f>
        <v>0</v>
      </c>
      <c r="J321" s="47">
        <f>VLOOKUP($A321,'[3]Master From ECAP'!$A:$AJ,10,FALSE)</f>
        <v>737833.58071799995</v>
      </c>
      <c r="K321" s="47" t="str">
        <f>VLOOKUP($A321,'[3]Master From ECAP'!$A:$AJ,11,FALSE)</f>
        <v>kWh</v>
      </c>
      <c r="L321" s="47">
        <f>VLOOKUP($A321,'[3]Master From ECAP'!$A:$AJ,12,FALSE)</f>
        <v>80523.172687999991</v>
      </c>
      <c r="M321" s="47" t="s">
        <v>46</v>
      </c>
      <c r="AF321" s="48">
        <f>VLOOKUP($A321,'[3]Calculated Master'!$A:$P,13,FALSE)</f>
        <v>182482.40915238671</v>
      </c>
      <c r="AG321" s="49">
        <f>IF(F321&gt;0,VLOOKUP($A321,'[3]Calculated Master'!$A:$P,14,FALSE),"")</f>
        <v>35.840996211322526</v>
      </c>
      <c r="AH321" s="49" t="str">
        <f>IF(I321&gt;0,VLOOKUP($A321,'[3]Calculated Master'!$A:$P,15,FALSE),"")</f>
        <v/>
      </c>
      <c r="AI321" s="47" t="str">
        <f>VLOOKUP($A321,'[3]Master From ECAP'!$A:$AJ,35,FALSE)</f>
        <v>GIRCA</v>
      </c>
      <c r="AJ321" s="47" t="str">
        <f>VLOOKUP($A321,'[3]Master From ECAP'!$A:$AJ,36,FALSE)</f>
        <v>Indoor Recreational Facilities</v>
      </c>
    </row>
    <row r="322" spans="1:36" ht="15">
      <c r="A322" s="46" t="s">
        <v>365</v>
      </c>
      <c r="B322" s="47" t="str">
        <f>VLOOKUP(VLOOKUP(A322,'[3]Calculated Master'!A:Z,2,FALSE),'[3]Conversion Factors'!A:C,2,FALSE)</f>
        <v>Indoor recreational facilities</v>
      </c>
      <c r="C322" s="47" t="str">
        <f>VLOOKUP($A322,'[3]Master From ECAP'!$A:$AJ,3,FALSE)</f>
        <v>45 Goulding Ave</v>
      </c>
      <c r="D322" s="47" t="str">
        <f>VLOOKUP($A322,'[3]Master From ECAP'!$A:$AJ,4,FALSE)</f>
        <v>North York</v>
      </c>
      <c r="E322" s="47" t="str">
        <f>VLOOKUP($A322,'[3]Master From ECAP'!$A:$AJ,5,FALSE)</f>
        <v>M2M 1K8</v>
      </c>
      <c r="F322" s="47">
        <f>VLOOKUP($A322,'[3]Master From ECAP'!$A:$AJ,6,FALSE)</f>
        <v>43540</v>
      </c>
      <c r="G322" s="47" t="s">
        <v>53</v>
      </c>
      <c r="H322" s="47">
        <f>VLOOKUP($A322,'[3]Master From ECAP'!$A:$AJ,8,FALSE)</f>
        <v>100</v>
      </c>
      <c r="I322" s="47">
        <f>VLOOKUP($A322,'[3]Master From ECAP'!$A:$AJ,9,FALSE)</f>
        <v>0</v>
      </c>
      <c r="J322" s="47">
        <f>VLOOKUP($A322,'[3]Master From ECAP'!$A:$AJ,10,FALSE)</f>
        <v>707248.46561299998</v>
      </c>
      <c r="K322" s="47" t="str">
        <f>VLOOKUP($A322,'[3]Master From ECAP'!$A:$AJ,11,FALSE)</f>
        <v>kWh</v>
      </c>
      <c r="L322" s="47">
        <f>VLOOKUP($A322,'[3]Master From ECAP'!$A:$AJ,12,FALSE)</f>
        <v>85886.07342700001</v>
      </c>
      <c r="M322" s="47" t="s">
        <v>46</v>
      </c>
      <c r="AF322" s="48">
        <f>VLOOKUP($A322,'[3]Calculated Master'!$A:$P,13,FALSE)</f>
        <v>191446.85345305767</v>
      </c>
      <c r="AG322" s="49">
        <f>IF(F322&gt;0,VLOOKUP($A322,'[3]Calculated Master'!$A:$P,14,FALSE),"")</f>
        <v>37.067731859909053</v>
      </c>
      <c r="AH322" s="49" t="str">
        <f>IF(I322&gt;0,VLOOKUP($A322,'[3]Calculated Master'!$A:$P,15,FALSE),"")</f>
        <v/>
      </c>
      <c r="AI322" s="47" t="str">
        <f>VLOOKUP($A322,'[3]Master From ECAP'!$A:$AJ,35,FALSE)</f>
        <v>GOULA</v>
      </c>
      <c r="AJ322" s="47" t="str">
        <f>VLOOKUP($A322,'[3]Master From ECAP'!$A:$AJ,36,FALSE)</f>
        <v>Indoor Recreational Facilities</v>
      </c>
    </row>
    <row r="323" spans="1:36" ht="15">
      <c r="A323" s="46" t="s">
        <v>366</v>
      </c>
      <c r="B323" s="47" t="str">
        <f>VLOOKUP(VLOOKUP(A323,'[3]Calculated Master'!A:Z,2,FALSE),'[3]Conversion Factors'!A:C,2,FALSE)</f>
        <v>Indoor recreational facilities</v>
      </c>
      <c r="C323" s="47" t="str">
        <f>VLOOKUP($A323,'[3]Master From ECAP'!$A:$AJ,3,FALSE)</f>
        <v>25 Grandravine Dr</v>
      </c>
      <c r="D323" s="47" t="str">
        <f>VLOOKUP($A323,'[3]Master From ECAP'!$A:$AJ,4,FALSE)</f>
        <v>North York</v>
      </c>
      <c r="E323" s="47" t="str">
        <f>VLOOKUP($A323,'[3]Master From ECAP'!$A:$AJ,5,FALSE)</f>
        <v>M3J 1B3</v>
      </c>
      <c r="F323" s="47">
        <f>VLOOKUP($A323,'[3]Master From ECAP'!$A:$AJ,6,FALSE)</f>
        <v>33637</v>
      </c>
      <c r="G323" s="47" t="s">
        <v>53</v>
      </c>
      <c r="H323" s="47">
        <f>VLOOKUP($A323,'[3]Master From ECAP'!$A:$AJ,8,FALSE)</f>
        <v>100</v>
      </c>
      <c r="I323" s="47">
        <f>VLOOKUP($A323,'[3]Master From ECAP'!$A:$AJ,9,FALSE)</f>
        <v>0</v>
      </c>
      <c r="J323" s="47">
        <f>VLOOKUP($A323,'[3]Master From ECAP'!$A:$AJ,10,FALSE)</f>
        <v>634993.12379300001</v>
      </c>
      <c r="K323" s="47" t="str">
        <f>VLOOKUP($A323,'[3]Master From ECAP'!$A:$AJ,11,FALSE)</f>
        <v>kWh</v>
      </c>
      <c r="L323" s="47">
        <f>VLOOKUP($A323,'[3]Master From ECAP'!$A:$AJ,12,FALSE)</f>
        <v>82534.074502999996</v>
      </c>
      <c r="M323" s="47" t="s">
        <v>46</v>
      </c>
      <c r="AF323" s="48">
        <f>VLOOKUP($A323,'[3]Calculated Master'!$A:$P,13,FALSE)</f>
        <v>182188.88094432408</v>
      </c>
      <c r="AG323" s="49">
        <f>IF(F323&gt;0,VLOOKUP($A323,'[3]Calculated Master'!$A:$P,14,FALSE),"")</f>
        <v>44.780663983280633</v>
      </c>
      <c r="AH323" s="49" t="str">
        <f>IF(I323&gt;0,VLOOKUP($A323,'[3]Calculated Master'!$A:$P,15,FALSE),"")</f>
        <v/>
      </c>
      <c r="AI323" s="47" t="str">
        <f>VLOOKUP($A323,'[3]Master From ECAP'!$A:$AJ,35,FALSE)</f>
        <v>GRANA</v>
      </c>
      <c r="AJ323" s="47" t="str">
        <f>VLOOKUP($A323,'[3]Master From ECAP'!$A:$AJ,36,FALSE)</f>
        <v>Indoor Recreational Facilities</v>
      </c>
    </row>
    <row r="324" spans="1:36" ht="15">
      <c r="A324" s="46" t="s">
        <v>367</v>
      </c>
      <c r="B324" s="47" t="str">
        <f>VLOOKUP(VLOOKUP(A324,'[3]Calculated Master'!A:Z,2,FALSE),'[3]Conversion Factors'!A:C,2,FALSE)</f>
        <v>Indoor recreational facilities</v>
      </c>
      <c r="C324" s="47" t="str">
        <f>VLOOKUP($A324,'[3]Master From ECAP'!$A:$AJ,3,FALSE)</f>
        <v>320 Horner Ave</v>
      </c>
      <c r="D324" s="47" t="str">
        <f>VLOOKUP($A324,'[3]Master From ECAP'!$A:$AJ,4,FALSE)</f>
        <v>Etobicoke</v>
      </c>
      <c r="E324" s="47" t="str">
        <f>VLOOKUP($A324,'[3]Master From ECAP'!$A:$AJ,5,FALSE)</f>
        <v>M8W 2C2</v>
      </c>
      <c r="F324" s="47">
        <f>VLOOKUP($A324,'[3]Master From ECAP'!$A:$AJ,6,FALSE)</f>
        <v>4252</v>
      </c>
      <c r="G324" s="47" t="s">
        <v>53</v>
      </c>
      <c r="H324" s="47">
        <f>VLOOKUP($A324,'[3]Master From ECAP'!$A:$AJ,8,FALSE)</f>
        <v>100</v>
      </c>
      <c r="I324" s="47">
        <f>VLOOKUP($A324,'[3]Master From ECAP'!$A:$AJ,9,FALSE)</f>
        <v>0</v>
      </c>
      <c r="J324" s="47">
        <f>VLOOKUP($A324,'[3]Master From ECAP'!$A:$AJ,10,FALSE)</f>
        <v>25342.579166</v>
      </c>
      <c r="K324" s="47" t="str">
        <f>VLOOKUP($A324,'[3]Master From ECAP'!$A:$AJ,11,FALSE)</f>
        <v>kWh</v>
      </c>
      <c r="L324" s="47">
        <f>VLOOKUP($A324,'[3]Master From ECAP'!$A:$AJ,12,FALSE)</f>
        <v>4835.0926230000005</v>
      </c>
      <c r="M324" s="47" t="s">
        <v>46</v>
      </c>
      <c r="AF324" s="48">
        <f>VLOOKUP($A324,'[3]Calculated Master'!$A:$P,13,FALSE)</f>
        <v>10198.880271626871</v>
      </c>
      <c r="AG324" s="49">
        <f>IF(F324&gt;0,VLOOKUP($A324,'[3]Calculated Master'!$A:$P,14,FALSE),"")</f>
        <v>17.964614080749747</v>
      </c>
      <c r="AH324" s="49" t="str">
        <f>IF(I324&gt;0,VLOOKUP($A324,'[3]Calculated Master'!$A:$P,15,FALSE),"")</f>
        <v/>
      </c>
      <c r="AI324" s="47" t="str">
        <f>VLOOKUP($A324,'[3]Master From ECAP'!$A:$AJ,35,FALSE)</f>
        <v>HORNC</v>
      </c>
      <c r="AJ324" s="47" t="str">
        <f>VLOOKUP($A324,'[3]Master From ECAP'!$A:$AJ,36,FALSE)</f>
        <v>Indoor Recreational Facilities</v>
      </c>
    </row>
    <row r="325" spans="1:36" ht="15">
      <c r="A325" s="46" t="s">
        <v>368</v>
      </c>
      <c r="B325" s="47" t="str">
        <f>VLOOKUP(VLOOKUP(A325,'[3]Calculated Master'!A:Z,2,FALSE),'[3]Conversion Factors'!A:C,2,FALSE)</f>
        <v>Indoor recreational facilities</v>
      </c>
      <c r="C325" s="47" t="str">
        <f>VLOOKUP($A325,'[3]Master From ECAP'!$A:$AJ,3,FALSE)</f>
        <v>4968 Dundas St W</v>
      </c>
      <c r="D325" s="47" t="str">
        <f>VLOOKUP($A325,'[3]Master From ECAP'!$A:$AJ,4,FALSE)</f>
        <v>Etobicoke</v>
      </c>
      <c r="E325" s="47" t="str">
        <f>VLOOKUP($A325,'[3]Master From ECAP'!$A:$AJ,5,FALSE)</f>
        <v>M9A 1B7</v>
      </c>
      <c r="F325" s="47">
        <f>VLOOKUP($A325,'[3]Master From ECAP'!$A:$AJ,6,FALSE)</f>
        <v>9967</v>
      </c>
      <c r="G325" s="47" t="s">
        <v>53</v>
      </c>
      <c r="H325" s="47">
        <f>VLOOKUP($A325,'[3]Master From ECAP'!$A:$AJ,8,FALSE)</f>
        <v>100</v>
      </c>
      <c r="I325" s="47">
        <f>VLOOKUP($A325,'[3]Master From ECAP'!$A:$AJ,9,FALSE)</f>
        <v>0</v>
      </c>
      <c r="J325" s="47">
        <f>VLOOKUP($A325,'[3]Master From ECAP'!$A:$AJ,10,FALSE)</f>
        <v>112515.618739</v>
      </c>
      <c r="K325" s="47" t="str">
        <f>VLOOKUP($A325,'[3]Master From ECAP'!$A:$AJ,11,FALSE)</f>
        <v>kWh</v>
      </c>
      <c r="L325" s="47">
        <f>VLOOKUP($A325,'[3]Master From ECAP'!$A:$AJ,12,FALSE)</f>
        <v>8348.0696970000008</v>
      </c>
      <c r="M325" s="47" t="s">
        <v>46</v>
      </c>
      <c r="AF325" s="48">
        <f>VLOOKUP($A325,'[3]Calculated Master'!$A:$P,13,FALSE)</f>
        <v>20359.369272253934</v>
      </c>
      <c r="AG325" s="49">
        <f>IF(F325&gt;0,VLOOKUP($A325,'[3]Calculated Master'!$A:$P,14,FALSE),"")</f>
        <v>20.130887480394964</v>
      </c>
      <c r="AH325" s="49" t="str">
        <f>IF(I325&gt;0,VLOOKUP($A325,'[3]Calculated Master'!$A:$P,15,FALSE),"")</f>
        <v/>
      </c>
      <c r="AI325" s="47" t="str">
        <f>VLOOKUP($A325,'[3]Master From ECAP'!$A:$AJ,35,FALSE)</f>
        <v>ISLIC</v>
      </c>
      <c r="AJ325" s="47" t="str">
        <f>VLOOKUP($A325,'[3]Master From ECAP'!$A:$AJ,36,FALSE)</f>
        <v>Indoor Recreational Facilities</v>
      </c>
    </row>
    <row r="326" spans="1:36" ht="15">
      <c r="A326" s="46" t="s">
        <v>369</v>
      </c>
      <c r="B326" s="47" t="str">
        <f>VLOOKUP(VLOOKUP(A326,'[3]Calculated Master'!A:Z,2,FALSE),'[3]Conversion Factors'!A:C,2,FALSE)</f>
        <v>Indoor recreational facilities</v>
      </c>
      <c r="C326" s="47" t="str">
        <f>VLOOKUP($A326,'[3]Master From ECAP'!$A:$AJ,3,FALSE)</f>
        <v>870 Queen St E</v>
      </c>
      <c r="D326" s="47" t="str">
        <f>VLOOKUP($A326,'[3]Master From ECAP'!$A:$AJ,4,FALSE)</f>
        <v>Toronto</v>
      </c>
      <c r="E326" s="47" t="str">
        <f>VLOOKUP($A326,'[3]Master From ECAP'!$A:$AJ,5,FALSE)</f>
        <v>M4M 3G9</v>
      </c>
      <c r="F326" s="47">
        <f>VLOOKUP($A326,'[3]Master From ECAP'!$A:$AJ,6,FALSE)</f>
        <v>43906</v>
      </c>
      <c r="G326" s="47" t="s">
        <v>53</v>
      </c>
      <c r="H326" s="47">
        <f>VLOOKUP($A326,'[3]Master From ECAP'!$A:$AJ,8,FALSE)</f>
        <v>100</v>
      </c>
      <c r="I326" s="47">
        <f>VLOOKUP($A326,'[3]Master From ECAP'!$A:$AJ,9,FALSE)</f>
        <v>0</v>
      </c>
      <c r="J326" s="47">
        <f>VLOOKUP($A326,'[3]Master From ECAP'!$A:$AJ,10,FALSE)</f>
        <v>1095405.3213220001</v>
      </c>
      <c r="K326" s="47" t="str">
        <f>VLOOKUP($A326,'[3]Master From ECAP'!$A:$AJ,11,FALSE)</f>
        <v>kWh</v>
      </c>
      <c r="L326" s="47">
        <f>VLOOKUP($A326,'[3]Master From ECAP'!$A:$AJ,12,FALSE)</f>
        <v>205192.904243</v>
      </c>
      <c r="M326" s="47" t="s">
        <v>46</v>
      </c>
      <c r="AF326" s="48">
        <f>VLOOKUP($A326,'[3]Calculated Master'!$A:$P,13,FALSE)</f>
        <v>433619.12111426471</v>
      </c>
      <c r="AG326" s="49">
        <f>IF(F326&gt;0,VLOOKUP($A326,'[3]Calculated Master'!$A:$P,14,FALSE),"")</f>
        <v>74.285511414711834</v>
      </c>
      <c r="AH326" s="49" t="str">
        <f>IF(I326&gt;0,VLOOKUP($A326,'[3]Calculated Master'!$A:$P,15,FALSE),"")</f>
        <v/>
      </c>
      <c r="AI326" s="47" t="str">
        <f>VLOOKUP($A326,'[3]Master From ECAP'!$A:$AJ,35,FALSE)</f>
        <v>JIMMC</v>
      </c>
      <c r="AJ326" s="47" t="str">
        <f>VLOOKUP($A326,'[3]Master From ECAP'!$A:$AJ,36,FALSE)</f>
        <v>Indoor Recreational Facilities</v>
      </c>
    </row>
    <row r="327" spans="1:36" ht="15">
      <c r="A327" s="46" t="s">
        <v>370</v>
      </c>
      <c r="B327" s="47" t="str">
        <f>VLOOKUP(VLOOKUP(A327,'[3]Calculated Master'!A:Z,2,FALSE),'[3]Conversion Factors'!A:C,2,FALSE)</f>
        <v>Indoor recreational facilities</v>
      </c>
      <c r="C327" s="47" t="str">
        <f>VLOOKUP($A327,'[3]Master From ECAP'!$A:$AJ,3,FALSE)</f>
        <v>230 Gosford Blvd</v>
      </c>
      <c r="D327" s="47" t="str">
        <f>VLOOKUP($A327,'[3]Master From ECAP'!$A:$AJ,4,FALSE)</f>
        <v>North York</v>
      </c>
      <c r="E327" s="47" t="str">
        <f>VLOOKUP($A327,'[3]Master From ECAP'!$A:$AJ,5,FALSE)</f>
        <v>M3N 2H1</v>
      </c>
      <c r="F327" s="47">
        <f>VLOOKUP($A327,'[3]Master From ECAP'!$A:$AJ,6,FALSE)</f>
        <v>27007</v>
      </c>
      <c r="G327" s="47" t="s">
        <v>53</v>
      </c>
      <c r="H327" s="47">
        <f>VLOOKUP($A327,'[3]Master From ECAP'!$A:$AJ,8,FALSE)</f>
        <v>100</v>
      </c>
      <c r="I327" s="47">
        <f>VLOOKUP($A327,'[3]Master From ECAP'!$A:$AJ,9,FALSE)</f>
        <v>0</v>
      </c>
      <c r="J327" s="47">
        <f>VLOOKUP($A327,'[3]Master From ECAP'!$A:$AJ,10,FALSE)</f>
        <v>444853.45235500002</v>
      </c>
      <c r="K327" s="47" t="str">
        <f>VLOOKUP($A327,'[3]Master From ECAP'!$A:$AJ,11,FALSE)</f>
        <v>kWh</v>
      </c>
      <c r="L327" s="47">
        <f>VLOOKUP($A327,'[3]Master From ECAP'!$A:$AJ,12,FALSE)</f>
        <v>43665.249071000006</v>
      </c>
      <c r="M327" s="47" t="s">
        <v>46</v>
      </c>
      <c r="AF327" s="48">
        <f>VLOOKUP($A327,'[3]Calculated Master'!$A:$P,13,FALSE)</f>
        <v>100744.575101888</v>
      </c>
      <c r="AG327" s="49">
        <f>IF(F327&gt;0,VLOOKUP($A327,'[3]Calculated Master'!$A:$P,14,FALSE),"")</f>
        <v>33.540131673683241</v>
      </c>
      <c r="AH327" s="49" t="str">
        <f>IF(I327&gt;0,VLOOKUP($A327,'[3]Calculated Master'!$A:$P,15,FALSE),"")</f>
        <v/>
      </c>
      <c r="AI327" s="47" t="str">
        <f>VLOOKUP($A327,'[3]Master From ECAP'!$A:$AJ,35,FALSE)</f>
        <v>JOHNA</v>
      </c>
      <c r="AJ327" s="47" t="str">
        <f>VLOOKUP($A327,'[3]Master From ECAP'!$A:$AJ,36,FALSE)</f>
        <v>Indoor Recreational Facilities</v>
      </c>
    </row>
    <row r="328" spans="1:36" ht="15">
      <c r="A328" s="46" t="s">
        <v>371</v>
      </c>
      <c r="B328" s="47" t="str">
        <f>VLOOKUP(VLOOKUP(A328,'[3]Calculated Master'!A:Z,2,FALSE),'[3]Conversion Factors'!A:C,2,FALSE)</f>
        <v>Indoor recreational facilities</v>
      </c>
      <c r="C328" s="47" t="str">
        <f>VLOOKUP($A328,'[3]Master From ECAP'!$A:$AJ,3,FALSE)</f>
        <v>1369 St Clair Ave W</v>
      </c>
      <c r="D328" s="47" t="str">
        <f>VLOOKUP($A328,'[3]Master From ECAP'!$A:$AJ,4,FALSE)</f>
        <v>Toronto</v>
      </c>
      <c r="E328" s="47" t="str">
        <f>VLOOKUP($A328,'[3]Master From ECAP'!$A:$AJ,5,FALSE)</f>
        <v>M6E 1C5</v>
      </c>
      <c r="F328" s="47">
        <f>VLOOKUP($A328,'[3]Master From ECAP'!$A:$AJ,6,FALSE)</f>
        <v>70030</v>
      </c>
      <c r="G328" s="47" t="s">
        <v>53</v>
      </c>
      <c r="H328" s="47">
        <f>VLOOKUP($A328,'[3]Master From ECAP'!$A:$AJ,8,FALSE)</f>
        <v>100</v>
      </c>
      <c r="I328" s="47">
        <f>VLOOKUP($A328,'[3]Master From ECAP'!$A:$AJ,9,FALSE)</f>
        <v>0</v>
      </c>
      <c r="J328" s="47">
        <f>VLOOKUP($A328,'[3]Master From ECAP'!$A:$AJ,10,FALSE)</f>
        <v>1117362.288472</v>
      </c>
      <c r="K328" s="47" t="str">
        <f>VLOOKUP($A328,'[3]Master From ECAP'!$A:$AJ,11,FALSE)</f>
        <v>kWh</v>
      </c>
      <c r="L328" s="47">
        <f>VLOOKUP($A328,'[3]Master From ECAP'!$A:$AJ,12,FALSE)</f>
        <v>170006.069969</v>
      </c>
      <c r="M328" s="47" t="s">
        <v>46</v>
      </c>
      <c r="AF328" s="48">
        <f>VLOOKUP($A328,'[3]Calculated Master'!$A:$P,13,FALSE)</f>
        <v>367653.32259828964</v>
      </c>
      <c r="AG328" s="49">
        <f>IF(F328&gt;0,VLOOKUP($A328,'[3]Calculated Master'!$A:$P,14,FALSE),"")</f>
        <v>41.583295458325757</v>
      </c>
      <c r="AH328" s="49" t="str">
        <f>IF(I328&gt;0,VLOOKUP($A328,'[3]Calculated Master'!$A:$P,15,FALSE),"")</f>
        <v/>
      </c>
      <c r="AI328" s="47" t="str">
        <f>VLOOKUP($A328,'[3]Master From ECAP'!$A:$AJ,35,FALSE)</f>
        <v>JOSEC</v>
      </c>
      <c r="AJ328" s="47" t="str">
        <f>VLOOKUP($A328,'[3]Master From ECAP'!$A:$AJ,36,FALSE)</f>
        <v>Indoor Recreational Facilities</v>
      </c>
    </row>
    <row r="329" spans="1:36" ht="15">
      <c r="A329" s="46" t="s">
        <v>372</v>
      </c>
      <c r="B329" s="47" t="str">
        <f>VLOOKUP(VLOOKUP(A329,'[3]Calculated Master'!A:Z,2,FALSE),'[3]Conversion Factors'!A:C,2,FALSE)</f>
        <v>Indoor recreational facilities</v>
      </c>
      <c r="C329" s="47" t="str">
        <f>VLOOKUP($A329,'[3]Master From ECAP'!$A:$AJ,3,FALSE)</f>
        <v>2000 McNicoll Ave</v>
      </c>
      <c r="D329" s="47" t="str">
        <f>VLOOKUP($A329,'[3]Master From ECAP'!$A:$AJ,4,FALSE)</f>
        <v>Scarborough</v>
      </c>
      <c r="E329" s="47" t="str">
        <f>VLOOKUP($A329,'[3]Master From ECAP'!$A:$AJ,5,FALSE)</f>
        <v>M1V 5E9</v>
      </c>
      <c r="F329" s="47">
        <f>VLOOKUP($A329,'[3]Master From ECAP'!$A:$AJ,6,FALSE)</f>
        <v>25995</v>
      </c>
      <c r="G329" s="47" t="s">
        <v>53</v>
      </c>
      <c r="H329" s="47">
        <f>VLOOKUP($A329,'[3]Master From ECAP'!$A:$AJ,8,FALSE)</f>
        <v>100</v>
      </c>
      <c r="I329" s="47">
        <f>VLOOKUP($A329,'[3]Master From ECAP'!$A:$AJ,9,FALSE)</f>
        <v>0</v>
      </c>
      <c r="J329" s="47">
        <f>VLOOKUP($A329,'[3]Master From ECAP'!$A:$AJ,10,FALSE)</f>
        <v>439474.492424</v>
      </c>
      <c r="K329" s="47" t="str">
        <f>VLOOKUP($A329,'[3]Master From ECAP'!$A:$AJ,11,FALSE)</f>
        <v>kWh</v>
      </c>
      <c r="L329" s="47">
        <f>VLOOKUP($A329,'[3]Master From ECAP'!$A:$AJ,12,FALSE)</f>
        <v>0</v>
      </c>
      <c r="M329" s="47" t="s">
        <v>46</v>
      </c>
      <c r="AF329" s="48">
        <f>VLOOKUP($A329,'[3]Calculated Master'!$A:$P,13,FALSE)</f>
        <v>17578.979696959999</v>
      </c>
      <c r="AG329" s="49">
        <f>IF(F329&gt;0,VLOOKUP($A329,'[3]Calculated Master'!$A:$P,14,FALSE),"")</f>
        <v>16.906186711587551</v>
      </c>
      <c r="AH329" s="49" t="str">
        <f>IF(I329&gt;0,VLOOKUP($A329,'[3]Calculated Master'!$A:$P,15,FALSE),"")</f>
        <v/>
      </c>
      <c r="AI329" s="47" t="str">
        <f>VLOOKUP($A329,'[3]Master From ECAP'!$A:$AJ,35,FALSE)</f>
        <v>LAMOC</v>
      </c>
      <c r="AJ329" s="47" t="str">
        <f>VLOOKUP($A329,'[3]Master From ECAP'!$A:$AJ,36,FALSE)</f>
        <v>Indoor Recreational Facilities</v>
      </c>
    </row>
    <row r="330" spans="1:36" ht="15">
      <c r="A330" s="46" t="s">
        <v>373</v>
      </c>
      <c r="B330" s="47" t="str">
        <f>VLOOKUP(VLOOKUP(A330,'[3]Calculated Master'!A:Z,2,FALSE),'[3]Conversion Factors'!A:C,2,FALSE)</f>
        <v>Indoor recreational facilities</v>
      </c>
      <c r="C330" s="47" t="str">
        <f>VLOOKUP($A330,'[3]Master From ECAP'!$A:$AJ,3,FALSE)</f>
        <v>3079 Birchmount Rd</v>
      </c>
      <c r="D330" s="47" t="str">
        <f>VLOOKUP($A330,'[3]Master From ECAP'!$A:$AJ,4,FALSE)</f>
        <v>Scarborough</v>
      </c>
      <c r="E330" s="47" t="str">
        <f>VLOOKUP($A330,'[3]Master From ECAP'!$A:$AJ,5,FALSE)</f>
        <v>M1W 2S4</v>
      </c>
      <c r="F330" s="47">
        <f>VLOOKUP($A330,'[3]Master From ECAP'!$A:$AJ,6,FALSE)</f>
        <v>1690</v>
      </c>
      <c r="G330" s="47" t="s">
        <v>53</v>
      </c>
      <c r="H330" s="47">
        <f>VLOOKUP($A330,'[3]Master From ECAP'!$A:$AJ,8,FALSE)</f>
        <v>100</v>
      </c>
      <c r="I330" s="47">
        <f>VLOOKUP($A330,'[3]Master From ECAP'!$A:$AJ,9,FALSE)</f>
        <v>0</v>
      </c>
      <c r="J330" s="47">
        <f>VLOOKUP($A330,'[3]Master From ECAP'!$A:$AJ,10,FALSE)</f>
        <v>52719.302187000001</v>
      </c>
      <c r="K330" s="47" t="str">
        <f>VLOOKUP($A330,'[3]Master From ECAP'!$A:$AJ,11,FALSE)</f>
        <v>kWh</v>
      </c>
      <c r="L330" s="47">
        <f>VLOOKUP($A330,'[3]Master From ECAP'!$A:$AJ,12,FALSE)</f>
        <v>0</v>
      </c>
      <c r="M330" s="47" t="s">
        <v>46</v>
      </c>
      <c r="AF330" s="48">
        <f>VLOOKUP($A330,'[3]Calculated Master'!$A:$P,13,FALSE)</f>
        <v>2108.7720874800002</v>
      </c>
      <c r="AG330" s="49">
        <f>IF(F330&gt;0,VLOOKUP($A330,'[3]Calculated Master'!$A:$P,14,FALSE),"")</f>
        <v>31.194983343644445</v>
      </c>
      <c r="AH330" s="49" t="str">
        <f>IF(I330&gt;0,VLOOKUP($A330,'[3]Calculated Master'!$A:$P,15,FALSE),"")</f>
        <v/>
      </c>
      <c r="AI330" s="47" t="str">
        <f>VLOOKUP($A330,'[3]Master From ECAP'!$A:$AJ,35,FALSE)</f>
        <v>LAMSP</v>
      </c>
      <c r="AJ330" s="47" t="str">
        <f>VLOOKUP($A330,'[3]Master From ECAP'!$A:$AJ,36,FALSE)</f>
        <v>Indoor Recreational Facilities</v>
      </c>
    </row>
    <row r="331" spans="1:36">
      <c r="A331" s="47" t="s">
        <v>374</v>
      </c>
      <c r="B331" s="47" t="str">
        <f>VLOOKUP(VLOOKUP(A331,'[3]Calculated Master'!A:Z,2,FALSE),'[3]Conversion Factors'!A:C,2,FALSE)</f>
        <v>Indoor recreational facilities</v>
      </c>
      <c r="C331" s="47" t="str">
        <f>VLOOKUP($A331,'[3]Master From ECAP'!$A:$AJ,3,FALSE)</f>
        <v>200 Silver Springs Blvd</v>
      </c>
      <c r="D331" s="47" t="str">
        <f>VLOOKUP($A331,'[3]Master From ECAP'!$A:$AJ,4,FALSE)</f>
        <v>Scarborough</v>
      </c>
      <c r="E331" s="47" t="str">
        <f>VLOOKUP($A331,'[3]Master From ECAP'!$A:$AJ,5,FALSE)</f>
        <v>M1V 1M7</v>
      </c>
      <c r="F331" s="47">
        <f>VLOOKUP($A331,'[3]Master From ECAP'!$A:$AJ,6,FALSE)</f>
        <v>56253</v>
      </c>
      <c r="G331" s="47" t="s">
        <v>53</v>
      </c>
      <c r="H331" s="47">
        <f>VLOOKUP($A331,'[3]Master From ECAP'!$A:$AJ,8,FALSE)</f>
        <v>100</v>
      </c>
      <c r="I331" s="47">
        <f>VLOOKUP($A331,'[3]Master From ECAP'!$A:$AJ,9,FALSE)</f>
        <v>0</v>
      </c>
      <c r="J331" s="47">
        <f>VLOOKUP($A331,'[3]Master From ECAP'!$A:$AJ,10,FALSE)</f>
        <v>1069328.71579</v>
      </c>
      <c r="K331" s="47" t="str">
        <f>VLOOKUP($A331,'[3]Master From ECAP'!$A:$AJ,11,FALSE)</f>
        <v>kWh</v>
      </c>
      <c r="L331" s="47">
        <f>VLOOKUP($A331,'[3]Master From ECAP'!$A:$AJ,12,FALSE)</f>
        <v>117272.864243</v>
      </c>
      <c r="M331" s="47" t="s">
        <v>46</v>
      </c>
      <c r="AF331" s="48">
        <f>VLOOKUP($A331,'[3]Calculated Master'!$A:$P,13,FALSE)</f>
        <v>265555.23610538471</v>
      </c>
      <c r="AG331" s="49">
        <f>IF(F331&gt;0,VLOOKUP($A331,'[3]Calculated Master'!$A:$P,14,FALSE),"")</f>
        <v>41.017425644273729</v>
      </c>
      <c r="AH331" s="49" t="str">
        <f>IF(I331&gt;0,VLOOKUP($A331,'[3]Calculated Master'!$A:$P,15,FALSE),"")</f>
        <v/>
      </c>
      <c r="AI331" s="47" t="str">
        <f>VLOOKUP($A331,'[3]Master From ECAP'!$A:$AJ,35,FALSE)</f>
        <v>LATSC</v>
      </c>
      <c r="AJ331" s="47" t="str">
        <f>VLOOKUP($A331,'[3]Master From ECAP'!$A:$AJ,36,FALSE)</f>
        <v>Indoor Recreational Facilities</v>
      </c>
    </row>
    <row r="332" spans="1:36" ht="15">
      <c r="A332" s="46" t="s">
        <v>375</v>
      </c>
      <c r="B332" s="47" t="str">
        <f>VLOOKUP(VLOOKUP(A332,'[3]Calculated Master'!A:Z,2,FALSE),'[3]Conversion Factors'!A:C,2,FALSE)</f>
        <v>Indoor recreational facilities</v>
      </c>
      <c r="C332" s="47" t="str">
        <f>VLOOKUP($A332,'[3]Master From ECAP'!$A:$AJ,3,FALSE)</f>
        <v>30 Sewells Rd</v>
      </c>
      <c r="D332" s="47" t="str">
        <f>VLOOKUP($A332,'[3]Master From ECAP'!$A:$AJ,4,FALSE)</f>
        <v>Scarborough</v>
      </c>
      <c r="E332" s="47" t="str">
        <f>VLOOKUP($A332,'[3]Master From ECAP'!$A:$AJ,5,FALSE)</f>
        <v>M1B 3G5</v>
      </c>
      <c r="F332" s="47">
        <f>VLOOKUP($A332,'[3]Master From ECAP'!$A:$AJ,6,FALSE)</f>
        <v>106466</v>
      </c>
      <c r="G332" s="47" t="s">
        <v>53</v>
      </c>
      <c r="H332" s="47">
        <f>VLOOKUP($A332,'[3]Master From ECAP'!$A:$AJ,8,FALSE)</f>
        <v>100</v>
      </c>
      <c r="I332" s="47">
        <f>VLOOKUP($A332,'[3]Master From ECAP'!$A:$AJ,9,FALSE)</f>
        <v>0</v>
      </c>
      <c r="J332" s="47">
        <f>VLOOKUP($A332,'[3]Master From ECAP'!$A:$AJ,10,FALSE)</f>
        <v>2533329.9828389999</v>
      </c>
      <c r="K332" s="47" t="str">
        <f>VLOOKUP($A332,'[3]Master From ECAP'!$A:$AJ,11,FALSE)</f>
        <v>kWh</v>
      </c>
      <c r="L332" s="47">
        <f>VLOOKUP($A332,'[3]Master From ECAP'!$A:$AJ,12,FALSE)</f>
        <v>201421.46193599998</v>
      </c>
      <c r="M332" s="47" t="s">
        <v>46</v>
      </c>
      <c r="AF332" s="48">
        <f>VLOOKUP($A332,'[3]Calculated Master'!$A:$P,13,FALSE)</f>
        <v>483971.53633875982</v>
      </c>
      <c r="AG332" s="49">
        <f>IF(F332&gt;0,VLOOKUP($A332,'[3]Calculated Master'!$A:$P,14,FALSE),"")</f>
        <v>43.766988062520909</v>
      </c>
      <c r="AH332" s="49" t="str">
        <f>IF(I332&gt;0,VLOOKUP($A332,'[3]Calculated Master'!$A:$P,15,FALSE),"")</f>
        <v/>
      </c>
      <c r="AI332" s="47" t="str">
        <f>VLOOKUP($A332,'[3]Master From ECAP'!$A:$AJ,35,FALSE)</f>
        <v>MALVC</v>
      </c>
      <c r="AJ332" s="47" t="str">
        <f>VLOOKUP($A332,'[3]Master From ECAP'!$A:$AJ,36,FALSE)</f>
        <v>Indoor Recreational Facilities</v>
      </c>
    </row>
    <row r="333" spans="1:36" ht="15">
      <c r="A333" s="46" t="s">
        <v>376</v>
      </c>
      <c r="B333" s="47" t="str">
        <f>VLOOKUP(VLOOKUP(A333,'[3]Calculated Master'!A:Z,2,FALSE),'[3]Conversion Factors'!A:C,2,FALSE)</f>
        <v>Indoor recreational facilities</v>
      </c>
      <c r="C333" s="47" t="str">
        <f>VLOOKUP($A333,'[3]Master From ECAP'!$A:$AJ,3,FALSE)</f>
        <v>41 Markdale Ave</v>
      </c>
      <c r="D333" s="47" t="str">
        <f>VLOOKUP($A333,'[3]Master From ECAP'!$A:$AJ,4,FALSE)</f>
        <v>Toronto</v>
      </c>
      <c r="E333" s="47" t="str">
        <f>VLOOKUP($A333,'[3]Master From ECAP'!$A:$AJ,5,FALSE)</f>
        <v>M6C 1T3</v>
      </c>
      <c r="F333" s="47">
        <f>VLOOKUP($A333,'[3]Master From ECAP'!$A:$AJ,6,FALSE)</f>
        <v>1829</v>
      </c>
      <c r="G333" s="47" t="s">
        <v>53</v>
      </c>
      <c r="H333" s="47">
        <f>VLOOKUP($A333,'[3]Master From ECAP'!$A:$AJ,8,FALSE)</f>
        <v>100</v>
      </c>
      <c r="I333" s="47">
        <f>VLOOKUP($A333,'[3]Master From ECAP'!$A:$AJ,9,FALSE)</f>
        <v>0</v>
      </c>
      <c r="J333" s="47">
        <f>VLOOKUP($A333,'[3]Master From ECAP'!$A:$AJ,10,FALSE)</f>
        <v>5210.7255770000002</v>
      </c>
      <c r="K333" s="47" t="str">
        <f>VLOOKUP($A333,'[3]Master From ECAP'!$A:$AJ,11,FALSE)</f>
        <v>kWh</v>
      </c>
      <c r="L333" s="47">
        <f>VLOOKUP($A333,'[3]Master From ECAP'!$A:$AJ,12,FALSE)</f>
        <v>4553</v>
      </c>
      <c r="M333" s="47" t="s">
        <v>46</v>
      </c>
      <c r="AF333" s="48">
        <f>VLOOKUP($A333,'[3]Calculated Master'!$A:$P,13,FALSE)</f>
        <v>8857.7175930800004</v>
      </c>
      <c r="AG333" s="49">
        <f>IF(F333&gt;0,VLOOKUP($A333,'[3]Calculated Master'!$A:$P,14,FALSE),"")</f>
        <v>29.128278222979063</v>
      </c>
      <c r="AH333" s="49" t="str">
        <f>IF(I333&gt;0,VLOOKUP($A333,'[3]Calculated Master'!$A:$P,15,FALSE),"")</f>
        <v/>
      </c>
      <c r="AI333" s="47" t="str">
        <f>VLOOKUP($A333,'[3]Master From ECAP'!$A:$AJ,35,FALSE)</f>
        <v>MARKDA</v>
      </c>
      <c r="AJ333" s="47" t="str">
        <f>VLOOKUP($A333,'[3]Master From ECAP'!$A:$AJ,36,FALSE)</f>
        <v>Indoor Recreational Facilities</v>
      </c>
    </row>
    <row r="334" spans="1:36" ht="15">
      <c r="A334" s="46" t="s">
        <v>377</v>
      </c>
      <c r="B334" s="47" t="str">
        <f>VLOOKUP(VLOOKUP(A334,'[3]Calculated Master'!A:Z,2,FALSE),'[3]Conversion Factors'!A:C,2,FALSE)</f>
        <v>Indoor recreational facilities</v>
      </c>
      <c r="C334" s="47" t="str">
        <f>VLOOKUP($A334,'[3]Master From ECAP'!$A:$AJ,3,FALSE)</f>
        <v>953 Gerrard St E</v>
      </c>
      <c r="D334" s="47" t="str">
        <f>VLOOKUP($A334,'[3]Master From ECAP'!$A:$AJ,4,FALSE)</f>
        <v>Toronto</v>
      </c>
      <c r="E334" s="47" t="str">
        <f>VLOOKUP($A334,'[3]Master From ECAP'!$A:$AJ,5,FALSE)</f>
        <v>M4M 1Z4</v>
      </c>
      <c r="F334" s="47">
        <f>VLOOKUP($A334,'[3]Master From ECAP'!$A:$AJ,6,FALSE)</f>
        <v>47383</v>
      </c>
      <c r="G334" s="47" t="s">
        <v>53</v>
      </c>
      <c r="H334" s="47">
        <f>VLOOKUP($A334,'[3]Master From ECAP'!$A:$AJ,8,FALSE)</f>
        <v>100</v>
      </c>
      <c r="I334" s="47">
        <f>VLOOKUP($A334,'[3]Master From ECAP'!$A:$AJ,9,FALSE)</f>
        <v>0</v>
      </c>
      <c r="J334" s="47">
        <f>VLOOKUP($A334,'[3]Master From ECAP'!$A:$AJ,10,FALSE)</f>
        <v>550506.97580600006</v>
      </c>
      <c r="K334" s="47" t="str">
        <f>VLOOKUP($A334,'[3]Master From ECAP'!$A:$AJ,11,FALSE)</f>
        <v>kWh</v>
      </c>
      <c r="L334" s="47">
        <f>VLOOKUP($A334,'[3]Master From ECAP'!$A:$AJ,12,FALSE)</f>
        <v>118031.78558800001</v>
      </c>
      <c r="M334" s="47" t="s">
        <v>46</v>
      </c>
      <c r="AF334" s="48">
        <f>VLOOKUP($A334,'[3]Calculated Master'!$A:$P,13,FALSE)</f>
        <v>246244.08179590775</v>
      </c>
      <c r="AG334" s="49">
        <f>IF(F334&gt;0,VLOOKUP($A334,'[3]Calculated Master'!$A:$P,14,FALSE),"")</f>
        <v>37.915308959049533</v>
      </c>
      <c r="AH334" s="49" t="str">
        <f>IF(I334&gt;0,VLOOKUP($A334,'[3]Calculated Master'!$A:$P,15,FALSE),"")</f>
        <v/>
      </c>
      <c r="AI334" s="47" t="str">
        <f>VLOOKUP($A334,'[3]Master From ECAP'!$A:$AJ,35,FALSE)</f>
        <v>MATTC</v>
      </c>
      <c r="AJ334" s="47" t="str">
        <f>VLOOKUP($A334,'[3]Master From ECAP'!$A:$AJ,36,FALSE)</f>
        <v>Indoor Recreational Facilities</v>
      </c>
    </row>
    <row r="335" spans="1:36" ht="15">
      <c r="A335" s="46" t="s">
        <v>378</v>
      </c>
      <c r="B335" s="47" t="str">
        <f>VLOOKUP(VLOOKUP(A335,'[3]Calculated Master'!A:Z,2,FALSE),'[3]Conversion Factors'!A:C,2,FALSE)</f>
        <v>Indoor recreational facilities</v>
      </c>
      <c r="C335" s="47" t="str">
        <f>VLOOKUP($A335,'[3]Master From ECAP'!$A:$AJ,3,FALSE)</f>
        <v>66 Sheridan Ave</v>
      </c>
      <c r="D335" s="47" t="str">
        <f>VLOOKUP($A335,'[3]Master From ECAP'!$A:$AJ,4,FALSE)</f>
        <v>Toronto</v>
      </c>
      <c r="E335" s="47" t="str">
        <f>VLOOKUP($A335,'[3]Master From ECAP'!$A:$AJ,5,FALSE)</f>
        <v>M6K 2G9</v>
      </c>
      <c r="F335" s="47">
        <f>VLOOKUP($A335,'[3]Master From ECAP'!$A:$AJ,6,FALSE)</f>
        <v>43099</v>
      </c>
      <c r="G335" s="47" t="s">
        <v>53</v>
      </c>
      <c r="H335" s="47">
        <f>VLOOKUP($A335,'[3]Master From ECAP'!$A:$AJ,8,FALSE)</f>
        <v>100</v>
      </c>
      <c r="I335" s="47">
        <f>VLOOKUP($A335,'[3]Master From ECAP'!$A:$AJ,9,FALSE)</f>
        <v>0</v>
      </c>
      <c r="J335" s="47">
        <f>VLOOKUP($A335,'[3]Master From ECAP'!$A:$AJ,10,FALSE)</f>
        <v>1056331.176129</v>
      </c>
      <c r="K335" s="47" t="str">
        <f>VLOOKUP($A335,'[3]Master From ECAP'!$A:$AJ,11,FALSE)</f>
        <v>kWh</v>
      </c>
      <c r="L335" s="47">
        <f>VLOOKUP($A335,'[3]Master From ECAP'!$A:$AJ,12,FALSE)</f>
        <v>156606.78559099999</v>
      </c>
      <c r="M335" s="47" t="s">
        <v>46</v>
      </c>
      <c r="AF335" s="48">
        <f>VLOOKUP($A335,'[3]Calculated Master'!$A:$P,13,FALSE)</f>
        <v>339757.59156452678</v>
      </c>
      <c r="AG335" s="49">
        <f>IF(F335&gt;0,VLOOKUP($A335,'[3]Calculated Master'!$A:$P,14,FALSE),"")</f>
        <v>62.869067633411113</v>
      </c>
      <c r="AH335" s="49" t="str">
        <f>IF(I335&gt;0,VLOOKUP($A335,'[3]Calculated Master'!$A:$P,15,FALSE),"")</f>
        <v/>
      </c>
      <c r="AI335" s="47" t="str">
        <f>VLOOKUP($A335,'[3]Master From ECAP'!$A:$AJ,35,FALSE)</f>
        <v>MCCOC</v>
      </c>
      <c r="AJ335" s="47" t="str">
        <f>VLOOKUP($A335,'[3]Master From ECAP'!$A:$AJ,36,FALSE)</f>
        <v>Indoor Recreational Facilities</v>
      </c>
    </row>
    <row r="336" spans="1:36" ht="15">
      <c r="A336" s="46" t="s">
        <v>379</v>
      </c>
      <c r="B336" s="47" t="str">
        <f>VLOOKUP(VLOOKUP(A336,'[3]Calculated Master'!A:Z,2,FALSE),'[3]Conversion Factors'!A:C,2,FALSE)</f>
        <v>Indoor recreational facilities</v>
      </c>
      <c r="C336" s="47" t="str">
        <f>VLOOKUP($A336,'[3]Master From ECAP'!$A:$AJ,3,FALSE)</f>
        <v>4325 McCowan Rd.</v>
      </c>
      <c r="D336" s="47" t="str">
        <f>VLOOKUP($A336,'[3]Master From ECAP'!$A:$AJ,4,FALSE)</f>
        <v>Scarborough</v>
      </c>
      <c r="E336" s="47" t="str">
        <f>VLOOKUP($A336,'[3]Master From ECAP'!$A:$AJ,5,FALSE)</f>
        <v>M1V 4P1</v>
      </c>
      <c r="F336" s="47">
        <f>VLOOKUP($A336,'[3]Master From ECAP'!$A:$AJ,6,FALSE)</f>
        <v>17631</v>
      </c>
      <c r="G336" s="47" t="s">
        <v>53</v>
      </c>
      <c r="H336" s="47">
        <f>VLOOKUP($A336,'[3]Master From ECAP'!$A:$AJ,8,FALSE)</f>
        <v>100</v>
      </c>
      <c r="I336" s="47">
        <f>VLOOKUP($A336,'[3]Master From ECAP'!$A:$AJ,9,FALSE)</f>
        <v>0</v>
      </c>
      <c r="J336" s="47">
        <f>VLOOKUP($A336,'[3]Master From ECAP'!$A:$AJ,10,FALSE)</f>
        <v>321597.091097</v>
      </c>
      <c r="K336" s="47" t="str">
        <f>VLOOKUP($A336,'[3]Master From ECAP'!$A:$AJ,11,FALSE)</f>
        <v>kWh</v>
      </c>
      <c r="L336" s="47">
        <f>VLOOKUP($A336,'[3]Master From ECAP'!$A:$AJ,12,FALSE)</f>
        <v>60327.868387000002</v>
      </c>
      <c r="M336" s="47" t="s">
        <v>46</v>
      </c>
      <c r="AF336" s="48">
        <f>VLOOKUP($A336,'[3]Calculated Master'!$A:$P,13,FALSE)</f>
        <v>127468.13193998004</v>
      </c>
      <c r="AG336" s="49">
        <f>IF(F336&gt;0,VLOOKUP($A336,'[3]Calculated Master'!$A:$P,14,FALSE),"")</f>
        <v>54.362460109755673</v>
      </c>
      <c r="AH336" s="49" t="str">
        <f>IF(I336&gt;0,VLOOKUP($A336,'[3]Calculated Master'!$A:$P,15,FALSE),"")</f>
        <v/>
      </c>
      <c r="AI336" s="47" t="str">
        <f>VLOOKUP($A336,'[3]Master From ECAP'!$A:$AJ,35,FALSE)</f>
        <v>MILI</v>
      </c>
      <c r="AJ336" s="47" t="str">
        <f>VLOOKUP($A336,'[3]Master From ECAP'!$A:$AJ,36,FALSE)</f>
        <v>Indoor Recreational Facilities</v>
      </c>
    </row>
    <row r="337" spans="1:36" ht="15">
      <c r="A337" s="46" t="s">
        <v>380</v>
      </c>
      <c r="B337" s="47" t="str">
        <f>VLOOKUP(VLOOKUP(A337,'[3]Calculated Master'!A:Z,2,FALSE),'[3]Conversion Factors'!A:C,2,FALSE)</f>
        <v>Indoor recreational facilities</v>
      </c>
      <c r="C337" s="47" t="str">
        <f>VLOOKUP($A337,'[3]Master From ECAP'!$A:$AJ,3,FALSE)</f>
        <v>2975 Don Mills Rd.</v>
      </c>
      <c r="D337" s="47" t="str">
        <f>VLOOKUP($A337,'[3]Master From ECAP'!$A:$AJ,4,FALSE)</f>
        <v>North York</v>
      </c>
      <c r="E337" s="47" t="str">
        <f>VLOOKUP($A337,'[3]Master From ECAP'!$A:$AJ,5,FALSE)</f>
        <v>M2J 3B7</v>
      </c>
      <c r="F337" s="47">
        <f>VLOOKUP($A337,'[3]Master From ECAP'!$A:$AJ,6,FALSE)</f>
        <v>64347</v>
      </c>
      <c r="G337" s="47" t="s">
        <v>53</v>
      </c>
      <c r="H337" s="47">
        <f>VLOOKUP($A337,'[3]Master From ECAP'!$A:$AJ,8,FALSE)</f>
        <v>100</v>
      </c>
      <c r="I337" s="47">
        <f>VLOOKUP($A337,'[3]Master From ECAP'!$A:$AJ,9,FALSE)</f>
        <v>0</v>
      </c>
      <c r="J337" s="47">
        <f>VLOOKUP($A337,'[3]Master From ECAP'!$A:$AJ,10,FALSE)</f>
        <v>1144864.6119670002</v>
      </c>
      <c r="K337" s="47" t="str">
        <f>VLOOKUP($A337,'[3]Master From ECAP'!$A:$AJ,11,FALSE)</f>
        <v>kWh</v>
      </c>
      <c r="L337" s="47">
        <f>VLOOKUP($A337,'[3]Master From ECAP'!$A:$AJ,12,FALSE)</f>
        <v>56942.238262999999</v>
      </c>
      <c r="M337" s="47" t="s">
        <v>46</v>
      </c>
      <c r="AF337" s="48">
        <f>VLOOKUP($A337,'[3]Calculated Master'!$A:$P,13,FALSE)</f>
        <v>153967.18508451848</v>
      </c>
      <c r="AG337" s="49">
        <f>IF(F337&gt;0,VLOOKUP($A337,'[3]Calculated Master'!$A:$P,14,FALSE),"")</f>
        <v>27.134042633730534</v>
      </c>
      <c r="AH337" s="49" t="str">
        <f>IF(I337&gt;0,VLOOKUP($A337,'[3]Calculated Master'!$A:$P,15,FALSE),"")</f>
        <v/>
      </c>
      <c r="AI337" s="47" t="str">
        <f>VLOOKUP($A337,'[3]Master From ECAP'!$A:$AJ,35,FALSE)</f>
        <v>ORIOA</v>
      </c>
      <c r="AJ337" s="47" t="str">
        <f>VLOOKUP($A337,'[3]Master From ECAP'!$A:$AJ,36,FALSE)</f>
        <v>Indoor Recreational Facilities</v>
      </c>
    </row>
    <row r="338" spans="1:36" ht="15">
      <c r="A338" s="46" t="s">
        <v>381</v>
      </c>
      <c r="B338" s="47" t="str">
        <f>VLOOKUP(VLOOKUP(A338,'[3]Calculated Master'!A:Z,2,FALSE),'[3]Conversion Factors'!A:C,2,FALSE)</f>
        <v>Indoor recreational facilities</v>
      </c>
      <c r="C338" s="47" t="str">
        <f>VLOOKUP($A338,'[3]Master From ECAP'!$A:$AJ,3,FALSE)</f>
        <v>185 Pelmo Cres</v>
      </c>
      <c r="D338" s="47" t="str">
        <f>VLOOKUP($A338,'[3]Master From ECAP'!$A:$AJ,4,FALSE)</f>
        <v>Toronto</v>
      </c>
      <c r="E338" s="47" t="str">
        <f>VLOOKUP($A338,'[3]Master From ECAP'!$A:$AJ,5,FALSE)</f>
        <v>M9N 2P5</v>
      </c>
      <c r="F338" s="47">
        <f>VLOOKUP($A338,'[3]Master From ECAP'!$A:$AJ,6,FALSE)</f>
        <v>2573</v>
      </c>
      <c r="G338" s="47" t="s">
        <v>53</v>
      </c>
      <c r="H338" s="47">
        <f>VLOOKUP($A338,'[3]Master From ECAP'!$A:$AJ,8,FALSE)</f>
        <v>100</v>
      </c>
      <c r="I338" s="47">
        <f>VLOOKUP($A338,'[3]Master From ECAP'!$A:$AJ,9,FALSE)</f>
        <v>0</v>
      </c>
      <c r="J338" s="47">
        <f>VLOOKUP($A338,'[3]Master From ECAP'!$A:$AJ,10,FALSE)</f>
        <v>100163.804922</v>
      </c>
      <c r="K338" s="47" t="str">
        <f>VLOOKUP($A338,'[3]Master From ECAP'!$A:$AJ,11,FALSE)</f>
        <v>kWh</v>
      </c>
      <c r="L338" s="47">
        <f>VLOOKUP($A338,'[3]Master From ECAP'!$A:$AJ,12,FALSE)</f>
        <v>9005.2045500000004</v>
      </c>
      <c r="M338" s="47" t="s">
        <v>46</v>
      </c>
      <c r="AF338" s="48">
        <f>VLOOKUP($A338,'[3]Calculated Master'!$A:$P,13,FALSE)</f>
        <v>21113.649228469501</v>
      </c>
      <c r="AG338" s="49">
        <f>IF(F338&gt;0,VLOOKUP($A338,'[3]Calculated Master'!$A:$P,14,FALSE),"")</f>
        <v>75.876368935219233</v>
      </c>
      <c r="AH338" s="49" t="str">
        <f>IF(I338&gt;0,VLOOKUP($A338,'[3]Calculated Master'!$A:$P,15,FALSE),"")</f>
        <v/>
      </c>
      <c r="AI338" s="47" t="str">
        <f>VLOOKUP($A338,'[3]Master From ECAP'!$A:$AJ,35,FALSE)</f>
        <v>PELMT</v>
      </c>
      <c r="AJ338" s="47" t="str">
        <f>VLOOKUP($A338,'[3]Master From ECAP'!$A:$AJ,36,FALSE)</f>
        <v>Indoor Recreational Facilities</v>
      </c>
    </row>
    <row r="339" spans="1:36" ht="15">
      <c r="A339" s="46" t="s">
        <v>382</v>
      </c>
      <c r="B339" s="47" t="str">
        <f>VLOOKUP(VLOOKUP(A339,'[3]Calculated Master'!A:Z,2,FALSE),'[3]Conversion Factors'!A:C,2,FALSE)</f>
        <v>Indoor recreational facilities</v>
      </c>
      <c r="C339" s="47" t="str">
        <f>VLOOKUP($A339,'[3]Master From ECAP'!$A:$AJ,3,FALSE)</f>
        <v>545 Van Horne Ave</v>
      </c>
      <c r="D339" s="47" t="str">
        <f>VLOOKUP($A339,'[3]Master From ECAP'!$A:$AJ,4,FALSE)</f>
        <v>North York</v>
      </c>
      <c r="E339" s="47" t="str">
        <f>VLOOKUP($A339,'[3]Master From ECAP'!$A:$AJ,5,FALSE)</f>
        <v>M2J 4S8</v>
      </c>
      <c r="F339" s="47">
        <f>VLOOKUP($A339,'[3]Master From ECAP'!$A:$AJ,6,FALSE)</f>
        <v>30559</v>
      </c>
      <c r="G339" s="47" t="s">
        <v>53</v>
      </c>
      <c r="H339" s="47">
        <f>VLOOKUP($A339,'[3]Master From ECAP'!$A:$AJ,8,FALSE)</f>
        <v>100</v>
      </c>
      <c r="I339" s="47">
        <f>VLOOKUP($A339,'[3]Master From ECAP'!$A:$AJ,9,FALSE)</f>
        <v>0</v>
      </c>
      <c r="J339" s="47">
        <f>VLOOKUP($A339,'[3]Master From ECAP'!$A:$AJ,10,FALSE)</f>
        <v>669516.091166</v>
      </c>
      <c r="K339" s="47" t="str">
        <f>VLOOKUP($A339,'[3]Master From ECAP'!$A:$AJ,11,FALSE)</f>
        <v>kWh</v>
      </c>
      <c r="L339" s="47">
        <f>VLOOKUP($A339,'[3]Master From ECAP'!$A:$AJ,12,FALSE)</f>
        <v>116826.205909</v>
      </c>
      <c r="M339" s="47" t="s">
        <v>46</v>
      </c>
      <c r="AF339" s="48">
        <f>VLOOKUP($A339,'[3]Calculated Master'!$A:$P,13,FALSE)</f>
        <v>248714.21874990821</v>
      </c>
      <c r="AG339" s="49">
        <f>IF(F339&gt;0,VLOOKUP($A339,'[3]Calculated Master'!$A:$P,14,FALSE),"")</f>
        <v>62.267210798435492</v>
      </c>
      <c r="AH339" s="49" t="str">
        <f>IF(I339&gt;0,VLOOKUP($A339,'[3]Calculated Master'!$A:$P,15,FALSE),"")</f>
        <v/>
      </c>
      <c r="AI339" s="47" t="str">
        <f>VLOOKUP($A339,'[3]Master From ECAP'!$A:$AJ,35,FALSE)</f>
        <v>PLEAA</v>
      </c>
      <c r="AJ339" s="47" t="str">
        <f>VLOOKUP($A339,'[3]Master From ECAP'!$A:$AJ,36,FALSE)</f>
        <v>Indoor Recreational Facilities</v>
      </c>
    </row>
    <row r="340" spans="1:36" ht="15">
      <c r="A340" s="46" t="s">
        <v>383</v>
      </c>
      <c r="B340" s="47" t="str">
        <f>VLOOKUP(VLOOKUP(A340,'[3]Calculated Master'!A:Z,2,FALSE),'[3]Conversion Factors'!A:C,2,FALSE)</f>
        <v>Indoor recreational facilities</v>
      </c>
      <c r="C340" s="47" t="str">
        <f>VLOOKUP($A340,'[3]Master From ECAP'!$A:$AJ,3,FALSE)</f>
        <v>640 Dundas St E</v>
      </c>
      <c r="D340" s="47" t="str">
        <f>VLOOKUP($A340,'[3]Master From ECAP'!$A:$AJ,4,FALSE)</f>
        <v>Toronto</v>
      </c>
      <c r="E340" s="47" t="str">
        <f>VLOOKUP($A340,'[3]Master From ECAP'!$A:$AJ,5,FALSE)</f>
        <v>M5A 2B9</v>
      </c>
      <c r="F340" s="47">
        <f>VLOOKUP($A340,'[3]Master From ECAP'!$A:$AJ,6,FALSE)</f>
        <v>30505</v>
      </c>
      <c r="G340" s="47" t="s">
        <v>53</v>
      </c>
      <c r="H340" s="47">
        <f>VLOOKUP($A340,'[3]Master From ECAP'!$A:$AJ,8,FALSE)</f>
        <v>100</v>
      </c>
      <c r="I340" s="47">
        <f>VLOOKUP($A340,'[3]Master From ECAP'!$A:$AJ,9,FALSE)</f>
        <v>0</v>
      </c>
      <c r="J340" s="47">
        <f>VLOOKUP($A340,'[3]Master From ECAP'!$A:$AJ,10,FALSE)</f>
        <v>1077114.878613</v>
      </c>
      <c r="K340" s="47" t="str">
        <f>VLOOKUP($A340,'[3]Master From ECAP'!$A:$AJ,11,FALSE)</f>
        <v>kWh</v>
      </c>
      <c r="L340" s="47">
        <f>VLOOKUP($A340,'[3]Master From ECAP'!$A:$AJ,12,FALSE)</f>
        <v>24383.203382</v>
      </c>
      <c r="M340" s="47" t="s">
        <v>46</v>
      </c>
      <c r="AF340" s="48">
        <f>VLOOKUP($A340,'[3]Calculated Master'!$A:$P,13,FALSE)</f>
        <v>89405.122777271579</v>
      </c>
      <c r="AG340" s="49">
        <f>IF(F340&gt;0,VLOOKUP($A340,'[3]Calculated Master'!$A:$P,14,FALSE),"")</f>
        <v>43.747801992896896</v>
      </c>
      <c r="AH340" s="49" t="str">
        <f>IF(I340&gt;0,VLOOKUP($A340,'[3]Calculated Master'!$A:$P,15,FALSE),"")</f>
        <v/>
      </c>
      <c r="AI340" s="47" t="str">
        <f>VLOOKUP($A340,'[3]Master From ECAP'!$A:$AJ,35,FALSE)</f>
        <v>RPAC</v>
      </c>
      <c r="AJ340" s="47" t="str">
        <f>VLOOKUP($A340,'[3]Master From ECAP'!$A:$AJ,36,FALSE)</f>
        <v>Indoor Recreational Facilities</v>
      </c>
    </row>
    <row r="341" spans="1:36" ht="15">
      <c r="A341" s="46" t="s">
        <v>384</v>
      </c>
      <c r="B341" s="47" t="str">
        <f>VLOOKUP(VLOOKUP(A341,'[3]Calculated Master'!A:Z,2,FALSE),'[3]Conversion Factors'!A:C,2,FALSE)</f>
        <v>Indoor recreational facilities</v>
      </c>
      <c r="C341" s="47" t="str">
        <f>VLOOKUP($A341,'[3]Master From ECAP'!$A:$AJ,3,FALSE)</f>
        <v>600 Roding St.</v>
      </c>
      <c r="D341" s="47" t="str">
        <f>VLOOKUP($A341,'[3]Master From ECAP'!$A:$AJ,4,FALSE)</f>
        <v>North York</v>
      </c>
      <c r="E341" s="47" t="str">
        <f>VLOOKUP($A341,'[3]Master From ECAP'!$A:$AJ,5,FALSE)</f>
        <v>M3M 2A5</v>
      </c>
      <c r="F341" s="47">
        <f>VLOOKUP($A341,'[3]Master From ECAP'!$A:$AJ,6,FALSE)</f>
        <v>30494</v>
      </c>
      <c r="G341" s="47" t="s">
        <v>53</v>
      </c>
      <c r="H341" s="47">
        <f>VLOOKUP($A341,'[3]Master From ECAP'!$A:$AJ,8,FALSE)</f>
        <v>100</v>
      </c>
      <c r="I341" s="47">
        <f>VLOOKUP($A341,'[3]Master From ECAP'!$A:$AJ,9,FALSE)</f>
        <v>0</v>
      </c>
      <c r="J341" s="47">
        <f>VLOOKUP($A341,'[3]Master From ECAP'!$A:$AJ,10,FALSE)</f>
        <v>618094.28395000007</v>
      </c>
      <c r="K341" s="47" t="str">
        <f>VLOOKUP($A341,'[3]Master From ECAP'!$A:$AJ,11,FALSE)</f>
        <v>kWh</v>
      </c>
      <c r="L341" s="47">
        <f>VLOOKUP($A341,'[3]Master From ECAP'!$A:$AJ,12,FALSE)</f>
        <v>31346.137763999999</v>
      </c>
      <c r="M341" s="47" t="s">
        <v>46</v>
      </c>
      <c r="AF341" s="48">
        <f>VLOOKUP($A341,'[3]Calculated Master'!$A:$P,13,FALSE)</f>
        <v>84271.71580689316</v>
      </c>
      <c r="AG341" s="49">
        <f>IF(F341&gt;0,VLOOKUP($A341,'[3]Calculated Master'!$A:$P,14,FALSE),"")</f>
        <v>31.121208633180114</v>
      </c>
      <c r="AH341" s="49" t="str">
        <f>IF(I341&gt;0,VLOOKUP($A341,'[3]Calculated Master'!$A:$P,15,FALSE),"")</f>
        <v/>
      </c>
      <c r="AI341" s="47" t="str">
        <f>VLOOKUP($A341,'[3]Master From ECAP'!$A:$AJ,35,FALSE)</f>
        <v>RODIA</v>
      </c>
      <c r="AJ341" s="47" t="str">
        <f>VLOOKUP($A341,'[3]Master From ECAP'!$A:$AJ,36,FALSE)</f>
        <v>Indoor Recreational Facilities</v>
      </c>
    </row>
    <row r="342" spans="1:36" ht="15">
      <c r="A342" s="46" t="s">
        <v>385</v>
      </c>
      <c r="B342" s="47" t="str">
        <f>VLOOKUP(VLOOKUP(A342,'[3]Calculated Master'!A:Z,2,FALSE),'[3]Conversion Factors'!A:C,2,FALSE)</f>
        <v>Indoor recreational facilities</v>
      </c>
      <c r="C342" s="47" t="str">
        <f>VLOOKUP($A342,'[3]Master From ECAP'!$A:$AJ,3,FALSE)</f>
        <v>843 Palmerston Ave</v>
      </c>
      <c r="D342" s="47" t="str">
        <f>VLOOKUP($A342,'[3]Master From ECAP'!$A:$AJ,4,FALSE)</f>
        <v>Toronto</v>
      </c>
      <c r="E342" s="47" t="str">
        <f>VLOOKUP($A342,'[3]Master From ECAP'!$A:$AJ,5,FALSE)</f>
        <v>M6G 2R8</v>
      </c>
      <c r="F342" s="47">
        <f>VLOOKUP($A342,'[3]Master From ECAP'!$A:$AJ,6,FALSE)</f>
        <v>23293</v>
      </c>
      <c r="G342" s="47" t="s">
        <v>53</v>
      </c>
      <c r="H342" s="47">
        <f>VLOOKUP($A342,'[3]Master From ECAP'!$A:$AJ,8,FALSE)</f>
        <v>100</v>
      </c>
      <c r="I342" s="47">
        <f>VLOOKUP($A342,'[3]Master From ECAP'!$A:$AJ,9,FALSE)</f>
        <v>0</v>
      </c>
      <c r="J342" s="47">
        <f>VLOOKUP($A342,'[3]Master From ECAP'!$A:$AJ,10,FALSE)</f>
        <v>293723.183563</v>
      </c>
      <c r="K342" s="47" t="str">
        <f>VLOOKUP($A342,'[3]Master From ECAP'!$A:$AJ,11,FALSE)</f>
        <v>kWh</v>
      </c>
      <c r="L342" s="47">
        <f>VLOOKUP($A342,'[3]Master From ECAP'!$A:$AJ,12,FALSE)</f>
        <v>78792.214848000003</v>
      </c>
      <c r="M342" s="47" t="s">
        <v>46</v>
      </c>
      <c r="AF342" s="48">
        <f>VLOOKUP($A342,'[3]Calculated Master'!$A:$P,13,FALSE)</f>
        <v>161429.70996711715</v>
      </c>
      <c r="AG342" s="49">
        <f>IF(F342&gt;0,VLOOKUP($A342,'[3]Calculated Master'!$A:$P,14,FALSE),"")</f>
        <v>48.319836982772188</v>
      </c>
      <c r="AH342" s="49" t="str">
        <f>IF(I342&gt;0,VLOOKUP($A342,'[3]Calculated Master'!$A:$P,15,FALSE),"")</f>
        <v/>
      </c>
      <c r="AI342" s="47" t="str">
        <f>VLOOKUP($A342,'[3]Master From ECAP'!$A:$AJ,35,FALSE)</f>
        <v>SABC</v>
      </c>
      <c r="AJ342" s="47" t="str">
        <f>VLOOKUP($A342,'[3]Master From ECAP'!$A:$AJ,36,FALSE)</f>
        <v>Indoor Recreational Facilities</v>
      </c>
    </row>
    <row r="343" spans="1:36" ht="15">
      <c r="A343" s="46" t="s">
        <v>386</v>
      </c>
      <c r="B343" s="47" t="str">
        <f>VLOOKUP(VLOOKUP(A343,'[3]Calculated Master'!A:Z,2,FALSE),'[3]Conversion Factors'!A:C,2,FALSE)</f>
        <v>Indoor recreational facilities</v>
      </c>
      <c r="C343" s="47" t="str">
        <f>VLOOKUP($A343,'[3]Master From ECAP'!$A:$AJ,3,FALSE)</f>
        <v>373 Cedarvale Ave</v>
      </c>
      <c r="D343" s="47" t="str">
        <f>VLOOKUP($A343,'[3]Master From ECAP'!$A:$AJ,4,FALSE)</f>
        <v>Toronto</v>
      </c>
      <c r="E343" s="47" t="str">
        <f>VLOOKUP($A343,'[3]Master From ECAP'!$A:$AJ,5,FALSE)</f>
        <v>M4C 4K7</v>
      </c>
      <c r="F343" s="47">
        <f>VLOOKUP($A343,'[3]Master From ECAP'!$A:$AJ,6,FALSE)</f>
        <v>10323</v>
      </c>
      <c r="G343" s="47" t="s">
        <v>53</v>
      </c>
      <c r="H343" s="47">
        <f>VLOOKUP($A343,'[3]Master From ECAP'!$A:$AJ,8,FALSE)</f>
        <v>100</v>
      </c>
      <c r="I343" s="47">
        <f>VLOOKUP($A343,'[3]Master From ECAP'!$A:$AJ,9,FALSE)</f>
        <v>0</v>
      </c>
      <c r="J343" s="47">
        <f>VLOOKUP($A343,'[3]Master From ECAP'!$A:$AJ,10,FALSE)</f>
        <v>81505.725000999999</v>
      </c>
      <c r="K343" s="47" t="str">
        <f>VLOOKUP($A343,'[3]Master From ECAP'!$A:$AJ,11,FALSE)</f>
        <v>kWh</v>
      </c>
      <c r="L343" s="47">
        <f>VLOOKUP($A343,'[3]Master From ECAP'!$A:$AJ,12,FALSE)</f>
        <v>30262.250459999999</v>
      </c>
      <c r="M343" s="47" t="s">
        <v>46</v>
      </c>
      <c r="AF343" s="48">
        <f>VLOOKUP($A343,'[3]Calculated Master'!$A:$P,13,FALSE)</f>
        <v>60749.123576397404</v>
      </c>
      <c r="AG343" s="49">
        <f>IF(F343&gt;0,VLOOKUP($A343,'[3]Calculated Master'!$A:$P,14,FALSE),"")</f>
        <v>38.843070445770607</v>
      </c>
      <c r="AH343" s="49" t="str">
        <f>IF(I343&gt;0,VLOOKUP($A343,'[3]Calculated Master'!$A:$P,15,FALSE),"")</f>
        <v/>
      </c>
      <c r="AI343" s="47" t="str">
        <f>VLOOKUP($A343,'[3]Master From ECAP'!$A:$AJ,35,FALSE)</f>
        <v>SWLC</v>
      </c>
      <c r="AJ343" s="47" t="str">
        <f>VLOOKUP($A343,'[3]Master From ECAP'!$A:$AJ,36,FALSE)</f>
        <v>Indoor Recreational Facilities</v>
      </c>
    </row>
    <row r="344" spans="1:36" ht="15">
      <c r="A344" s="46" t="s">
        <v>387</v>
      </c>
      <c r="B344" s="47" t="str">
        <f>VLOOKUP(VLOOKUP(A344,'[3]Calculated Master'!A:Z,2,FALSE),'[3]Conversion Factors'!A:C,2,FALSE)</f>
        <v>Indoor recreational facilities</v>
      </c>
      <c r="C344" s="47" t="str">
        <f>VLOOKUP($A344,'[3]Master From ECAP'!$A:$AJ,3,FALSE)</f>
        <v>67 Pottery Rd</v>
      </c>
      <c r="D344" s="47" t="str">
        <f>VLOOKUP($A344,'[3]Master From ECAP'!$A:$AJ,4,FALSE)</f>
        <v>Toronto</v>
      </c>
      <c r="E344" s="47" t="str">
        <f>VLOOKUP($A344,'[3]Master From ECAP'!$A:$AJ,5,FALSE)</f>
        <v>M4K 2B9</v>
      </c>
      <c r="F344" s="47">
        <f>VLOOKUP($A344,'[3]Master From ECAP'!$A:$AJ,6,FALSE)</f>
        <v>17707</v>
      </c>
      <c r="G344" s="47" t="s">
        <v>53</v>
      </c>
      <c r="H344" s="47">
        <f>VLOOKUP($A344,'[3]Master From ECAP'!$A:$AJ,8,FALSE)</f>
        <v>100</v>
      </c>
      <c r="I344" s="47">
        <f>VLOOKUP($A344,'[3]Master From ECAP'!$A:$AJ,9,FALSE)</f>
        <v>0</v>
      </c>
      <c r="J344" s="47">
        <f>VLOOKUP($A344,'[3]Master From ECAP'!$A:$AJ,10,FALSE)</f>
        <v>335376.86248799996</v>
      </c>
      <c r="K344" s="47" t="str">
        <f>VLOOKUP($A344,'[3]Master From ECAP'!$A:$AJ,11,FALSE)</f>
        <v>kWh</v>
      </c>
      <c r="L344" s="47">
        <f>VLOOKUP($A344,'[3]Master From ECAP'!$A:$AJ,12,FALSE)</f>
        <v>21314.645161</v>
      </c>
      <c r="M344" s="47" t="s">
        <v>46</v>
      </c>
      <c r="AF344" s="48">
        <f>VLOOKUP($A344,'[3]Calculated Master'!$A:$P,13,FALSE)</f>
        <v>53906.29276542009</v>
      </c>
      <c r="AG344" s="49">
        <f>IF(F344&gt;0,VLOOKUP($A344,'[3]Calculated Master'!$A:$P,14,FALSE),"")</f>
        <v>31.648026050317331</v>
      </c>
      <c r="AH344" s="49" t="str">
        <f>IF(I344&gt;0,VLOOKUP($A344,'[3]Calculated Master'!$A:$P,15,FALSE),"")</f>
        <v/>
      </c>
      <c r="AI344" s="47" t="str">
        <f>VLOOKUP($A344,'[3]Master From ECAP'!$A:$AJ,35,FALSE)</f>
        <v>TODM</v>
      </c>
      <c r="AJ344" s="47" t="str">
        <f>VLOOKUP($A344,'[3]Master From ECAP'!$A:$AJ,36,FALSE)</f>
        <v>Indoor Recreational Facilities</v>
      </c>
    </row>
    <row r="345" spans="1:36" ht="15">
      <c r="A345" s="46" t="s">
        <v>388</v>
      </c>
      <c r="B345" s="47" t="str">
        <f>VLOOKUP(VLOOKUP(A345,'[3]Calculated Master'!A:Z,2,FALSE),'[3]Conversion Factors'!A:C,2,FALSE)</f>
        <v>Indoor recreational facilities</v>
      </c>
      <c r="C345" s="47" t="str">
        <f>VLOOKUP($A345,'[3]Master From ECAP'!$A:$AJ,3,FALSE)</f>
        <v>1 Tiago Ave</v>
      </c>
      <c r="D345" s="47" t="str">
        <f>VLOOKUP($A345,'[3]Master From ECAP'!$A:$AJ,4,FALSE)</f>
        <v>East York</v>
      </c>
      <c r="E345" s="47" t="str">
        <f>VLOOKUP($A345,'[3]Master From ECAP'!$A:$AJ,5,FALSE)</f>
        <v>M4B 3J3</v>
      </c>
      <c r="F345" s="47">
        <f>VLOOKUP($A345,'[3]Master From ECAP'!$A:$AJ,6,FALSE)</f>
        <v>3283</v>
      </c>
      <c r="G345" s="47" t="s">
        <v>53</v>
      </c>
      <c r="H345" s="47">
        <f>VLOOKUP($A345,'[3]Master From ECAP'!$A:$AJ,8,FALSE)</f>
        <v>100</v>
      </c>
      <c r="I345" s="47">
        <f>VLOOKUP($A345,'[3]Master From ECAP'!$A:$AJ,9,FALSE)</f>
        <v>0</v>
      </c>
      <c r="J345" s="47">
        <f>VLOOKUP($A345,'[3]Master From ECAP'!$A:$AJ,10,FALSE)</f>
        <v>24199.583006000001</v>
      </c>
      <c r="K345" s="47" t="str">
        <f>VLOOKUP($A345,'[3]Master From ECAP'!$A:$AJ,11,FALSE)</f>
        <v>kWh</v>
      </c>
      <c r="L345" s="47">
        <f>VLOOKUP($A345,'[3]Master From ECAP'!$A:$AJ,12,FALSE)</f>
        <v>6624.7483869999996</v>
      </c>
      <c r="M345" s="47" t="s">
        <v>46</v>
      </c>
      <c r="AF345" s="48">
        <f>VLOOKUP($A345,'[3]Calculated Master'!$A:$P,13,FALSE)</f>
        <v>13552.951583540031</v>
      </c>
      <c r="AG345" s="49">
        <f>IF(F345&gt;0,VLOOKUP($A345,'[3]Calculated Master'!$A:$P,14,FALSE),"")</f>
        <v>28.673616518909981</v>
      </c>
      <c r="AH345" s="49" t="str">
        <f>IF(I345&gt;0,VLOOKUP($A345,'[3]Calculated Master'!$A:$P,15,FALSE),"")</f>
        <v/>
      </c>
      <c r="AI345" s="47" t="str">
        <f>VLOOKUP($A345,'[3]Master From ECAP'!$A:$AJ,35,FALSE)</f>
        <v>TOPH</v>
      </c>
      <c r="AJ345" s="47" t="str">
        <f>VLOOKUP($A345,'[3]Master From ECAP'!$A:$AJ,36,FALSE)</f>
        <v>Indoor Recreational Facilities</v>
      </c>
    </row>
    <row r="346" spans="1:36" ht="15">
      <c r="A346" s="46" t="s">
        <v>389</v>
      </c>
      <c r="B346" s="47" t="str">
        <f>VLOOKUP(VLOOKUP(A346,'[3]Calculated Master'!A:Z,2,FALSE),'[3]Conversion Factors'!A:C,2,FALSE)</f>
        <v>Indoor recreational facilities</v>
      </c>
      <c r="C346" s="47" t="str">
        <f>VLOOKUP($A346,'[3]Master From ECAP'!$A:$AJ,3,FALSE)</f>
        <v>110 Rumsey Rd</v>
      </c>
      <c r="D346" s="47" t="str">
        <f>VLOOKUP($A346,'[3]Master From ECAP'!$A:$AJ,4,FALSE)</f>
        <v>East York</v>
      </c>
      <c r="E346" s="47" t="str">
        <f>VLOOKUP($A346,'[3]Master From ECAP'!$A:$AJ,5,FALSE)</f>
        <v>M4G 1P2</v>
      </c>
      <c r="F346" s="47">
        <f>VLOOKUP($A346,'[3]Master From ECAP'!$A:$AJ,6,FALSE)</f>
        <v>6329</v>
      </c>
      <c r="G346" s="47" t="s">
        <v>53</v>
      </c>
      <c r="H346" s="47">
        <f>VLOOKUP($A346,'[3]Master From ECAP'!$A:$AJ,8,FALSE)</f>
        <v>100</v>
      </c>
      <c r="I346" s="47">
        <f>VLOOKUP($A346,'[3]Master From ECAP'!$A:$AJ,9,FALSE)</f>
        <v>0</v>
      </c>
      <c r="J346" s="47">
        <f>VLOOKUP($A346,'[3]Master From ECAP'!$A:$AJ,10,FALSE)</f>
        <v>84937.143939000001</v>
      </c>
      <c r="K346" s="47" t="str">
        <f>VLOOKUP($A346,'[3]Master From ECAP'!$A:$AJ,11,FALSE)</f>
        <v>kWh</v>
      </c>
      <c r="L346" s="47">
        <f>VLOOKUP($A346,'[3]Master From ECAP'!$A:$AJ,12,FALSE)</f>
        <v>18918.243818000003</v>
      </c>
      <c r="M346" s="47" t="s">
        <v>46</v>
      </c>
      <c r="AF346" s="48">
        <f>VLOOKUP($A346,'[3]Calculated Master'!$A:$P,13,FALSE)</f>
        <v>39336.284356176431</v>
      </c>
      <c r="AG346" s="49">
        <f>IF(F346&gt;0,VLOOKUP($A346,'[3]Calculated Master'!$A:$P,14,FALSE),"")</f>
        <v>44.975925134008492</v>
      </c>
      <c r="AH346" s="49" t="str">
        <f>IF(I346&gt;0,VLOOKUP($A346,'[3]Calculated Master'!$A:$P,15,FALSE),"")</f>
        <v/>
      </c>
      <c r="AI346" s="47" t="str">
        <f>VLOOKUP($A346,'[3]Master From ECAP'!$A:$AJ,35,FALSE)</f>
        <v>TCMC</v>
      </c>
      <c r="AJ346" s="47" t="str">
        <f>VLOOKUP($A346,'[3]Master From ECAP'!$A:$AJ,36,FALSE)</f>
        <v>Indoor Recreational Facilities</v>
      </c>
    </row>
    <row r="347" spans="1:36" ht="15">
      <c r="A347" s="46" t="s">
        <v>390</v>
      </c>
      <c r="B347" s="47" t="str">
        <f>VLOOKUP(VLOOKUP(A347,'[3]Calculated Master'!A:Z,2,FALSE),'[3]Conversion Factors'!A:C,2,FALSE)</f>
        <v>Indoor recreational facilities</v>
      </c>
      <c r="C347" s="47" t="str">
        <f>VLOOKUP($A347,'[3]Master From ECAP'!$A:$AJ,3,FALSE)</f>
        <v>155 Crawford St</v>
      </c>
      <c r="D347" s="47" t="str">
        <f>VLOOKUP($A347,'[3]Master From ECAP'!$A:$AJ,4,FALSE)</f>
        <v>Toronto</v>
      </c>
      <c r="E347" s="47" t="str">
        <f>VLOOKUP($A347,'[3]Master From ECAP'!$A:$AJ,5,FALSE)</f>
        <v>M6J 2V5</v>
      </c>
      <c r="F347" s="47">
        <f>VLOOKUP($A347,'[3]Master From ECAP'!$A:$AJ,6,FALSE)</f>
        <v>36909</v>
      </c>
      <c r="G347" s="47" t="s">
        <v>53</v>
      </c>
      <c r="H347" s="47">
        <f>VLOOKUP($A347,'[3]Master From ECAP'!$A:$AJ,8,FALSE)</f>
        <v>100</v>
      </c>
      <c r="I347" s="47">
        <f>VLOOKUP($A347,'[3]Master From ECAP'!$A:$AJ,9,FALSE)</f>
        <v>0</v>
      </c>
      <c r="J347" s="47">
        <f>VLOOKUP($A347,'[3]Master From ECAP'!$A:$AJ,10,FALSE)</f>
        <v>628900.04117600003</v>
      </c>
      <c r="K347" s="47" t="str">
        <f>VLOOKUP($A347,'[3]Master From ECAP'!$A:$AJ,11,FALSE)</f>
        <v>kWh</v>
      </c>
      <c r="L347" s="47">
        <f>VLOOKUP($A347,'[3]Master From ECAP'!$A:$AJ,12,FALSE)</f>
        <v>209104.84600699999</v>
      </c>
      <c r="M347" s="47" t="s">
        <v>46</v>
      </c>
      <c r="AF347" s="48">
        <f>VLOOKUP($A347,'[3]Calculated Master'!$A:$P,13,FALSE)</f>
        <v>422390.38655807782</v>
      </c>
      <c r="AG347" s="49">
        <f>IF(F347&gt;0,VLOOKUP($A347,'[3]Calculated Master'!$A:$P,14,FALSE),"")</f>
        <v>76.84764755468413</v>
      </c>
      <c r="AH347" s="49" t="str">
        <f>IF(I347&gt;0,VLOOKUP($A347,'[3]Calculated Master'!$A:$P,15,FALSE),"")</f>
        <v/>
      </c>
      <c r="AI347" s="47" t="str">
        <f>VLOOKUP($A347,'[3]Master From ECAP'!$A:$AJ,35,FALSE)</f>
        <v>CF155</v>
      </c>
      <c r="AJ347" s="47" t="str">
        <f>VLOOKUP($A347,'[3]Master From ECAP'!$A:$AJ,36,FALSE)</f>
        <v>Indoor Recreational Facilities</v>
      </c>
    </row>
    <row r="348" spans="1:36" ht="15">
      <c r="A348" s="46" t="s">
        <v>391</v>
      </c>
      <c r="B348" s="47" t="str">
        <f>VLOOKUP(VLOOKUP(A348,'[3]Calculated Master'!A:Z,2,FALSE),'[3]Conversion Factors'!A:C,2,FALSE)</f>
        <v>Indoor recreational facilities</v>
      </c>
      <c r="C348" s="47" t="str">
        <f>VLOOKUP($A348,'[3]Master From ECAP'!$A:$AJ,3,FALSE)</f>
        <v>23 Grange Rd</v>
      </c>
      <c r="D348" s="47" t="str">
        <f>VLOOKUP($A348,'[3]Master From ECAP'!$A:$AJ,4,FALSE)</f>
        <v>Toronto</v>
      </c>
      <c r="E348" s="47" t="str">
        <f>VLOOKUP($A348,'[3]Master From ECAP'!$A:$AJ,5,FALSE)</f>
        <v>M5T 1C6</v>
      </c>
      <c r="F348" s="47">
        <f>VLOOKUP($A348,'[3]Master From ECAP'!$A:$AJ,6,FALSE)</f>
        <v>47566</v>
      </c>
      <c r="G348" s="47" t="s">
        <v>53</v>
      </c>
      <c r="H348" s="47">
        <f>VLOOKUP($A348,'[3]Master From ECAP'!$A:$AJ,8,FALSE)</f>
        <v>100</v>
      </c>
      <c r="I348" s="47">
        <f>VLOOKUP($A348,'[3]Master From ECAP'!$A:$AJ,9,FALSE)</f>
        <v>0</v>
      </c>
      <c r="J348" s="47">
        <f>VLOOKUP($A348,'[3]Master From ECAP'!$A:$AJ,10,FALSE)</f>
        <v>601751.92512899998</v>
      </c>
      <c r="K348" s="47" t="str">
        <f>VLOOKUP($A348,'[3]Master From ECAP'!$A:$AJ,11,FALSE)</f>
        <v>kWh</v>
      </c>
      <c r="L348" s="47">
        <f>VLOOKUP($A348,'[3]Master From ECAP'!$A:$AJ,12,FALSE)</f>
        <v>126596.78348099999</v>
      </c>
      <c r="M348" s="47" t="s">
        <v>46</v>
      </c>
      <c r="AF348" s="48">
        <f>VLOOKUP($A348,'[3]Calculated Master'!$A:$P,13,FALSE)</f>
        <v>264564.72061618086</v>
      </c>
      <c r="AG348" s="49">
        <f>IF(F348&gt;0,VLOOKUP($A348,'[3]Calculated Master'!$A:$P,14,FALSE),"")</f>
        <v>40.747693131849893</v>
      </c>
      <c r="AH348" s="49" t="str">
        <f>IF(I348&gt;0,VLOOKUP($A348,'[3]Calculated Master'!$A:$P,15,FALSE),"")</f>
        <v/>
      </c>
      <c r="AI348" s="47" t="str">
        <f>VLOOKUP($A348,'[3]Master From ECAP'!$A:$AJ,35,FALSE)</f>
        <v>UNIVC</v>
      </c>
      <c r="AJ348" s="47" t="str">
        <f>VLOOKUP($A348,'[3]Master From ECAP'!$A:$AJ,36,FALSE)</f>
        <v>Indoor Recreational Facilities</v>
      </c>
    </row>
    <row r="349" spans="1:36" ht="15">
      <c r="A349" s="46" t="s">
        <v>392</v>
      </c>
      <c r="B349" s="47" t="str">
        <f>VLOOKUP(VLOOKUP(A349,'[3]Calculated Master'!A:Z,2,FALSE),'[3]Conversion Factors'!A:C,2,FALSE)</f>
        <v>Indoor recreational facilities</v>
      </c>
      <c r="C349" s="47" t="str">
        <f>VLOOKUP($A349,'[3]Master From ECAP'!$A:$AJ,3,FALSE)</f>
        <v>65 Hinton Rd</v>
      </c>
      <c r="D349" s="47" t="str">
        <f>VLOOKUP($A349,'[3]Master From ECAP'!$A:$AJ,4,FALSE)</f>
        <v>Etobicoke</v>
      </c>
      <c r="E349" s="47" t="str">
        <f>VLOOKUP($A349,'[3]Master From ECAP'!$A:$AJ,5,FALSE)</f>
        <v>M9W 6Z8</v>
      </c>
      <c r="F349" s="47">
        <f>VLOOKUP($A349,'[3]Master From ECAP'!$A:$AJ,6,FALSE)</f>
        <v>4994</v>
      </c>
      <c r="G349" s="47" t="s">
        <v>53</v>
      </c>
      <c r="H349" s="47">
        <f>VLOOKUP($A349,'[3]Master From ECAP'!$A:$AJ,8,FALSE)</f>
        <v>100</v>
      </c>
      <c r="I349" s="47">
        <f>VLOOKUP($A349,'[3]Master From ECAP'!$A:$AJ,9,FALSE)</f>
        <v>0</v>
      </c>
      <c r="J349" s="47">
        <f>VLOOKUP($A349,'[3]Master From ECAP'!$A:$AJ,10,FALSE)</f>
        <v>28462.277319999997</v>
      </c>
      <c r="K349" s="47" t="str">
        <f>VLOOKUP($A349,'[3]Master From ECAP'!$A:$AJ,11,FALSE)</f>
        <v>kWh</v>
      </c>
      <c r="L349" s="47">
        <f>VLOOKUP($A349,'[3]Master From ECAP'!$A:$AJ,12,FALSE)</f>
        <v>7010.751835</v>
      </c>
      <c r="M349" s="47" t="s">
        <v>46</v>
      </c>
      <c r="AF349" s="48">
        <f>VLOOKUP($A349,'[3]Calculated Master'!$A:$P,13,FALSE)</f>
        <v>14456.746246231152</v>
      </c>
      <c r="AG349" s="49">
        <f>IF(F349&gt;0,VLOOKUP($A349,'[3]Calculated Master'!$A:$P,14,FALSE),"")</f>
        <v>20.519250346250249</v>
      </c>
      <c r="AH349" s="49" t="str">
        <f>IF(I349&gt;0,VLOOKUP($A349,'[3]Calculated Master'!$A:$P,15,FALSE),"")</f>
        <v/>
      </c>
      <c r="AI349" s="47" t="str">
        <f>VLOOKUP($A349,'[3]Master From ECAP'!$A:$AJ,35,FALSE)</f>
        <v>WACRC</v>
      </c>
      <c r="AJ349" s="47" t="str">
        <f>VLOOKUP($A349,'[3]Master From ECAP'!$A:$AJ,36,FALSE)</f>
        <v>Indoor Recreational Facilities</v>
      </c>
    </row>
    <row r="350" spans="1:36" ht="15">
      <c r="A350" s="46" t="s">
        <v>393</v>
      </c>
      <c r="B350" s="47" t="str">
        <f>VLOOKUP(VLOOKUP(A350,'[3]Calculated Master'!A:Z,2,FALSE),'[3]Conversion Factors'!A:C,2,FALSE)</f>
        <v>Indoor recreational facilities</v>
      </c>
      <c r="C350" s="47" t="str">
        <f>VLOOKUP($A350,'[3]Master From ECAP'!$A:$AJ,3,FALSE)</f>
        <v>25 Whitlam Ave</v>
      </c>
      <c r="D350" s="47" t="str">
        <f>VLOOKUP($A350,'[3]Master From ECAP'!$A:$AJ,4,FALSE)</f>
        <v>Etobicoke</v>
      </c>
      <c r="E350" s="47" t="str">
        <f>VLOOKUP($A350,'[3]Master From ECAP'!$A:$AJ,5,FALSE)</f>
        <v>M8V 2K1</v>
      </c>
      <c r="F350" s="47">
        <f>VLOOKUP($A350,'[3]Master From ECAP'!$A:$AJ,6,FALSE)</f>
        <v>24865</v>
      </c>
      <c r="G350" s="47" t="s">
        <v>53</v>
      </c>
      <c r="H350" s="47">
        <f>VLOOKUP($A350,'[3]Master From ECAP'!$A:$AJ,8,FALSE)</f>
        <v>100</v>
      </c>
      <c r="I350" s="47">
        <f>VLOOKUP($A350,'[3]Master From ECAP'!$A:$AJ,9,FALSE)</f>
        <v>0</v>
      </c>
      <c r="J350" s="47">
        <f>VLOOKUP($A350,'[3]Master From ECAP'!$A:$AJ,10,FALSE)</f>
        <v>49540.670250000003</v>
      </c>
      <c r="K350" s="47" t="str">
        <f>VLOOKUP($A350,'[3]Master From ECAP'!$A:$AJ,11,FALSE)</f>
        <v>kWh</v>
      </c>
      <c r="L350" s="47">
        <f>VLOOKUP($A350,'[3]Master From ECAP'!$A:$AJ,12,FALSE)</f>
        <v>35039.245514000002</v>
      </c>
      <c r="M350" s="47" t="s">
        <v>46</v>
      </c>
      <c r="AF350" s="48">
        <f>VLOOKUP($A350,'[3]Calculated Master'!$A:$P,13,FALSE)</f>
        <v>68545.331120490664</v>
      </c>
      <c r="AG350" s="49">
        <f>IF(F350&gt;0,VLOOKUP($A350,'[3]Calculated Master'!$A:$P,14,FALSE),"")</f>
        <v>16.868745674228123</v>
      </c>
      <c r="AH350" s="49" t="str">
        <f>IF(I350&gt;0,VLOOKUP($A350,'[3]Calculated Master'!$A:$P,15,FALSE),"")</f>
        <v/>
      </c>
      <c r="AI350" s="47" t="str">
        <f>VLOOKUP($A350,'[3]Master From ECAP'!$A:$AJ,35,FALSE)</f>
        <v>WHITWH</v>
      </c>
      <c r="AJ350" s="47" t="str">
        <f>VLOOKUP($A350,'[3]Master From ECAP'!$A:$AJ,36,FALSE)</f>
        <v>Indoor Recreational Facilities</v>
      </c>
    </row>
    <row r="351" spans="1:36" ht="15">
      <c r="A351" s="46" t="s">
        <v>394</v>
      </c>
      <c r="B351" s="47" t="str">
        <f>VLOOKUP(VLOOKUP(A351,'[3]Calculated Master'!A:Z,2,FALSE),'[3]Conversion Factors'!A:C,2,FALSE)</f>
        <v>Indoor recreational facilities</v>
      </c>
      <c r="C351" s="47" t="str">
        <f>VLOOKUP($A351,'[3]Master From ECAP'!$A:$AJ,3,FALSE)</f>
        <v>150 Beecroft Rd</v>
      </c>
      <c r="D351" s="47" t="str">
        <f>VLOOKUP($A351,'[3]Master From ECAP'!$A:$AJ,4,FALSE)</f>
        <v>North York</v>
      </c>
      <c r="E351" s="47" t="str">
        <f>VLOOKUP($A351,'[3]Master From ECAP'!$A:$AJ,5,FALSE)</f>
        <v>M2N 5Z5</v>
      </c>
      <c r="F351" s="47">
        <f>VLOOKUP($A351,'[3]Master From ECAP'!$A:$AJ,6,FALSE)</f>
        <v>2293</v>
      </c>
      <c r="G351" s="47" t="s">
        <v>53</v>
      </c>
      <c r="H351" s="47">
        <f>VLOOKUP($A351,'[3]Master From ECAP'!$A:$AJ,8,FALSE)</f>
        <v>100</v>
      </c>
      <c r="I351" s="47">
        <f>VLOOKUP($A351,'[3]Master From ECAP'!$A:$AJ,9,FALSE)</f>
        <v>0</v>
      </c>
      <c r="J351" s="47">
        <f>VLOOKUP($A351,'[3]Master From ECAP'!$A:$AJ,10,FALSE)</f>
        <v>52044.760910999998</v>
      </c>
      <c r="K351" s="47" t="str">
        <f>VLOOKUP($A351,'[3]Master From ECAP'!$A:$AJ,11,FALSE)</f>
        <v>kWh</v>
      </c>
      <c r="L351" s="47">
        <f>VLOOKUP($A351,'[3]Master From ECAP'!$A:$AJ,12,FALSE)</f>
        <v>11393.317879000002</v>
      </c>
      <c r="M351" s="47" t="s">
        <v>46</v>
      </c>
      <c r="AF351" s="48">
        <f>VLOOKUP($A351,'[3]Calculated Master'!$A:$P,13,FALSE)</f>
        <v>23725.562477997511</v>
      </c>
      <c r="AG351" s="49">
        <f>IF(F351&gt;0,VLOOKUP($A351,'[3]Calculated Master'!$A:$P,14,FALSE),"")</f>
        <v>75.151052481552426</v>
      </c>
      <c r="AH351" s="49" t="str">
        <f>IF(I351&gt;0,VLOOKUP($A351,'[3]Calculated Master'!$A:$P,15,FALSE),"")</f>
        <v/>
      </c>
      <c r="AI351" s="47" t="str">
        <f>VLOOKUP($A351,'[3]Master From ECAP'!$A:$AJ,35,FALSE)</f>
        <v>WDLB</v>
      </c>
      <c r="AJ351" s="47" t="str">
        <f>VLOOKUP($A351,'[3]Master From ECAP'!$A:$AJ,36,FALSE)</f>
        <v>Indoor Recreational Facilities</v>
      </c>
    </row>
    <row r="352" spans="1:36" ht="15">
      <c r="A352" s="46" t="s">
        <v>395</v>
      </c>
      <c r="B352" s="47" t="str">
        <f>VLOOKUP(VLOOKUP(A352,'[3]Calculated Master'!A:Z,2,FALSE),'[3]Conversion Factors'!A:C,2,FALSE)</f>
        <v>Indoor sports arenas</v>
      </c>
      <c r="C352" s="47" t="str">
        <f>VLOOKUP($A352,'[3]Master From ECAP'!$A:$AJ,3,FALSE)</f>
        <v>1501 Albion Rd</v>
      </c>
      <c r="D352" s="47" t="str">
        <f>VLOOKUP($A352,'[3]Master From ECAP'!$A:$AJ,4,FALSE)</f>
        <v>Etobicoke</v>
      </c>
      <c r="E352" s="47" t="str">
        <f>VLOOKUP($A352,'[3]Master From ECAP'!$A:$AJ,5,FALSE)</f>
        <v>M9V 1B2</v>
      </c>
      <c r="F352" s="47">
        <f>VLOOKUP($A352,'[3]Master From ECAP'!$A:$AJ,6,FALSE)</f>
        <v>32658</v>
      </c>
      <c r="G352" s="47" t="s">
        <v>53</v>
      </c>
      <c r="H352" s="47">
        <f>VLOOKUP($A352,'[3]Master From ECAP'!$A:$AJ,8,FALSE)</f>
        <v>100</v>
      </c>
      <c r="I352" s="47">
        <f>VLOOKUP($A352,'[3]Master From ECAP'!$A:$AJ,9,FALSE)</f>
        <v>0</v>
      </c>
      <c r="J352" s="47">
        <f>VLOOKUP($A352,'[3]Master From ECAP'!$A:$AJ,10,FALSE)</f>
        <v>389542.07064499997</v>
      </c>
      <c r="K352" s="47" t="str">
        <f>VLOOKUP($A352,'[3]Master From ECAP'!$A:$AJ,11,FALSE)</f>
        <v>kWh</v>
      </c>
      <c r="L352" s="47">
        <f>VLOOKUP($A352,'[3]Master From ECAP'!$A:$AJ,12,FALSE)</f>
        <v>44251.739908999996</v>
      </c>
      <c r="M352" s="47" t="s">
        <v>46</v>
      </c>
      <c r="AF352" s="48">
        <f>VLOOKUP($A352,'[3]Calculated Master'!$A:$P,13,FALSE)</f>
        <v>99646.270613528206</v>
      </c>
      <c r="AG352" s="49">
        <f>IF(F352&gt;0,VLOOKUP($A352,'[3]Calculated Master'!$A:$P,14,FALSE),"")</f>
        <v>26.232413494705522</v>
      </c>
      <c r="AH352" s="49" t="str">
        <f>IF(I352&gt;0,VLOOKUP($A352,'[3]Calculated Master'!$A:$P,15,FALSE),"")</f>
        <v/>
      </c>
      <c r="AI352" s="47" t="str">
        <f>VLOOKUP($A352,'[3]Master From ECAP'!$A:$AJ,35,FALSE)</f>
        <v>ALBIA</v>
      </c>
      <c r="AJ352" s="47" t="str">
        <f>VLOOKUP($A352,'[3]Master From ECAP'!$A:$AJ,36,FALSE)</f>
        <v>Indoor Sports Arena</v>
      </c>
    </row>
    <row r="353" spans="1:36" ht="15">
      <c r="A353" s="46" t="s">
        <v>396</v>
      </c>
      <c r="B353" s="47" t="str">
        <f>VLOOKUP(VLOOKUP(A353,'[3]Calculated Master'!A:Z,2,FALSE),'[3]Conversion Factors'!A:C,2,FALSE)</f>
        <v>Indoor sports arenas</v>
      </c>
      <c r="C353" s="47" t="str">
        <f>VLOOKUP($A353,'[3]Master From ECAP'!$A:$AJ,3,FALSE)</f>
        <v>155 Culford Rd</v>
      </c>
      <c r="D353" s="47" t="str">
        <f>VLOOKUP($A353,'[3]Master From ECAP'!$A:$AJ,4,FALSE)</f>
        <v>Toronto</v>
      </c>
      <c r="E353" s="47" t="str">
        <f>VLOOKUP($A353,'[3]Master From ECAP'!$A:$AJ,5,FALSE)</f>
        <v>M6M 4K6</v>
      </c>
      <c r="F353" s="47">
        <f>VLOOKUP($A353,'[3]Master From ECAP'!$A:$AJ,6,FALSE)</f>
        <v>26942</v>
      </c>
      <c r="G353" s="47" t="s">
        <v>53</v>
      </c>
      <c r="H353" s="47">
        <f>VLOOKUP($A353,'[3]Master From ECAP'!$A:$AJ,8,FALSE)</f>
        <v>100</v>
      </c>
      <c r="I353" s="47">
        <f>VLOOKUP($A353,'[3]Master From ECAP'!$A:$AJ,9,FALSE)</f>
        <v>0</v>
      </c>
      <c r="J353" s="47">
        <f>VLOOKUP($A353,'[3]Master From ECAP'!$A:$AJ,10,FALSE)</f>
        <v>815010.49606099993</v>
      </c>
      <c r="K353" s="47" t="str">
        <f>VLOOKUP($A353,'[3]Master From ECAP'!$A:$AJ,11,FALSE)</f>
        <v>kWh</v>
      </c>
      <c r="L353" s="47">
        <f>VLOOKUP($A353,'[3]Master From ECAP'!$A:$AJ,12,FALSE)</f>
        <v>97981.677333</v>
      </c>
      <c r="M353" s="47" t="s">
        <v>46</v>
      </c>
      <c r="AF353" s="48">
        <f>VLOOKUP($A353,'[3]Calculated Master'!$A:$P,13,FALSE)</f>
        <v>218735.23245516678</v>
      </c>
      <c r="AG353" s="49">
        <f>IF(F353&gt;0,VLOOKUP($A353,'[3]Calculated Master'!$A:$P,14,FALSE),"")</f>
        <v>68.643076490767001</v>
      </c>
      <c r="AH353" s="49" t="str">
        <f>IF(I353&gt;0,VLOOKUP($A353,'[3]Calculated Master'!$A:$P,15,FALSE),"")</f>
        <v/>
      </c>
      <c r="AI353" s="47" t="str">
        <f>VLOOKUP($A353,'[3]Master From ECAP'!$A:$AJ,35,FALSE)</f>
        <v>AMESA</v>
      </c>
      <c r="AJ353" s="47" t="str">
        <f>VLOOKUP($A353,'[3]Master From ECAP'!$A:$AJ,36,FALSE)</f>
        <v>Indoor Sports Arena</v>
      </c>
    </row>
    <row r="354" spans="1:36" ht="15">
      <c r="A354" s="46" t="s">
        <v>397</v>
      </c>
      <c r="B354" s="47" t="str">
        <f>VLOOKUP(VLOOKUP(A354,'[3]Calculated Master'!A:Z,2,FALSE),'[3]Conversion Factors'!A:C,2,FALSE)</f>
        <v>Indoor sports arenas</v>
      </c>
      <c r="C354" s="47" t="str">
        <f>VLOOKUP($A354,'[3]Master From ECAP'!$A:$AJ,3,FALSE)</f>
        <v>160 Neptune Dr</v>
      </c>
      <c r="D354" s="47" t="str">
        <f>VLOOKUP($A354,'[3]Master From ECAP'!$A:$AJ,4,FALSE)</f>
        <v>North York</v>
      </c>
      <c r="E354" s="47" t="str">
        <f>VLOOKUP($A354,'[3]Master From ECAP'!$A:$AJ,5,FALSE)</f>
        <v>M6A 1X4</v>
      </c>
      <c r="F354" s="47">
        <f>VLOOKUP($A354,'[3]Master From ECAP'!$A:$AJ,6,FALSE)</f>
        <v>27060</v>
      </c>
      <c r="G354" s="47" t="s">
        <v>53</v>
      </c>
      <c r="H354" s="47">
        <f>VLOOKUP($A354,'[3]Master From ECAP'!$A:$AJ,8,FALSE)</f>
        <v>100</v>
      </c>
      <c r="I354" s="47">
        <f>VLOOKUP($A354,'[3]Master From ECAP'!$A:$AJ,9,FALSE)</f>
        <v>0</v>
      </c>
      <c r="J354" s="47">
        <f>VLOOKUP($A354,'[3]Master From ECAP'!$A:$AJ,10,FALSE)</f>
        <v>413634.96752899996</v>
      </c>
      <c r="K354" s="47" t="str">
        <f>VLOOKUP($A354,'[3]Master From ECAP'!$A:$AJ,11,FALSE)</f>
        <v>kWh</v>
      </c>
      <c r="L354" s="47">
        <f>VLOOKUP($A354,'[3]Master From ECAP'!$A:$AJ,12,FALSE)</f>
        <v>60558.314811000004</v>
      </c>
      <c r="M354" s="47" t="s">
        <v>46</v>
      </c>
      <c r="AF354" s="48">
        <f>VLOOKUP($A354,'[3]Calculated Master'!$A:$P,13,FALSE)</f>
        <v>131587.42376446861</v>
      </c>
      <c r="AG354" s="49">
        <f>IF(F354&gt;0,VLOOKUP($A354,'[3]Calculated Master'!$A:$P,14,FALSE),"")</f>
        <v>38.911144085024326</v>
      </c>
      <c r="AH354" s="49" t="str">
        <f>IF(I354&gt;0,VLOOKUP($A354,'[3]Calculated Master'!$A:$P,15,FALSE),"")</f>
        <v/>
      </c>
      <c r="AI354" s="47" t="str">
        <f>VLOOKUP($A354,'[3]Master From ECAP'!$A:$AJ,35,FALSE)</f>
        <v>BAYCA</v>
      </c>
      <c r="AJ354" s="47" t="str">
        <f>VLOOKUP($A354,'[3]Master From ECAP'!$A:$AJ,36,FALSE)</f>
        <v>Indoor Sports Arena</v>
      </c>
    </row>
    <row r="355" spans="1:36" ht="15">
      <c r="A355" s="46" t="s">
        <v>398</v>
      </c>
      <c r="B355" s="47" t="str">
        <f>VLOOKUP(VLOOKUP(A355,'[3]Calculated Master'!A:Z,2,FALSE),'[3]Conversion Factors'!A:C,2,FALSE)</f>
        <v>Indoor sports arenas</v>
      </c>
      <c r="C355" s="47" t="str">
        <f>VLOOKUP($A355,'[3]Master From ECAP'!$A:$AJ,3,FALSE)</f>
        <v>3230 Bayview Ave</v>
      </c>
      <c r="D355" s="47" t="str">
        <f>VLOOKUP($A355,'[3]Master From ECAP'!$A:$AJ,4,FALSE)</f>
        <v>North York</v>
      </c>
      <c r="E355" s="47" t="str">
        <f>VLOOKUP($A355,'[3]Master From ECAP'!$A:$AJ,5,FALSE)</f>
        <v>M2M 3R7</v>
      </c>
      <c r="F355" s="47">
        <f>VLOOKUP($A355,'[3]Master From ECAP'!$A:$AJ,6,FALSE)</f>
        <v>28417</v>
      </c>
      <c r="G355" s="47" t="s">
        <v>53</v>
      </c>
      <c r="H355" s="47">
        <f>VLOOKUP($A355,'[3]Master From ECAP'!$A:$AJ,8,FALSE)</f>
        <v>100</v>
      </c>
      <c r="I355" s="47">
        <f>VLOOKUP($A355,'[3]Master From ECAP'!$A:$AJ,9,FALSE)</f>
        <v>0</v>
      </c>
      <c r="J355" s="47">
        <f>VLOOKUP($A355,'[3]Master From ECAP'!$A:$AJ,10,FALSE)</f>
        <v>379363.72775799996</v>
      </c>
      <c r="K355" s="47" t="str">
        <f>VLOOKUP($A355,'[3]Master From ECAP'!$A:$AJ,11,FALSE)</f>
        <v>kWh</v>
      </c>
      <c r="L355" s="47">
        <f>VLOOKUP($A355,'[3]Master From ECAP'!$A:$AJ,12,FALSE)</f>
        <v>51546.046405999994</v>
      </c>
      <c r="M355" s="47" t="s">
        <v>46</v>
      </c>
      <c r="AF355" s="48">
        <f>VLOOKUP($A355,'[3]Calculated Master'!$A:$P,13,FALSE)</f>
        <v>113096.05800733414</v>
      </c>
      <c r="AG355" s="49">
        <f>IF(F355&gt;0,VLOOKUP($A355,'[3]Calculated Master'!$A:$P,14,FALSE),"")</f>
        <v>32.498994617192089</v>
      </c>
      <c r="AH355" s="49" t="str">
        <f>IF(I355&gt;0,VLOOKUP($A355,'[3]Calculated Master'!$A:$P,15,FALSE),"")</f>
        <v/>
      </c>
      <c r="AI355" s="47" t="str">
        <f>VLOOKUP($A355,'[3]Master From ECAP'!$A:$AJ,35,FALSE)</f>
        <v>BAYVA</v>
      </c>
      <c r="AJ355" s="47" t="str">
        <f>VLOOKUP($A355,'[3]Master From ECAP'!$A:$AJ,36,FALSE)</f>
        <v>Indoor Sports Arena</v>
      </c>
    </row>
    <row r="356" spans="1:36" ht="15">
      <c r="A356" s="46" t="s">
        <v>399</v>
      </c>
      <c r="B356" s="47" t="str">
        <f>VLOOKUP(VLOOKUP(A356,'[3]Calculated Master'!A:Z,2,FALSE),'[3]Conversion Factors'!A:C,2,FALSE)</f>
        <v>Indoor sports arenas</v>
      </c>
      <c r="C356" s="47" t="str">
        <f>VLOOKUP($A356,'[3]Master From ECAP'!$A:$AJ,3,FALSE)</f>
        <v>50 Montgomery Rd</v>
      </c>
      <c r="D356" s="47" t="str">
        <f>VLOOKUP($A356,'[3]Master From ECAP'!$A:$AJ,4,FALSE)</f>
        <v>Etobicoke</v>
      </c>
      <c r="E356" s="47" t="str">
        <f>VLOOKUP($A356,'[3]Master From ECAP'!$A:$AJ,5,FALSE)</f>
        <v>M8X 1Z4</v>
      </c>
      <c r="F356" s="47">
        <f>VLOOKUP($A356,'[3]Master From ECAP'!$A:$AJ,6,FALSE)</f>
        <v>32001</v>
      </c>
      <c r="G356" s="47" t="s">
        <v>53</v>
      </c>
      <c r="H356" s="47">
        <f>VLOOKUP($A356,'[3]Master From ECAP'!$A:$AJ,8,FALSE)</f>
        <v>100</v>
      </c>
      <c r="I356" s="47">
        <f>VLOOKUP($A356,'[3]Master From ECAP'!$A:$AJ,9,FALSE)</f>
        <v>0</v>
      </c>
      <c r="J356" s="47">
        <f>VLOOKUP($A356,'[3]Master From ECAP'!$A:$AJ,10,FALSE)</f>
        <v>1554326.548645</v>
      </c>
      <c r="K356" s="47" t="str">
        <f>VLOOKUP($A356,'[3]Master From ECAP'!$A:$AJ,11,FALSE)</f>
        <v>kWh</v>
      </c>
      <c r="L356" s="47">
        <f>VLOOKUP($A356,'[3]Master From ECAP'!$A:$AJ,12,FALSE)</f>
        <v>202420.73583299998</v>
      </c>
      <c r="M356" s="47" t="s">
        <v>46</v>
      </c>
      <c r="AF356" s="48">
        <f>VLOOKUP($A356,'[3]Calculated Master'!$A:$P,13,FALSE)</f>
        <v>446709.7096003918</v>
      </c>
      <c r="AG356" s="49">
        <f>IF(F356&gt;0,VLOOKUP($A356,'[3]Calculated Master'!$A:$P,14,FALSE),"")</f>
        <v>115.34757415047214</v>
      </c>
      <c r="AH356" s="49" t="str">
        <f>IF(I356&gt;0,VLOOKUP($A356,'[3]Calculated Master'!$A:$P,15,FALSE),"")</f>
        <v/>
      </c>
      <c r="AI356" s="47" t="str">
        <f>VLOOKUP($A356,'[3]Master From ECAP'!$A:$AJ,35,FALSE)</f>
        <v>CTRLA</v>
      </c>
      <c r="AJ356" s="47" t="str">
        <f>VLOOKUP($A356,'[3]Master From ECAP'!$A:$AJ,36,FALSE)</f>
        <v>Indoor Sports Arena</v>
      </c>
    </row>
    <row r="357" spans="1:36" ht="15">
      <c r="A357" s="46" t="s">
        <v>400</v>
      </c>
      <c r="B357" s="47" t="str">
        <f>VLOOKUP(VLOOKUP(A357,'[3]Calculated Master'!A:Z,2,FALSE),'[3]Conversion Factors'!A:C,2,FALSE)</f>
        <v>Indoor sports arenas</v>
      </c>
      <c r="C357" s="47" t="str">
        <f>VLOOKUP($A357,'[3]Master From ECAP'!$A:$AJ,3,FALSE)</f>
        <v>2801 Eglinton Ave</v>
      </c>
      <c r="D357" s="47" t="str">
        <f>VLOOKUP($A357,'[3]Master From ECAP'!$A:$AJ,4,FALSE)</f>
        <v>Toronto</v>
      </c>
      <c r="E357" s="47" t="str">
        <f>VLOOKUP($A357,'[3]Master From ECAP'!$A:$AJ,5,FALSE)</f>
        <v>M6M 5B4</v>
      </c>
      <c r="F357" s="47">
        <f>VLOOKUP($A357,'[3]Master From ECAP'!$A:$AJ,6,FALSE)</f>
        <v>23638</v>
      </c>
      <c r="G357" s="47" t="s">
        <v>53</v>
      </c>
      <c r="H357" s="47">
        <f>VLOOKUP($A357,'[3]Master From ECAP'!$A:$AJ,8,FALSE)</f>
        <v>100</v>
      </c>
      <c r="I357" s="47">
        <f>VLOOKUP($A357,'[3]Master From ECAP'!$A:$AJ,9,FALSE)</f>
        <v>0</v>
      </c>
      <c r="J357" s="47">
        <f>VLOOKUP($A357,'[3]Master From ECAP'!$A:$AJ,10,FALSE)</f>
        <v>521643.07936700003</v>
      </c>
      <c r="K357" s="47" t="str">
        <f>VLOOKUP($A357,'[3]Master From ECAP'!$A:$AJ,11,FALSE)</f>
        <v>kWh</v>
      </c>
      <c r="L357" s="47">
        <f>VLOOKUP($A357,'[3]Master From ECAP'!$A:$AJ,12,FALSE)</f>
        <v>53723.821507000001</v>
      </c>
      <c r="M357" s="47" t="s">
        <v>46</v>
      </c>
      <c r="AF357" s="48">
        <f>VLOOKUP($A357,'[3]Calculated Master'!$A:$P,13,FALSE)</f>
        <v>122924.32965331283</v>
      </c>
      <c r="AG357" s="49">
        <f>IF(F357&gt;0,VLOOKUP($A357,'[3]Calculated Master'!$A:$P,14,FALSE),"")</f>
        <v>46.06117680803802</v>
      </c>
      <c r="AH357" s="49" t="str">
        <f>IF(I357&gt;0,VLOOKUP($A357,'[3]Calculated Master'!$A:$P,15,FALSE),"")</f>
        <v/>
      </c>
      <c r="AI357" s="47" t="str">
        <f>VLOOKUP($A357,'[3]Master From ECAP'!$A:$AJ,35,FALSE)</f>
        <v>CHRIA</v>
      </c>
      <c r="AJ357" s="47" t="str">
        <f>VLOOKUP($A357,'[3]Master From ECAP'!$A:$AJ,36,FALSE)</f>
        <v>Indoor Sports Arena</v>
      </c>
    </row>
    <row r="358" spans="1:36" ht="15">
      <c r="A358" s="46" t="s">
        <v>401</v>
      </c>
      <c r="B358" s="47" t="str">
        <f>VLOOKUP(VLOOKUP(A358,'[3]Calculated Master'!A:Z,2,FALSE),'[3]Conversion Factors'!A:C,2,FALSE)</f>
        <v>Indoor sports arenas</v>
      </c>
      <c r="C358" s="47" t="str">
        <f>VLOOKUP($A358,'[3]Master From ECAP'!$A:$AJ,3,FALSE)</f>
        <v>6000 Leslie St</v>
      </c>
      <c r="D358" s="47" t="str">
        <f>VLOOKUP($A358,'[3]Master From ECAP'!$A:$AJ,4,FALSE)</f>
        <v>North York</v>
      </c>
      <c r="E358" s="47" t="str">
        <f>VLOOKUP($A358,'[3]Master From ECAP'!$A:$AJ,5,FALSE)</f>
        <v>M2H 1J9</v>
      </c>
      <c r="F358" s="47">
        <f>VLOOKUP($A358,'[3]Master From ECAP'!$A:$AJ,6,FALSE)</f>
        <v>34348</v>
      </c>
      <c r="G358" s="47" t="s">
        <v>53</v>
      </c>
      <c r="H358" s="47">
        <f>VLOOKUP($A358,'[3]Master From ECAP'!$A:$AJ,8,FALSE)</f>
        <v>100</v>
      </c>
      <c r="I358" s="47">
        <f>VLOOKUP($A358,'[3]Master From ECAP'!$A:$AJ,9,FALSE)</f>
        <v>0</v>
      </c>
      <c r="J358" s="47">
        <f>VLOOKUP($A358,'[3]Master From ECAP'!$A:$AJ,10,FALSE)</f>
        <v>1491895.4920320001</v>
      </c>
      <c r="K358" s="47" t="str">
        <f>VLOOKUP($A358,'[3]Master From ECAP'!$A:$AJ,11,FALSE)</f>
        <v>kWh</v>
      </c>
      <c r="L358" s="47">
        <f>VLOOKUP($A358,'[3]Master From ECAP'!$A:$AJ,12,FALSE)</f>
        <v>197102.80364500001</v>
      </c>
      <c r="M358" s="47" t="s">
        <v>46</v>
      </c>
      <c r="AF358" s="48">
        <f>VLOOKUP($A358,'[3]Calculated Master'!$A:$P,13,FALSE)</f>
        <v>434110.04473765008</v>
      </c>
      <c r="AG358" s="49">
        <f>IF(F358&gt;0,VLOOKUP($A358,'[3]Calculated Master'!$A:$P,14,FALSE),"")</f>
        <v>104.01380964627009</v>
      </c>
      <c r="AH358" s="49" t="str">
        <f>IF(I358&gt;0,VLOOKUP($A358,'[3]Calculated Master'!$A:$P,15,FALSE),"")</f>
        <v/>
      </c>
      <c r="AI358" s="47" t="str">
        <f>VLOOKUP($A358,'[3]Master From ECAP'!$A:$AJ,35,FALSE)</f>
        <v>CUMMA</v>
      </c>
      <c r="AJ358" s="47" t="str">
        <f>VLOOKUP($A358,'[3]Master From ECAP'!$A:$AJ,36,FALSE)</f>
        <v>Indoor Sports Arena</v>
      </c>
    </row>
    <row r="359" spans="1:36" ht="15">
      <c r="A359" s="46" t="s">
        <v>402</v>
      </c>
      <c r="B359" s="47" t="str">
        <f>VLOOKUP(VLOOKUP(A359,'[3]Calculated Master'!A:Z,2,FALSE),'[3]Conversion Factors'!A:C,2,FALSE)</f>
        <v>Indoor sports arenas</v>
      </c>
      <c r="C359" s="47" t="str">
        <f>VLOOKUP($A359,'[3]Master From ECAP'!$A:$AJ,3,FALSE)</f>
        <v>1030 Don Mills Rd</v>
      </c>
      <c r="D359" s="47" t="str">
        <f>VLOOKUP($A359,'[3]Master From ECAP'!$A:$AJ,4,FALSE)</f>
        <v>North York</v>
      </c>
      <c r="E359" s="47" t="str">
        <f>VLOOKUP($A359,'[3]Master From ECAP'!$A:$AJ,5,FALSE)</f>
        <v>M3C 1W6</v>
      </c>
      <c r="F359" s="47">
        <f>VLOOKUP($A359,'[3]Master From ECAP'!$A:$AJ,6,FALSE)</f>
        <v>27857</v>
      </c>
      <c r="G359" s="47" t="s">
        <v>53</v>
      </c>
      <c r="H359" s="47">
        <f>VLOOKUP($A359,'[3]Master From ECAP'!$A:$AJ,8,FALSE)</f>
        <v>100</v>
      </c>
      <c r="I359" s="47">
        <f>VLOOKUP($A359,'[3]Master From ECAP'!$A:$AJ,9,FALSE)</f>
        <v>0</v>
      </c>
      <c r="J359" s="47">
        <f>VLOOKUP($A359,'[3]Master From ECAP'!$A:$AJ,10,FALSE)</f>
        <v>532795.44640500005</v>
      </c>
      <c r="K359" s="47" t="str">
        <f>VLOOKUP($A359,'[3]Master From ECAP'!$A:$AJ,11,FALSE)</f>
        <v>kWh</v>
      </c>
      <c r="L359" s="47">
        <f>VLOOKUP($A359,'[3]Master From ECAP'!$A:$AJ,12,FALSE)</f>
        <v>64553.288661999999</v>
      </c>
      <c r="M359" s="47" t="s">
        <v>46</v>
      </c>
      <c r="AF359" s="48">
        <f>VLOOKUP($A359,'[3]Calculated Master'!$A:$P,13,FALSE)</f>
        <v>143943.05479451478</v>
      </c>
      <c r="AG359" s="49">
        <f>IF(F359&gt;0,VLOOKUP($A359,'[3]Calculated Master'!$A:$P,14,FALSE),"")</f>
        <v>43.589419767939333</v>
      </c>
      <c r="AH359" s="49" t="str">
        <f>IF(I359&gt;0,VLOOKUP($A359,'[3]Calculated Master'!$A:$P,15,FALSE),"")</f>
        <v/>
      </c>
      <c r="AI359" s="47" t="str">
        <f>VLOOKUP($A359,'[3]Master From ECAP'!$A:$AJ,35,FALSE)</f>
        <v>DONMA</v>
      </c>
      <c r="AJ359" s="47" t="str">
        <f>VLOOKUP($A359,'[3]Master From ECAP'!$A:$AJ,36,FALSE)</f>
        <v>Indoor Sports Arena</v>
      </c>
    </row>
    <row r="360" spans="1:36" ht="15">
      <c r="A360" s="46" t="s">
        <v>403</v>
      </c>
      <c r="B360" s="47" t="str">
        <f>VLOOKUP(VLOOKUP(A360,'[3]Calculated Master'!A:Z,2,FALSE),'[3]Conversion Factors'!A:C,2,FALSE)</f>
        <v>Indoor sports arenas</v>
      </c>
      <c r="C360" s="47" t="str">
        <f>VLOOKUP($A360,'[3]Master From ECAP'!$A:$AJ,3,FALSE)</f>
        <v>1633 Wilson Ave</v>
      </c>
      <c r="D360" s="47" t="str">
        <f>VLOOKUP($A360,'[3]Master From ECAP'!$A:$AJ,4,FALSE)</f>
        <v>North York</v>
      </c>
      <c r="E360" s="47" t="str">
        <f>VLOOKUP($A360,'[3]Master From ECAP'!$A:$AJ,5,FALSE)</f>
        <v>M3L 1A5</v>
      </c>
      <c r="F360" s="47">
        <f>VLOOKUP($A360,'[3]Master From ECAP'!$A:$AJ,6,FALSE)</f>
        <v>34218</v>
      </c>
      <c r="G360" s="47" t="s">
        <v>53</v>
      </c>
      <c r="H360" s="47">
        <f>VLOOKUP($A360,'[3]Master From ECAP'!$A:$AJ,8,FALSE)</f>
        <v>100</v>
      </c>
      <c r="I360" s="47">
        <f>VLOOKUP($A360,'[3]Master From ECAP'!$A:$AJ,9,FALSE)</f>
        <v>0</v>
      </c>
      <c r="J360" s="47">
        <f>VLOOKUP($A360,'[3]Master From ECAP'!$A:$AJ,10,FALSE)</f>
        <v>672507.91622600006</v>
      </c>
      <c r="K360" s="47" t="str">
        <f>VLOOKUP($A360,'[3]Master From ECAP'!$A:$AJ,11,FALSE)</f>
        <v>kWh</v>
      </c>
      <c r="L360" s="47">
        <f>VLOOKUP($A360,'[3]Master From ECAP'!$A:$AJ,12,FALSE)</f>
        <v>64862.449111000002</v>
      </c>
      <c r="M360" s="47" t="s">
        <v>46</v>
      </c>
      <c r="AF360" s="48">
        <f>VLOOKUP($A360,'[3]Calculated Master'!$A:$P,13,FALSE)</f>
        <v>150118.8626007156</v>
      </c>
      <c r="AG360" s="49">
        <f>IF(F360&gt;0,VLOOKUP($A360,'[3]Calculated Master'!$A:$P,14,FALSE),"")</f>
        <v>39.664715862387958</v>
      </c>
      <c r="AH360" s="49" t="str">
        <f>IF(I360&gt;0,VLOOKUP($A360,'[3]Calculated Master'!$A:$P,15,FALSE),"")</f>
        <v/>
      </c>
      <c r="AI360" s="47" t="str">
        <f>VLOOKUP($A360,'[3]Master From ECAP'!$A:$AJ,35,FALSE)</f>
        <v>DOWNA</v>
      </c>
      <c r="AJ360" s="47" t="str">
        <f>VLOOKUP($A360,'[3]Master From ECAP'!$A:$AJ,36,FALSE)</f>
        <v>Indoor Sports Arena</v>
      </c>
    </row>
    <row r="361" spans="1:36" ht="15">
      <c r="A361" s="46" t="s">
        <v>404</v>
      </c>
      <c r="B361" s="47" t="str">
        <f>VLOOKUP(VLOOKUP(A361,'[3]Calculated Master'!A:Z,2,FALSE),'[3]Conversion Factors'!A:C,2,FALSE)</f>
        <v>Indoor sports arenas</v>
      </c>
      <c r="C361" s="47" t="str">
        <f>VLOOKUP($A361,'[3]Master From ECAP'!$A:$AJ,3,FALSE)</f>
        <v>888 Cosburn Ave</v>
      </c>
      <c r="D361" s="47" t="str">
        <f>VLOOKUP($A361,'[3]Master From ECAP'!$A:$AJ,4,FALSE)</f>
        <v>Toronto</v>
      </c>
      <c r="E361" s="47" t="str">
        <f>VLOOKUP($A361,'[3]Master From ECAP'!$A:$AJ,5,FALSE)</f>
        <v>M4C 2W6</v>
      </c>
      <c r="F361" s="47">
        <f>VLOOKUP($A361,'[3]Master From ECAP'!$A:$AJ,6,FALSE)</f>
        <v>30257</v>
      </c>
      <c r="G361" s="47" t="s">
        <v>53</v>
      </c>
      <c r="H361" s="47">
        <f>VLOOKUP($A361,'[3]Master From ECAP'!$A:$AJ,8,FALSE)</f>
        <v>100</v>
      </c>
      <c r="I361" s="47">
        <f>VLOOKUP($A361,'[3]Master From ECAP'!$A:$AJ,9,FALSE)</f>
        <v>0</v>
      </c>
      <c r="J361" s="47">
        <f>VLOOKUP($A361,'[3]Master From ECAP'!$A:$AJ,10,FALSE)</f>
        <v>864049.55177499994</v>
      </c>
      <c r="K361" s="47" t="str">
        <f>VLOOKUP($A361,'[3]Master From ECAP'!$A:$AJ,11,FALSE)</f>
        <v>kWh</v>
      </c>
      <c r="L361" s="47">
        <f>VLOOKUP($A361,'[3]Master From ECAP'!$A:$AJ,12,FALSE)</f>
        <v>72997.174171999999</v>
      </c>
      <c r="M361" s="47" t="s">
        <v>46</v>
      </c>
      <c r="AF361" s="48">
        <f>VLOOKUP($A361,'[3]Calculated Master'!$A:$P,13,FALSE)</f>
        <v>173233.98387380669</v>
      </c>
      <c r="AG361" s="49">
        <f>IF(F361&gt;0,VLOOKUP($A361,'[3]Calculated Master'!$A:$P,14,FALSE),"")</f>
        <v>54.026041029344739</v>
      </c>
      <c r="AH361" s="49" t="str">
        <f>IF(I361&gt;0,VLOOKUP($A361,'[3]Calculated Master'!$A:$P,15,FALSE),"")</f>
        <v/>
      </c>
      <c r="AI361" s="47" t="str">
        <f>VLOOKUP($A361,'[3]Master From ECAP'!$A:$AJ,35,FALSE)</f>
        <v>EASTA</v>
      </c>
      <c r="AJ361" s="47" t="str">
        <f>VLOOKUP($A361,'[3]Master From ECAP'!$A:$AJ,36,FALSE)</f>
        <v>Indoor Sports Arena</v>
      </c>
    </row>
    <row r="362" spans="1:36" ht="15">
      <c r="A362" s="46" t="s">
        <v>405</v>
      </c>
      <c r="B362" s="47" t="str">
        <f>VLOOKUP(VLOOKUP(A362,'[3]Calculated Master'!A:Z,2,FALSE),'[3]Conversion Factors'!A:C,2,FALSE)</f>
        <v>Indoor sports arenas</v>
      </c>
      <c r="C362" s="47" t="str">
        <f>VLOOKUP($A362,'[3]Master From ECAP'!$A:$AJ,3,FALSE)</f>
        <v>56 Centennial Pk Rd</v>
      </c>
      <c r="D362" s="47" t="str">
        <f>VLOOKUP($A362,'[3]Master From ECAP'!$A:$AJ,4,FALSE)</f>
        <v>Etobicoke</v>
      </c>
      <c r="E362" s="47" t="str">
        <f>VLOOKUP($A362,'[3]Master From ECAP'!$A:$AJ,5,FALSE)</f>
        <v>M9C 5N3</v>
      </c>
      <c r="F362" s="47">
        <f>VLOOKUP($A362,'[3]Master From ECAP'!$A:$AJ,6,FALSE)</f>
        <v>72050</v>
      </c>
      <c r="G362" s="47" t="s">
        <v>53</v>
      </c>
      <c r="H362" s="47">
        <f>VLOOKUP($A362,'[3]Master From ECAP'!$A:$AJ,8,FALSE)</f>
        <v>100</v>
      </c>
      <c r="I362" s="47">
        <f>VLOOKUP($A362,'[3]Master From ECAP'!$A:$AJ,9,FALSE)</f>
        <v>0</v>
      </c>
      <c r="J362" s="47">
        <f>VLOOKUP($A362,'[3]Master From ECAP'!$A:$AJ,10,FALSE)</f>
        <v>1481887.1260159998</v>
      </c>
      <c r="K362" s="47" t="str">
        <f>VLOOKUP($A362,'[3]Master From ECAP'!$A:$AJ,11,FALSE)</f>
        <v>kWh</v>
      </c>
      <c r="L362" s="47">
        <f>VLOOKUP($A362,'[3]Master From ECAP'!$A:$AJ,12,FALSE)</f>
        <v>61126.024944999997</v>
      </c>
      <c r="M362" s="47" t="s">
        <v>46</v>
      </c>
      <c r="AF362" s="48">
        <f>VLOOKUP($A362,'[3]Calculated Master'!$A:$P,13,FALSE)</f>
        <v>175395.98336840706</v>
      </c>
      <c r="AG362" s="49">
        <f>IF(F362&gt;0,VLOOKUP($A362,'[3]Calculated Master'!$A:$P,14,FALSE),"")</f>
        <v>29.523738255271429</v>
      </c>
      <c r="AH362" s="49" t="str">
        <f>IF(I362&gt;0,VLOOKUP($A362,'[3]Calculated Master'!$A:$P,15,FALSE),"")</f>
        <v/>
      </c>
      <c r="AI362" s="47" t="str">
        <f>VLOOKUP($A362,'[3]Master From ECAP'!$A:$AJ,35,FALSE)</f>
        <v>ETCEA</v>
      </c>
      <c r="AJ362" s="47" t="str">
        <f>VLOOKUP($A362,'[3]Master From ECAP'!$A:$AJ,36,FALSE)</f>
        <v>Indoor Sports Arena</v>
      </c>
    </row>
    <row r="363" spans="1:36" ht="15">
      <c r="A363" s="46" t="s">
        <v>406</v>
      </c>
      <c r="B363" s="47" t="str">
        <f>VLOOKUP(VLOOKUP(A363,'[3]Calculated Master'!A:Z,2,FALSE),'[3]Conversion Factors'!A:C,2,FALSE)</f>
        <v>Indoor sports arenas</v>
      </c>
      <c r="C363" s="47" t="str">
        <f>VLOOKUP($A363,'[3]Master From ECAP'!$A:$AJ,3,FALSE)</f>
        <v>30 Slidell Cres</v>
      </c>
      <c r="D363" s="47" t="str">
        <f>VLOOKUP($A363,'[3]Master From ECAP'!$A:$AJ,4,FALSE)</f>
        <v>North York</v>
      </c>
      <c r="E363" s="47" t="str">
        <f>VLOOKUP($A363,'[3]Master From ECAP'!$A:$AJ,5,FALSE)</f>
        <v>M3A 2C4</v>
      </c>
      <c r="F363" s="47">
        <f>VLOOKUP($A363,'[3]Master From ECAP'!$A:$AJ,6,FALSE)</f>
        <v>26307</v>
      </c>
      <c r="G363" s="47" t="s">
        <v>53</v>
      </c>
      <c r="H363" s="47">
        <f>VLOOKUP($A363,'[3]Master From ECAP'!$A:$AJ,8,FALSE)</f>
        <v>100</v>
      </c>
      <c r="I363" s="47">
        <f>VLOOKUP($A363,'[3]Master From ECAP'!$A:$AJ,9,FALSE)</f>
        <v>0</v>
      </c>
      <c r="J363" s="47">
        <f>VLOOKUP($A363,'[3]Master From ECAP'!$A:$AJ,10,FALSE)</f>
        <v>384340.25495600002</v>
      </c>
      <c r="K363" s="47" t="str">
        <f>VLOOKUP($A363,'[3]Master From ECAP'!$A:$AJ,11,FALSE)</f>
        <v>kWh</v>
      </c>
      <c r="L363" s="47">
        <f>VLOOKUP($A363,'[3]Master From ECAP'!$A:$AJ,12,FALSE)</f>
        <v>51410.954550000002</v>
      </c>
      <c r="M363" s="47" t="s">
        <v>46</v>
      </c>
      <c r="AF363" s="48">
        <f>VLOOKUP($A363,'[3]Calculated Master'!$A:$P,13,FALSE)</f>
        <v>113038.4864473295</v>
      </c>
      <c r="AG363" s="49">
        <f>IF(F363&gt;0,VLOOKUP($A363,'[3]Calculated Master'!$A:$P,14,FALSE),"")</f>
        <v>35.240595555992272</v>
      </c>
      <c r="AH363" s="49" t="str">
        <f>IF(I363&gt;0,VLOOKUP($A363,'[3]Calculated Master'!$A:$P,15,FALSE),"")</f>
        <v/>
      </c>
      <c r="AI363" s="47" t="str">
        <f>VLOOKUP($A363,'[3]Master From ECAP'!$A:$AJ,35,FALSE)</f>
        <v>FENSA</v>
      </c>
      <c r="AJ363" s="47" t="str">
        <f>VLOOKUP($A363,'[3]Master From ECAP'!$A:$AJ,36,FALSE)</f>
        <v>Indoor Sports Arena</v>
      </c>
    </row>
    <row r="364" spans="1:36" ht="15">
      <c r="A364" s="46" t="s">
        <v>407</v>
      </c>
      <c r="B364" s="47" t="str">
        <f>VLOOKUP(VLOOKUP(A364,'[3]Calculated Master'!A:Z,2,FALSE),'[3]Conversion Factors'!A:C,2,FALSE)</f>
        <v>Indoor sports arenas</v>
      </c>
      <c r="C364" s="47" t="str">
        <f>VLOOKUP($A364,'[3]Master From ECAP'!$A:$AJ,3,FALSE)</f>
        <v>165 Grenoble Dr.</v>
      </c>
      <c r="D364" s="47" t="str">
        <f>VLOOKUP($A364,'[3]Master From ECAP'!$A:$AJ,4,FALSE)</f>
        <v>North York</v>
      </c>
      <c r="E364" s="47" t="str">
        <f>VLOOKUP($A364,'[3]Master From ECAP'!$A:$AJ,5,FALSE)</f>
        <v>M3C 3E7</v>
      </c>
      <c r="F364" s="47">
        <f>VLOOKUP($A364,'[3]Master From ECAP'!$A:$AJ,6,FALSE)</f>
        <v>25640</v>
      </c>
      <c r="G364" s="47" t="s">
        <v>53</v>
      </c>
      <c r="H364" s="47">
        <f>VLOOKUP($A364,'[3]Master From ECAP'!$A:$AJ,8,FALSE)</f>
        <v>100</v>
      </c>
      <c r="I364" s="47">
        <f>VLOOKUP($A364,'[3]Master From ECAP'!$A:$AJ,9,FALSE)</f>
        <v>0</v>
      </c>
      <c r="J364" s="47">
        <f>VLOOKUP($A364,'[3]Master From ECAP'!$A:$AJ,10,FALSE)</f>
        <v>440580.47077799996</v>
      </c>
      <c r="K364" s="47" t="str">
        <f>VLOOKUP($A364,'[3]Master From ECAP'!$A:$AJ,11,FALSE)</f>
        <v>kWh</v>
      </c>
      <c r="L364" s="47">
        <f>VLOOKUP($A364,'[3]Master From ECAP'!$A:$AJ,12,FALSE)</f>
        <v>25467.363635999998</v>
      </c>
      <c r="M364" s="47" t="s">
        <v>46</v>
      </c>
      <c r="AF364" s="48">
        <f>VLOOKUP($A364,'[3]Calculated Master'!$A:$P,13,FALSE)</f>
        <v>66003.314856792829</v>
      </c>
      <c r="AG364" s="49">
        <f>IF(F364&gt;0,VLOOKUP($A364,'[3]Calculated Master'!$A:$P,14,FALSE),"")</f>
        <v>27.669065768713939</v>
      </c>
      <c r="AH364" s="49" t="str">
        <f>IF(I364&gt;0,VLOOKUP($A364,'[3]Calculated Master'!$A:$P,15,FALSE),"")</f>
        <v/>
      </c>
      <c r="AI364" s="47" t="str">
        <f>VLOOKUP($A364,'[3]Master From ECAP'!$A:$AJ,35,FALSE)</f>
        <v>FLEMA</v>
      </c>
      <c r="AJ364" s="47" t="str">
        <f>VLOOKUP($A364,'[3]Master From ECAP'!$A:$AJ,36,FALSE)</f>
        <v>Indoor Sports Arena</v>
      </c>
    </row>
    <row r="365" spans="1:36" ht="15">
      <c r="A365" s="46" t="s">
        <v>408</v>
      </c>
      <c r="B365" s="47" t="str">
        <f>VLOOKUP(VLOOKUP(A365,'[3]Calculated Master'!A:Z,2,FALSE),'[3]Conversion Factors'!A:C,2,FALSE)</f>
        <v>Indoor sports arenas</v>
      </c>
      <c r="C365" s="47" t="str">
        <f>VLOOKUP($A365,'[3]Master From ECAP'!$A:$AJ,3,FALSE)</f>
        <v>340 Chaplin Cres</v>
      </c>
      <c r="D365" s="47" t="str">
        <f>VLOOKUP($A365,'[3]Master From ECAP'!$A:$AJ,4,FALSE)</f>
        <v>Toronto</v>
      </c>
      <c r="E365" s="47" t="str">
        <f>VLOOKUP($A365,'[3]Master From ECAP'!$A:$AJ,5,FALSE)</f>
        <v>M5N 2N3</v>
      </c>
      <c r="F365" s="47">
        <f>VLOOKUP($A365,'[3]Master From ECAP'!$A:$AJ,6,FALSE)</f>
        <v>40666</v>
      </c>
      <c r="G365" s="47" t="s">
        <v>53</v>
      </c>
      <c r="H365" s="47">
        <f>VLOOKUP($A365,'[3]Master From ECAP'!$A:$AJ,8,FALSE)</f>
        <v>100</v>
      </c>
      <c r="I365" s="47">
        <f>VLOOKUP($A365,'[3]Master From ECAP'!$A:$AJ,9,FALSE)</f>
        <v>0</v>
      </c>
      <c r="J365" s="47">
        <f>VLOOKUP($A365,'[3]Master From ECAP'!$A:$AJ,10,FALSE)</f>
        <v>1168520.2256</v>
      </c>
      <c r="K365" s="47" t="str">
        <f>VLOOKUP($A365,'[3]Master From ECAP'!$A:$AJ,11,FALSE)</f>
        <v>kWh</v>
      </c>
      <c r="L365" s="47">
        <f>VLOOKUP($A365,'[3]Master From ECAP'!$A:$AJ,12,FALSE)</f>
        <v>0</v>
      </c>
      <c r="M365" s="47" t="s">
        <v>46</v>
      </c>
      <c r="AF365" s="48">
        <f>VLOOKUP($A365,'[3]Calculated Master'!$A:$P,13,FALSE)</f>
        <v>46740.809024000002</v>
      </c>
      <c r="AG365" s="49">
        <f>IF(F365&gt;0,VLOOKUP($A365,'[3]Calculated Master'!$A:$P,14,FALSE),"")</f>
        <v>28.734694694198431</v>
      </c>
      <c r="AH365" s="49" t="str">
        <f>IF(I365&gt;0,VLOOKUP($A365,'[3]Calculated Master'!$A:$P,15,FALSE),"")</f>
        <v/>
      </c>
      <c r="AI365" s="47" t="str">
        <f>VLOOKUP($A365,'[3]Master From ECAP'!$A:$AJ,35,FALSE)</f>
        <v>FOREA</v>
      </c>
      <c r="AJ365" s="47" t="str">
        <f>VLOOKUP($A365,'[3]Master From ECAP'!$A:$AJ,36,FALSE)</f>
        <v>Indoor Sports Arena</v>
      </c>
    </row>
    <row r="366" spans="1:36" ht="15">
      <c r="A366" s="46" t="s">
        <v>409</v>
      </c>
      <c r="B366" s="47" t="str">
        <f>VLOOKUP(VLOOKUP(A366,'[3]Calculated Master'!A:Z,2,FALSE),'[3]Conversion Factors'!A:C,2,FALSE)</f>
        <v>Indoor sports arenas</v>
      </c>
      <c r="C366" s="47" t="str">
        <f>VLOOKUP($A366,'[3]Master From ECAP'!$A:$AJ,3,FALSE)</f>
        <v>215 Ryding Av</v>
      </c>
      <c r="D366" s="47" t="str">
        <f>VLOOKUP($A366,'[3]Master From ECAP'!$A:$AJ,4,FALSE)</f>
        <v>Toronto</v>
      </c>
      <c r="E366" s="47" t="str">
        <f>VLOOKUP($A366,'[3]Master From ECAP'!$A:$AJ,5,FALSE)</f>
        <v>M6N 3V4</v>
      </c>
      <c r="F366" s="47">
        <f>VLOOKUP($A366,'[3]Master From ECAP'!$A:$AJ,6,FALSE)</f>
        <v>41786</v>
      </c>
      <c r="G366" s="47" t="s">
        <v>53</v>
      </c>
      <c r="H366" s="47">
        <f>VLOOKUP($A366,'[3]Master From ECAP'!$A:$AJ,8,FALSE)</f>
        <v>100</v>
      </c>
      <c r="I366" s="47">
        <f>VLOOKUP($A366,'[3]Master From ECAP'!$A:$AJ,9,FALSE)</f>
        <v>0</v>
      </c>
      <c r="J366" s="47">
        <f>VLOOKUP($A366,'[3]Master From ECAP'!$A:$AJ,10,FALSE)</f>
        <v>698892.7733329999</v>
      </c>
      <c r="K366" s="47" t="str">
        <f>VLOOKUP($A366,'[3]Master From ECAP'!$A:$AJ,11,FALSE)</f>
        <v>kWh</v>
      </c>
      <c r="L366" s="47">
        <f>VLOOKUP($A366,'[3]Master From ECAP'!$A:$AJ,12,FALSE)</f>
        <v>0</v>
      </c>
      <c r="M366" s="47" t="s">
        <v>46</v>
      </c>
      <c r="AF366" s="48">
        <f>VLOOKUP($A366,'[3]Calculated Master'!$A:$P,13,FALSE)</f>
        <v>27955.710933319995</v>
      </c>
      <c r="AG366" s="49">
        <f>IF(F366&gt;0,VLOOKUP($A366,'[3]Calculated Master'!$A:$P,14,FALSE),"")</f>
        <v>16.725594347059353</v>
      </c>
      <c r="AH366" s="49" t="str">
        <f>IF(I366&gt;0,VLOOKUP($A366,'[3]Calculated Master'!$A:$P,15,FALSE),"")</f>
        <v/>
      </c>
      <c r="AI366" s="47" t="str">
        <f>VLOOKUP($A366,'[3]Master From ECAP'!$A:$AJ,35,FALSE)</f>
        <v>GEORA</v>
      </c>
      <c r="AJ366" s="47" t="str">
        <f>VLOOKUP($A366,'[3]Master From ECAP'!$A:$AJ,36,FALSE)</f>
        <v>Indoor Sports Arena</v>
      </c>
    </row>
    <row r="367" spans="1:36" ht="15">
      <c r="A367" s="46" t="s">
        <v>410</v>
      </c>
      <c r="B367" s="47" t="str">
        <f>VLOOKUP(VLOOKUP(A367,'[3]Calculated Master'!A:Z,2,FALSE),'[3]Conversion Factors'!A:C,2,FALSE)</f>
        <v>Indoor sports arenas</v>
      </c>
      <c r="C367" s="47" t="str">
        <f>VLOOKUP($A367,'[3]Master From ECAP'!$A:$AJ,3,FALSE)</f>
        <v>3383 Weston Rd</v>
      </c>
      <c r="D367" s="47" t="str">
        <f>VLOOKUP($A367,'[3]Master From ECAP'!$A:$AJ,4,FALSE)</f>
        <v>North York</v>
      </c>
      <c r="E367" s="47" t="str">
        <f>VLOOKUP($A367,'[3]Master From ECAP'!$A:$AJ,5,FALSE)</f>
        <v>M9M 2V9</v>
      </c>
      <c r="F367" s="47">
        <f>VLOOKUP($A367,'[3]Master From ECAP'!$A:$AJ,6,FALSE)</f>
        <v>26307</v>
      </c>
      <c r="G367" s="47" t="s">
        <v>53</v>
      </c>
      <c r="H367" s="47">
        <f>VLOOKUP($A367,'[3]Master From ECAP'!$A:$AJ,8,FALSE)</f>
        <v>100</v>
      </c>
      <c r="I367" s="47">
        <f>VLOOKUP($A367,'[3]Master From ECAP'!$A:$AJ,9,FALSE)</f>
        <v>0</v>
      </c>
      <c r="J367" s="47">
        <f>VLOOKUP($A367,'[3]Master From ECAP'!$A:$AJ,10,FALSE)</f>
        <v>355181.48484800005</v>
      </c>
      <c r="K367" s="47" t="str">
        <f>VLOOKUP($A367,'[3]Master From ECAP'!$A:$AJ,11,FALSE)</f>
        <v>kWh</v>
      </c>
      <c r="L367" s="47">
        <f>VLOOKUP($A367,'[3]Master From ECAP'!$A:$AJ,12,FALSE)</f>
        <v>60105.997107999996</v>
      </c>
      <c r="M367" s="47" t="s">
        <v>46</v>
      </c>
      <c r="AF367" s="48">
        <f>VLOOKUP($A367,'[3]Calculated Master'!$A:$P,13,FALSE)</f>
        <v>128390.02104001652</v>
      </c>
      <c r="AG367" s="49">
        <f>IF(F367&gt;0,VLOOKUP($A367,'[3]Calculated Master'!$A:$P,14,FALSE),"")</f>
        <v>37.621425046690341</v>
      </c>
      <c r="AH367" s="49" t="str">
        <f>IF(I367&gt;0,VLOOKUP($A367,'[3]Calculated Master'!$A:$P,15,FALSE),"")</f>
        <v/>
      </c>
      <c r="AI367" s="47" t="str">
        <f>VLOOKUP($A367,'[3]Master From ECAP'!$A:$AJ,35,FALSE)</f>
        <v>HABIA</v>
      </c>
      <c r="AJ367" s="47" t="str">
        <f>VLOOKUP($A367,'[3]Master From ECAP'!$A:$AJ,36,FALSE)</f>
        <v>Indoor Sports Arena</v>
      </c>
    </row>
    <row r="368" spans="1:36" ht="15">
      <c r="A368" s="46" t="s">
        <v>411</v>
      </c>
      <c r="B368" s="47" t="str">
        <f>VLOOKUP(VLOOKUP(A368,'[3]Calculated Master'!A:Z,2,FALSE),'[3]Conversion Factors'!A:C,2,FALSE)</f>
        <v>Indoor sports arenas</v>
      </c>
      <c r="C368" s="47" t="str">
        <f>VLOOKUP($A368,'[3]Master From ECAP'!$A:$AJ,3,FALSE)</f>
        <v>580 Finch Ave. W</v>
      </c>
      <c r="D368" s="47" t="str">
        <f>VLOOKUP($A368,'[3]Master From ECAP'!$A:$AJ,4,FALSE)</f>
        <v>North York</v>
      </c>
      <c r="E368" s="47" t="str">
        <f>VLOOKUP($A368,'[3]Master From ECAP'!$A:$AJ,5,FALSE)</f>
        <v>M2R 1N7</v>
      </c>
      <c r="F368" s="47">
        <f>VLOOKUP($A368,'[3]Master From ECAP'!$A:$AJ,6,FALSE)</f>
        <v>42270</v>
      </c>
      <c r="G368" s="47" t="s">
        <v>53</v>
      </c>
      <c r="H368" s="47">
        <f>VLOOKUP($A368,'[3]Master From ECAP'!$A:$AJ,8,FALSE)</f>
        <v>100</v>
      </c>
      <c r="I368" s="47">
        <f>VLOOKUP($A368,'[3]Master From ECAP'!$A:$AJ,9,FALSE)</f>
        <v>0</v>
      </c>
      <c r="J368" s="47">
        <f>VLOOKUP($A368,'[3]Master From ECAP'!$A:$AJ,10,FALSE)</f>
        <v>852791.9952580001</v>
      </c>
      <c r="K368" s="47" t="str">
        <f>VLOOKUP($A368,'[3]Master From ECAP'!$A:$AJ,11,FALSE)</f>
        <v>kWh</v>
      </c>
      <c r="L368" s="47">
        <f>VLOOKUP($A368,'[3]Master From ECAP'!$A:$AJ,12,FALSE)</f>
        <v>137210.7775</v>
      </c>
      <c r="M368" s="47" t="s">
        <v>46</v>
      </c>
      <c r="AF368" s="48">
        <f>VLOOKUP($A368,'[3]Calculated Master'!$A:$P,13,FALSE)</f>
        <v>294769.62171929504</v>
      </c>
      <c r="AG368" s="49">
        <f>IF(F368&gt;0,VLOOKUP($A368,'[3]Calculated Master'!$A:$P,14,FALSE),"")</f>
        <v>54.442752486992873</v>
      </c>
      <c r="AH368" s="49" t="str">
        <f>IF(I368&gt;0,VLOOKUP($A368,'[3]Calculated Master'!$A:$P,15,FALSE),"")</f>
        <v/>
      </c>
      <c r="AI368" s="47" t="str">
        <f>VLOOKUP($A368,'[3]Master From ECAP'!$A:$AJ,35,FALSE)</f>
        <v>NYCEA</v>
      </c>
      <c r="AJ368" s="47" t="str">
        <f>VLOOKUP($A368,'[3]Master From ECAP'!$A:$AJ,36,FALSE)</f>
        <v>Indoor Sports Arena</v>
      </c>
    </row>
    <row r="369" spans="1:36" ht="15">
      <c r="A369" s="46" t="s">
        <v>412</v>
      </c>
      <c r="B369" s="47" t="str">
        <f>VLOOKUP(VLOOKUP(A369,'[3]Calculated Master'!A:Z,2,FALSE),'[3]Conversion Factors'!A:C,2,FALSE)</f>
        <v>Indoor sports arenas</v>
      </c>
      <c r="C369" s="47" t="str">
        <f>VLOOKUP($A369,'[3]Master From ECAP'!$A:$AJ,3,FALSE)</f>
        <v>4100 Dundas St W</v>
      </c>
      <c r="D369" s="47" t="str">
        <f>VLOOKUP($A369,'[3]Master From ECAP'!$A:$AJ,4,FALSE)</f>
        <v>Toronto</v>
      </c>
      <c r="E369" s="47" t="str">
        <f>VLOOKUP($A369,'[3]Master From ECAP'!$A:$AJ,5,FALSE)</f>
        <v>M6S 2T7</v>
      </c>
      <c r="F369" s="47">
        <f>VLOOKUP($A369,'[3]Master From ECAP'!$A:$AJ,6,FALSE)</f>
        <v>24854</v>
      </c>
      <c r="G369" s="47" t="s">
        <v>53</v>
      </c>
      <c r="H369" s="47">
        <f>VLOOKUP($A369,'[3]Master From ECAP'!$A:$AJ,8,FALSE)</f>
        <v>100</v>
      </c>
      <c r="I369" s="47">
        <f>VLOOKUP($A369,'[3]Master From ECAP'!$A:$AJ,9,FALSE)</f>
        <v>0</v>
      </c>
      <c r="J369" s="47">
        <f>VLOOKUP($A369,'[3]Master From ECAP'!$A:$AJ,10,FALSE)</f>
        <v>498311.870765</v>
      </c>
      <c r="K369" s="47" t="str">
        <f>VLOOKUP($A369,'[3]Master From ECAP'!$A:$AJ,11,FALSE)</f>
        <v>kWh</v>
      </c>
      <c r="L369" s="47">
        <f>VLOOKUP($A369,'[3]Master From ECAP'!$A:$AJ,12,FALSE)</f>
        <v>23495.847905000002</v>
      </c>
      <c r="M369" s="47" t="s">
        <v>46</v>
      </c>
      <c r="AF369" s="48">
        <f>VLOOKUP($A369,'[3]Calculated Master'!$A:$P,13,FALSE)</f>
        <v>64567.302137249455</v>
      </c>
      <c r="AG369" s="49">
        <f>IF(F369&gt;0,VLOOKUP($A369,'[3]Calculated Master'!$A:$P,14,FALSE),"")</f>
        <v>30.029520082127551</v>
      </c>
      <c r="AH369" s="49" t="str">
        <f>IF(I369&gt;0,VLOOKUP($A369,'[3]Calculated Master'!$A:$P,15,FALSE),"")</f>
        <v/>
      </c>
      <c r="AI369" s="47" t="str">
        <f>VLOOKUP($A369,'[3]Master From ECAP'!$A:$AJ,35,FALSE)</f>
        <v>LAMBA</v>
      </c>
      <c r="AJ369" s="47" t="str">
        <f>VLOOKUP($A369,'[3]Master From ECAP'!$A:$AJ,36,FALSE)</f>
        <v>Indoor Sports Arena</v>
      </c>
    </row>
    <row r="370" spans="1:36" ht="15">
      <c r="A370" s="46" t="s">
        <v>413</v>
      </c>
      <c r="B370" s="47" t="str">
        <f>VLOOKUP(VLOOKUP(A370,'[3]Calculated Master'!A:Z,2,FALSE),'[3]Conversion Factors'!A:C,2,FALSE)</f>
        <v>Indoor sports arenas</v>
      </c>
      <c r="C370" s="47" t="str">
        <f>VLOOKUP($A370,'[3]Master From ECAP'!$A:$AJ,3,FALSE)</f>
        <v>75 Arcadian Crcl</v>
      </c>
      <c r="D370" s="47" t="str">
        <f>VLOOKUP($A370,'[3]Master From ECAP'!$A:$AJ,4,FALSE)</f>
        <v>Etobicoke</v>
      </c>
      <c r="E370" s="47" t="str">
        <f>VLOOKUP($A370,'[3]Master From ECAP'!$A:$AJ,5,FALSE)</f>
        <v>M8W 2Z5</v>
      </c>
      <c r="F370" s="47">
        <f>VLOOKUP($A370,'[3]Master From ECAP'!$A:$AJ,6,FALSE)</f>
        <v>25629</v>
      </c>
      <c r="G370" s="47" t="s">
        <v>53</v>
      </c>
      <c r="H370" s="47">
        <f>VLOOKUP($A370,'[3]Master From ECAP'!$A:$AJ,8,FALSE)</f>
        <v>100</v>
      </c>
      <c r="I370" s="47">
        <f>VLOOKUP($A370,'[3]Master From ECAP'!$A:$AJ,9,FALSE)</f>
        <v>0</v>
      </c>
      <c r="J370" s="47">
        <f>VLOOKUP($A370,'[3]Master From ECAP'!$A:$AJ,10,FALSE)</f>
        <v>398481.63333300001</v>
      </c>
      <c r="K370" s="47" t="str">
        <f>VLOOKUP($A370,'[3]Master From ECAP'!$A:$AJ,11,FALSE)</f>
        <v>kWh</v>
      </c>
      <c r="L370" s="47">
        <f>VLOOKUP($A370,'[3]Master From ECAP'!$A:$AJ,12,FALSE)</f>
        <v>40318.323779999999</v>
      </c>
      <c r="M370" s="47" t="s">
        <v>46</v>
      </c>
      <c r="AF370" s="48">
        <f>VLOOKUP($A370,'[3]Calculated Master'!$A:$P,13,FALSE)</f>
        <v>92531.5818349482</v>
      </c>
      <c r="AG370" s="49">
        <f>IF(F370&gt;0,VLOOKUP($A370,'[3]Calculated Master'!$A:$P,14,FALSE),"")</f>
        <v>32.155514341070713</v>
      </c>
      <c r="AH370" s="49" t="str">
        <f>IF(I370&gt;0,VLOOKUP($A370,'[3]Calculated Master'!$A:$P,15,FALSE),"")</f>
        <v/>
      </c>
      <c r="AI370" s="47" t="str">
        <f>VLOOKUP($A370,'[3]Master From ECAP'!$A:$AJ,35,FALSE)</f>
        <v>LONGA</v>
      </c>
      <c r="AJ370" s="47" t="str">
        <f>VLOOKUP($A370,'[3]Master From ECAP'!$A:$AJ,36,FALSE)</f>
        <v>Indoor Sports Arena</v>
      </c>
    </row>
    <row r="371" spans="1:36" ht="15">
      <c r="A371" s="46" t="s">
        <v>414</v>
      </c>
      <c r="B371" s="47" t="str">
        <f>VLOOKUP(VLOOKUP(A371,'[3]Calculated Master'!A:Z,2,FALSE),'[3]Conversion Factors'!A:C,2,FALSE)</f>
        <v>Indoor sports arenas</v>
      </c>
      <c r="C371" s="47" t="str">
        <f>VLOOKUP($A371,'[3]Master From ECAP'!$A:$AJ,3,FALSE)</f>
        <v>31 Drummond St</v>
      </c>
      <c r="D371" s="47" t="str">
        <f>VLOOKUP($A371,'[3]Master From ECAP'!$A:$AJ,4,FALSE)</f>
        <v>Etobicoke</v>
      </c>
      <c r="E371" s="47" t="str">
        <f>VLOOKUP($A371,'[3]Master From ECAP'!$A:$AJ,5,FALSE)</f>
        <v>M8V 1Y7</v>
      </c>
      <c r="F371" s="47">
        <f>VLOOKUP($A371,'[3]Master From ECAP'!$A:$AJ,6,FALSE)</f>
        <v>35607</v>
      </c>
      <c r="G371" s="47" t="s">
        <v>53</v>
      </c>
      <c r="H371" s="47">
        <f>VLOOKUP($A371,'[3]Master From ECAP'!$A:$AJ,8,FALSE)</f>
        <v>100</v>
      </c>
      <c r="I371" s="47">
        <f>VLOOKUP($A371,'[3]Master From ECAP'!$A:$AJ,9,FALSE)</f>
        <v>0</v>
      </c>
      <c r="J371" s="47">
        <f>VLOOKUP($A371,'[3]Master From ECAP'!$A:$AJ,10,FALSE)</f>
        <v>505880.32276499999</v>
      </c>
      <c r="K371" s="47" t="str">
        <f>VLOOKUP($A371,'[3]Master From ECAP'!$A:$AJ,11,FALSE)</f>
        <v>kWh</v>
      </c>
      <c r="L371" s="47">
        <f>VLOOKUP($A371,'[3]Master From ECAP'!$A:$AJ,12,FALSE)</f>
        <v>41157.969631</v>
      </c>
      <c r="M371" s="47" t="s">
        <v>46</v>
      </c>
      <c r="AF371" s="48">
        <f>VLOOKUP($A371,'[3]Calculated Master'!$A:$P,13,FALSE)</f>
        <v>98422.596238914382</v>
      </c>
      <c r="AG371" s="49">
        <f>IF(F371&gt;0,VLOOKUP($A371,'[3]Calculated Master'!$A:$P,14,FALSE),"")</f>
        <v>26.409884113251945</v>
      </c>
      <c r="AH371" s="49" t="str">
        <f>IF(I371&gt;0,VLOOKUP($A371,'[3]Calculated Master'!$A:$P,15,FALSE),"")</f>
        <v/>
      </c>
      <c r="AI371" s="47" t="str">
        <f>VLOOKUP($A371,'[3]Master From ECAP'!$A:$AJ,35,FALSE)</f>
        <v>MIMIA</v>
      </c>
      <c r="AJ371" s="47" t="str">
        <f>VLOOKUP($A371,'[3]Master From ECAP'!$A:$AJ,36,FALSE)</f>
        <v>Indoor Sports Arena</v>
      </c>
    </row>
    <row r="372" spans="1:36" ht="15">
      <c r="A372" s="46" t="s">
        <v>415</v>
      </c>
      <c r="B372" s="47" t="str">
        <f>VLOOKUP(VLOOKUP(A372,'[3]Calculated Master'!A:Z,2,FALSE),'[3]Conversion Factors'!A:C,2,FALSE)</f>
        <v>Indoor sports arenas</v>
      </c>
      <c r="C372" s="47" t="str">
        <f>VLOOKUP($A372,'[3]Master From ECAP'!$A:$AJ,3,FALSE)</f>
        <v>89 Church Ave</v>
      </c>
      <c r="D372" s="47" t="str">
        <f>VLOOKUP($A372,'[3]Master From ECAP'!$A:$AJ,4,FALSE)</f>
        <v>North York</v>
      </c>
      <c r="E372" s="47" t="str">
        <f>VLOOKUP($A372,'[3]Master From ECAP'!$A:$AJ,5,FALSE)</f>
        <v>M2N 6C9</v>
      </c>
      <c r="F372" s="47">
        <f>VLOOKUP($A372,'[3]Master From ECAP'!$A:$AJ,6,FALSE)</f>
        <v>30182</v>
      </c>
      <c r="G372" s="47" t="s">
        <v>53</v>
      </c>
      <c r="H372" s="47">
        <f>VLOOKUP($A372,'[3]Master From ECAP'!$A:$AJ,8,FALSE)</f>
        <v>100</v>
      </c>
      <c r="I372" s="47">
        <f>VLOOKUP($A372,'[3]Master From ECAP'!$A:$AJ,9,FALSE)</f>
        <v>0</v>
      </c>
      <c r="J372" s="47">
        <f>VLOOKUP($A372,'[3]Master From ECAP'!$A:$AJ,10,FALSE)</f>
        <v>897078.87502899999</v>
      </c>
      <c r="K372" s="47" t="str">
        <f>VLOOKUP($A372,'[3]Master From ECAP'!$A:$AJ,11,FALSE)</f>
        <v>kWh</v>
      </c>
      <c r="L372" s="47">
        <f>VLOOKUP($A372,'[3]Master From ECAP'!$A:$AJ,12,FALSE)</f>
        <v>64406.583107000006</v>
      </c>
      <c r="M372" s="47" t="s">
        <v>46</v>
      </c>
      <c r="AF372" s="48">
        <f>VLOOKUP($A372,'[3]Calculated Master'!$A:$P,13,FALSE)</f>
        <v>158235.69686369685</v>
      </c>
      <c r="AG372" s="49">
        <f>IF(F372&gt;0,VLOOKUP($A372,'[3]Calculated Master'!$A:$P,14,FALSE),"")</f>
        <v>52.249906546113088</v>
      </c>
      <c r="AH372" s="49" t="str">
        <f>IF(I372&gt;0,VLOOKUP($A372,'[3]Calculated Master'!$A:$P,15,FALSE),"")</f>
        <v/>
      </c>
      <c r="AI372" s="47" t="str">
        <f>VLOOKUP($A372,'[3]Master From ECAP'!$A:$AJ,35,FALSE)</f>
        <v>MITCA</v>
      </c>
      <c r="AJ372" s="47" t="str">
        <f>VLOOKUP($A372,'[3]Master From ECAP'!$A:$AJ,36,FALSE)</f>
        <v>Indoor Sports Arena</v>
      </c>
    </row>
    <row r="373" spans="1:36" ht="15">
      <c r="A373" s="46" t="s">
        <v>416</v>
      </c>
      <c r="B373" s="47" t="str">
        <f>VLOOKUP(VLOOKUP(A373,'[3]Calculated Master'!A:Z,2,FALSE),'[3]Conversion Factors'!A:C,2,FALSE)</f>
        <v>Indoor sports arenas</v>
      </c>
      <c r="C373" s="47" t="str">
        <f>VLOOKUP($A373,'[3]Master From ECAP'!$A:$AJ,3,FALSE)</f>
        <v>140 Sherbourne St</v>
      </c>
      <c r="D373" s="47" t="str">
        <f>VLOOKUP($A373,'[3]Master From ECAP'!$A:$AJ,4,FALSE)</f>
        <v>Toronto</v>
      </c>
      <c r="E373" s="47" t="str">
        <f>VLOOKUP($A373,'[3]Master From ECAP'!$A:$AJ,5,FALSE)</f>
        <v>M5A 2R6</v>
      </c>
      <c r="F373" s="47">
        <f>VLOOKUP($A373,'[3]Master From ECAP'!$A:$AJ,6,FALSE)</f>
        <v>22335</v>
      </c>
      <c r="G373" s="47" t="s">
        <v>53</v>
      </c>
      <c r="H373" s="47">
        <f>VLOOKUP($A373,'[3]Master From ECAP'!$A:$AJ,8,FALSE)</f>
        <v>100</v>
      </c>
      <c r="I373" s="47">
        <f>VLOOKUP($A373,'[3]Master From ECAP'!$A:$AJ,9,FALSE)</f>
        <v>0</v>
      </c>
      <c r="J373" s="47">
        <f>VLOOKUP($A373,'[3]Master From ECAP'!$A:$AJ,10,FALSE)</f>
        <v>895681.27845699992</v>
      </c>
      <c r="K373" s="47" t="str">
        <f>VLOOKUP($A373,'[3]Master From ECAP'!$A:$AJ,11,FALSE)</f>
        <v>kWh</v>
      </c>
      <c r="L373" s="47">
        <f>VLOOKUP($A373,'[3]Master From ECAP'!$A:$AJ,12,FALSE)</f>
        <v>0</v>
      </c>
      <c r="M373" s="47" t="s">
        <v>46</v>
      </c>
      <c r="AF373" s="48">
        <f>VLOOKUP($A373,'[3]Calculated Master'!$A:$P,13,FALSE)</f>
        <v>35827.25113828</v>
      </c>
      <c r="AG373" s="49">
        <f>IF(F373&gt;0,VLOOKUP($A373,'[3]Calculated Master'!$A:$P,14,FALSE),"")</f>
        <v>40.102306266502211</v>
      </c>
      <c r="AH373" s="49" t="str">
        <f>IF(I373&gt;0,VLOOKUP($A373,'[3]Calculated Master'!$A:$P,15,FALSE),"")</f>
        <v/>
      </c>
      <c r="AI373" s="47" t="str">
        <f>VLOOKUP($A373,'[3]Master From ECAP'!$A:$AJ,35,FALSE)</f>
        <v>MOSSA</v>
      </c>
      <c r="AJ373" s="47" t="str">
        <f>VLOOKUP($A373,'[3]Master From ECAP'!$A:$AJ,36,FALSE)</f>
        <v>Indoor Sports Arena</v>
      </c>
    </row>
    <row r="374" spans="1:36" ht="15">
      <c r="A374" s="46" t="s">
        <v>417</v>
      </c>
      <c r="B374" s="47" t="str">
        <f>VLOOKUP(VLOOKUP(A374,'[3]Calculated Master'!A:Z,2,FALSE),'[3]Conversion Factors'!A:C,2,FALSE)</f>
        <v>Indoor sports arenas</v>
      </c>
      <c r="C374" s="47" t="str">
        <f>VLOOKUP($A374,'[3]Master From ECAP'!$A:$AJ,3,FALSE)</f>
        <v>443 Arlington Ave</v>
      </c>
      <c r="D374" s="47" t="str">
        <f>VLOOKUP($A374,'[3]Master From ECAP'!$A:$AJ,4,FALSE)</f>
        <v>Toronto</v>
      </c>
      <c r="E374" s="47" t="str">
        <f>VLOOKUP($A374,'[3]Master From ECAP'!$A:$AJ,5,FALSE)</f>
        <v>M6C 3A4</v>
      </c>
      <c r="F374" s="47">
        <f>VLOOKUP($A374,'[3]Master From ECAP'!$A:$AJ,6,FALSE)</f>
        <v>25941</v>
      </c>
      <c r="G374" s="47" t="s">
        <v>53</v>
      </c>
      <c r="H374" s="47">
        <f>VLOOKUP($A374,'[3]Master From ECAP'!$A:$AJ,8,FALSE)</f>
        <v>100</v>
      </c>
      <c r="I374" s="47">
        <f>VLOOKUP($A374,'[3]Master From ECAP'!$A:$AJ,9,FALSE)</f>
        <v>0</v>
      </c>
      <c r="J374" s="47">
        <f>VLOOKUP($A374,'[3]Master From ECAP'!$A:$AJ,10,FALSE)</f>
        <v>881721.63971300004</v>
      </c>
      <c r="K374" s="47" t="str">
        <f>VLOOKUP($A374,'[3]Master From ECAP'!$A:$AJ,11,FALSE)</f>
        <v>kWh</v>
      </c>
      <c r="L374" s="47">
        <f>VLOOKUP($A374,'[3]Master From ECAP'!$A:$AJ,12,FALSE)</f>
        <v>21879.075854999999</v>
      </c>
      <c r="M374" s="47" t="s">
        <v>46</v>
      </c>
      <c r="AF374" s="48">
        <f>VLOOKUP($A374,'[3]Calculated Master'!$A:$P,13,FALSE)</f>
        <v>76832.327199504958</v>
      </c>
      <c r="AG374" s="49">
        <f>IF(F374&gt;0,VLOOKUP($A374,'[3]Calculated Master'!$A:$P,14,FALSE),"")</f>
        <v>42.893381270067167</v>
      </c>
      <c r="AH374" s="49" t="str">
        <f>IF(I374&gt;0,VLOOKUP($A374,'[3]Calculated Master'!$A:$P,15,FALSE),"")</f>
        <v/>
      </c>
      <c r="AI374" s="47" t="str">
        <f>VLOOKUP($A374,'[3]Master From ECAP'!$A:$AJ,35,FALSE)</f>
        <v>CEDAA</v>
      </c>
      <c r="AJ374" s="47" t="str">
        <f>VLOOKUP($A374,'[3]Master From ECAP'!$A:$AJ,36,FALSE)</f>
        <v>Indoor Sports Arena</v>
      </c>
    </row>
    <row r="375" spans="1:36" ht="15">
      <c r="A375" s="46" t="s">
        <v>418</v>
      </c>
      <c r="B375" s="47" t="str">
        <f>VLOOKUP(VLOOKUP(A375,'[3]Calculated Master'!A:Z,2,FALSE),'[3]Conversion Factors'!A:C,2,FALSE)</f>
        <v>Indoor sports arenas</v>
      </c>
      <c r="C375" s="47" t="str">
        <f>VLOOKUP($A375,'[3]Master From ECAP'!$A:$AJ,3,FALSE)</f>
        <v>15 Grierson Rd</v>
      </c>
      <c r="D375" s="47" t="str">
        <f>VLOOKUP($A375,'[3]Master From ECAP'!$A:$AJ,4,FALSE)</f>
        <v>Etobicoke</v>
      </c>
      <c r="E375" s="47" t="str">
        <f>VLOOKUP($A375,'[3]Master From ECAP'!$A:$AJ,5,FALSE)</f>
        <v>M9W 3R2</v>
      </c>
      <c r="F375" s="47">
        <f>VLOOKUP($A375,'[3]Master From ECAP'!$A:$AJ,6,FALSE)</f>
        <v>32001</v>
      </c>
      <c r="G375" s="47" t="s">
        <v>53</v>
      </c>
      <c r="H375" s="47">
        <f>VLOOKUP($A375,'[3]Master From ECAP'!$A:$AJ,8,FALSE)</f>
        <v>100</v>
      </c>
      <c r="I375" s="47">
        <f>VLOOKUP($A375,'[3]Master From ECAP'!$A:$AJ,9,FALSE)</f>
        <v>0</v>
      </c>
      <c r="J375" s="47">
        <f>VLOOKUP($A375,'[3]Master From ECAP'!$A:$AJ,10,FALSE)</f>
        <v>454190.87142899999</v>
      </c>
      <c r="K375" s="47" t="str">
        <f>VLOOKUP($A375,'[3]Master From ECAP'!$A:$AJ,11,FALSE)</f>
        <v>kWh</v>
      </c>
      <c r="L375" s="47">
        <f>VLOOKUP($A375,'[3]Master From ECAP'!$A:$AJ,12,FALSE)</f>
        <v>29735.567052999999</v>
      </c>
      <c r="M375" s="47" t="s">
        <v>46</v>
      </c>
      <c r="AF375" s="48">
        <f>VLOOKUP($A375,'[3]Calculated Master'!$A:$P,13,FALSE)</f>
        <v>74655.994232073572</v>
      </c>
      <c r="AG375" s="49">
        <f>IF(F375&gt;0,VLOOKUP($A375,'[3]Calculated Master'!$A:$P,14,FALSE),"")</f>
        <v>24.002489031537124</v>
      </c>
      <c r="AH375" s="49" t="str">
        <f>IF(I375&gt;0,VLOOKUP($A375,'[3]Calculated Master'!$A:$P,15,FALSE),"")</f>
        <v/>
      </c>
      <c r="AI375" s="47" t="str">
        <f>VLOOKUP($A375,'[3]Master From ECAP'!$A:$AJ,35,FALSE)</f>
        <v>PINEA</v>
      </c>
      <c r="AJ375" s="47" t="str">
        <f>VLOOKUP($A375,'[3]Master From ECAP'!$A:$AJ,36,FALSE)</f>
        <v>Indoor Sports Arena</v>
      </c>
    </row>
    <row r="376" spans="1:36" ht="15">
      <c r="A376" s="46" t="s">
        <v>419</v>
      </c>
      <c r="B376" s="47" t="str">
        <f>VLOOKUP(VLOOKUP(A376,'[3]Calculated Master'!A:Z,2,FALSE),'[3]Conversion Factors'!A:C,2,FALSE)</f>
        <v>Indoor sports arenas</v>
      </c>
      <c r="C376" s="47" t="str">
        <f>VLOOKUP($A376,'[3]Master From ECAP'!$A:$AJ,3,FALSE)</f>
        <v>75 Birchmount Rd</v>
      </c>
      <c r="D376" s="47" t="str">
        <f>VLOOKUP($A376,'[3]Master From ECAP'!$A:$AJ,4,FALSE)</f>
        <v>Scarborough</v>
      </c>
      <c r="E376" s="47" t="str">
        <f>VLOOKUP($A376,'[3]Master From ECAP'!$A:$AJ,5,FALSE)</f>
        <v>M1N 3J7</v>
      </c>
      <c r="F376" s="47">
        <f>VLOOKUP($A376,'[3]Master From ECAP'!$A:$AJ,6,FALSE)</f>
        <v>38320</v>
      </c>
      <c r="G376" s="47" t="s">
        <v>53</v>
      </c>
      <c r="H376" s="47">
        <f>VLOOKUP($A376,'[3]Master From ECAP'!$A:$AJ,8,FALSE)</f>
        <v>100</v>
      </c>
      <c r="I376" s="47">
        <f>VLOOKUP($A376,'[3]Master From ECAP'!$A:$AJ,9,FALSE)</f>
        <v>0</v>
      </c>
      <c r="J376" s="47">
        <f>VLOOKUP($A376,'[3]Master From ECAP'!$A:$AJ,10,FALSE)</f>
        <v>682087.89356999996</v>
      </c>
      <c r="K376" s="47" t="str">
        <f>VLOOKUP($A376,'[3]Master From ECAP'!$A:$AJ,11,FALSE)</f>
        <v>kWh</v>
      </c>
      <c r="L376" s="47">
        <f>VLOOKUP($A376,'[3]Master From ECAP'!$A:$AJ,12,FALSE)</f>
        <v>56054.051249999997</v>
      </c>
      <c r="M376" s="47" t="s">
        <v>46</v>
      </c>
      <c r="AF376" s="48">
        <f>VLOOKUP($A376,'[3]Calculated Master'!$A:$P,13,FALSE)</f>
        <v>133768.83636191252</v>
      </c>
      <c r="AG376" s="49">
        <f>IF(F376&gt;0,VLOOKUP($A376,'[3]Calculated Master'!$A:$P,14,FALSE),"")</f>
        <v>33.242151050584965</v>
      </c>
      <c r="AH376" s="49" t="str">
        <f>IF(I376&gt;0,VLOOKUP($A376,'[3]Calculated Master'!$A:$P,15,FALSE),"")</f>
        <v/>
      </c>
      <c r="AI376" s="47" t="str">
        <f>VLOOKUP($A376,'[3]Master From ECAP'!$A:$AJ,35,FALSE)</f>
        <v>SCARA</v>
      </c>
      <c r="AJ376" s="47" t="str">
        <f>VLOOKUP($A376,'[3]Master From ECAP'!$A:$AJ,36,FALSE)</f>
        <v>Indoor Sports Arena</v>
      </c>
    </row>
    <row r="377" spans="1:36" ht="15">
      <c r="A377" s="46" t="s">
        <v>420</v>
      </c>
      <c r="B377" s="47" t="str">
        <f>VLOOKUP(VLOOKUP(A377,'[3]Calculated Master'!A:Z,2,FALSE),'[3]Conversion Factors'!A:C,2,FALSE)</f>
        <v>Indoor sports arenas</v>
      </c>
      <c r="C377" s="47" t="str">
        <f>VLOOKUP($A377,'[3]Master From ECAP'!$A:$AJ,3,FALSE)</f>
        <v>190 Bermondsey Ave.</v>
      </c>
      <c r="D377" s="47" t="str">
        <f>VLOOKUP($A377,'[3]Master From ECAP'!$A:$AJ,4,FALSE)</f>
        <v>North York</v>
      </c>
      <c r="E377" s="47" t="str">
        <f>VLOOKUP($A377,'[3]Master From ECAP'!$A:$AJ,5,FALSE)</f>
        <v>M4A 1Y1</v>
      </c>
      <c r="F377" s="47">
        <f>VLOOKUP($A377,'[3]Master From ECAP'!$A:$AJ,6,FALSE)</f>
        <v>33637</v>
      </c>
      <c r="G377" s="47" t="s">
        <v>53</v>
      </c>
      <c r="H377" s="47">
        <f>VLOOKUP($A377,'[3]Master From ECAP'!$A:$AJ,8,FALSE)</f>
        <v>100</v>
      </c>
      <c r="I377" s="47">
        <f>VLOOKUP($A377,'[3]Master From ECAP'!$A:$AJ,9,FALSE)</f>
        <v>0</v>
      </c>
      <c r="J377" s="47">
        <f>VLOOKUP($A377,'[3]Master From ECAP'!$A:$AJ,10,FALSE)</f>
        <v>733110.55121199996</v>
      </c>
      <c r="K377" s="47" t="str">
        <f>VLOOKUP($A377,'[3]Master From ECAP'!$A:$AJ,11,FALSE)</f>
        <v>kWh</v>
      </c>
      <c r="L377" s="47">
        <f>VLOOKUP($A377,'[3]Master From ECAP'!$A:$AJ,12,FALSE)</f>
        <v>70960.713212000002</v>
      </c>
      <c r="M377" s="47" t="s">
        <v>46</v>
      </c>
      <c r="AF377" s="48">
        <f>VLOOKUP($A377,'[3]Calculated Master'!$A:$P,13,FALSE)</f>
        <v>164127.77933018428</v>
      </c>
      <c r="AG377" s="49">
        <f>IF(F377&gt;0,VLOOKUP($A377,'[3]Calculated Master'!$A:$P,14,FALSE),"")</f>
        <v>44.065403339897266</v>
      </c>
      <c r="AH377" s="49" t="str">
        <f>IF(I377&gt;0,VLOOKUP($A377,'[3]Calculated Master'!$A:$P,15,FALSE),"")</f>
        <v/>
      </c>
      <c r="AI377" s="47" t="str">
        <f>VLOOKUP($A377,'[3]Master From ECAP'!$A:$AJ,35,FALSE)</f>
        <v>VICTA</v>
      </c>
      <c r="AJ377" s="47" t="str">
        <f>VLOOKUP($A377,'[3]Master From ECAP'!$A:$AJ,36,FALSE)</f>
        <v>Indoor Sports Arena</v>
      </c>
    </row>
    <row r="378" spans="1:36" ht="15">
      <c r="A378" s="46" t="s">
        <v>421</v>
      </c>
      <c r="B378" s="47" t="str">
        <f>VLOOKUP(VLOOKUP(A378,'[3]Calculated Master'!A:Z,2,FALSE),'[3]Conversion Factors'!A:C,2,FALSE)</f>
        <v>Indoor sports arenas</v>
      </c>
      <c r="C378" s="47" t="str">
        <f>VLOOKUP($A378,'[3]Master From ECAP'!$A:$AJ,3,FALSE)</f>
        <v>2539 Bayview Ave</v>
      </c>
      <c r="D378" s="47" t="str">
        <f>VLOOKUP($A378,'[3]Master From ECAP'!$A:$AJ,4,FALSE)</f>
        <v>North York</v>
      </c>
      <c r="E378" s="47" t="str">
        <f>VLOOKUP($A378,'[3]Master From ECAP'!$A:$AJ,5,FALSE)</f>
        <v>M2L 1B1</v>
      </c>
      <c r="F378" s="47">
        <f>VLOOKUP($A378,'[3]Master From ECAP'!$A:$AJ,6,FALSE)</f>
        <v>23573</v>
      </c>
      <c r="G378" s="47" t="s">
        <v>53</v>
      </c>
      <c r="H378" s="47">
        <f>VLOOKUP($A378,'[3]Master From ECAP'!$A:$AJ,8,FALSE)</f>
        <v>100</v>
      </c>
      <c r="I378" s="47">
        <f>VLOOKUP($A378,'[3]Master From ECAP'!$A:$AJ,9,FALSE)</f>
        <v>0</v>
      </c>
      <c r="J378" s="47">
        <f>VLOOKUP($A378,'[3]Master From ECAP'!$A:$AJ,10,FALSE)</f>
        <v>518489.96603200003</v>
      </c>
      <c r="K378" s="47" t="str">
        <f>VLOOKUP($A378,'[3]Master From ECAP'!$A:$AJ,11,FALSE)</f>
        <v>kWh</v>
      </c>
      <c r="L378" s="47">
        <f>VLOOKUP($A378,'[3]Master From ECAP'!$A:$AJ,12,FALSE)</f>
        <v>34956.328631000004</v>
      </c>
      <c r="M378" s="47" t="s">
        <v>46</v>
      </c>
      <c r="AF378" s="48">
        <f>VLOOKUP($A378,'[3]Calculated Master'!$A:$P,13,FALSE)</f>
        <v>87145.786578304396</v>
      </c>
      <c r="AG378" s="49">
        <f>IF(F378&gt;0,VLOOKUP($A378,'[3]Calculated Master'!$A:$P,14,FALSE),"")</f>
        <v>37.649738187309367</v>
      </c>
      <c r="AH378" s="49" t="str">
        <f>IF(I378&gt;0,VLOOKUP($A378,'[3]Calculated Master'!$A:$P,15,FALSE),"")</f>
        <v/>
      </c>
      <c r="AI378" s="47" t="str">
        <f>VLOOKUP($A378,'[3]Master From ECAP'!$A:$AJ,35,FALSE)</f>
        <v>YORKA</v>
      </c>
      <c r="AJ378" s="47" t="str">
        <f>VLOOKUP($A378,'[3]Master From ECAP'!$A:$AJ,36,FALSE)</f>
        <v>Indoor Sports Arena</v>
      </c>
    </row>
    <row r="379" spans="1:36" ht="15">
      <c r="A379" s="46" t="s">
        <v>422</v>
      </c>
      <c r="B379" s="47" t="str">
        <f>VLOOKUP(VLOOKUP(A379,'[3]Calculated Master'!A:Z,2,FALSE),'[3]Conversion Factors'!A:C,2,FALSE)</f>
        <v>Indoor swimming pools</v>
      </c>
      <c r="C379" s="47" t="str">
        <f>VLOOKUP($A379,'[3]Master From ECAP'!$A:$AJ,3,FALSE)</f>
        <v>1485 Albion Rd</v>
      </c>
      <c r="D379" s="47" t="str">
        <f>VLOOKUP($A379,'[3]Master From ECAP'!$A:$AJ,4,FALSE)</f>
        <v>Etobicoke</v>
      </c>
      <c r="E379" s="47" t="str">
        <f>VLOOKUP($A379,'[3]Master From ECAP'!$A:$AJ,5,FALSE)</f>
        <v>M9V 1B2</v>
      </c>
      <c r="F379" s="47">
        <f>VLOOKUP($A379,'[3]Master From ECAP'!$A:$AJ,6,FALSE)</f>
        <v>20688</v>
      </c>
      <c r="G379" s="47" t="s">
        <v>53</v>
      </c>
      <c r="H379" s="47">
        <f>VLOOKUP($A379,'[3]Master From ECAP'!$A:$AJ,8,FALSE)</f>
        <v>100</v>
      </c>
      <c r="I379" s="47">
        <f>VLOOKUP($A379,'[3]Master From ECAP'!$A:$AJ,9,FALSE)</f>
        <v>0</v>
      </c>
      <c r="J379" s="47">
        <f>VLOOKUP($A379,'[3]Master From ECAP'!$A:$AJ,10,FALSE)</f>
        <v>411530.80620300001</v>
      </c>
      <c r="K379" s="47" t="str">
        <f>VLOOKUP($A379,'[3]Master From ECAP'!$A:$AJ,11,FALSE)</f>
        <v>kWh</v>
      </c>
      <c r="L379" s="47">
        <f>VLOOKUP($A379,'[3]Master From ECAP'!$A:$AJ,12,FALSE)</f>
        <v>160699.95107100002</v>
      </c>
      <c r="M379" s="47" t="s">
        <v>46</v>
      </c>
      <c r="AF379" s="48">
        <f>VLOOKUP($A379,'[3]Calculated Master'!$A:$P,13,FALSE)</f>
        <v>321741.32229818805</v>
      </c>
      <c r="AG379" s="49">
        <f>IF(F379&gt;0,VLOOKUP($A379,'[3]Calculated Master'!$A:$P,14,FALSE),"")</f>
        <v>101.89488620343309</v>
      </c>
      <c r="AH379" s="49" t="str">
        <f>IF(I379&gt;0,VLOOKUP($A379,'[3]Calculated Master'!$A:$P,15,FALSE),"")</f>
        <v/>
      </c>
      <c r="AI379" s="47" t="str">
        <f>VLOOKUP($A379,'[3]Master From ECAP'!$A:$AJ,35,FALSE)</f>
        <v>ALBIC</v>
      </c>
      <c r="AJ379" s="47" t="str">
        <f>VLOOKUP($A379,'[3]Master From ECAP'!$A:$AJ,36,FALSE)</f>
        <v>Indoor Swimming Pool</v>
      </c>
    </row>
    <row r="380" spans="1:36" ht="15">
      <c r="A380" s="46" t="s">
        <v>423</v>
      </c>
      <c r="B380" s="47" t="str">
        <f>VLOOKUP(VLOOKUP(A380,'[3]Calculated Master'!A:Z,2,FALSE),'[3]Conversion Factors'!A:C,2,FALSE)</f>
        <v>Indoor swimming pools</v>
      </c>
      <c r="C380" s="47" t="str">
        <f>VLOOKUP($A380,'[3]Master From ECAP'!$A:$AJ,3,FALSE)</f>
        <v>5100 Yonge St</v>
      </c>
      <c r="D380" s="47" t="str">
        <f>VLOOKUP($A380,'[3]Master From ECAP'!$A:$AJ,4,FALSE)</f>
        <v>North York</v>
      </c>
      <c r="E380" s="47" t="str">
        <f>VLOOKUP($A380,'[3]Master From ECAP'!$A:$AJ,5,FALSE)</f>
        <v>M2N 5V7</v>
      </c>
      <c r="F380" s="47">
        <f>VLOOKUP($A380,'[3]Master From ECAP'!$A:$AJ,6,FALSE)</f>
        <v>40666</v>
      </c>
      <c r="G380" s="47" t="s">
        <v>53</v>
      </c>
      <c r="H380" s="47">
        <f>VLOOKUP($A380,'[3]Master From ECAP'!$A:$AJ,8,FALSE)</f>
        <v>100</v>
      </c>
      <c r="I380" s="47">
        <f>VLOOKUP($A380,'[3]Master From ECAP'!$A:$AJ,9,FALSE)</f>
        <v>0</v>
      </c>
      <c r="J380" s="47">
        <f>VLOOKUP($A380,'[3]Master From ECAP'!$A:$AJ,10,FALSE)</f>
        <v>738764.74903299997</v>
      </c>
      <c r="K380" s="47" t="str">
        <f>VLOOKUP($A380,'[3]Master From ECAP'!$A:$AJ,11,FALSE)</f>
        <v>kWh</v>
      </c>
      <c r="L380" s="47">
        <f>VLOOKUP($A380,'[3]Master From ECAP'!$A:$AJ,12,FALSE)</f>
        <v>185671.85077200001</v>
      </c>
      <c r="M380" s="47" t="s">
        <v>46</v>
      </c>
      <c r="AF380" s="48">
        <f>VLOOKUP($A380,'[3]Calculated Master'!$A:$P,13,FALSE)</f>
        <v>382269.5481543807</v>
      </c>
      <c r="AG380" s="49">
        <f>IF(F380&gt;0,VLOOKUP($A380,'[3]Calculated Master'!$A:$P,14,FALSE),"")</f>
        <v>66.366467416592982</v>
      </c>
      <c r="AH380" s="49" t="str">
        <f>IF(I380&gt;0,VLOOKUP($A380,'[3]Calculated Master'!$A:$P,15,FALSE),"")</f>
        <v/>
      </c>
      <c r="AI380" s="47" t="str">
        <f>VLOOKUP($A380,'[3]Master From ECAP'!$A:$AJ,35,FALSE)</f>
        <v>DSAC</v>
      </c>
      <c r="AJ380" s="47" t="str">
        <f>VLOOKUP($A380,'[3]Master From ECAP'!$A:$AJ,36,FALSE)</f>
        <v>Indoor Swimming Pool</v>
      </c>
    </row>
    <row r="381" spans="1:36" ht="15">
      <c r="A381" s="46" t="s">
        <v>424</v>
      </c>
      <c r="B381" s="47" t="str">
        <f>VLOOKUP(VLOOKUP(A381,'[3]Calculated Master'!A:Z,2,FALSE),'[3]Conversion Factors'!A:C,2,FALSE)</f>
        <v>Indoor swimming pools</v>
      </c>
      <c r="C381" s="47" t="str">
        <f>VLOOKUP($A381,'[3]Master From ECAP'!$A:$AJ,3,FALSE)</f>
        <v>1 Faustina Dr</v>
      </c>
      <c r="D381" s="47" t="str">
        <f>VLOOKUP($A381,'[3]Master From ECAP'!$A:$AJ,4,FALSE)</f>
        <v>Etobicoke</v>
      </c>
      <c r="E381" s="47" t="str">
        <f>VLOOKUP($A381,'[3]Master From ECAP'!$A:$AJ,5,FALSE)</f>
        <v>M8V 3L9</v>
      </c>
      <c r="F381" s="47">
        <f>VLOOKUP($A381,'[3]Master From ECAP'!$A:$AJ,6,FALSE)</f>
        <v>21097</v>
      </c>
      <c r="G381" s="47" t="s">
        <v>53</v>
      </c>
      <c r="H381" s="47">
        <f>VLOOKUP($A381,'[3]Master From ECAP'!$A:$AJ,8,FALSE)</f>
        <v>100</v>
      </c>
      <c r="I381" s="47">
        <f>VLOOKUP($A381,'[3]Master From ECAP'!$A:$AJ,9,FALSE)</f>
        <v>0</v>
      </c>
      <c r="J381" s="47">
        <f>VLOOKUP($A381,'[3]Master From ECAP'!$A:$AJ,10,FALSE)</f>
        <v>776641.43833299994</v>
      </c>
      <c r="K381" s="47" t="str">
        <f>VLOOKUP($A381,'[3]Master From ECAP'!$A:$AJ,11,FALSE)</f>
        <v>kWh</v>
      </c>
      <c r="L381" s="47">
        <f>VLOOKUP($A381,'[3]Master From ECAP'!$A:$AJ,12,FALSE)</f>
        <v>130144.144483</v>
      </c>
      <c r="M381" s="47" t="s">
        <v>46</v>
      </c>
      <c r="AF381" s="48">
        <f>VLOOKUP($A381,'[3]Calculated Master'!$A:$P,13,FALSE)</f>
        <v>278299.1873662303</v>
      </c>
      <c r="AG381" s="49">
        <f>IF(F381&gt;0,VLOOKUP($A381,'[3]Calculated Master'!$A:$P,14,FALSE),"")</f>
        <v>101.93599135110685</v>
      </c>
      <c r="AH381" s="49" t="str">
        <f>IF(I381&gt;0,VLOOKUP($A381,'[3]Calculated Master'!$A:$P,15,FALSE),"")</f>
        <v/>
      </c>
      <c r="AI381" s="47" t="str">
        <f>VLOOKUP($A381,'[3]Master From ECAP'!$A:$AJ,35,FALSE)</f>
        <v>GUSR</v>
      </c>
      <c r="AJ381" s="47" t="str">
        <f>VLOOKUP($A381,'[3]Master From ECAP'!$A:$AJ,36,FALSE)</f>
        <v>Indoor Swimming Pool</v>
      </c>
    </row>
    <row r="382" spans="1:36" ht="15">
      <c r="A382" s="46" t="s">
        <v>425</v>
      </c>
      <c r="B382" s="47" t="str">
        <f>VLOOKUP(VLOOKUP(A382,'[3]Calculated Master'!A:Z,2,FALSE),'[3]Conversion Factors'!A:C,2,FALSE)</f>
        <v>Indoor swimming pools</v>
      </c>
      <c r="C382" s="47" t="str">
        <f>VLOOKUP($A382,'[3]Master From ECAP'!$A:$AJ,3,FALSE)</f>
        <v>15 Stephanie St</v>
      </c>
      <c r="D382" s="47" t="str">
        <f>VLOOKUP($A382,'[3]Master From ECAP'!$A:$AJ,4,FALSE)</f>
        <v>Toronto</v>
      </c>
      <c r="E382" s="47" t="str">
        <f>VLOOKUP($A382,'[3]Master From ECAP'!$A:$AJ,5,FALSE)</f>
        <v>M5T 1B1</v>
      </c>
      <c r="F382" s="47">
        <f>VLOOKUP($A382,'[3]Master From ECAP'!$A:$AJ,6,FALSE)</f>
        <v>15263</v>
      </c>
      <c r="G382" s="47" t="s">
        <v>53</v>
      </c>
      <c r="H382" s="47">
        <f>VLOOKUP($A382,'[3]Master From ECAP'!$A:$AJ,8,FALSE)</f>
        <v>100</v>
      </c>
      <c r="I382" s="47">
        <f>VLOOKUP($A382,'[3]Master From ECAP'!$A:$AJ,9,FALSE)</f>
        <v>0</v>
      </c>
      <c r="J382" s="47">
        <f>VLOOKUP($A382,'[3]Master From ECAP'!$A:$AJ,10,FALSE)</f>
        <v>238237.29905499998</v>
      </c>
      <c r="K382" s="47" t="str">
        <f>VLOOKUP($A382,'[3]Master From ECAP'!$A:$AJ,11,FALSE)</f>
        <v>kWh</v>
      </c>
      <c r="L382" s="47">
        <f>VLOOKUP($A382,'[3]Master From ECAP'!$A:$AJ,12,FALSE)</f>
        <v>97616.189656000002</v>
      </c>
      <c r="M382" s="47" t="s">
        <v>46</v>
      </c>
      <c r="AF382" s="48">
        <f>VLOOKUP($A382,'[3]Calculated Master'!$A:$P,13,FALSE)</f>
        <v>194969.99128980667</v>
      </c>
      <c r="AG382" s="49">
        <f>IF(F382&gt;0,VLOOKUP($A382,'[3]Calculated Master'!$A:$P,14,FALSE),"")</f>
        <v>83.125716129752718</v>
      </c>
      <c r="AH382" s="49" t="str">
        <f>IF(I382&gt;0,VLOOKUP($A382,'[3]Calculated Master'!$A:$P,15,FALSE),"")</f>
        <v/>
      </c>
      <c r="AI382" s="47" t="str">
        <f>VLOOKUP($A382,'[3]Master From ECAP'!$A:$AJ,35,FALSE)</f>
        <v>HARRC</v>
      </c>
      <c r="AJ382" s="47" t="str">
        <f>VLOOKUP($A382,'[3]Master From ECAP'!$A:$AJ,36,FALSE)</f>
        <v>Indoor Swimming Pool</v>
      </c>
    </row>
    <row r="383" spans="1:36" ht="15">
      <c r="A383" s="46" t="s">
        <v>426</v>
      </c>
      <c r="B383" s="47" t="str">
        <f>VLOOKUP(VLOOKUP(A383,'[3]Calculated Master'!A:Z,2,FALSE),'[3]Conversion Factors'!A:C,2,FALSE)</f>
        <v>Indoor swimming pools</v>
      </c>
      <c r="C383" s="47" t="str">
        <f>VLOOKUP($A383,'[3]Master From ECAP'!$A:$AJ,3,FALSE)</f>
        <v>150 Sherbourne St</v>
      </c>
      <c r="D383" s="47" t="str">
        <f>VLOOKUP($A383,'[3]Master From ECAP'!$A:$AJ,4,FALSE)</f>
        <v>Toronto</v>
      </c>
      <c r="E383" s="47" t="str">
        <f>VLOOKUP($A383,'[3]Master From ECAP'!$A:$AJ,5,FALSE)</f>
        <v>M5A 2R6</v>
      </c>
      <c r="F383" s="47">
        <f>VLOOKUP($A383,'[3]Master From ECAP'!$A:$AJ,6,FALSE)</f>
        <v>28055</v>
      </c>
      <c r="G383" s="47" t="s">
        <v>53</v>
      </c>
      <c r="H383" s="47">
        <f>VLOOKUP($A383,'[3]Master From ECAP'!$A:$AJ,8,FALSE)</f>
        <v>100</v>
      </c>
      <c r="I383" s="47">
        <f>VLOOKUP($A383,'[3]Master From ECAP'!$A:$AJ,9,FALSE)</f>
        <v>0</v>
      </c>
      <c r="J383" s="47">
        <f>VLOOKUP($A383,'[3]Master From ECAP'!$A:$AJ,10,FALSE)</f>
        <v>93199.508499999996</v>
      </c>
      <c r="K383" s="47" t="str">
        <f>VLOOKUP($A383,'[3]Master From ECAP'!$A:$AJ,11,FALSE)</f>
        <v>kWh</v>
      </c>
      <c r="L383" s="47">
        <f>VLOOKUP($A383,'[3]Master From ECAP'!$A:$AJ,12,FALSE)</f>
        <v>0</v>
      </c>
      <c r="M383" s="47" t="s">
        <v>46</v>
      </c>
      <c r="AF383" s="48">
        <f>VLOOKUP($A383,'[3]Calculated Master'!$A:$P,13,FALSE)</f>
        <v>3727.9803400000001</v>
      </c>
      <c r="AG383" s="49">
        <f>IF(F383&gt;0,VLOOKUP($A383,'[3]Calculated Master'!$A:$P,14,FALSE),"")</f>
        <v>3.3220423037349991</v>
      </c>
      <c r="AH383" s="49" t="str">
        <f>IF(I383&gt;0,VLOOKUP($A383,'[3]Calculated Master'!$A:$P,15,FALSE),"")</f>
        <v/>
      </c>
      <c r="AI383" s="47" t="str">
        <f>VLOOKUP($A383,'[3]Master From ECAP'!$A:$AJ,35,FALSE)</f>
        <v>JIP</v>
      </c>
      <c r="AJ383" s="47" t="str">
        <f>VLOOKUP($A383,'[3]Master From ECAP'!$A:$AJ,36,FALSE)</f>
        <v>Indoor Swimming Pool</v>
      </c>
    </row>
    <row r="384" spans="1:36" ht="15">
      <c r="A384" s="46" t="s">
        <v>427</v>
      </c>
      <c r="B384" s="47" t="str">
        <f>VLOOKUP(VLOOKUP(A384,'[3]Calculated Master'!A:Z,2,FALSE),'[3]Conversion Factors'!A:C,2,FALSE)</f>
        <v>Indoor swimming pools</v>
      </c>
      <c r="C384" s="47" t="str">
        <f>VLOOKUP($A384,'[3]Master From ECAP'!$A:$AJ,3,FALSE)</f>
        <v>105 Norseman St</v>
      </c>
      <c r="D384" s="47" t="str">
        <f>VLOOKUP($A384,'[3]Master From ECAP'!$A:$AJ,4,FALSE)</f>
        <v>Etobicoke</v>
      </c>
      <c r="E384" s="47" t="str">
        <f>VLOOKUP($A384,'[3]Master From ECAP'!$A:$AJ,5,FALSE)</f>
        <v>M8Z 2R1</v>
      </c>
      <c r="F384" s="47">
        <f>VLOOKUP($A384,'[3]Master From ECAP'!$A:$AJ,6,FALSE)</f>
        <v>19052</v>
      </c>
      <c r="G384" s="47" t="s">
        <v>53</v>
      </c>
      <c r="H384" s="47">
        <f>VLOOKUP($A384,'[3]Master From ECAP'!$A:$AJ,8,FALSE)</f>
        <v>100</v>
      </c>
      <c r="I384" s="47">
        <f>VLOOKUP($A384,'[3]Master From ECAP'!$A:$AJ,9,FALSE)</f>
        <v>0</v>
      </c>
      <c r="J384" s="47">
        <f>VLOOKUP($A384,'[3]Master From ECAP'!$A:$AJ,10,FALSE)</f>
        <v>368529.748441</v>
      </c>
      <c r="K384" s="47" t="str">
        <f>VLOOKUP($A384,'[3]Master From ECAP'!$A:$AJ,11,FALSE)</f>
        <v>kWh</v>
      </c>
      <c r="L384" s="47">
        <f>VLOOKUP($A384,'[3]Master From ECAP'!$A:$AJ,12,FALSE)</f>
        <v>94024.753666999997</v>
      </c>
      <c r="M384" s="47" t="s">
        <v>46</v>
      </c>
      <c r="AF384" s="48">
        <f>VLOOKUP($A384,'[3]Calculated Master'!$A:$P,13,FALSE)</f>
        <v>193359.07423130324</v>
      </c>
      <c r="AG384" s="49">
        <f>IF(F384&gt;0,VLOOKUP($A384,'[3]Calculated Master'!$A:$P,14,FALSE),"")</f>
        <v>71.442731099881385</v>
      </c>
      <c r="AH384" s="49" t="str">
        <f>IF(I384&gt;0,VLOOKUP($A384,'[3]Calculated Master'!$A:$P,15,FALSE),"")</f>
        <v/>
      </c>
      <c r="AI384" s="47" t="str">
        <f>VLOOKUP($A384,'[3]Master From ECAP'!$A:$AJ,35,FALSE)</f>
        <v>NMP</v>
      </c>
      <c r="AJ384" s="47" t="str">
        <f>VLOOKUP($A384,'[3]Master From ECAP'!$A:$AJ,36,FALSE)</f>
        <v>Indoor Swimming Pool</v>
      </c>
    </row>
    <row r="385" spans="1:36" ht="15">
      <c r="A385" s="46" t="s">
        <v>428</v>
      </c>
      <c r="B385" s="47" t="str">
        <f>VLOOKUP(VLOOKUP(A385,'[3]Calculated Master'!A:Z,2,FALSE),'[3]Conversion Factors'!A:C,2,FALSE)</f>
        <v>Indoor swimming pools</v>
      </c>
      <c r="C385" s="47" t="str">
        <f>VLOOKUP($A385,'[3]Master From ECAP'!$A:$AJ,3,FALSE)</f>
        <v>56 Woodfield Rd</v>
      </c>
      <c r="D385" s="47" t="str">
        <f>VLOOKUP($A385,'[3]Master From ECAP'!$A:$AJ,4,FALSE)</f>
        <v>Toronto</v>
      </c>
      <c r="E385" s="47" t="str">
        <f>VLOOKUP($A385,'[3]Master From ECAP'!$A:$AJ,5,FALSE)</f>
        <v>M4L 2W6</v>
      </c>
      <c r="F385" s="47">
        <f>VLOOKUP($A385,'[3]Master From ECAP'!$A:$AJ,6,FALSE)</f>
        <v>18277</v>
      </c>
      <c r="G385" s="47" t="s">
        <v>53</v>
      </c>
      <c r="H385" s="47">
        <f>VLOOKUP($A385,'[3]Master From ECAP'!$A:$AJ,8,FALSE)</f>
        <v>100</v>
      </c>
      <c r="I385" s="47">
        <f>VLOOKUP($A385,'[3]Master From ECAP'!$A:$AJ,9,FALSE)</f>
        <v>0</v>
      </c>
      <c r="J385" s="47">
        <f>VLOOKUP($A385,'[3]Master From ECAP'!$A:$AJ,10,FALSE)</f>
        <v>221590.441379</v>
      </c>
      <c r="K385" s="47" t="str">
        <f>VLOOKUP($A385,'[3]Master From ECAP'!$A:$AJ,11,FALSE)</f>
        <v>kWh</v>
      </c>
      <c r="L385" s="47">
        <f>VLOOKUP($A385,'[3]Master From ECAP'!$A:$AJ,12,FALSE)</f>
        <v>27933.268736000002</v>
      </c>
      <c r="M385" s="47" t="s">
        <v>46</v>
      </c>
      <c r="AF385" s="48">
        <f>VLOOKUP($A385,'[3]Calculated Master'!$A:$P,13,FALSE)</f>
        <v>61928.168940251846</v>
      </c>
      <c r="AG385" s="49">
        <f>IF(F385&gt;0,VLOOKUP($A385,'[3]Calculated Master'!$A:$P,14,FALSE),"")</f>
        <v>28.258239489583595</v>
      </c>
      <c r="AH385" s="49" t="str">
        <f>IF(I385&gt;0,VLOOKUP($A385,'[3]Calculated Master'!$A:$P,15,FALSE),"")</f>
        <v/>
      </c>
      <c r="AI385" s="47" t="str">
        <f>VLOOKUP($A385,'[3]Master From ECAP'!$A:$AJ,35,FALSE)</f>
        <v>SHARC</v>
      </c>
      <c r="AJ385" s="47" t="str">
        <f>VLOOKUP($A385,'[3]Master From ECAP'!$A:$AJ,36,FALSE)</f>
        <v>Indoor Swimming Pool</v>
      </c>
    </row>
    <row r="386" spans="1:36" ht="15">
      <c r="A386" s="46" t="s">
        <v>429</v>
      </c>
      <c r="B386" s="47" t="str">
        <f>VLOOKUP(VLOOKUP(A386,'[3]Calculated Master'!A:Z,2,FALSE),'[3]Conversion Factors'!A:C,2,FALSE)</f>
        <v>Indoor swimming pools</v>
      </c>
      <c r="C386" s="47" t="str">
        <f>VLOOKUP($A386,'[3]Master From ECAP'!$A:$AJ,3,FALSE)</f>
        <v>45 Golfdown Dr</v>
      </c>
      <c r="D386" s="47" t="str">
        <f>VLOOKUP($A386,'[3]Master From ECAP'!$A:$AJ,4,FALSE)</f>
        <v>Etobicoke</v>
      </c>
      <c r="E386" s="47" t="str">
        <f>VLOOKUP($A386,'[3]Master From ECAP'!$A:$AJ,5,FALSE)</f>
        <v>M9W 2H8</v>
      </c>
      <c r="F386" s="47">
        <f>VLOOKUP($A386,'[3]Master From ECAP'!$A:$AJ,6,FALSE)</f>
        <v>13885</v>
      </c>
      <c r="G386" s="47" t="s">
        <v>53</v>
      </c>
      <c r="H386" s="47">
        <f>VLOOKUP($A386,'[3]Master From ECAP'!$A:$AJ,8,FALSE)</f>
        <v>100</v>
      </c>
      <c r="I386" s="47">
        <f>VLOOKUP($A386,'[3]Master From ECAP'!$A:$AJ,9,FALSE)</f>
        <v>0</v>
      </c>
      <c r="J386" s="47">
        <f>VLOOKUP($A386,'[3]Master From ECAP'!$A:$AJ,10,FALSE)</f>
        <v>451451.49918899999</v>
      </c>
      <c r="K386" s="47" t="str">
        <f>VLOOKUP($A386,'[3]Master From ECAP'!$A:$AJ,11,FALSE)</f>
        <v>kWh</v>
      </c>
      <c r="L386" s="47">
        <f>VLOOKUP($A386,'[3]Master From ECAP'!$A:$AJ,12,FALSE)</f>
        <v>77668.275152000002</v>
      </c>
      <c r="M386" s="47" t="s">
        <v>46</v>
      </c>
      <c r="AF386" s="48">
        <f>VLOOKUP($A386,'[3]Calculated Master'!$A:$P,13,FALSE)</f>
        <v>165603.7055910629</v>
      </c>
      <c r="AG386" s="49">
        <f>IF(F386&gt;0,VLOOKUP($A386,'[3]Calculated Master'!$A:$P,14,FALSE),"")</f>
        <v>91.564838858091079</v>
      </c>
      <c r="AH386" s="49" t="str">
        <f>IF(I386&gt;0,VLOOKUP($A386,'[3]Calculated Master'!$A:$P,15,FALSE),"")</f>
        <v/>
      </c>
      <c r="AI386" s="47" t="str">
        <f>VLOOKUP($A386,'[3]Master From ECAP'!$A:$AJ,35,FALSE)</f>
        <v>TEP</v>
      </c>
      <c r="AJ386" s="47" t="str">
        <f>VLOOKUP($A386,'[3]Master From ECAP'!$A:$AJ,36,FALSE)</f>
        <v>Indoor Swimming Pool</v>
      </c>
    </row>
    <row r="387" spans="1:36" ht="15">
      <c r="A387" s="46" t="s">
        <v>430</v>
      </c>
      <c r="B387" s="47" t="str">
        <f>VLOOKUP(VLOOKUP(A387,'[3]Calculated Master'!A:Z,2,FALSE),'[3]Conversion Factors'!A:C,2,FALSE)</f>
        <v>Indoor swimming pools</v>
      </c>
      <c r="C387" s="47" t="str">
        <f>VLOOKUP($A387,'[3]Master From ECAP'!$A:$AJ,3,FALSE)</f>
        <v>1260 Dufferin St</v>
      </c>
      <c r="D387" s="47" t="str">
        <f>VLOOKUP($A387,'[3]Master From ECAP'!$A:$AJ,4,FALSE)</f>
        <v>Toronto</v>
      </c>
      <c r="E387" s="47" t="str">
        <f>VLOOKUP($A387,'[3]Master From ECAP'!$A:$AJ,5,FALSE)</f>
        <v>M6H 4C3</v>
      </c>
      <c r="F387" s="47">
        <f>VLOOKUP($A387,'[3]Master From ECAP'!$A:$AJ,6,FALSE)</f>
        <v>51882</v>
      </c>
      <c r="G387" s="47" t="s">
        <v>53</v>
      </c>
      <c r="H387" s="47">
        <f>VLOOKUP($A387,'[3]Master From ECAP'!$A:$AJ,8,FALSE)</f>
        <v>100</v>
      </c>
      <c r="I387" s="47">
        <f>VLOOKUP($A387,'[3]Master From ECAP'!$A:$AJ,9,FALSE)</f>
        <v>0</v>
      </c>
      <c r="J387" s="47">
        <f>VLOOKUP($A387,'[3]Master From ECAP'!$A:$AJ,10,FALSE)</f>
        <v>990708.487968</v>
      </c>
      <c r="K387" s="47" t="str">
        <f>VLOOKUP($A387,'[3]Master From ECAP'!$A:$AJ,11,FALSE)</f>
        <v>kWh</v>
      </c>
      <c r="L387" s="47">
        <f>VLOOKUP($A387,'[3]Master From ECAP'!$A:$AJ,12,FALSE)</f>
        <v>121635.798824</v>
      </c>
      <c r="M387" s="47" t="s">
        <v>46</v>
      </c>
      <c r="AF387" s="48">
        <f>VLOOKUP($A387,'[3]Calculated Master'!$A:$P,13,FALSE)</f>
        <v>270698.65018668456</v>
      </c>
      <c r="AG387" s="49">
        <f>IF(F387&gt;0,VLOOKUP($A387,'[3]Calculated Master'!$A:$P,14,FALSE),"")</f>
        <v>43.845478011896844</v>
      </c>
      <c r="AH387" s="49" t="str">
        <f>IF(I387&gt;0,VLOOKUP($A387,'[3]Calculated Master'!$A:$P,15,FALSE),"")</f>
        <v/>
      </c>
      <c r="AI387" s="47" t="str">
        <f>VLOOKUP($A387,'[3]Master From ECAP'!$A:$AJ,35,FALSE)</f>
        <v>WALLC</v>
      </c>
      <c r="AJ387" s="47" t="str">
        <f>VLOOKUP($A387,'[3]Master From ECAP'!$A:$AJ,36,FALSE)</f>
        <v>Indoor Swimming Pool</v>
      </c>
    </row>
    <row r="388" spans="1:36" ht="15">
      <c r="A388" s="46" t="s">
        <v>431</v>
      </c>
      <c r="B388" s="47" t="str">
        <f>VLOOKUP(VLOOKUP(A388,'[3]Calculated Master'!A:Z,2,FALSE),'[3]Conversion Factors'!A:C,2,FALSE)</f>
        <v>Other</v>
      </c>
      <c r="C388" s="47" t="str">
        <f>VLOOKUP($A388,'[3]Master From ECAP'!$A:$AJ,3,FALSE)</f>
        <v>30 Dee Ave.</v>
      </c>
      <c r="D388" s="47" t="str">
        <f>VLOOKUP($A388,'[3]Master From ECAP'!$A:$AJ,4,FALSE)</f>
        <v>Toronto</v>
      </c>
      <c r="E388" s="47" t="str">
        <f>VLOOKUP($A388,'[3]Master From ECAP'!$A:$AJ,5,FALSE)</f>
        <v>M9N 1S9</v>
      </c>
      <c r="F388" s="47">
        <f>VLOOKUP($A388,'[3]Master From ECAP'!$A:$AJ,6,FALSE)</f>
        <v>14994</v>
      </c>
      <c r="G388" s="47" t="s">
        <v>53</v>
      </c>
      <c r="H388" s="47">
        <f>VLOOKUP($A388,'[3]Master From ECAP'!$A:$AJ,8,FALSE)</f>
        <v>70</v>
      </c>
      <c r="I388" s="47">
        <f>VLOOKUP($A388,'[3]Master From ECAP'!$A:$AJ,9,FALSE)</f>
        <v>0</v>
      </c>
      <c r="J388" s="47">
        <f>VLOOKUP($A388,'[3]Master From ECAP'!$A:$AJ,10,FALSE)</f>
        <v>1243577.9640649999</v>
      </c>
      <c r="K388" s="47" t="str">
        <f>VLOOKUP($A388,'[3]Master From ECAP'!$A:$AJ,11,FALSE)</f>
        <v>kWh</v>
      </c>
      <c r="L388" s="47">
        <f>VLOOKUP($A388,'[3]Master From ECAP'!$A:$AJ,12,FALSE)</f>
        <v>55589.578008000004</v>
      </c>
      <c r="M388" s="47" t="s">
        <v>46</v>
      </c>
      <c r="AF388" s="48">
        <f>VLOOKUP($A388,'[3]Calculated Master'!$A:$P,13,FALSE)</f>
        <v>155346.08400861753</v>
      </c>
      <c r="AG388" s="49">
        <f>IF(F388&gt;0,VLOOKUP($A388,'[3]Calculated Master'!$A:$P,14,FALSE),"")</f>
        <v>122.07738504289834</v>
      </c>
      <c r="AH388" s="49" t="str">
        <f>IF(I388&gt;0,VLOOKUP($A388,'[3]Calculated Master'!$A:$P,15,FALSE),"")</f>
        <v/>
      </c>
      <c r="AI388" s="47" t="str">
        <f>VLOOKUP($A388,'[3]Master From ECAP'!$A:$AJ,35,FALSE)</f>
        <v>DAL</v>
      </c>
      <c r="AJ388" s="47" t="str">
        <f>VLOOKUP($A388,'[3]Master From ECAP'!$A:$AJ,36,FALSE)</f>
        <v>Laboratory</v>
      </c>
    </row>
    <row r="389" spans="1:36" ht="15">
      <c r="A389" s="46" t="s">
        <v>432</v>
      </c>
      <c r="B389" s="47" t="str">
        <f>VLOOKUP(VLOOKUP(A389,'[3]Calculated Master'!A:Z,2,FALSE),'[3]Conversion Factors'!A:C,2,FALSE)</f>
        <v>Other</v>
      </c>
      <c r="C389" s="47" t="str">
        <f>VLOOKUP($A389,'[3]Master From ECAP'!$A:$AJ,3,FALSE)</f>
        <v>8132 Finch Ave E</v>
      </c>
      <c r="D389" s="47" t="str">
        <f>VLOOKUP($A389,'[3]Master From ECAP'!$A:$AJ,4,FALSE)</f>
        <v>Scarborough</v>
      </c>
      <c r="E389" s="47" t="str">
        <f>VLOOKUP($A389,'[3]Master From ECAP'!$A:$AJ,5,FALSE)</f>
        <v>M1B 5W3</v>
      </c>
      <c r="F389" s="47">
        <f>VLOOKUP($A389,'[3]Master From ECAP'!$A:$AJ,6,FALSE)</f>
        <v>5942</v>
      </c>
      <c r="G389" s="47" t="s">
        <v>53</v>
      </c>
      <c r="H389" s="47">
        <f>VLOOKUP($A389,'[3]Master From ECAP'!$A:$AJ,8,FALSE)</f>
        <v>70</v>
      </c>
      <c r="I389" s="47">
        <f>VLOOKUP($A389,'[3]Master From ECAP'!$A:$AJ,9,FALSE)</f>
        <v>0</v>
      </c>
      <c r="J389" s="47">
        <f>VLOOKUP($A389,'[3]Master From ECAP'!$A:$AJ,10,FALSE)</f>
        <v>149547.38938800001</v>
      </c>
      <c r="K389" s="47" t="str">
        <f>VLOOKUP($A389,'[3]Master From ECAP'!$A:$AJ,11,FALSE)</f>
        <v>kWh</v>
      </c>
      <c r="L389" s="47">
        <f>VLOOKUP($A389,'[3]Master From ECAP'!$A:$AJ,12,FALSE)</f>
        <v>0</v>
      </c>
      <c r="M389" s="47" t="s">
        <v>46</v>
      </c>
      <c r="AF389" s="48">
        <f>VLOOKUP($A389,'[3]Calculated Master'!$A:$P,13,FALSE)</f>
        <v>5981.8955755200004</v>
      </c>
      <c r="AG389" s="49">
        <f>IF(F389&gt;0,VLOOKUP($A389,'[3]Calculated Master'!$A:$P,14,FALSE),"")</f>
        <v>25.167959020889004</v>
      </c>
      <c r="AH389" s="49" t="str">
        <f>IF(I389&gt;0,VLOOKUP($A389,'[3]Calculated Master'!$A:$P,15,FALSE),"")</f>
        <v/>
      </c>
      <c r="AI389" s="47" t="str">
        <f>VLOOKUP($A389,'[3]Master From ECAP'!$A:$AJ,35,FALSE)</f>
        <v>BRL</v>
      </c>
      <c r="AJ389" s="47" t="str">
        <f>VLOOKUP($A389,'[3]Master From ECAP'!$A:$AJ,36,FALSE)</f>
        <v>Landfill Operations</v>
      </c>
    </row>
    <row r="390" spans="1:36" ht="15">
      <c r="A390" s="46" t="s">
        <v>433</v>
      </c>
      <c r="B390" s="47" t="str">
        <f>VLOOKUP(VLOOKUP(A390,'[3]Calculated Master'!A:Z,2,FALSE),'[3]Conversion Factors'!A:C,2,FALSE)</f>
        <v>Other</v>
      </c>
      <c r="C390" s="47" t="str">
        <f>VLOOKUP($A390,'[3]Master From ECAP'!$A:$AJ,3,FALSE)</f>
        <v>2357 Meriadoc Dr</v>
      </c>
      <c r="D390" s="47" t="str">
        <f>VLOOKUP($A390,'[3]Master From ECAP'!$A:$AJ,4,FALSE)</f>
        <v>Pickering</v>
      </c>
      <c r="E390" s="47" t="str">
        <f>VLOOKUP($A390,'[3]Master From ECAP'!$A:$AJ,5,FALSE)</f>
        <v>L1X 2T1</v>
      </c>
      <c r="F390" s="47">
        <f>VLOOKUP($A390,'[3]Master From ECAP'!$A:$AJ,6,FALSE)</f>
        <v>10764</v>
      </c>
      <c r="G390" s="47" t="s">
        <v>53</v>
      </c>
      <c r="H390" s="47">
        <f>VLOOKUP($A390,'[3]Master From ECAP'!$A:$AJ,8,FALSE)</f>
        <v>70</v>
      </c>
      <c r="I390" s="47">
        <f>VLOOKUP($A390,'[3]Master From ECAP'!$A:$AJ,9,FALSE)</f>
        <v>0</v>
      </c>
      <c r="J390" s="47">
        <f>VLOOKUP($A390,'[3]Master From ECAP'!$A:$AJ,10,FALSE)</f>
        <v>190700.82741999999</v>
      </c>
      <c r="K390" s="47" t="str">
        <f>VLOOKUP($A390,'[3]Master From ECAP'!$A:$AJ,11,FALSE)</f>
        <v>kWh</v>
      </c>
      <c r="L390" s="47">
        <f>VLOOKUP($A390,'[3]Master From ECAP'!$A:$AJ,12,FALSE)</f>
        <v>0</v>
      </c>
      <c r="M390" s="47" t="s">
        <v>46</v>
      </c>
      <c r="AF390" s="48">
        <f>VLOOKUP($A390,'[3]Calculated Master'!$A:$P,13,FALSE)</f>
        <v>7628.0330967999998</v>
      </c>
      <c r="AG390" s="49">
        <f>IF(F390&gt;0,VLOOKUP($A390,'[3]Calculated Master'!$A:$P,14,FALSE),"")</f>
        <v>17.716612969786407</v>
      </c>
      <c r="AH390" s="49" t="str">
        <f>IF(I390&gt;0,VLOOKUP($A390,'[3]Calculated Master'!$A:$P,15,FALSE),"")</f>
        <v/>
      </c>
      <c r="AI390" s="47" t="str">
        <f>VLOOKUP($A390,'[3]Master From ECAP'!$A:$AJ,35,FALSE)</f>
        <v>BWL</v>
      </c>
      <c r="AJ390" s="47" t="str">
        <f>VLOOKUP($A390,'[3]Master From ECAP'!$A:$AJ,36,FALSE)</f>
        <v>Landfill Operations</v>
      </c>
    </row>
    <row r="391" spans="1:36" ht="15">
      <c r="A391" s="46" t="s">
        <v>434</v>
      </c>
      <c r="B391" s="47" t="str">
        <f>VLOOKUP(VLOOKUP(A391,'[3]Calculated Master'!A:Z,2,FALSE),'[3]Conversion Factors'!A:C,2,FALSE)</f>
        <v>Other</v>
      </c>
      <c r="C391" s="47" t="str">
        <f>VLOOKUP($A391,'[3]Master From ECAP'!$A:$AJ,3,FALSE)</f>
        <v>485 Donlands Ave</v>
      </c>
      <c r="D391" s="47" t="str">
        <f>VLOOKUP($A391,'[3]Master From ECAP'!$A:$AJ,4,FALSE)</f>
        <v>Thornhill</v>
      </c>
      <c r="E391" s="47" t="str">
        <f>VLOOKUP($A391,'[3]Master From ECAP'!$A:$AJ,5,FALSE)</f>
        <v>L3T 4K6</v>
      </c>
      <c r="F391" s="47">
        <f>VLOOKUP($A391,'[3]Master From ECAP'!$A:$AJ,6,FALSE)</f>
        <v>603</v>
      </c>
      <c r="G391" s="47" t="s">
        <v>53</v>
      </c>
      <c r="H391" s="47">
        <f>VLOOKUP($A391,'[3]Master From ECAP'!$A:$AJ,8,FALSE)</f>
        <v>70</v>
      </c>
      <c r="I391" s="47">
        <f>VLOOKUP($A391,'[3]Master From ECAP'!$A:$AJ,9,FALSE)</f>
        <v>0</v>
      </c>
      <c r="J391" s="47">
        <f>VLOOKUP($A391,'[3]Master From ECAP'!$A:$AJ,10,FALSE)</f>
        <v>39210.448149999997</v>
      </c>
      <c r="K391" s="47" t="str">
        <f>VLOOKUP($A391,'[3]Master From ECAP'!$A:$AJ,11,FALSE)</f>
        <v>kWh</v>
      </c>
      <c r="L391" s="47">
        <f>VLOOKUP($A391,'[3]Master From ECAP'!$A:$AJ,12,FALSE)</f>
        <v>0</v>
      </c>
      <c r="M391" s="47" t="s">
        <v>46</v>
      </c>
      <c r="AF391" s="48">
        <f>VLOOKUP($A391,'[3]Calculated Master'!$A:$P,13,FALSE)</f>
        <v>1568.4179259999999</v>
      </c>
      <c r="AG391" s="49">
        <f>IF(F391&gt;0,VLOOKUP($A391,'[3]Calculated Master'!$A:$P,14,FALSE),"")</f>
        <v>65.025889762632318</v>
      </c>
      <c r="AH391" s="49" t="str">
        <f>IF(I391&gt;0,VLOOKUP($A391,'[3]Calculated Master'!$A:$P,15,FALSE),"")</f>
        <v/>
      </c>
      <c r="AI391" s="47" t="str">
        <f>VLOOKUP($A391,'[3]Master From ECAP'!$A:$AJ,35,FALSE)</f>
        <v>DL</v>
      </c>
      <c r="AJ391" s="47" t="str">
        <f>VLOOKUP($A391,'[3]Master From ECAP'!$A:$AJ,36,FALSE)</f>
        <v>Landfill Operations</v>
      </c>
    </row>
    <row r="392" spans="1:36" ht="15">
      <c r="A392" s="46" t="s">
        <v>435</v>
      </c>
      <c r="B392" s="47" t="str">
        <f>VLOOKUP(VLOOKUP(A392,'[3]Calculated Master'!A:Z,2,FALSE),'[3]Conversion Factors'!A:C,2,FALSE)</f>
        <v>Other</v>
      </c>
      <c r="C392" s="47" t="str">
        <f>VLOOKUP($A392,'[3]Master From ECAP'!$A:$AJ,3,FALSE)</f>
        <v>200 McNaughton Rd</v>
      </c>
      <c r="D392" s="47" t="str">
        <f>VLOOKUP($A392,'[3]Master From ECAP'!$A:$AJ,4,FALSE)</f>
        <v>Maple</v>
      </c>
      <c r="E392" s="47" t="str">
        <f>VLOOKUP($A392,'[3]Master From ECAP'!$A:$AJ,5,FALSE)</f>
        <v>L6A 4E2</v>
      </c>
      <c r="F392" s="47">
        <f>VLOOKUP($A392,'[3]Master From ECAP'!$A:$AJ,6,FALSE)</f>
        <v>10764</v>
      </c>
      <c r="G392" s="47" t="s">
        <v>53</v>
      </c>
      <c r="H392" s="47">
        <f>VLOOKUP($A392,'[3]Master From ECAP'!$A:$AJ,8,FALSE)</f>
        <v>70</v>
      </c>
      <c r="I392" s="47">
        <f>VLOOKUP($A392,'[3]Master From ECAP'!$A:$AJ,9,FALSE)</f>
        <v>0</v>
      </c>
      <c r="J392" s="47">
        <f>VLOOKUP($A392,'[3]Master From ECAP'!$A:$AJ,10,FALSE)</f>
        <v>2663916.5124229998</v>
      </c>
      <c r="K392" s="47" t="str">
        <f>VLOOKUP($A392,'[3]Master From ECAP'!$A:$AJ,11,FALSE)</f>
        <v>kWh</v>
      </c>
      <c r="L392" s="47">
        <f>VLOOKUP($A392,'[3]Master From ECAP'!$A:$AJ,12,FALSE)</f>
        <v>0</v>
      </c>
      <c r="M392" s="47" t="s">
        <v>46</v>
      </c>
      <c r="AF392" s="48">
        <f>VLOOKUP($A392,'[3]Calculated Master'!$A:$P,13,FALSE)</f>
        <v>106556.66049692</v>
      </c>
      <c r="AG392" s="49">
        <f>IF(F392&gt;0,VLOOKUP($A392,'[3]Calculated Master'!$A:$P,14,FALSE),"")</f>
        <v>247.48491379367658</v>
      </c>
      <c r="AH392" s="49" t="str">
        <f>IF(I392&gt;0,VLOOKUP($A392,'[3]Calculated Master'!$A:$P,15,FALSE),"")</f>
        <v/>
      </c>
      <c r="AI392" s="47" t="str">
        <f>VLOOKUP($A392,'[3]Master From ECAP'!$A:$AJ,35,FALSE)</f>
        <v>KVL</v>
      </c>
      <c r="AJ392" s="47" t="str">
        <f>VLOOKUP($A392,'[3]Master From ECAP'!$A:$AJ,36,FALSE)</f>
        <v>Landfill Operations</v>
      </c>
    </row>
    <row r="393" spans="1:36" ht="15">
      <c r="A393" s="46" t="s">
        <v>436</v>
      </c>
      <c r="B393" s="47" t="str">
        <f>VLOOKUP(VLOOKUP(A393,'[3]Calculated Master'!A:Z,2,FALSE),'[3]Conversion Factors'!A:C,2,FALSE)</f>
        <v>Other</v>
      </c>
      <c r="C393" s="47" t="str">
        <f>VLOOKUP($A393,'[3]Master From ECAP'!$A:$AJ,3,FALSE)</f>
        <v>1 Strathmore Blvd</v>
      </c>
      <c r="D393" s="47" t="str">
        <f>VLOOKUP($A393,'[3]Master From ECAP'!$A:$AJ,4,FALSE)</f>
        <v>Toronto</v>
      </c>
      <c r="E393" s="47" t="str">
        <f>VLOOKUP($A393,'[3]Master From ECAP'!$A:$AJ,5,FALSE)</f>
        <v>M4J 1P1</v>
      </c>
      <c r="F393" s="47">
        <f>VLOOKUP($A393,'[3]Master From ECAP'!$A:$AJ,6,FALSE)</f>
        <v>2383</v>
      </c>
      <c r="G393" s="47" t="s">
        <v>53</v>
      </c>
      <c r="H393" s="47">
        <f>VLOOKUP($A393,'[3]Master From ECAP'!$A:$AJ,8,FALSE)</f>
        <v>168</v>
      </c>
      <c r="I393" s="47">
        <f>VLOOKUP($A393,'[3]Master From ECAP'!$A:$AJ,9,FALSE)</f>
        <v>0</v>
      </c>
      <c r="J393" s="47">
        <f>VLOOKUP($A393,'[3]Master From ECAP'!$A:$AJ,10,FALSE)</f>
        <v>2400.257822</v>
      </c>
      <c r="K393" s="47" t="str">
        <f>VLOOKUP($A393,'[3]Master From ECAP'!$A:$AJ,11,FALSE)</f>
        <v>kWh</v>
      </c>
      <c r="L393" s="47">
        <f>VLOOKUP($A393,'[3]Master From ECAP'!$A:$AJ,12,FALSE)</f>
        <v>2338.8216419999999</v>
      </c>
      <c r="M393" s="47" t="s">
        <v>46</v>
      </c>
      <c r="AF393" s="48">
        <f>VLOOKUP($A393,'[3]Calculated Master'!$A:$P,13,FALSE)</f>
        <v>4539.0463979709803</v>
      </c>
      <c r="AG393" s="49">
        <f>IF(F393&gt;0,VLOOKUP($A393,'[3]Calculated Master'!$A:$P,14,FALSE),"")</f>
        <v>11.368283039234012</v>
      </c>
      <c r="AH393" s="49" t="str">
        <f>IF(I393&gt;0,VLOOKUP($A393,'[3]Calculated Master'!$A:$P,15,FALSE),"")</f>
        <v/>
      </c>
      <c r="AI393" s="47" t="str">
        <f>VLOOKUP($A393,'[3]Master From ECAP'!$A:$AJ,35,FALSE)</f>
        <v>1STRATHMORE</v>
      </c>
      <c r="AJ393" s="47" t="str">
        <f>VLOOKUP($A393,'[3]Master From ECAP'!$A:$AJ,36,FALSE)</f>
        <v>Leasing</v>
      </c>
    </row>
    <row r="394" spans="1:36" ht="15">
      <c r="A394" s="46" t="s">
        <v>437</v>
      </c>
      <c r="B394" s="47" t="str">
        <f>VLOOKUP(VLOOKUP(A394,'[3]Calculated Master'!A:Z,2,FALSE),'[3]Conversion Factors'!A:C,2,FALSE)</f>
        <v>Other</v>
      </c>
      <c r="C394" s="47" t="str">
        <f>VLOOKUP($A394,'[3]Master From ECAP'!$A:$AJ,3,FALSE)</f>
        <v>100 Rosedale Valley Rd</v>
      </c>
      <c r="D394" s="47" t="str">
        <f>VLOOKUP($A394,'[3]Master From ECAP'!$A:$AJ,4,FALSE)</f>
        <v>Toronto</v>
      </c>
      <c r="E394" s="47" t="str">
        <f>VLOOKUP($A394,'[3]Master From ECAP'!$A:$AJ,5,FALSE)</f>
        <v>M4W 1P7</v>
      </c>
      <c r="F394" s="47">
        <f>VLOOKUP($A394,'[3]Master From ECAP'!$A:$AJ,6,FALSE)</f>
        <v>2691</v>
      </c>
      <c r="G394" s="47" t="s">
        <v>53</v>
      </c>
      <c r="H394" s="47">
        <f>VLOOKUP($A394,'[3]Master From ECAP'!$A:$AJ,8,FALSE)</f>
        <v>100</v>
      </c>
      <c r="I394" s="47">
        <f>VLOOKUP($A394,'[3]Master From ECAP'!$A:$AJ,9,FALSE)</f>
        <v>0</v>
      </c>
      <c r="J394" s="47">
        <f>VLOOKUP($A394,'[3]Master From ECAP'!$A:$AJ,10,FALSE)</f>
        <v>6591.4149029999999</v>
      </c>
      <c r="K394" s="47" t="str">
        <f>VLOOKUP($A394,'[3]Master From ECAP'!$A:$AJ,11,FALSE)</f>
        <v>kWh</v>
      </c>
      <c r="L394" s="47">
        <f>VLOOKUP($A394,'[3]Master From ECAP'!$A:$AJ,12,FALSE)</f>
        <v>0</v>
      </c>
      <c r="M394" s="47" t="s">
        <v>46</v>
      </c>
      <c r="AF394" s="48">
        <f>VLOOKUP($A394,'[3]Calculated Master'!$A:$P,13,FALSE)</f>
        <v>263.65659612000002</v>
      </c>
      <c r="AG394" s="49">
        <f>IF(F394&gt;0,VLOOKUP($A394,'[3]Calculated Master'!$A:$P,14,FALSE),"")</f>
        <v>2.4494397499921079</v>
      </c>
      <c r="AH394" s="49" t="str">
        <f>IF(I394&gt;0,VLOOKUP($A394,'[3]Calculated Master'!$A:$P,15,FALSE),"")</f>
        <v/>
      </c>
      <c r="AI394" s="47" t="str">
        <f>VLOOKUP($A394,'[3]Master From ECAP'!$A:$AJ,35,FALSE)</f>
        <v>100RDV</v>
      </c>
      <c r="AJ394" s="47" t="str">
        <f>VLOOKUP($A394,'[3]Master From ECAP'!$A:$AJ,36,FALSE)</f>
        <v>Leasing</v>
      </c>
    </row>
    <row r="395" spans="1:36" ht="15">
      <c r="A395" s="46" t="s">
        <v>438</v>
      </c>
      <c r="B395" s="47" t="str">
        <f>VLOOKUP(VLOOKUP(A395,'[3]Calculated Master'!A:Z,2,FALSE),'[3]Conversion Factors'!A:C,2,FALSE)</f>
        <v>Other</v>
      </c>
      <c r="C395" s="47" t="str">
        <f>VLOOKUP($A395,'[3]Master From ECAP'!$A:$AJ,3,FALSE)</f>
        <v>111 KING ST E</v>
      </c>
      <c r="D395" s="47">
        <f>VLOOKUP($A395,'[3]Master From ECAP'!$A:$AJ,4,FALSE)</f>
        <v>0</v>
      </c>
      <c r="E395" s="47" t="str">
        <f>VLOOKUP($A395,'[3]Master From ECAP'!$A:$AJ,5,FALSE)</f>
        <v>M5V 3C16</v>
      </c>
      <c r="F395" s="47">
        <f>VLOOKUP($A395,'[3]Master From ECAP'!$A:$AJ,6,FALSE)</f>
        <v>8775</v>
      </c>
      <c r="G395" s="47" t="s">
        <v>53</v>
      </c>
      <c r="H395" s="47">
        <f>VLOOKUP($A395,'[3]Master From ECAP'!$A:$AJ,8,FALSE)</f>
        <v>70</v>
      </c>
      <c r="I395" s="47">
        <f>VLOOKUP($A395,'[3]Master From ECAP'!$A:$AJ,9,FALSE)</f>
        <v>0</v>
      </c>
      <c r="J395" s="47">
        <f>VLOOKUP($A395,'[3]Master From ECAP'!$A:$AJ,10,FALSE)</f>
        <v>19245.053333</v>
      </c>
      <c r="K395" s="47" t="str">
        <f>VLOOKUP($A395,'[3]Master From ECAP'!$A:$AJ,11,FALSE)</f>
        <v>kWh</v>
      </c>
      <c r="L395" s="47">
        <f>VLOOKUP($A395,'[3]Master From ECAP'!$A:$AJ,12,FALSE)</f>
        <v>334.66666800000002</v>
      </c>
      <c r="M395" s="47" t="s">
        <v>46</v>
      </c>
      <c r="AF395" s="48">
        <f>VLOOKUP($A395,'[3]Calculated Master'!$A:$P,13,FALSE)</f>
        <v>1405.5650558529201</v>
      </c>
      <c r="AG395" s="49">
        <f>IF(F395&gt;0,VLOOKUP($A395,'[3]Calculated Master'!$A:$P,14,FALSE),"")</f>
        <v>2.5957977429289798</v>
      </c>
      <c r="AH395" s="49" t="str">
        <f>IF(I395&gt;0,VLOOKUP($A395,'[3]Calculated Master'!$A:$P,15,FALSE),"")</f>
        <v/>
      </c>
      <c r="AI395" s="47" t="str">
        <f>VLOOKUP($A395,'[3]Master From ECAP'!$A:$AJ,35,FALSE)</f>
        <v>111KINGE</v>
      </c>
      <c r="AJ395" s="47" t="str">
        <f>VLOOKUP($A395,'[3]Master From ECAP'!$A:$AJ,36,FALSE)</f>
        <v>Leasing</v>
      </c>
    </row>
    <row r="396" spans="1:36" ht="15">
      <c r="A396" s="46" t="s">
        <v>439</v>
      </c>
      <c r="B396" s="47" t="str">
        <f>VLOOKUP(VLOOKUP(A396,'[3]Calculated Master'!A:Z,2,FALSE),'[3]Conversion Factors'!A:C,2,FALSE)</f>
        <v>Other</v>
      </c>
      <c r="C396" s="47" t="str">
        <f>VLOOKUP($A396,'[3]Master From ECAP'!$A:$AJ,3,FALSE)</f>
        <v>113 Spadina Rd</v>
      </c>
      <c r="D396" s="47" t="str">
        <f>VLOOKUP($A396,'[3]Master From ECAP'!$A:$AJ,4,FALSE)</f>
        <v>Toronto</v>
      </c>
      <c r="E396" s="47" t="str">
        <f>VLOOKUP($A396,'[3]Master From ECAP'!$A:$AJ,5,FALSE)</f>
        <v>M5R 2T8</v>
      </c>
      <c r="F396" s="47">
        <f>VLOOKUP($A396,'[3]Master From ECAP'!$A:$AJ,6,FALSE)</f>
        <v>2982</v>
      </c>
      <c r="G396" s="47" t="s">
        <v>53</v>
      </c>
      <c r="H396" s="47">
        <f>VLOOKUP($A396,'[3]Master From ECAP'!$A:$AJ,8,FALSE)</f>
        <v>100</v>
      </c>
      <c r="I396" s="47">
        <f>VLOOKUP($A396,'[3]Master From ECAP'!$A:$AJ,9,FALSE)</f>
        <v>0</v>
      </c>
      <c r="J396" s="47">
        <f>VLOOKUP($A396,'[3]Master From ECAP'!$A:$AJ,10,FALSE)</f>
        <v>38009.999587999999</v>
      </c>
      <c r="K396" s="47" t="str">
        <f>VLOOKUP($A396,'[3]Master From ECAP'!$A:$AJ,11,FALSE)</f>
        <v>kWh</v>
      </c>
      <c r="L396" s="47">
        <f>VLOOKUP($A396,'[3]Master From ECAP'!$A:$AJ,12,FALSE)</f>
        <v>186.8</v>
      </c>
      <c r="M396" s="47" t="s">
        <v>46</v>
      </c>
      <c r="AF396" s="48">
        <f>VLOOKUP($A396,'[3]Calculated Master'!$A:$P,13,FALSE)</f>
        <v>1875.2620755200001</v>
      </c>
      <c r="AG396" s="49">
        <f>IF(F396&gt;0,VLOOKUP($A396,'[3]Calculated Master'!$A:$P,14,FALSE),"")</f>
        <v>13.407833161245099</v>
      </c>
      <c r="AH396" s="49" t="str">
        <f>IF(I396&gt;0,VLOOKUP($A396,'[3]Calculated Master'!$A:$P,15,FALSE),"")</f>
        <v/>
      </c>
      <c r="AI396" s="47" t="str">
        <f>VLOOKUP($A396,'[3]Master From ECAP'!$A:$AJ,35,FALSE)</f>
        <v>113SPAD</v>
      </c>
      <c r="AJ396" s="47" t="str">
        <f>VLOOKUP($A396,'[3]Master From ECAP'!$A:$AJ,36,FALSE)</f>
        <v>Leasing</v>
      </c>
    </row>
    <row r="397" spans="1:36" ht="15">
      <c r="A397" s="46" t="s">
        <v>440</v>
      </c>
      <c r="B397" s="47" t="str">
        <f>VLOOKUP(VLOOKUP(A397,'[3]Calculated Master'!A:Z,2,FALSE),'[3]Conversion Factors'!A:C,2,FALSE)</f>
        <v>Other</v>
      </c>
      <c r="C397" s="47" t="str">
        <f>VLOOKUP($A397,'[3]Master From ECAP'!$A:$AJ,3,FALSE)</f>
        <v>134 Spadina Rd</v>
      </c>
      <c r="D397" s="47" t="str">
        <f>VLOOKUP($A397,'[3]Master From ECAP'!$A:$AJ,4,FALSE)</f>
        <v>Toronto</v>
      </c>
      <c r="E397" s="47" t="str">
        <f>VLOOKUP($A397,'[3]Master From ECAP'!$A:$AJ,5,FALSE)</f>
        <v>M5V 2L4</v>
      </c>
      <c r="F397" s="47">
        <f>VLOOKUP($A397,'[3]Master From ECAP'!$A:$AJ,6,FALSE)</f>
        <v>3369</v>
      </c>
      <c r="G397" s="47" t="s">
        <v>53</v>
      </c>
      <c r="H397" s="47">
        <f>VLOOKUP($A397,'[3]Master From ECAP'!$A:$AJ,8,FALSE)</f>
        <v>100</v>
      </c>
      <c r="I397" s="47">
        <f>VLOOKUP($A397,'[3]Master From ECAP'!$A:$AJ,9,FALSE)</f>
        <v>0</v>
      </c>
      <c r="J397" s="47">
        <f>VLOOKUP($A397,'[3]Master From ECAP'!$A:$AJ,10,FALSE)</f>
        <v>18481.820206</v>
      </c>
      <c r="K397" s="47" t="str">
        <f>VLOOKUP($A397,'[3]Master From ECAP'!$A:$AJ,11,FALSE)</f>
        <v>kWh</v>
      </c>
      <c r="L397" s="47">
        <f>VLOOKUP($A397,'[3]Master From ECAP'!$A:$AJ,12,FALSE)</f>
        <v>9388.3824509999995</v>
      </c>
      <c r="M397" s="47" t="s">
        <v>46</v>
      </c>
      <c r="AF397" s="48">
        <f>VLOOKUP($A397,'[3]Calculated Master'!$A:$P,13,FALSE)</f>
        <v>18574.28906658019</v>
      </c>
      <c r="AG397" s="49">
        <f>IF(F397&gt;0,VLOOKUP($A397,'[3]Calculated Master'!$A:$P,14,FALSE),"")</f>
        <v>34.904329102843498</v>
      </c>
      <c r="AH397" s="49" t="str">
        <f>IF(I397&gt;0,VLOOKUP($A397,'[3]Calculated Master'!$A:$P,15,FALSE),"")</f>
        <v/>
      </c>
      <c r="AI397" s="47" t="str">
        <f>VLOOKUP($A397,'[3]Master From ECAP'!$A:$AJ,35,FALSE)</f>
        <v>134SPA</v>
      </c>
      <c r="AJ397" s="47" t="str">
        <f>VLOOKUP($A397,'[3]Master From ECAP'!$A:$AJ,36,FALSE)</f>
        <v>Leasing</v>
      </c>
    </row>
    <row r="398" spans="1:36" ht="15">
      <c r="A398" s="46" t="s">
        <v>441</v>
      </c>
      <c r="B398" s="47" t="str">
        <f>VLOOKUP(VLOOKUP(A398,'[3]Calculated Master'!A:Z,2,FALSE),'[3]Conversion Factors'!A:C,2,FALSE)</f>
        <v>Other</v>
      </c>
      <c r="C398" s="47" t="str">
        <f>VLOOKUP($A398,'[3]Master From ECAP'!$A:$AJ,3,FALSE)</f>
        <v>136 Spadina Rd</v>
      </c>
      <c r="D398" s="47" t="str">
        <f>VLOOKUP($A398,'[3]Master From ECAP'!$A:$AJ,4,FALSE)</f>
        <v>Toronto</v>
      </c>
      <c r="E398" s="47" t="str">
        <f>VLOOKUP($A398,'[3]Master From ECAP'!$A:$AJ,5,FALSE)</f>
        <v>M5V 2L4</v>
      </c>
      <c r="F398" s="47">
        <f>VLOOKUP($A398,'[3]Master From ECAP'!$A:$AJ,6,FALSE)</f>
        <v>2626</v>
      </c>
      <c r="G398" s="47" t="s">
        <v>53</v>
      </c>
      <c r="H398" s="47">
        <f>VLOOKUP($A398,'[3]Master From ECAP'!$A:$AJ,8,FALSE)</f>
        <v>100</v>
      </c>
      <c r="I398" s="47">
        <f>VLOOKUP($A398,'[3]Master From ECAP'!$A:$AJ,9,FALSE)</f>
        <v>0</v>
      </c>
      <c r="J398" s="47">
        <f>VLOOKUP($A398,'[3]Master From ECAP'!$A:$AJ,10,FALSE)</f>
        <v>5283.2093029999996</v>
      </c>
      <c r="K398" s="47" t="str">
        <f>VLOOKUP($A398,'[3]Master From ECAP'!$A:$AJ,11,FALSE)</f>
        <v>kWh</v>
      </c>
      <c r="L398" s="47">
        <f>VLOOKUP($A398,'[3]Master From ECAP'!$A:$AJ,12,FALSE)</f>
        <v>0</v>
      </c>
      <c r="M398" s="47" t="s">
        <v>46</v>
      </c>
      <c r="AF398" s="48">
        <f>VLOOKUP($A398,'[3]Calculated Master'!$A:$P,13,FALSE)</f>
        <v>211.32837211999998</v>
      </c>
      <c r="AG398" s="49">
        <f>IF(F398&gt;0,VLOOKUP($A398,'[3]Calculated Master'!$A:$P,14,FALSE),"")</f>
        <v>2.0118931136222757</v>
      </c>
      <c r="AH398" s="49" t="str">
        <f>IF(I398&gt;0,VLOOKUP($A398,'[3]Calculated Master'!$A:$P,15,FALSE),"")</f>
        <v/>
      </c>
      <c r="AI398" s="47" t="str">
        <f>VLOOKUP($A398,'[3]Master From ECAP'!$A:$AJ,35,FALSE)</f>
        <v>136SPA</v>
      </c>
      <c r="AJ398" s="47" t="str">
        <f>VLOOKUP($A398,'[3]Master From ECAP'!$A:$AJ,36,FALSE)</f>
        <v>Leasing</v>
      </c>
    </row>
    <row r="399" spans="1:36" ht="15">
      <c r="A399" s="46" t="s">
        <v>442</v>
      </c>
      <c r="B399" s="47" t="str">
        <f>VLOOKUP(VLOOKUP(A399,'[3]Calculated Master'!A:Z,2,FALSE),'[3]Conversion Factors'!A:C,2,FALSE)</f>
        <v>Other</v>
      </c>
      <c r="C399" s="47" t="str">
        <f>VLOOKUP($A399,'[3]Master From ECAP'!$A:$AJ,3,FALSE)</f>
        <v>161 Spadina Rd</v>
      </c>
      <c r="D399" s="47" t="str">
        <f>VLOOKUP($A399,'[3]Master From ECAP'!$A:$AJ,4,FALSE)</f>
        <v>Toronto</v>
      </c>
      <c r="E399" s="47" t="str">
        <f>VLOOKUP($A399,'[3]Master From ECAP'!$A:$AJ,5,FALSE)</f>
        <v>M5R 2T8</v>
      </c>
      <c r="F399" s="47">
        <f>VLOOKUP($A399,'[3]Master From ECAP'!$A:$AJ,6,FALSE)</f>
        <v>3651</v>
      </c>
      <c r="G399" s="47" t="s">
        <v>53</v>
      </c>
      <c r="H399" s="47">
        <f>VLOOKUP($A399,'[3]Master From ECAP'!$A:$AJ,8,FALSE)</f>
        <v>100</v>
      </c>
      <c r="I399" s="47">
        <f>VLOOKUP($A399,'[3]Master From ECAP'!$A:$AJ,9,FALSE)</f>
        <v>0</v>
      </c>
      <c r="J399" s="47">
        <f>VLOOKUP($A399,'[3]Master From ECAP'!$A:$AJ,10,FALSE)</f>
        <v>3100.9391180000002</v>
      </c>
      <c r="K399" s="47" t="str">
        <f>VLOOKUP($A399,'[3]Master From ECAP'!$A:$AJ,11,FALSE)</f>
        <v>kWh</v>
      </c>
      <c r="L399" s="47">
        <f>VLOOKUP($A399,'[3]Master From ECAP'!$A:$AJ,12,FALSE)</f>
        <v>13134.23875</v>
      </c>
      <c r="M399" s="47" t="s">
        <v>46</v>
      </c>
      <c r="AF399" s="48">
        <f>VLOOKUP($A399,'[3]Calculated Master'!$A:$P,13,FALSE)</f>
        <v>25075.019575707505</v>
      </c>
      <c r="AG399" s="49">
        <f>IF(F399&gt;0,VLOOKUP($A399,'[3]Calculated Master'!$A:$P,14,FALSE),"")</f>
        <v>38.826568204269456</v>
      </c>
      <c r="AH399" s="49" t="str">
        <f>IF(I399&gt;0,VLOOKUP($A399,'[3]Calculated Master'!$A:$P,15,FALSE),"")</f>
        <v/>
      </c>
      <c r="AI399" s="47" t="str">
        <f>VLOOKUP($A399,'[3]Master From ECAP'!$A:$AJ,35,FALSE)</f>
        <v>161SPAD</v>
      </c>
      <c r="AJ399" s="47" t="str">
        <f>VLOOKUP($A399,'[3]Master From ECAP'!$A:$AJ,36,FALSE)</f>
        <v>Leasing</v>
      </c>
    </row>
    <row r="400" spans="1:36" ht="15">
      <c r="A400" s="46" t="s">
        <v>443</v>
      </c>
      <c r="B400" s="47" t="str">
        <f>VLOOKUP(VLOOKUP(A400,'[3]Calculated Master'!A:Z,2,FALSE),'[3]Conversion Factors'!A:C,2,FALSE)</f>
        <v>Other</v>
      </c>
      <c r="C400" s="47" t="str">
        <f>VLOOKUP($A400,'[3]Master From ECAP'!$A:$AJ,3,FALSE)</f>
        <v>17 MILL</v>
      </c>
      <c r="D400" s="47" t="str">
        <f>VLOOKUP($A400,'[3]Master From ECAP'!$A:$AJ,4,FALSE)</f>
        <v>North York</v>
      </c>
      <c r="E400" s="47" t="str">
        <f>VLOOKUP($A400,'[3]Master From ECAP'!$A:$AJ,5,FALSE)</f>
        <v>M2P 1B3</v>
      </c>
      <c r="F400" s="47">
        <f>VLOOKUP($A400,'[3]Master From ECAP'!$A:$AJ,6,FALSE)</f>
        <v>2000</v>
      </c>
      <c r="G400" s="47" t="s">
        <v>53</v>
      </c>
      <c r="H400" s="47">
        <f>VLOOKUP($A400,'[3]Master From ECAP'!$A:$AJ,8,FALSE)</f>
        <v>100</v>
      </c>
      <c r="I400" s="47">
        <f>VLOOKUP($A400,'[3]Master From ECAP'!$A:$AJ,9,FALSE)</f>
        <v>0</v>
      </c>
      <c r="J400" s="47">
        <f>VLOOKUP($A400,'[3]Master From ECAP'!$A:$AJ,10,FALSE)</f>
        <v>2937.4293339999999</v>
      </c>
      <c r="K400" s="47" t="str">
        <f>VLOOKUP($A400,'[3]Master From ECAP'!$A:$AJ,11,FALSE)</f>
        <v>kWh</v>
      </c>
      <c r="L400" s="47">
        <f>VLOOKUP($A400,'[3]Master From ECAP'!$A:$AJ,12,FALSE)</f>
        <v>2648.2510969999998</v>
      </c>
      <c r="M400" s="47" t="s">
        <v>46</v>
      </c>
      <c r="AF400" s="48">
        <f>VLOOKUP($A400,'[3]Calculated Master'!$A:$P,13,FALSE)</f>
        <v>5148.3532998199298</v>
      </c>
      <c r="AG400" s="49">
        <f>IF(F400&gt;0,VLOOKUP($A400,'[3]Calculated Master'!$A:$P,14,FALSE),"")</f>
        <v>15.447180504336066</v>
      </c>
      <c r="AH400" s="49" t="str">
        <f>IF(I400&gt;0,VLOOKUP($A400,'[3]Calculated Master'!$A:$P,15,FALSE),"")</f>
        <v/>
      </c>
      <c r="AI400" s="47" t="str">
        <f>VLOOKUP($A400,'[3]Master From ECAP'!$A:$AJ,35,FALSE)</f>
        <v>17MILL</v>
      </c>
      <c r="AJ400" s="47" t="str">
        <f>VLOOKUP($A400,'[3]Master From ECAP'!$A:$AJ,36,FALSE)</f>
        <v>Leasing</v>
      </c>
    </row>
    <row r="401" spans="1:36" ht="15">
      <c r="A401" s="46" t="s">
        <v>444</v>
      </c>
      <c r="B401" s="47" t="str">
        <f>VLOOKUP(VLOOKUP(A401,'[3]Calculated Master'!A:Z,2,FALSE),'[3]Conversion Factors'!A:C,2,FALSE)</f>
        <v>Other</v>
      </c>
      <c r="C401" s="47" t="str">
        <f>VLOOKUP($A401,'[3]Master From ECAP'!$A:$AJ,3,FALSE)</f>
        <v>1845 Kingston Rd</v>
      </c>
      <c r="D401" s="47" t="str">
        <f>VLOOKUP($A401,'[3]Master From ECAP'!$A:$AJ,4,FALSE)</f>
        <v>Scarborough</v>
      </c>
      <c r="E401" s="47" t="str">
        <f>VLOOKUP($A401,'[3]Master From ECAP'!$A:$AJ,5,FALSE)</f>
        <v>M1N 1G8</v>
      </c>
      <c r="F401" s="47">
        <f>VLOOKUP($A401,'[3]Master From ECAP'!$A:$AJ,6,FALSE)</f>
        <v>2400</v>
      </c>
      <c r="G401" s="47" t="s">
        <v>53</v>
      </c>
      <c r="H401" s="47">
        <f>VLOOKUP($A401,'[3]Master From ECAP'!$A:$AJ,8,FALSE)</f>
        <v>100</v>
      </c>
      <c r="I401" s="47">
        <f>VLOOKUP($A401,'[3]Master From ECAP'!$A:$AJ,9,FALSE)</f>
        <v>0</v>
      </c>
      <c r="J401" s="47">
        <f>VLOOKUP($A401,'[3]Master From ECAP'!$A:$AJ,10,FALSE)</f>
        <v>298.762382</v>
      </c>
      <c r="K401" s="47" t="str">
        <f>VLOOKUP($A401,'[3]Master From ECAP'!$A:$AJ,11,FALSE)</f>
        <v>kWh</v>
      </c>
      <c r="L401" s="47">
        <f>VLOOKUP($A401,'[3]Master From ECAP'!$A:$AJ,12,FALSE)</f>
        <v>0</v>
      </c>
      <c r="M401" s="47" t="s">
        <v>46</v>
      </c>
      <c r="AF401" s="48">
        <f>VLOOKUP($A401,'[3]Calculated Master'!$A:$P,13,FALSE)</f>
        <v>11.95049528</v>
      </c>
      <c r="AG401" s="49">
        <f>IF(F401&gt;0,VLOOKUP($A401,'[3]Calculated Master'!$A:$P,14,FALSE),"")</f>
        <v>0.12448484451802432</v>
      </c>
      <c r="AH401" s="49" t="str">
        <f>IF(I401&gt;0,VLOOKUP($A401,'[3]Calculated Master'!$A:$P,15,FALSE),"")</f>
        <v/>
      </c>
      <c r="AI401" s="47" t="str">
        <f>VLOOKUP($A401,'[3]Master From ECAP'!$A:$AJ,35,FALSE)</f>
        <v>1845KING</v>
      </c>
      <c r="AJ401" s="47" t="str">
        <f>VLOOKUP($A401,'[3]Master From ECAP'!$A:$AJ,36,FALSE)</f>
        <v>Leasing</v>
      </c>
    </row>
    <row r="402" spans="1:36" ht="15">
      <c r="A402" s="46" t="s">
        <v>445</v>
      </c>
      <c r="B402" s="47" t="str">
        <f>VLOOKUP(VLOOKUP(A402,'[3]Calculated Master'!A:Z,2,FALSE),'[3]Conversion Factors'!A:C,2,FALSE)</f>
        <v>Other</v>
      </c>
      <c r="C402" s="47" t="str">
        <f>VLOOKUP($A402,'[3]Master From ECAP'!$A:$AJ,3,FALSE)</f>
        <v>205 Spadina Rd</v>
      </c>
      <c r="D402" s="47">
        <f>VLOOKUP($A402,'[3]Master From ECAP'!$A:$AJ,4,FALSE)</f>
        <v>0</v>
      </c>
      <c r="E402" s="47" t="str">
        <f>VLOOKUP($A402,'[3]Master From ECAP'!$A:$AJ,5,FALSE)</f>
        <v>M5V 3C40</v>
      </c>
      <c r="F402" s="47">
        <f>VLOOKUP($A402,'[3]Master From ECAP'!$A:$AJ,6,FALSE)</f>
        <v>3247</v>
      </c>
      <c r="G402" s="47" t="s">
        <v>53</v>
      </c>
      <c r="H402" s="47">
        <f>VLOOKUP($A402,'[3]Master From ECAP'!$A:$AJ,8,FALSE)</f>
        <v>168</v>
      </c>
      <c r="I402" s="47">
        <f>VLOOKUP($A402,'[3]Master From ECAP'!$A:$AJ,9,FALSE)</f>
        <v>0</v>
      </c>
      <c r="J402" s="47">
        <f>VLOOKUP($A402,'[3]Master From ECAP'!$A:$AJ,10,FALSE)</f>
        <v>9166.8786629999995</v>
      </c>
      <c r="K402" s="47" t="str">
        <f>VLOOKUP($A402,'[3]Master From ECAP'!$A:$AJ,11,FALSE)</f>
        <v>kWh</v>
      </c>
      <c r="L402" s="47">
        <f>VLOOKUP($A402,'[3]Master From ECAP'!$A:$AJ,12,FALSE)</f>
        <v>0</v>
      </c>
      <c r="M402" s="47" t="s">
        <v>46</v>
      </c>
      <c r="AF402" s="48">
        <f>VLOOKUP($A402,'[3]Calculated Master'!$A:$P,13,FALSE)</f>
        <v>366.67514652</v>
      </c>
      <c r="AG402" s="49">
        <f>IF(F402&gt;0,VLOOKUP($A402,'[3]Calculated Master'!$A:$P,14,FALSE),"")</f>
        <v>2.8231958294819104</v>
      </c>
      <c r="AH402" s="49" t="str">
        <f>IF(I402&gt;0,VLOOKUP($A402,'[3]Calculated Master'!$A:$P,15,FALSE),"")</f>
        <v/>
      </c>
      <c r="AI402" s="47" t="str">
        <f>VLOOKUP($A402,'[3]Master From ECAP'!$A:$AJ,35,FALSE)</f>
        <v>205SPDA</v>
      </c>
      <c r="AJ402" s="47" t="str">
        <f>VLOOKUP($A402,'[3]Master From ECAP'!$A:$AJ,36,FALSE)</f>
        <v>Leasing</v>
      </c>
    </row>
    <row r="403" spans="1:36" ht="15">
      <c r="A403" s="46" t="s">
        <v>446</v>
      </c>
      <c r="B403" s="47" t="str">
        <f>VLOOKUP(VLOOKUP(A403,'[3]Calculated Master'!A:Z,2,FALSE),'[3]Conversion Factors'!A:C,2,FALSE)</f>
        <v>Other</v>
      </c>
      <c r="C403" s="47" t="str">
        <f>VLOOKUP($A403,'[3]Master From ECAP'!$A:$AJ,3,FALSE)</f>
        <v>235 DANFORTH</v>
      </c>
      <c r="D403" s="47" t="str">
        <f>VLOOKUP($A403,'[3]Master From ECAP'!$A:$AJ,4,FALSE)</f>
        <v>Scarborough</v>
      </c>
      <c r="E403" s="47" t="str">
        <f>VLOOKUP($A403,'[3]Master From ECAP'!$A:$AJ,5,FALSE)</f>
        <v>M1L 3X2</v>
      </c>
      <c r="F403" s="47">
        <f>VLOOKUP($A403,'[3]Master From ECAP'!$A:$AJ,6,FALSE)</f>
        <v>18444</v>
      </c>
      <c r="G403" s="47" t="s">
        <v>53</v>
      </c>
      <c r="H403" s="47">
        <f>VLOOKUP($A403,'[3]Master From ECAP'!$A:$AJ,8,FALSE)</f>
        <v>100</v>
      </c>
      <c r="I403" s="47">
        <f>VLOOKUP($A403,'[3]Master From ECAP'!$A:$AJ,9,FALSE)</f>
        <v>0</v>
      </c>
      <c r="J403" s="47">
        <f>VLOOKUP($A403,'[3]Master From ECAP'!$A:$AJ,10,FALSE)</f>
        <v>61447.727896999997</v>
      </c>
      <c r="K403" s="47" t="str">
        <f>VLOOKUP($A403,'[3]Master From ECAP'!$A:$AJ,11,FALSE)</f>
        <v>kWh</v>
      </c>
      <c r="L403" s="47">
        <f>VLOOKUP($A403,'[3]Master From ECAP'!$A:$AJ,12,FALSE)</f>
        <v>0</v>
      </c>
      <c r="M403" s="47" t="s">
        <v>46</v>
      </c>
      <c r="AF403" s="48">
        <f>VLOOKUP($A403,'[3]Calculated Master'!$A:$P,13,FALSE)</f>
        <v>2457.9091158799997</v>
      </c>
      <c r="AG403" s="49">
        <f>IF(F403&gt;0,VLOOKUP($A403,'[3]Calculated Master'!$A:$P,14,FALSE),"")</f>
        <v>3.3315974804380595</v>
      </c>
      <c r="AH403" s="49" t="str">
        <f>IF(I403&gt;0,VLOOKUP($A403,'[3]Calculated Master'!$A:$P,15,FALSE),"")</f>
        <v/>
      </c>
      <c r="AI403" s="47" t="str">
        <f>VLOOKUP($A403,'[3]Master From ECAP'!$A:$AJ,35,FALSE)</f>
        <v>235DANFORTH</v>
      </c>
      <c r="AJ403" s="47" t="str">
        <f>VLOOKUP($A403,'[3]Master From ECAP'!$A:$AJ,36,FALSE)</f>
        <v>Leasing</v>
      </c>
    </row>
    <row r="404" spans="1:36" ht="15">
      <c r="A404" s="46" t="s">
        <v>447</v>
      </c>
      <c r="B404" s="47" t="str">
        <f>VLOOKUP(VLOOKUP(A404,'[3]Calculated Master'!A:Z,2,FALSE),'[3]Conversion Factors'!A:C,2,FALSE)</f>
        <v>Other</v>
      </c>
      <c r="C404" s="47" t="str">
        <f>VLOOKUP($A404,'[3]Master From ECAP'!$A:$AJ,3,FALSE)</f>
        <v>2930 ISLINGTON AVE</v>
      </c>
      <c r="D404" s="47">
        <f>VLOOKUP($A404,'[3]Master From ECAP'!$A:$AJ,4,FALSE)</f>
        <v>0</v>
      </c>
      <c r="E404" s="47" t="str">
        <f>VLOOKUP($A404,'[3]Master From ECAP'!$A:$AJ,5,FALSE)</f>
        <v>M5V 3C25</v>
      </c>
      <c r="F404" s="47">
        <f>VLOOKUP($A404,'[3]Master From ECAP'!$A:$AJ,6,FALSE)</f>
        <v>750</v>
      </c>
      <c r="G404" s="47" t="s">
        <v>53</v>
      </c>
      <c r="H404" s="47">
        <f>VLOOKUP($A404,'[3]Master From ECAP'!$A:$AJ,8,FALSE)</f>
        <v>168</v>
      </c>
      <c r="I404" s="47">
        <f>VLOOKUP($A404,'[3]Master From ECAP'!$A:$AJ,9,FALSE)</f>
        <v>0</v>
      </c>
      <c r="J404" s="47">
        <f>VLOOKUP($A404,'[3]Master From ECAP'!$A:$AJ,10,FALSE)</f>
        <v>6969.4129090000006</v>
      </c>
      <c r="K404" s="47" t="str">
        <f>VLOOKUP($A404,'[3]Master From ECAP'!$A:$AJ,11,FALSE)</f>
        <v>kWh</v>
      </c>
      <c r="L404" s="47">
        <f>VLOOKUP($A404,'[3]Master From ECAP'!$A:$AJ,12,FALSE)</f>
        <v>1292.7647059999999</v>
      </c>
      <c r="M404" s="47" t="s">
        <v>46</v>
      </c>
      <c r="AF404" s="48">
        <f>VLOOKUP($A404,'[3]Calculated Master'!$A:$P,13,FALSE)</f>
        <v>2734.6287007011401</v>
      </c>
      <c r="AG404" s="49">
        <f>IF(F404&gt;0,VLOOKUP($A404,'[3]Calculated Master'!$A:$P,14,FALSE),"")</f>
        <v>27.489110873336767</v>
      </c>
      <c r="AH404" s="49" t="str">
        <f>IF(I404&gt;0,VLOOKUP($A404,'[3]Calculated Master'!$A:$P,15,FALSE),"")</f>
        <v/>
      </c>
      <c r="AI404" s="47" t="str">
        <f>VLOOKUP($A404,'[3]Master From ECAP'!$A:$AJ,35,FALSE)</f>
        <v>2930ISLING</v>
      </c>
      <c r="AJ404" s="47" t="str">
        <f>VLOOKUP($A404,'[3]Master From ECAP'!$A:$AJ,36,FALSE)</f>
        <v>Leasing</v>
      </c>
    </row>
    <row r="405" spans="1:36" ht="15">
      <c r="A405" s="46" t="s">
        <v>448</v>
      </c>
      <c r="B405" s="47" t="str">
        <f>VLOOKUP(VLOOKUP(A405,'[3]Calculated Master'!A:Z,2,FALSE),'[3]Conversion Factors'!A:C,2,FALSE)</f>
        <v>Other</v>
      </c>
      <c r="C405" s="47" t="str">
        <f>VLOOKUP($A405,'[3]Master From ECAP'!$A:$AJ,3,FALSE)</f>
        <v>3 Strathmore Blvd</v>
      </c>
      <c r="D405" s="47" t="str">
        <f>VLOOKUP($A405,'[3]Master From ECAP'!$A:$AJ,4,FALSE)</f>
        <v>Toronto</v>
      </c>
      <c r="E405" s="47" t="str">
        <f>VLOOKUP($A405,'[3]Master From ECAP'!$A:$AJ,5,FALSE)</f>
        <v>M4J 1P1</v>
      </c>
      <c r="F405" s="47">
        <f>VLOOKUP($A405,'[3]Master From ECAP'!$A:$AJ,6,FALSE)</f>
        <v>1328</v>
      </c>
      <c r="G405" s="47" t="s">
        <v>53</v>
      </c>
      <c r="H405" s="47">
        <f>VLOOKUP($A405,'[3]Master From ECAP'!$A:$AJ,8,FALSE)</f>
        <v>168</v>
      </c>
      <c r="I405" s="47">
        <f>VLOOKUP($A405,'[3]Master From ECAP'!$A:$AJ,9,FALSE)</f>
        <v>0</v>
      </c>
      <c r="J405" s="47">
        <f>VLOOKUP($A405,'[3]Master From ECAP'!$A:$AJ,10,FALSE)</f>
        <v>1442.2407639999999</v>
      </c>
      <c r="K405" s="47" t="str">
        <f>VLOOKUP($A405,'[3]Master From ECAP'!$A:$AJ,11,FALSE)</f>
        <v>kWh</v>
      </c>
      <c r="L405" s="47">
        <f>VLOOKUP($A405,'[3]Master From ECAP'!$A:$AJ,12,FALSE)</f>
        <v>2480.9394299999999</v>
      </c>
      <c r="M405" s="47" t="s">
        <v>46</v>
      </c>
      <c r="AF405" s="48">
        <f>VLOOKUP($A405,'[3]Calculated Master'!$A:$P,13,FALSE)</f>
        <v>4770.7054563367001</v>
      </c>
      <c r="AG405" s="49">
        <f>IF(F405&gt;0,VLOOKUP($A405,'[3]Calculated Master'!$A:$P,14,FALSE),"")</f>
        <v>20.807905952589294</v>
      </c>
      <c r="AH405" s="49" t="str">
        <f>IF(I405&gt;0,VLOOKUP($A405,'[3]Calculated Master'!$A:$P,15,FALSE),"")</f>
        <v/>
      </c>
      <c r="AI405" s="47" t="str">
        <f>VLOOKUP($A405,'[3]Master From ECAP'!$A:$AJ,35,FALSE)</f>
        <v>3STRATHMORE</v>
      </c>
      <c r="AJ405" s="47" t="str">
        <f>VLOOKUP($A405,'[3]Master From ECAP'!$A:$AJ,36,FALSE)</f>
        <v>Leasing</v>
      </c>
    </row>
    <row r="406" spans="1:36" ht="15">
      <c r="A406" s="46" t="s">
        <v>449</v>
      </c>
      <c r="B406" s="47" t="str">
        <f>VLOOKUP(VLOOKUP(A406,'[3]Calculated Master'!A:Z,2,FALSE),'[3]Conversion Factors'!A:C,2,FALSE)</f>
        <v>Other</v>
      </c>
      <c r="C406" s="47" t="str">
        <f>VLOOKUP($A406,'[3]Master From ECAP'!$A:$AJ,3,FALSE)</f>
        <v>302 Horner Ave</v>
      </c>
      <c r="D406" s="47" t="str">
        <f>VLOOKUP($A406,'[3]Master From ECAP'!$A:$AJ,4,FALSE)</f>
        <v>Etobicoke</v>
      </c>
      <c r="E406" s="47" t="str">
        <f>VLOOKUP($A406,'[3]Master From ECAP'!$A:$AJ,5,FALSE)</f>
        <v>M8W 1Z3</v>
      </c>
      <c r="F406" s="47">
        <f>VLOOKUP($A406,'[3]Master From ECAP'!$A:$AJ,6,FALSE)</f>
        <v>5000</v>
      </c>
      <c r="G406" s="47" t="s">
        <v>53</v>
      </c>
      <c r="H406" s="47">
        <f>VLOOKUP($A406,'[3]Master From ECAP'!$A:$AJ,8,FALSE)</f>
        <v>168</v>
      </c>
      <c r="I406" s="47">
        <f>VLOOKUP($A406,'[3]Master From ECAP'!$A:$AJ,9,FALSE)</f>
        <v>0</v>
      </c>
      <c r="J406" s="47">
        <f>VLOOKUP($A406,'[3]Master From ECAP'!$A:$AJ,10,FALSE)</f>
        <v>1936.3361489999998</v>
      </c>
      <c r="K406" s="47" t="str">
        <f>VLOOKUP($A406,'[3]Master From ECAP'!$A:$AJ,11,FALSE)</f>
        <v>kWh</v>
      </c>
      <c r="L406" s="47">
        <f>VLOOKUP($A406,'[3]Master From ECAP'!$A:$AJ,12,FALSE)</f>
        <v>3823.333333</v>
      </c>
      <c r="M406" s="47" t="s">
        <v>46</v>
      </c>
      <c r="AF406" s="48">
        <f>VLOOKUP($A406,'[3]Calculated Master'!$A:$P,13,FALSE)</f>
        <v>7340.6015453267701</v>
      </c>
      <c r="AG406" s="49">
        <f>IF(F406&gt;0,VLOOKUP($A406,'[3]Calculated Master'!$A:$P,14,FALSE),"")</f>
        <v>8.4596621362082516</v>
      </c>
      <c r="AH406" s="49" t="str">
        <f>IF(I406&gt;0,VLOOKUP($A406,'[3]Calculated Master'!$A:$P,15,FALSE),"")</f>
        <v/>
      </c>
      <c r="AI406" s="47" t="str">
        <f>VLOOKUP($A406,'[3]Master From ECAP'!$A:$AJ,35,FALSE)</f>
        <v>302HORN</v>
      </c>
      <c r="AJ406" s="47" t="str">
        <f>VLOOKUP($A406,'[3]Master From ECAP'!$A:$AJ,36,FALSE)</f>
        <v>Leasing</v>
      </c>
    </row>
    <row r="407" spans="1:36" ht="15">
      <c r="A407" s="46" t="s">
        <v>450</v>
      </c>
      <c r="B407" s="47" t="str">
        <f>VLOOKUP(VLOOKUP(A407,'[3]Calculated Master'!A:Z,2,FALSE),'[3]Conversion Factors'!A:C,2,FALSE)</f>
        <v>Other</v>
      </c>
      <c r="C407" s="47" t="str">
        <f>VLOOKUP($A407,'[3]Master From ECAP'!$A:$AJ,3,FALSE)</f>
        <v>388 EVANS AVE</v>
      </c>
      <c r="D407" s="47" t="str">
        <f>VLOOKUP($A407,'[3]Master From ECAP'!$A:$AJ,4,FALSE)</f>
        <v>Etobicoke</v>
      </c>
      <c r="E407" s="47" t="str">
        <f>VLOOKUP($A407,'[3]Master From ECAP'!$A:$AJ,5,FALSE)</f>
        <v>M8Z 1K6</v>
      </c>
      <c r="F407" s="47">
        <f>VLOOKUP($A407,'[3]Master From ECAP'!$A:$AJ,6,FALSE)</f>
        <v>7500</v>
      </c>
      <c r="G407" s="47" t="s">
        <v>53</v>
      </c>
      <c r="H407" s="47">
        <f>VLOOKUP($A407,'[3]Master From ECAP'!$A:$AJ,8,FALSE)</f>
        <v>168</v>
      </c>
      <c r="I407" s="47">
        <f>VLOOKUP($A407,'[3]Master From ECAP'!$A:$AJ,9,FALSE)</f>
        <v>0</v>
      </c>
      <c r="J407" s="47">
        <f>VLOOKUP($A407,'[3]Master From ECAP'!$A:$AJ,10,FALSE)</f>
        <v>6368.5959999999995</v>
      </c>
      <c r="K407" s="47" t="str">
        <f>VLOOKUP($A407,'[3]Master From ECAP'!$A:$AJ,11,FALSE)</f>
        <v>kWh</v>
      </c>
      <c r="L407" s="47">
        <f>VLOOKUP($A407,'[3]Master From ECAP'!$A:$AJ,12,FALSE)</f>
        <v>10777.771333999999</v>
      </c>
      <c r="M407" s="47" t="s">
        <v>46</v>
      </c>
      <c r="AF407" s="48">
        <f>VLOOKUP($A407,'[3]Calculated Master'!$A:$P,13,FALSE)</f>
        <v>20729.16826548646</v>
      </c>
      <c r="AG407" s="49">
        <f>IF(F407&gt;0,VLOOKUP($A407,'[3]Calculated Master'!$A:$P,14,FALSE),"")</f>
        <v>16.019578448328499</v>
      </c>
      <c r="AH407" s="49" t="str">
        <f>IF(I407&gt;0,VLOOKUP($A407,'[3]Calculated Master'!$A:$P,15,FALSE),"")</f>
        <v/>
      </c>
      <c r="AI407" s="47" t="str">
        <f>VLOOKUP($A407,'[3]Master From ECAP'!$A:$AJ,35,FALSE)</f>
        <v>388 EVANS</v>
      </c>
      <c r="AJ407" s="47" t="str">
        <f>VLOOKUP($A407,'[3]Master From ECAP'!$A:$AJ,36,FALSE)</f>
        <v>Leasing</v>
      </c>
    </row>
    <row r="408" spans="1:36" ht="15">
      <c r="A408" s="46" t="s">
        <v>451</v>
      </c>
      <c r="B408" s="47" t="str">
        <f>VLOOKUP(VLOOKUP(A408,'[3]Calculated Master'!A:Z,2,FALSE),'[3]Conversion Factors'!A:C,2,FALSE)</f>
        <v>Other</v>
      </c>
      <c r="C408" s="47" t="str">
        <f>VLOOKUP($A408,'[3]Master From ECAP'!$A:$AJ,3,FALSE)</f>
        <v>40 Russell Hill Rd - ngas</v>
      </c>
      <c r="D408" s="47" t="str">
        <f>VLOOKUP($A408,'[3]Master From ECAP'!$A:$AJ,4,FALSE)</f>
        <v>Toronto</v>
      </c>
      <c r="E408" s="47" t="str">
        <f>VLOOKUP($A408,'[3]Master From ECAP'!$A:$AJ,5,FALSE)</f>
        <v>M4V 2T2</v>
      </c>
      <c r="F408" s="47">
        <f>VLOOKUP($A408,'[3]Master From ECAP'!$A:$AJ,6,FALSE)</f>
        <v>3735</v>
      </c>
      <c r="G408" s="47" t="s">
        <v>53</v>
      </c>
      <c r="H408" s="47">
        <f>VLOOKUP($A408,'[3]Master From ECAP'!$A:$AJ,8,FALSE)</f>
        <v>100</v>
      </c>
      <c r="I408" s="47">
        <f>VLOOKUP($A408,'[3]Master From ECAP'!$A:$AJ,9,FALSE)</f>
        <v>0</v>
      </c>
      <c r="J408" s="47">
        <f>VLOOKUP($A408,'[3]Master From ECAP'!$A:$AJ,10,FALSE)</f>
        <v>11819.466677</v>
      </c>
      <c r="K408" s="47" t="str">
        <f>VLOOKUP($A408,'[3]Master From ECAP'!$A:$AJ,11,FALSE)</f>
        <v>kWh</v>
      </c>
      <c r="L408" s="47">
        <f>VLOOKUP($A408,'[3]Master From ECAP'!$A:$AJ,12,FALSE)</f>
        <v>5776.8615520000003</v>
      </c>
      <c r="M408" s="47" t="s">
        <v>46</v>
      </c>
      <c r="AF408" s="48">
        <f>VLOOKUP($A408,'[3]Calculated Master'!$A:$P,13,FALSE)</f>
        <v>11447.024788798881</v>
      </c>
      <c r="AG408" s="49">
        <f>IF(F408&gt;0,VLOOKUP($A408,'[3]Calculated Master'!$A:$P,14,FALSE),"")</f>
        <v>19.492473221096425</v>
      </c>
      <c r="AH408" s="49" t="str">
        <f>IF(I408&gt;0,VLOOKUP($A408,'[3]Calculated Master'!$A:$P,15,FALSE),"")</f>
        <v/>
      </c>
      <c r="AI408" s="47" t="str">
        <f>VLOOKUP($A408,'[3]Master From ECAP'!$A:$AJ,35,FALSE)</f>
        <v>40RUSS</v>
      </c>
      <c r="AJ408" s="47" t="str">
        <f>VLOOKUP($A408,'[3]Master From ECAP'!$A:$AJ,36,FALSE)</f>
        <v>Leasing</v>
      </c>
    </row>
    <row r="409" spans="1:36" ht="15">
      <c r="A409" s="46" t="s">
        <v>452</v>
      </c>
      <c r="B409" s="47" t="str">
        <f>VLOOKUP(VLOOKUP(A409,'[3]Calculated Master'!A:Z,2,FALSE),'[3]Conversion Factors'!A:C,2,FALSE)</f>
        <v>Other</v>
      </c>
      <c r="C409" s="47" t="str">
        <f>VLOOKUP($A409,'[3]Master From ECAP'!$A:$AJ,3,FALSE)</f>
        <v>43 Edwin Ave</v>
      </c>
      <c r="D409" s="47" t="str">
        <f>VLOOKUP($A409,'[3]Master From ECAP'!$A:$AJ,4,FALSE)</f>
        <v>Toronto</v>
      </c>
      <c r="E409" s="47" t="str">
        <f>VLOOKUP($A409,'[3]Master From ECAP'!$A:$AJ,5,FALSE)</f>
        <v>M6P 3Z5</v>
      </c>
      <c r="F409" s="47">
        <f>VLOOKUP($A409,'[3]Master From ECAP'!$A:$AJ,6,FALSE)</f>
        <v>1074</v>
      </c>
      <c r="G409" s="47" t="s">
        <v>53</v>
      </c>
      <c r="H409" s="47">
        <f>VLOOKUP($A409,'[3]Master From ECAP'!$A:$AJ,8,FALSE)</f>
        <v>168</v>
      </c>
      <c r="I409" s="47">
        <f>VLOOKUP($A409,'[3]Master From ECAP'!$A:$AJ,9,FALSE)</f>
        <v>0</v>
      </c>
      <c r="J409" s="47">
        <f>VLOOKUP($A409,'[3]Master From ECAP'!$A:$AJ,10,FALSE)</f>
        <v>552.15149400000007</v>
      </c>
      <c r="K409" s="47" t="str">
        <f>VLOOKUP($A409,'[3]Master From ECAP'!$A:$AJ,11,FALSE)</f>
        <v>kWh</v>
      </c>
      <c r="L409" s="47">
        <f>VLOOKUP($A409,'[3]Master From ECAP'!$A:$AJ,12,FALSE)</f>
        <v>0</v>
      </c>
      <c r="M409" s="47" t="s">
        <v>46</v>
      </c>
      <c r="AF409" s="48">
        <f>VLOOKUP($A409,'[3]Calculated Master'!$A:$P,13,FALSE)</f>
        <v>22.086059760000005</v>
      </c>
      <c r="AG409" s="49">
        <f>IF(F409&gt;0,VLOOKUP($A409,'[3]Calculated Master'!$A:$P,14,FALSE),"")</f>
        <v>0.51410967842758393</v>
      </c>
      <c r="AH409" s="49" t="str">
        <f>IF(I409&gt;0,VLOOKUP($A409,'[3]Calculated Master'!$A:$P,15,FALSE),"")</f>
        <v/>
      </c>
      <c r="AI409" s="47" t="str">
        <f>VLOOKUP($A409,'[3]Master From ECAP'!$A:$AJ,35,FALSE)</f>
        <v>43EDWIN</v>
      </c>
      <c r="AJ409" s="47" t="str">
        <f>VLOOKUP($A409,'[3]Master From ECAP'!$A:$AJ,36,FALSE)</f>
        <v>Leasing</v>
      </c>
    </row>
    <row r="410" spans="1:36" ht="15">
      <c r="A410" s="46" t="s">
        <v>453</v>
      </c>
      <c r="B410" s="47" t="str">
        <f>VLOOKUP(VLOOKUP(A410,'[3]Calculated Master'!A:Z,2,FALSE),'[3]Conversion Factors'!A:C,2,FALSE)</f>
        <v>Other</v>
      </c>
      <c r="C410" s="47" t="str">
        <f>VLOOKUP($A410,'[3]Master From ECAP'!$A:$AJ,3,FALSE)</f>
        <v>50 Wabash</v>
      </c>
      <c r="D410" s="47" t="str">
        <f>VLOOKUP($A410,'[3]Master From ECAP'!$A:$AJ,4,FALSE)</f>
        <v>Toronto</v>
      </c>
      <c r="E410" s="47" t="str">
        <f>VLOOKUP($A410,'[3]Master From ECAP'!$A:$AJ,5,FALSE)</f>
        <v>M6R 1N2</v>
      </c>
      <c r="F410" s="47">
        <f>VLOOKUP($A410,'[3]Master From ECAP'!$A:$AJ,6,FALSE)</f>
        <v>2992</v>
      </c>
      <c r="G410" s="47" t="s">
        <v>53</v>
      </c>
      <c r="H410" s="47">
        <f>VLOOKUP($A410,'[3]Master From ECAP'!$A:$AJ,8,FALSE)</f>
        <v>100</v>
      </c>
      <c r="I410" s="47">
        <f>VLOOKUP($A410,'[3]Master From ECAP'!$A:$AJ,9,FALSE)</f>
        <v>0</v>
      </c>
      <c r="J410" s="47">
        <f>VLOOKUP($A410,'[3]Master From ECAP'!$A:$AJ,10,FALSE)</f>
        <v>15631.037531000002</v>
      </c>
      <c r="K410" s="47" t="str">
        <f>VLOOKUP($A410,'[3]Master From ECAP'!$A:$AJ,11,FALSE)</f>
        <v>kWh</v>
      </c>
      <c r="L410" s="47">
        <f>VLOOKUP($A410,'[3]Master From ECAP'!$A:$AJ,12,FALSE)</f>
        <v>4356.8420070000002</v>
      </c>
      <c r="M410" s="47" t="s">
        <v>46</v>
      </c>
      <c r="AF410" s="48">
        <f>VLOOKUP($A410,'[3]Calculated Master'!$A:$P,13,FALSE)</f>
        <v>8901.8906935178311</v>
      </c>
      <c r="AG410" s="49">
        <f>IF(F410&gt;0,VLOOKUP($A410,'[3]Calculated Master'!$A:$P,14,FALSE),"")</f>
        <v>20.596652989372433</v>
      </c>
      <c r="AH410" s="49" t="str">
        <f>IF(I410&gt;0,VLOOKUP($A410,'[3]Calculated Master'!$A:$P,15,FALSE),"")</f>
        <v/>
      </c>
      <c r="AI410" s="47" t="str">
        <f>VLOOKUP($A410,'[3]Master From ECAP'!$A:$AJ,35,FALSE)</f>
        <v>50WABA</v>
      </c>
      <c r="AJ410" s="47" t="str">
        <f>VLOOKUP($A410,'[3]Master From ECAP'!$A:$AJ,36,FALSE)</f>
        <v>Leasing</v>
      </c>
    </row>
    <row r="411" spans="1:36" ht="15">
      <c r="A411" s="46" t="s">
        <v>454</v>
      </c>
      <c r="B411" s="47" t="str">
        <f>VLOOKUP(VLOOKUP(A411,'[3]Calculated Master'!A:Z,2,FALSE),'[3]Conversion Factors'!A:C,2,FALSE)</f>
        <v>Other</v>
      </c>
      <c r="C411" s="47" t="str">
        <f>VLOOKUP($A411,'[3]Master From ECAP'!$A:$AJ,3,FALSE)</f>
        <v>567 ARLINGTON</v>
      </c>
      <c r="D411" s="47" t="str">
        <f>VLOOKUP($A411,'[3]Master From ECAP'!$A:$AJ,4,FALSE)</f>
        <v>Toronto</v>
      </c>
      <c r="E411" s="47" t="str">
        <f>VLOOKUP($A411,'[3]Master From ECAP'!$A:$AJ,5,FALSE)</f>
        <v>M6S 3A6</v>
      </c>
      <c r="F411" s="47">
        <f>VLOOKUP($A411,'[3]Master From ECAP'!$A:$AJ,6,FALSE)</f>
        <v>1066</v>
      </c>
      <c r="G411" s="47" t="s">
        <v>53</v>
      </c>
      <c r="H411" s="47">
        <f>VLOOKUP($A411,'[3]Master From ECAP'!$A:$AJ,8,FALSE)</f>
        <v>100</v>
      </c>
      <c r="I411" s="47">
        <f>VLOOKUP($A411,'[3]Master From ECAP'!$A:$AJ,9,FALSE)</f>
        <v>0</v>
      </c>
      <c r="J411" s="47">
        <f>VLOOKUP($A411,'[3]Master From ECAP'!$A:$AJ,10,FALSE)</f>
        <v>22.578534000000001</v>
      </c>
      <c r="K411" s="47" t="str">
        <f>VLOOKUP($A411,'[3]Master From ECAP'!$A:$AJ,11,FALSE)</f>
        <v>kWh</v>
      </c>
      <c r="L411" s="47">
        <f>VLOOKUP($A411,'[3]Master From ECAP'!$A:$AJ,12,FALSE)</f>
        <v>0</v>
      </c>
      <c r="M411" s="47" t="s">
        <v>46</v>
      </c>
      <c r="AF411" s="48">
        <f>VLOOKUP($A411,'[3]Calculated Master'!$A:$P,13,FALSE)</f>
        <v>0.90314136000000012</v>
      </c>
      <c r="AG411" s="49">
        <f>IF(F411&gt;0,VLOOKUP($A411,'[3]Calculated Master'!$A:$P,14,FALSE),"")</f>
        <v>2.1180701760999062E-2</v>
      </c>
      <c r="AH411" s="49" t="str">
        <f>IF(I411&gt;0,VLOOKUP($A411,'[3]Calculated Master'!$A:$P,15,FALSE),"")</f>
        <v/>
      </c>
      <c r="AI411" s="47" t="str">
        <f>VLOOKUP($A411,'[3]Master From ECAP'!$A:$AJ,35,FALSE)</f>
        <v>567ARLINGTON</v>
      </c>
      <c r="AJ411" s="47" t="str">
        <f>VLOOKUP($A411,'[3]Master From ECAP'!$A:$AJ,36,FALSE)</f>
        <v>Leasing</v>
      </c>
    </row>
    <row r="412" spans="1:36" ht="15">
      <c r="A412" s="46" t="s">
        <v>455</v>
      </c>
      <c r="B412" s="47" t="str">
        <f>VLOOKUP(VLOOKUP(A412,'[3]Calculated Master'!A:Z,2,FALSE),'[3]Conversion Factors'!A:C,2,FALSE)</f>
        <v>Other</v>
      </c>
      <c r="C412" s="47" t="str">
        <f>VLOOKUP($A412,'[3]Master From ECAP'!$A:$AJ,3,FALSE)</f>
        <v>73 Spadina Rd</v>
      </c>
      <c r="D412" s="47" t="str">
        <f>VLOOKUP($A412,'[3]Master From ECAP'!$A:$AJ,4,FALSE)</f>
        <v>Toronto</v>
      </c>
      <c r="E412" s="47" t="str">
        <f>VLOOKUP($A412,'[3]Master From ECAP'!$A:$AJ,5,FALSE)</f>
        <v>M5R 2T1</v>
      </c>
      <c r="F412" s="47">
        <f>VLOOKUP($A412,'[3]Master From ECAP'!$A:$AJ,6,FALSE)</f>
        <v>2548</v>
      </c>
      <c r="G412" s="47" t="s">
        <v>53</v>
      </c>
      <c r="H412" s="47">
        <f>VLOOKUP($A412,'[3]Master From ECAP'!$A:$AJ,8,FALSE)</f>
        <v>168</v>
      </c>
      <c r="I412" s="47">
        <f>VLOOKUP($A412,'[3]Master From ECAP'!$A:$AJ,9,FALSE)</f>
        <v>0</v>
      </c>
      <c r="J412" s="47">
        <f>VLOOKUP($A412,'[3]Master From ECAP'!$A:$AJ,10,FALSE)</f>
        <v>2122.1076749999997</v>
      </c>
      <c r="K412" s="47" t="str">
        <f>VLOOKUP($A412,'[3]Master From ECAP'!$A:$AJ,11,FALSE)</f>
        <v>kWh</v>
      </c>
      <c r="L412" s="47">
        <f>VLOOKUP($A412,'[3]Master From ECAP'!$A:$AJ,12,FALSE)</f>
        <v>4572.1566670000002</v>
      </c>
      <c r="M412" s="47" t="s">
        <v>46</v>
      </c>
      <c r="AF412" s="48">
        <f>VLOOKUP($A412,'[3]Calculated Master'!$A:$P,13,FALSE)</f>
        <v>8770.5646057332306</v>
      </c>
      <c r="AG412" s="49">
        <f>IF(F412&gt;0,VLOOKUP($A412,'[3]Calculated Master'!$A:$P,14,FALSE),"")</f>
        <v>19.775989876123734</v>
      </c>
      <c r="AH412" s="49" t="str">
        <f>IF(I412&gt;0,VLOOKUP($A412,'[3]Calculated Master'!$A:$P,15,FALSE),"")</f>
        <v/>
      </c>
      <c r="AI412" s="47" t="str">
        <f>VLOOKUP($A412,'[3]Master From ECAP'!$A:$AJ,35,FALSE)</f>
        <v>73SPAD</v>
      </c>
      <c r="AJ412" s="47" t="str">
        <f>VLOOKUP($A412,'[3]Master From ECAP'!$A:$AJ,36,FALSE)</f>
        <v>Leasing</v>
      </c>
    </row>
    <row r="413" spans="1:36" ht="15">
      <c r="A413" s="46" t="s">
        <v>456</v>
      </c>
      <c r="B413" s="47" t="str">
        <f>VLOOKUP(VLOOKUP(A413,'[3]Calculated Master'!A:Z,2,FALSE),'[3]Conversion Factors'!A:C,2,FALSE)</f>
        <v>Other</v>
      </c>
      <c r="C413" s="47" t="str">
        <f>VLOOKUP($A413,'[3]Master From ECAP'!$A:$AJ,3,FALSE)</f>
        <v>35 Spadina Rd</v>
      </c>
      <c r="D413" s="47" t="str">
        <f>VLOOKUP($A413,'[3]Master From ECAP'!$A:$AJ,4,FALSE)</f>
        <v>Toronto</v>
      </c>
      <c r="E413" s="47" t="str">
        <f>VLOOKUP($A413,'[3]Master From ECAP'!$A:$AJ,5,FALSE)</f>
        <v>M5R 2S9</v>
      </c>
      <c r="F413" s="47">
        <f>VLOOKUP($A413,'[3]Master From ECAP'!$A:$AJ,6,FALSE)</f>
        <v>3552</v>
      </c>
      <c r="G413" s="47" t="s">
        <v>53</v>
      </c>
      <c r="H413" s="47">
        <f>VLOOKUP($A413,'[3]Master From ECAP'!$A:$AJ,8,FALSE)</f>
        <v>100</v>
      </c>
      <c r="I413" s="47">
        <f>VLOOKUP($A413,'[3]Master From ECAP'!$A:$AJ,9,FALSE)</f>
        <v>0</v>
      </c>
      <c r="J413" s="47">
        <f>VLOOKUP($A413,'[3]Master From ECAP'!$A:$AJ,10,FALSE)</f>
        <v>16946.751511999999</v>
      </c>
      <c r="K413" s="47" t="str">
        <f>VLOOKUP($A413,'[3]Master From ECAP'!$A:$AJ,11,FALSE)</f>
        <v>kWh</v>
      </c>
      <c r="L413" s="47">
        <f>VLOOKUP($A413,'[3]Master From ECAP'!$A:$AJ,12,FALSE)</f>
        <v>2785.6077500000001</v>
      </c>
      <c r="M413" s="47" t="s">
        <v>46</v>
      </c>
      <c r="AF413" s="48">
        <f>VLOOKUP($A413,'[3]Calculated Master'!$A:$P,13,FALSE)</f>
        <v>5969.6612470774999</v>
      </c>
      <c r="AG413" s="49">
        <f>IF(F413&gt;0,VLOOKUP($A413,'[3]Calculated Master'!$A:$P,14,FALSE),"")</f>
        <v>13.050050993470144</v>
      </c>
      <c r="AH413" s="49" t="str">
        <f>IF(I413&gt;0,VLOOKUP($A413,'[3]Calculated Master'!$A:$P,15,FALSE),"")</f>
        <v/>
      </c>
      <c r="AI413" s="47" t="str">
        <f>VLOOKUP($A413,'[3]Master From ECAP'!$A:$AJ,35,FALSE)</f>
        <v>SR35</v>
      </c>
      <c r="AJ413" s="47" t="str">
        <f>VLOOKUP($A413,'[3]Master From ECAP'!$A:$AJ,36,FALSE)</f>
        <v>Leasing</v>
      </c>
    </row>
    <row r="414" spans="1:36" ht="15">
      <c r="A414" s="46" t="s">
        <v>457</v>
      </c>
      <c r="B414" s="47" t="str">
        <f>VLOOKUP(VLOOKUP(A414,'[3]Calculated Master'!A:Z,2,FALSE),'[3]Conversion Factors'!A:C,2,FALSE)</f>
        <v>Long-term care</v>
      </c>
      <c r="C414" s="47" t="str">
        <f>VLOOKUP($A414,'[3]Master From ECAP'!$A:$AJ,3,FALSE)</f>
        <v>2920 Lawrence Ave.E.</v>
      </c>
      <c r="D414" s="47" t="str">
        <f>VLOOKUP($A414,'[3]Master From ECAP'!$A:$AJ,4,FALSE)</f>
        <v>Scarborough</v>
      </c>
      <c r="E414" s="47" t="str">
        <f>VLOOKUP($A414,'[3]Master From ECAP'!$A:$AJ,5,FALSE)</f>
        <v>M1P 2T8</v>
      </c>
      <c r="F414" s="47">
        <f>VLOOKUP($A414,'[3]Master From ECAP'!$A:$AJ,6,FALSE)</f>
        <v>210327</v>
      </c>
      <c r="G414" s="47" t="s">
        <v>53</v>
      </c>
      <c r="H414" s="47">
        <f>VLOOKUP($A414,'[3]Master From ECAP'!$A:$AJ,8,FALSE)</f>
        <v>168</v>
      </c>
      <c r="I414" s="47">
        <f>VLOOKUP($A414,'[3]Master From ECAP'!$A:$AJ,9,FALSE)</f>
        <v>0</v>
      </c>
      <c r="J414" s="47">
        <f>VLOOKUP($A414,'[3]Master From ECAP'!$A:$AJ,10,FALSE)</f>
        <v>3381318.5683229999</v>
      </c>
      <c r="K414" s="47" t="str">
        <f>VLOOKUP($A414,'[3]Master From ECAP'!$A:$AJ,11,FALSE)</f>
        <v>kWh</v>
      </c>
      <c r="L414" s="47">
        <f>VLOOKUP($A414,'[3]Master From ECAP'!$A:$AJ,12,FALSE)</f>
        <v>546594.82624199998</v>
      </c>
      <c r="M414" s="47" t="s">
        <v>46</v>
      </c>
      <c r="AF414" s="48">
        <f>VLOOKUP($A414,'[3]Calculated Master'!$A:$P,13,FALSE)</f>
        <v>1173613.4681965848</v>
      </c>
      <c r="AG414" s="49">
        <f>IF(F414&gt;0,VLOOKUP($A414,'[3]Calculated Master'!$A:$P,14,FALSE),"")</f>
        <v>43.51127762191436</v>
      </c>
      <c r="AH414" s="49" t="str">
        <f>IF(I414&gt;0,VLOOKUP($A414,'[3]Calculated Master'!$A:$P,15,FALSE),"")</f>
        <v/>
      </c>
      <c r="AI414" s="47" t="str">
        <f>VLOOKUP($A414,'[3]Master From ECAP'!$A:$AJ,35,FALSE)</f>
        <v>BA</v>
      </c>
      <c r="AJ414" s="47" t="str">
        <f>VLOOKUP($A414,'[3]Master From ECAP'!$A:$AJ,36,FALSE)</f>
        <v>Long Term Care Homes</v>
      </c>
    </row>
    <row r="415" spans="1:36" ht="15">
      <c r="A415" s="46" t="s">
        <v>458</v>
      </c>
      <c r="B415" s="47" t="str">
        <f>VLOOKUP(VLOOKUP(A415,'[3]Calculated Master'!A:Z,2,FALSE),'[3]Conversion Factors'!A:C,2,FALSE)</f>
        <v>Long-term care</v>
      </c>
      <c r="C415" s="47" t="str">
        <f>VLOOKUP($A415,'[3]Master From ECAP'!$A:$AJ,3,FALSE)</f>
        <v>306 Finch Ave.E.</v>
      </c>
      <c r="D415" s="47" t="str">
        <f>VLOOKUP($A415,'[3]Master From ECAP'!$A:$AJ,4,FALSE)</f>
        <v>North York</v>
      </c>
      <c r="E415" s="47" t="str">
        <f>VLOOKUP($A415,'[3]Master From ECAP'!$A:$AJ,5,FALSE)</f>
        <v>M2N 4S5</v>
      </c>
      <c r="F415" s="47">
        <f>VLOOKUP($A415,'[3]Master From ECAP'!$A:$AJ,6,FALSE)</f>
        <v>67490</v>
      </c>
      <c r="G415" s="47" t="s">
        <v>53</v>
      </c>
      <c r="H415" s="47">
        <f>VLOOKUP($A415,'[3]Master From ECAP'!$A:$AJ,8,FALSE)</f>
        <v>168</v>
      </c>
      <c r="I415" s="47">
        <f>VLOOKUP($A415,'[3]Master From ECAP'!$A:$AJ,9,FALSE)</f>
        <v>0</v>
      </c>
      <c r="J415" s="47">
        <f>VLOOKUP($A415,'[3]Master From ECAP'!$A:$AJ,10,FALSE)</f>
        <v>1251597.4150640001</v>
      </c>
      <c r="K415" s="47" t="str">
        <f>VLOOKUP($A415,'[3]Master From ECAP'!$A:$AJ,11,FALSE)</f>
        <v>kWh</v>
      </c>
      <c r="L415" s="47">
        <f>VLOOKUP($A415,'[3]Master From ECAP'!$A:$AJ,12,FALSE)</f>
        <v>106014.08</v>
      </c>
      <c r="M415" s="47" t="s">
        <v>46</v>
      </c>
      <c r="AF415" s="48">
        <f>VLOOKUP($A415,'[3]Calculated Master'!$A:$P,13,FALSE)</f>
        <v>251457.78423776003</v>
      </c>
      <c r="AG415" s="49">
        <f>IF(F415&gt;0,VLOOKUP($A415,'[3]Calculated Master'!$A:$P,14,FALSE),"")</f>
        <v>35.127671590000631</v>
      </c>
      <c r="AH415" s="49" t="str">
        <f>IF(I415&gt;0,VLOOKUP($A415,'[3]Calculated Master'!$A:$P,15,FALSE),"")</f>
        <v/>
      </c>
      <c r="AI415" s="47" t="str">
        <f>VLOOKUP($A415,'[3]Master From ECAP'!$A:$AJ,35,FALSE)</f>
        <v>CFL</v>
      </c>
      <c r="AJ415" s="47" t="str">
        <f>VLOOKUP($A415,'[3]Master From ECAP'!$A:$AJ,36,FALSE)</f>
        <v>Long Term Care Homes</v>
      </c>
    </row>
    <row r="416" spans="1:36" ht="15">
      <c r="A416" s="46" t="s">
        <v>459</v>
      </c>
      <c r="B416" s="47" t="str">
        <f>VLOOKUP(VLOOKUP(A416,'[3]Calculated Master'!A:Z,2,FALSE),'[3]Conversion Factors'!A:C,2,FALSE)</f>
        <v>Long-term care</v>
      </c>
      <c r="C416" s="47" t="str">
        <f>VLOOKUP($A416,'[3]Master From ECAP'!$A:$AJ,3,FALSE)</f>
        <v>351 Christie St</v>
      </c>
      <c r="D416" s="47" t="str">
        <f>VLOOKUP($A416,'[3]Master From ECAP'!$A:$AJ,4,FALSE)</f>
        <v>Toronto</v>
      </c>
      <c r="E416" s="47" t="str">
        <f>VLOOKUP($A416,'[3]Master From ECAP'!$A:$AJ,5,FALSE)</f>
        <v>M6G 3C3</v>
      </c>
      <c r="F416" s="47">
        <f>VLOOKUP($A416,'[3]Master From ECAP'!$A:$AJ,6,FALSE)</f>
        <v>294447</v>
      </c>
      <c r="G416" s="47" t="s">
        <v>53</v>
      </c>
      <c r="H416" s="47">
        <f>VLOOKUP($A416,'[3]Master From ECAP'!$A:$AJ,8,FALSE)</f>
        <v>168</v>
      </c>
      <c r="I416" s="47">
        <f>VLOOKUP($A416,'[3]Master From ECAP'!$A:$AJ,9,FALSE)</f>
        <v>0</v>
      </c>
      <c r="J416" s="47">
        <f>VLOOKUP($A416,'[3]Master From ECAP'!$A:$AJ,10,FALSE)</f>
        <v>5730762.3106640009</v>
      </c>
      <c r="K416" s="47" t="str">
        <f>VLOOKUP($A416,'[3]Master From ECAP'!$A:$AJ,11,FALSE)</f>
        <v>kWh</v>
      </c>
      <c r="L416" s="47">
        <f>VLOOKUP($A416,'[3]Master From ECAP'!$A:$AJ,12,FALSE)</f>
        <v>233177.19199999998</v>
      </c>
      <c r="M416" s="47" t="s">
        <v>46</v>
      </c>
      <c r="AF416" s="48">
        <f>VLOOKUP($A416,'[3]Calculated Master'!$A:$P,13,FALSE)</f>
        <v>672194.87229703995</v>
      </c>
      <c r="AG416" s="49">
        <f>IF(F416&gt;0,VLOOKUP($A416,'[3]Calculated Master'!$A:$P,14,FALSE),"")</f>
        <v>27.822932619213681</v>
      </c>
      <c r="AH416" s="49" t="str">
        <f>IF(I416&gt;0,VLOOKUP($A416,'[3]Calculated Master'!$A:$P,15,FALSE),"")</f>
        <v/>
      </c>
      <c r="AI416" s="47" t="str">
        <f>VLOOKUP($A416,'[3]Master From ECAP'!$A:$AJ,35,FALSE)</f>
        <v>CWT</v>
      </c>
      <c r="AJ416" s="47" t="str">
        <f>VLOOKUP($A416,'[3]Master From ECAP'!$A:$AJ,36,FALSE)</f>
        <v>Long Term Care Homes</v>
      </c>
    </row>
    <row r="417" spans="1:36" ht="15">
      <c r="A417" s="46" t="s">
        <v>460</v>
      </c>
      <c r="B417" s="47" t="str">
        <f>VLOOKUP(VLOOKUP(A417,'[3]Calculated Master'!A:Z,2,FALSE),'[3]Conversion Factors'!A:C,2,FALSE)</f>
        <v>Long-term care</v>
      </c>
      <c r="C417" s="47" t="str">
        <f>VLOOKUP($A417,'[3]Master From ECAP'!$A:$AJ,3,FALSE)</f>
        <v>205 Cummer Ave</v>
      </c>
      <c r="D417" s="47" t="str">
        <f>VLOOKUP($A417,'[3]Master From ECAP'!$A:$AJ,4,FALSE)</f>
        <v>North York</v>
      </c>
      <c r="E417" s="47" t="str">
        <f>VLOOKUP($A417,'[3]Master From ECAP'!$A:$AJ,5,FALSE)</f>
        <v>M2M 2E8</v>
      </c>
      <c r="F417" s="47">
        <f>VLOOKUP($A417,'[3]Master From ECAP'!$A:$AJ,6,FALSE)</f>
        <v>243200</v>
      </c>
      <c r="G417" s="47" t="s">
        <v>53</v>
      </c>
      <c r="H417" s="47">
        <f>VLOOKUP($A417,'[3]Master From ECAP'!$A:$AJ,8,FALSE)</f>
        <v>168</v>
      </c>
      <c r="I417" s="47">
        <f>VLOOKUP($A417,'[3]Master From ECAP'!$A:$AJ,9,FALSE)</f>
        <v>0</v>
      </c>
      <c r="J417" s="47">
        <f>VLOOKUP($A417,'[3]Master From ECAP'!$A:$AJ,10,FALSE)</f>
        <v>4564828.7019220004</v>
      </c>
      <c r="K417" s="47" t="str">
        <f>VLOOKUP($A417,'[3]Master From ECAP'!$A:$AJ,11,FALSE)</f>
        <v>kWh</v>
      </c>
      <c r="L417" s="47">
        <f>VLOOKUP($A417,'[3]Master From ECAP'!$A:$AJ,12,FALSE)</f>
        <v>634985.80253400002</v>
      </c>
      <c r="M417" s="47" t="s">
        <v>46</v>
      </c>
      <c r="AF417" s="48">
        <f>VLOOKUP($A417,'[3]Calculated Master'!$A:$P,13,FALSE)</f>
        <v>1388869.3272926945</v>
      </c>
      <c r="AG417" s="49">
        <f>IF(F417&gt;0,VLOOKUP($A417,'[3]Calculated Master'!$A:$P,14,FALSE),"")</f>
        <v>46.333194137542435</v>
      </c>
      <c r="AH417" s="49" t="str">
        <f>IF(I417&gt;0,VLOOKUP($A417,'[3]Calculated Master'!$A:$P,15,FALSE),"")</f>
        <v/>
      </c>
      <c r="AI417" s="47" t="str">
        <f>VLOOKUP($A417,'[3]Master From ECAP'!$A:$AJ,35,FALSE)</f>
        <v>CLOD</v>
      </c>
      <c r="AJ417" s="47" t="str">
        <f>VLOOKUP($A417,'[3]Master From ECAP'!$A:$AJ,36,FALSE)</f>
        <v>Long Term Care Homes</v>
      </c>
    </row>
    <row r="418" spans="1:36" ht="15">
      <c r="A418" s="46" t="s">
        <v>461</v>
      </c>
      <c r="B418" s="47" t="str">
        <f>VLOOKUP(VLOOKUP(A418,'[3]Calculated Master'!A:Z,2,FALSE),'[3]Conversion Factors'!A:C,2,FALSE)</f>
        <v>Long-term care</v>
      </c>
      <c r="C418" s="47" t="str">
        <f>VLOOKUP($A418,'[3]Master From ECAP'!$A:$AJ,3,FALSE)</f>
        <v>439 Sherbourne St</v>
      </c>
      <c r="D418" s="47" t="str">
        <f>VLOOKUP($A418,'[3]Master From ECAP'!$A:$AJ,4,FALSE)</f>
        <v>Toronto</v>
      </c>
      <c r="E418" s="47" t="str">
        <f>VLOOKUP($A418,'[3]Master From ECAP'!$A:$AJ,5,FALSE)</f>
        <v>M4X 1K6</v>
      </c>
      <c r="F418" s="47">
        <f>VLOOKUP($A418,'[3]Master From ECAP'!$A:$AJ,6,FALSE)</f>
        <v>118995</v>
      </c>
      <c r="G418" s="47" t="s">
        <v>53</v>
      </c>
      <c r="H418" s="47">
        <f>VLOOKUP($A418,'[3]Master From ECAP'!$A:$AJ,8,FALSE)</f>
        <v>168</v>
      </c>
      <c r="I418" s="47">
        <f>VLOOKUP($A418,'[3]Master From ECAP'!$A:$AJ,9,FALSE)</f>
        <v>0</v>
      </c>
      <c r="J418" s="47">
        <f>VLOOKUP($A418,'[3]Master From ECAP'!$A:$AJ,10,FALSE)</f>
        <v>1898266.7824200001</v>
      </c>
      <c r="K418" s="47" t="str">
        <f>VLOOKUP($A418,'[3]Master From ECAP'!$A:$AJ,11,FALSE)</f>
        <v>kWh</v>
      </c>
      <c r="L418" s="47">
        <f>VLOOKUP($A418,'[3]Master From ECAP'!$A:$AJ,12,FALSE)</f>
        <v>343118.15637100005</v>
      </c>
      <c r="M418" s="47" t="s">
        <v>46</v>
      </c>
      <c r="AF418" s="48">
        <f>VLOOKUP($A418,'[3]Calculated Master'!$A:$P,13,FALSE)</f>
        <v>727748.80177322519</v>
      </c>
      <c r="AG418" s="49">
        <f>IF(F418&gt;0,VLOOKUP($A418,'[3]Calculated Master'!$A:$P,14,FALSE),"")</f>
        <v>46.392592950846776</v>
      </c>
      <c r="AH418" s="49" t="str">
        <f>IF(I418&gt;0,VLOOKUP($A418,'[3]Calculated Master'!$A:$P,15,FALSE),"")</f>
        <v/>
      </c>
      <c r="AI418" s="47" t="str">
        <f>VLOOKUP($A418,'[3]Master From ECAP'!$A:$AJ,35,FALSE)</f>
        <v>FHSE</v>
      </c>
      <c r="AJ418" s="47" t="str">
        <f>VLOOKUP($A418,'[3]Master From ECAP'!$A:$AJ,36,FALSE)</f>
        <v>Long Term Care Homes</v>
      </c>
    </row>
    <row r="419" spans="1:36" ht="15">
      <c r="A419" s="46" t="s">
        <v>462</v>
      </c>
      <c r="B419" s="47" t="str">
        <f>VLOOKUP(VLOOKUP(A419,'[3]Calculated Master'!A:Z,2,FALSE),'[3]Conversion Factors'!A:C,2,FALSE)</f>
        <v>Long-term care</v>
      </c>
      <c r="C419" s="47" t="str">
        <f>VLOOKUP($A419,'[3]Master From ECAP'!$A:$AJ,3,FALSE)</f>
        <v>2233 Kipling Ave</v>
      </c>
      <c r="D419" s="47" t="str">
        <f>VLOOKUP($A419,'[3]Master From ECAP'!$A:$AJ,4,FALSE)</f>
        <v>Etobicoke</v>
      </c>
      <c r="E419" s="47" t="str">
        <f>VLOOKUP($A419,'[3]Master From ECAP'!$A:$AJ,5,FALSE)</f>
        <v>M9W 4L3</v>
      </c>
      <c r="F419" s="47">
        <f>VLOOKUP($A419,'[3]Master From ECAP'!$A:$AJ,6,FALSE)</f>
        <v>184590</v>
      </c>
      <c r="G419" s="47" t="s">
        <v>53</v>
      </c>
      <c r="H419" s="47">
        <f>VLOOKUP($A419,'[3]Master From ECAP'!$A:$AJ,8,FALSE)</f>
        <v>168</v>
      </c>
      <c r="I419" s="47">
        <f>VLOOKUP($A419,'[3]Master From ECAP'!$A:$AJ,9,FALSE)</f>
        <v>0</v>
      </c>
      <c r="J419" s="47">
        <f>VLOOKUP($A419,'[3]Master From ECAP'!$A:$AJ,10,FALSE)</f>
        <v>4345092.5560650006</v>
      </c>
      <c r="K419" s="47" t="str">
        <f>VLOOKUP($A419,'[3]Master From ECAP'!$A:$AJ,11,FALSE)</f>
        <v>kWh</v>
      </c>
      <c r="L419" s="47">
        <f>VLOOKUP($A419,'[3]Master From ECAP'!$A:$AJ,12,FALSE)</f>
        <v>538124.46174199996</v>
      </c>
      <c r="M419" s="47" t="s">
        <v>46</v>
      </c>
      <c r="AF419" s="48">
        <f>VLOOKUP($A419,'[3]Calculated Master'!$A:$P,13,FALSE)</f>
        <v>1196073.3609692599</v>
      </c>
      <c r="AG419" s="49">
        <f>IF(F419&gt;0,VLOOKUP($A419,'[3]Calculated Master'!$A:$P,14,FALSE),"")</f>
        <v>54.314724462175676</v>
      </c>
      <c r="AH419" s="49" t="str">
        <f>IF(I419&gt;0,VLOOKUP($A419,'[3]Calculated Master'!$A:$P,15,FALSE),"")</f>
        <v/>
      </c>
      <c r="AI419" s="47" t="str">
        <f>VLOOKUP($A419,'[3]Master From ECAP'!$A:$AJ,35,FALSE)</f>
        <v>KA</v>
      </c>
      <c r="AJ419" s="47" t="str">
        <f>VLOOKUP($A419,'[3]Master From ECAP'!$A:$AJ,36,FALSE)</f>
        <v>Long Term Care Homes</v>
      </c>
    </row>
    <row r="420" spans="1:36" ht="15">
      <c r="A420" s="46" t="s">
        <v>463</v>
      </c>
      <c r="B420" s="47" t="str">
        <f>VLOOKUP(VLOOKUP(A420,'[3]Calculated Master'!A:Z,2,FALSE),'[3]Conversion Factors'!A:C,2,FALSE)</f>
        <v>Long-term care</v>
      </c>
      <c r="C420" s="47" t="str">
        <f>VLOOKUP($A420,'[3]Master From ECAP'!$A:$AJ,3,FALSE)</f>
        <v>3197 Lakeshore Blvd</v>
      </c>
      <c r="D420" s="47" t="str">
        <f>VLOOKUP($A420,'[3]Master From ECAP'!$A:$AJ,4,FALSE)</f>
        <v>Etobicoke</v>
      </c>
      <c r="E420" s="47" t="str">
        <f>VLOOKUP($A420,'[3]Master From ECAP'!$A:$AJ,5,FALSE)</f>
        <v>M8V 4B7</v>
      </c>
      <c r="F420" s="47">
        <f>VLOOKUP($A420,'[3]Master From ECAP'!$A:$AJ,6,FALSE)</f>
        <v>88964</v>
      </c>
      <c r="G420" s="47" t="s">
        <v>53</v>
      </c>
      <c r="H420" s="47">
        <f>VLOOKUP($A420,'[3]Master From ECAP'!$A:$AJ,8,FALSE)</f>
        <v>168</v>
      </c>
      <c r="I420" s="47">
        <f>VLOOKUP($A420,'[3]Master From ECAP'!$A:$AJ,9,FALSE)</f>
        <v>0</v>
      </c>
      <c r="J420" s="47">
        <f>VLOOKUP($A420,'[3]Master From ECAP'!$A:$AJ,10,FALSE)</f>
        <v>1571162.3916450001</v>
      </c>
      <c r="K420" s="47" t="str">
        <f>VLOOKUP($A420,'[3]Master From ECAP'!$A:$AJ,11,FALSE)</f>
        <v>kWh</v>
      </c>
      <c r="L420" s="47">
        <f>VLOOKUP($A420,'[3]Master From ECAP'!$A:$AJ,12,FALSE)</f>
        <v>198486.00866599998</v>
      </c>
      <c r="M420" s="47" t="s">
        <v>46</v>
      </c>
      <c r="AF420" s="48">
        <f>VLOOKUP($A420,'[3]Calculated Master'!$A:$P,13,FALSE)</f>
        <v>439908.38146851351</v>
      </c>
      <c r="AG420" s="49">
        <f>IF(F420&gt;0,VLOOKUP($A420,'[3]Calculated Master'!$A:$P,14,FALSE),"")</f>
        <v>41.213701164986603</v>
      </c>
      <c r="AH420" s="49" t="str">
        <f>IF(I420&gt;0,VLOOKUP($A420,'[3]Calculated Master'!$A:$P,15,FALSE),"")</f>
        <v/>
      </c>
      <c r="AI420" s="47" t="str">
        <f>VLOOKUP($A420,'[3]Master From ECAP'!$A:$AJ,35,FALSE)</f>
        <v>LL</v>
      </c>
      <c r="AJ420" s="47" t="str">
        <f>VLOOKUP($A420,'[3]Master From ECAP'!$A:$AJ,36,FALSE)</f>
        <v>Long Term Care Homes</v>
      </c>
    </row>
    <row r="421" spans="1:36" ht="15">
      <c r="A421" s="46" t="s">
        <v>464</v>
      </c>
      <c r="B421" s="47" t="str">
        <f>VLOOKUP(VLOOKUP(A421,'[3]Calculated Master'!A:Z,2,FALSE),'[3]Conversion Factors'!A:C,2,FALSE)</f>
        <v>Long-term care</v>
      </c>
      <c r="C421" s="47" t="str">
        <f>VLOOKUP($A421,'[3]Master From ECAP'!$A:$AJ,3,FALSE)</f>
        <v>9 Neilson Rd.</v>
      </c>
      <c r="D421" s="47" t="str">
        <f>VLOOKUP($A421,'[3]Master From ECAP'!$A:$AJ,4,FALSE)</f>
        <v>Scarborough</v>
      </c>
      <c r="E421" s="47" t="str">
        <f>VLOOKUP($A421,'[3]Master From ECAP'!$A:$AJ,5,FALSE)</f>
        <v>M1E 5E1</v>
      </c>
      <c r="F421" s="47">
        <f>VLOOKUP($A421,'[3]Master From ECAP'!$A:$AJ,6,FALSE)</f>
        <v>133311</v>
      </c>
      <c r="G421" s="47" t="s">
        <v>53</v>
      </c>
      <c r="H421" s="47">
        <f>VLOOKUP($A421,'[3]Master From ECAP'!$A:$AJ,8,FALSE)</f>
        <v>168</v>
      </c>
      <c r="I421" s="47">
        <f>VLOOKUP($A421,'[3]Master From ECAP'!$A:$AJ,9,FALSE)</f>
        <v>0</v>
      </c>
      <c r="J421" s="47">
        <f>VLOOKUP($A421,'[3]Master From ECAP'!$A:$AJ,10,FALSE)</f>
        <v>2586009.431258</v>
      </c>
      <c r="K421" s="47" t="str">
        <f>VLOOKUP($A421,'[3]Master From ECAP'!$A:$AJ,11,FALSE)</f>
        <v>kWh</v>
      </c>
      <c r="L421" s="47">
        <f>VLOOKUP($A421,'[3]Master From ECAP'!$A:$AJ,12,FALSE)</f>
        <v>418057.72943499999</v>
      </c>
      <c r="M421" s="47" t="s">
        <v>46</v>
      </c>
      <c r="AF421" s="48">
        <f>VLOOKUP($A421,'[3]Calculated Master'!$A:$P,13,FALSE)</f>
        <v>897620.46528069524</v>
      </c>
      <c r="AG421" s="49">
        <f>IF(F421&gt;0,VLOOKUP($A421,'[3]Calculated Master'!$A:$P,14,FALSE),"")</f>
        <v>52.503921654277953</v>
      </c>
      <c r="AH421" s="49" t="str">
        <f>IF(I421&gt;0,VLOOKUP($A421,'[3]Calculated Master'!$A:$P,15,FALSE),"")</f>
        <v/>
      </c>
      <c r="AI421" s="47" t="str">
        <f>VLOOKUP($A421,'[3]Master From ECAP'!$A:$AJ,35,FALSE)</f>
        <v>SO</v>
      </c>
      <c r="AJ421" s="47" t="str">
        <f>VLOOKUP($A421,'[3]Master From ECAP'!$A:$AJ,36,FALSE)</f>
        <v>Long Term Care Homes</v>
      </c>
    </row>
    <row r="422" spans="1:36" ht="15">
      <c r="A422" s="46" t="s">
        <v>465</v>
      </c>
      <c r="B422" s="47" t="str">
        <f>VLOOKUP(VLOOKUP(A422,'[3]Calculated Master'!A:Z,2,FALSE),'[3]Conversion Factors'!A:C,2,FALSE)</f>
        <v>Long-term care</v>
      </c>
      <c r="C422" s="47" t="str">
        <f>VLOOKUP($A422,'[3]Master From ECAP'!$A:$AJ,3,FALSE)</f>
        <v>200 Dawes Rd</v>
      </c>
      <c r="D422" s="47" t="str">
        <f>VLOOKUP($A422,'[3]Master From ECAP'!$A:$AJ,4,FALSE)</f>
        <v>Toronto</v>
      </c>
      <c r="E422" s="47" t="str">
        <f>VLOOKUP($A422,'[3]Master From ECAP'!$A:$AJ,5,FALSE)</f>
        <v>M4C 5M8</v>
      </c>
      <c r="F422" s="47">
        <f>VLOOKUP($A422,'[3]Master From ECAP'!$A:$AJ,6,FALSE)</f>
        <v>130082</v>
      </c>
      <c r="G422" s="47" t="s">
        <v>53</v>
      </c>
      <c r="H422" s="47">
        <f>VLOOKUP($A422,'[3]Master From ECAP'!$A:$AJ,8,FALSE)</f>
        <v>168</v>
      </c>
      <c r="I422" s="47">
        <f>VLOOKUP($A422,'[3]Master From ECAP'!$A:$AJ,9,FALSE)</f>
        <v>0</v>
      </c>
      <c r="J422" s="47">
        <f>VLOOKUP($A422,'[3]Master From ECAP'!$A:$AJ,10,FALSE)</f>
        <v>2546705.0053929999</v>
      </c>
      <c r="K422" s="47" t="str">
        <f>VLOOKUP($A422,'[3]Master From ECAP'!$A:$AJ,11,FALSE)</f>
        <v>kWh</v>
      </c>
      <c r="L422" s="47">
        <f>VLOOKUP($A422,'[3]Master From ECAP'!$A:$AJ,12,FALSE)</f>
        <v>390976.96044600004</v>
      </c>
      <c r="M422" s="47" t="s">
        <v>46</v>
      </c>
      <c r="AF422" s="48">
        <f>VLOOKUP($A422,'[3]Calculated Master'!$A:$P,13,FALSE)</f>
        <v>844603.22220538184</v>
      </c>
      <c r="AG422" s="49">
        <f>IF(F422&gt;0,VLOOKUP($A422,'[3]Calculated Master'!$A:$P,14,FALSE),"")</f>
        <v>51.307335807635404</v>
      </c>
      <c r="AH422" s="49" t="str">
        <f>IF(I422&gt;0,VLOOKUP($A422,'[3]Calculated Master'!$A:$P,15,FALSE),"")</f>
        <v/>
      </c>
      <c r="AI422" s="47" t="str">
        <f>VLOOKUP($A422,'[3]Master From ECAP'!$A:$AJ,35,FALSE)</f>
        <v>TDA</v>
      </c>
      <c r="AJ422" s="47" t="str">
        <f>VLOOKUP($A422,'[3]Master From ECAP'!$A:$AJ,36,FALSE)</f>
        <v>Long Term Care Homes</v>
      </c>
    </row>
    <row r="423" spans="1:36" ht="15">
      <c r="A423" s="46" t="s">
        <v>466</v>
      </c>
      <c r="B423" s="47" t="str">
        <f>VLOOKUP(VLOOKUP(A423,'[3]Calculated Master'!A:Z,2,FALSE),'[3]Conversion Factors'!A:C,2,FALSE)</f>
        <v>Long-term care</v>
      </c>
      <c r="C423" s="47" t="str">
        <f>VLOOKUP($A423,'[3]Master From ECAP'!$A:$AJ,3,FALSE)</f>
        <v>400 The West Mall</v>
      </c>
      <c r="D423" s="47" t="str">
        <f>VLOOKUP($A423,'[3]Master From ECAP'!$A:$AJ,4,FALSE)</f>
        <v>Etobicoke</v>
      </c>
      <c r="E423" s="47" t="str">
        <f>VLOOKUP($A423,'[3]Master From ECAP'!$A:$AJ,5,FALSE)</f>
        <v>M9C 5S1</v>
      </c>
      <c r="F423" s="47">
        <f>VLOOKUP($A423,'[3]Master From ECAP'!$A:$AJ,6,FALSE)</f>
        <v>150867</v>
      </c>
      <c r="G423" s="47" t="s">
        <v>53</v>
      </c>
      <c r="H423" s="47">
        <f>VLOOKUP($A423,'[3]Master From ECAP'!$A:$AJ,8,FALSE)</f>
        <v>168</v>
      </c>
      <c r="I423" s="47">
        <f>VLOOKUP($A423,'[3]Master From ECAP'!$A:$AJ,9,FALSE)</f>
        <v>0</v>
      </c>
      <c r="J423" s="47">
        <f>VLOOKUP($A423,'[3]Master From ECAP'!$A:$AJ,10,FALSE)</f>
        <v>2033886.184989</v>
      </c>
      <c r="K423" s="47" t="str">
        <f>VLOOKUP($A423,'[3]Master From ECAP'!$A:$AJ,11,FALSE)</f>
        <v>kWh</v>
      </c>
      <c r="L423" s="47">
        <f>VLOOKUP($A423,'[3]Master From ECAP'!$A:$AJ,12,FALSE)</f>
        <v>400653.80709700001</v>
      </c>
      <c r="M423" s="47" t="s">
        <v>46</v>
      </c>
      <c r="AF423" s="48">
        <f>VLOOKUP($A423,'[3]Calculated Master'!$A:$P,13,FALSE)</f>
        <v>842473.47820365999</v>
      </c>
      <c r="AG423" s="49">
        <f>IF(F423&gt;0,VLOOKUP($A423,'[3]Calculated Master'!$A:$P,14,FALSE),"")</f>
        <v>41.516673167598604</v>
      </c>
      <c r="AH423" s="49" t="str">
        <f>IF(I423&gt;0,VLOOKUP($A423,'[3]Calculated Master'!$A:$P,15,FALSE),"")</f>
        <v/>
      </c>
      <c r="AI423" s="47" t="str">
        <f>VLOOKUP($A423,'[3]Master From ECAP'!$A:$AJ,35,FALSE)</f>
        <v>WBM</v>
      </c>
      <c r="AJ423" s="47" t="str">
        <f>VLOOKUP($A423,'[3]Master From ECAP'!$A:$AJ,36,FALSE)</f>
        <v>Long Term Care Homes</v>
      </c>
    </row>
    <row r="424" spans="1:36" ht="15">
      <c r="A424" s="46" t="s">
        <v>467</v>
      </c>
      <c r="B424" s="47" t="str">
        <f>VLOOKUP(VLOOKUP(A424,'[3]Calculated Master'!A:Z,2,FALSE),'[3]Conversion Factors'!A:C,2,FALSE)</f>
        <v>Other</v>
      </c>
      <c r="C424" s="47" t="str">
        <f>VLOOKUP($A424,'[3]Master From ECAP'!$A:$AJ,3,FALSE)</f>
        <v>10 Daventry Rd</v>
      </c>
      <c r="D424" s="47" t="str">
        <f>VLOOKUP($A424,'[3]Master From ECAP'!$A:$AJ,4,FALSE)</f>
        <v>Scarborough</v>
      </c>
      <c r="E424" s="47" t="str">
        <f>VLOOKUP($A424,'[3]Master From ECAP'!$A:$AJ,5,FALSE)</f>
        <v>M1H 1X9</v>
      </c>
      <c r="F424" s="47">
        <f>VLOOKUP($A424,'[3]Master From ECAP'!$A:$AJ,6,FALSE)</f>
        <v>1</v>
      </c>
      <c r="G424" s="47" t="s">
        <v>53</v>
      </c>
      <c r="H424" s="47">
        <f>VLOOKUP($A424,'[3]Master From ECAP'!$A:$AJ,8,FALSE)</f>
        <v>100</v>
      </c>
      <c r="I424" s="47">
        <f>VLOOKUP($A424,'[3]Master From ECAP'!$A:$AJ,9,FALSE)</f>
        <v>0</v>
      </c>
      <c r="J424" s="47">
        <f>VLOOKUP($A424,'[3]Master From ECAP'!$A:$AJ,10,FALSE)</f>
        <v>202.97134199999999</v>
      </c>
      <c r="K424" s="47" t="str">
        <f>VLOOKUP($A424,'[3]Master From ECAP'!$A:$AJ,11,FALSE)</f>
        <v>kWh</v>
      </c>
      <c r="L424" s="47">
        <f>VLOOKUP($A424,'[3]Master From ECAP'!$A:$AJ,12,FALSE)</f>
        <v>0</v>
      </c>
      <c r="M424" s="47" t="s">
        <v>46</v>
      </c>
      <c r="AF424" s="48">
        <f>VLOOKUP($A424,'[3]Calculated Master'!$A:$P,13,FALSE)</f>
        <v>8.1188536799999991</v>
      </c>
      <c r="AG424" s="49">
        <f>IF(F424&gt;0,VLOOKUP($A424,'[3]Calculated Master'!$A:$P,14,FALSE),"")</f>
        <v>202.972187713925</v>
      </c>
      <c r="AH424" s="49" t="str">
        <f>IF(I424&gt;0,VLOOKUP($A424,'[3]Calculated Master'!$A:$P,15,FALSE),"")</f>
        <v/>
      </c>
      <c r="AI424" s="47" t="str">
        <f>VLOOKUP($A424,'[3]Master From ECAP'!$A:$AJ,35,FALSE)</f>
        <v>10DAVE</v>
      </c>
      <c r="AJ424" s="47" t="str">
        <f>VLOOKUP($A424,'[3]Master From ECAP'!$A:$AJ,36,FALSE)</f>
        <v>Outdoor Recreational Facilities</v>
      </c>
    </row>
    <row r="425" spans="1:36" ht="15">
      <c r="A425" s="46" t="s">
        <v>468</v>
      </c>
      <c r="B425" s="47" t="str">
        <f>VLOOKUP(VLOOKUP(A425,'[3]Calculated Master'!A:Z,2,FALSE),'[3]Conversion Factors'!A:C,2,FALSE)</f>
        <v>Other</v>
      </c>
      <c r="C425" s="47" t="str">
        <f>VLOOKUP($A425,'[3]Master From ECAP'!$A:$AJ,3,FALSE)</f>
        <v>111 St Andrews Road</v>
      </c>
      <c r="D425" s="47" t="str">
        <f>VLOOKUP($A425,'[3]Master From ECAP'!$A:$AJ,4,FALSE)</f>
        <v>Scarborough</v>
      </c>
      <c r="E425" s="47" t="str">
        <f>VLOOKUP($A425,'[3]Master From ECAP'!$A:$AJ,5,FALSE)</f>
        <v>M1P 4C6</v>
      </c>
      <c r="F425" s="47">
        <f>VLOOKUP($A425,'[3]Master From ECAP'!$A:$AJ,6,FALSE)</f>
        <v>1</v>
      </c>
      <c r="G425" s="47" t="s">
        <v>53</v>
      </c>
      <c r="H425" s="47">
        <f>VLOOKUP($A425,'[3]Master From ECAP'!$A:$AJ,8,FALSE)</f>
        <v>100</v>
      </c>
      <c r="I425" s="47">
        <f>VLOOKUP($A425,'[3]Master From ECAP'!$A:$AJ,9,FALSE)</f>
        <v>0</v>
      </c>
      <c r="J425" s="47">
        <f>VLOOKUP($A425,'[3]Master From ECAP'!$A:$AJ,10,FALSE)</f>
        <v>220.73545999999999</v>
      </c>
      <c r="K425" s="47" t="str">
        <f>VLOOKUP($A425,'[3]Master From ECAP'!$A:$AJ,11,FALSE)</f>
        <v>kWh</v>
      </c>
      <c r="L425" s="47">
        <f>VLOOKUP($A425,'[3]Master From ECAP'!$A:$AJ,12,FALSE)</f>
        <v>0</v>
      </c>
      <c r="M425" s="47" t="s">
        <v>46</v>
      </c>
      <c r="AF425" s="48">
        <f>VLOOKUP($A425,'[3]Calculated Master'!$A:$P,13,FALSE)</f>
        <v>8.8294183999999998</v>
      </c>
      <c r="AG425" s="49">
        <f>IF(F425&gt;0,VLOOKUP($A425,'[3]Calculated Master'!$A:$P,14,FALSE),"")</f>
        <v>220.73637973108333</v>
      </c>
      <c r="AH425" s="49" t="str">
        <f>IF(I425&gt;0,VLOOKUP($A425,'[3]Calculated Master'!$A:$P,15,FALSE),"")</f>
        <v/>
      </c>
      <c r="AI425" s="47" t="str">
        <f>VLOOKUP($A425,'[3]Master From ECAP'!$A:$AJ,35,FALSE)</f>
        <v>111STA</v>
      </c>
      <c r="AJ425" s="47" t="str">
        <f>VLOOKUP($A425,'[3]Master From ECAP'!$A:$AJ,36,FALSE)</f>
        <v>Outdoor Recreational Facilities</v>
      </c>
    </row>
    <row r="426" spans="1:36" ht="15">
      <c r="A426" s="46" t="s">
        <v>469</v>
      </c>
      <c r="B426" s="47" t="str">
        <f>VLOOKUP(VLOOKUP(A426,'[3]Calculated Master'!A:Z,2,FALSE),'[3]Conversion Factors'!A:C,2,FALSE)</f>
        <v>Other</v>
      </c>
      <c r="C426" s="47" t="str">
        <f>VLOOKUP($A426,'[3]Master From ECAP'!$A:$AJ,3,FALSE)</f>
        <v>119 Annette St</v>
      </c>
      <c r="D426" s="47" t="str">
        <f>VLOOKUP($A426,'[3]Master From ECAP'!$A:$AJ,4,FALSE)</f>
        <v>Toronto</v>
      </c>
      <c r="E426" s="47" t="str">
        <f>VLOOKUP($A426,'[3]Master From ECAP'!$A:$AJ,5,FALSE)</f>
        <v>M6P 1N8</v>
      </c>
      <c r="F426" s="47">
        <f>VLOOKUP($A426,'[3]Master From ECAP'!$A:$AJ,6,FALSE)</f>
        <v>3</v>
      </c>
      <c r="G426" s="47" t="s">
        <v>53</v>
      </c>
      <c r="H426" s="47">
        <f>VLOOKUP($A426,'[3]Master From ECAP'!$A:$AJ,8,FALSE)</f>
        <v>100</v>
      </c>
      <c r="I426" s="47">
        <f>VLOOKUP($A426,'[3]Master From ECAP'!$A:$AJ,9,FALSE)</f>
        <v>0</v>
      </c>
      <c r="J426" s="47">
        <f>VLOOKUP($A426,'[3]Master From ECAP'!$A:$AJ,10,FALSE)</f>
        <v>897.10326599999996</v>
      </c>
      <c r="K426" s="47" t="str">
        <f>VLOOKUP($A426,'[3]Master From ECAP'!$A:$AJ,11,FALSE)</f>
        <v>kWh</v>
      </c>
      <c r="L426" s="47">
        <f>VLOOKUP($A426,'[3]Master From ECAP'!$A:$AJ,12,FALSE)</f>
        <v>0</v>
      </c>
      <c r="M426" s="47" t="s">
        <v>46</v>
      </c>
      <c r="AF426" s="48">
        <f>VLOOKUP($A426,'[3]Calculated Master'!$A:$P,13,FALSE)</f>
        <v>35.884130640000002</v>
      </c>
      <c r="AG426" s="49">
        <f>IF(F426&gt;0,VLOOKUP($A426,'[3]Calculated Master'!$A:$P,14,FALSE),"")</f>
        <v>299.0356679767583</v>
      </c>
      <c r="AH426" s="49" t="str">
        <f>IF(I426&gt;0,VLOOKUP($A426,'[3]Calculated Master'!$A:$P,15,FALSE),"")</f>
        <v/>
      </c>
      <c r="AI426" s="47" t="str">
        <f>VLOOKUP($A426,'[3]Master From ECAP'!$A:$AJ,35,FALSE)</f>
        <v>119ANN</v>
      </c>
      <c r="AJ426" s="47" t="str">
        <f>VLOOKUP($A426,'[3]Master From ECAP'!$A:$AJ,36,FALSE)</f>
        <v>Outdoor Recreational Facilities</v>
      </c>
    </row>
    <row r="427" spans="1:36" ht="15">
      <c r="A427" s="46" t="s">
        <v>470</v>
      </c>
      <c r="B427" s="47" t="str">
        <f>VLOOKUP(VLOOKUP(A427,'[3]Calculated Master'!A:Z,2,FALSE),'[3]Conversion Factors'!A:C,2,FALSE)</f>
        <v>Other</v>
      </c>
      <c r="C427" s="47" t="str">
        <f>VLOOKUP($A427,'[3]Master From ECAP'!$A:$AJ,3,FALSE)</f>
        <v>1231 Queen St W</v>
      </c>
      <c r="D427" s="47" t="str">
        <f>VLOOKUP($A427,'[3]Master From ECAP'!$A:$AJ,4,FALSE)</f>
        <v>Toronto</v>
      </c>
      <c r="E427" s="47" t="str">
        <f>VLOOKUP($A427,'[3]Master From ECAP'!$A:$AJ,5,FALSE)</f>
        <v>M6K 1L5</v>
      </c>
      <c r="F427" s="47">
        <f>VLOOKUP($A427,'[3]Master From ECAP'!$A:$AJ,6,FALSE)</f>
        <v>2</v>
      </c>
      <c r="G427" s="47" t="s">
        <v>53</v>
      </c>
      <c r="H427" s="47">
        <f>VLOOKUP($A427,'[3]Master From ECAP'!$A:$AJ,8,FALSE)</f>
        <v>100</v>
      </c>
      <c r="I427" s="47">
        <f>VLOOKUP($A427,'[3]Master From ECAP'!$A:$AJ,9,FALSE)</f>
        <v>0</v>
      </c>
      <c r="J427" s="47">
        <f>VLOOKUP($A427,'[3]Master From ECAP'!$A:$AJ,10,FALSE)</f>
        <v>2130.5654300000001</v>
      </c>
      <c r="K427" s="47" t="str">
        <f>VLOOKUP($A427,'[3]Master From ECAP'!$A:$AJ,11,FALSE)</f>
        <v>kWh</v>
      </c>
      <c r="L427" s="47">
        <f>VLOOKUP($A427,'[3]Master From ECAP'!$A:$AJ,12,FALSE)</f>
        <v>0</v>
      </c>
      <c r="M427" s="47" t="s">
        <v>46</v>
      </c>
      <c r="AF427" s="48">
        <f>VLOOKUP($A427,'[3]Calculated Master'!$A:$P,13,FALSE)</f>
        <v>85.222617200000002</v>
      </c>
      <c r="AG427" s="49">
        <f>IF(F427&gt;0,VLOOKUP($A427,'[3]Calculated Master'!$A:$P,14,FALSE),"")</f>
        <v>1065.2871536779792</v>
      </c>
      <c r="AH427" s="49" t="str">
        <f>IF(I427&gt;0,VLOOKUP($A427,'[3]Calculated Master'!$A:$P,15,FALSE),"")</f>
        <v/>
      </c>
      <c r="AI427" s="47" t="str">
        <f>VLOOKUP($A427,'[3]Master From ECAP'!$A:$AJ,35,FALSE)</f>
        <v>1231QU</v>
      </c>
      <c r="AJ427" s="47" t="str">
        <f>VLOOKUP($A427,'[3]Master From ECAP'!$A:$AJ,36,FALSE)</f>
        <v>Outdoor Recreational Facilities</v>
      </c>
    </row>
    <row r="428" spans="1:36" ht="15">
      <c r="A428" s="46" t="s">
        <v>471</v>
      </c>
      <c r="B428" s="47" t="str">
        <f>VLOOKUP(VLOOKUP(A428,'[3]Calculated Master'!A:Z,2,FALSE),'[3]Conversion Factors'!A:C,2,FALSE)</f>
        <v>Other</v>
      </c>
      <c r="C428" s="47" t="str">
        <f>VLOOKUP($A428,'[3]Master From ECAP'!$A:$AJ,3,FALSE)</f>
        <v>139 Marcos Blvd</v>
      </c>
      <c r="D428" s="47" t="str">
        <f>VLOOKUP($A428,'[3]Master From ECAP'!$A:$AJ,4,FALSE)</f>
        <v>Scarborough</v>
      </c>
      <c r="E428" s="47" t="str">
        <f>VLOOKUP($A428,'[3]Master From ECAP'!$A:$AJ,5,FALSE)</f>
        <v>M1P 2S2</v>
      </c>
      <c r="F428" s="47">
        <f>VLOOKUP($A428,'[3]Master From ECAP'!$A:$AJ,6,FALSE)</f>
        <v>1</v>
      </c>
      <c r="G428" s="47" t="s">
        <v>53</v>
      </c>
      <c r="H428" s="47">
        <f>VLOOKUP($A428,'[3]Master From ECAP'!$A:$AJ,8,FALSE)</f>
        <v>100</v>
      </c>
      <c r="I428" s="47">
        <f>VLOOKUP($A428,'[3]Master From ECAP'!$A:$AJ,9,FALSE)</f>
        <v>0</v>
      </c>
      <c r="J428" s="47">
        <f>VLOOKUP($A428,'[3]Master From ECAP'!$A:$AJ,10,FALSE)</f>
        <v>202.181577</v>
      </c>
      <c r="K428" s="47" t="str">
        <f>VLOOKUP($A428,'[3]Master From ECAP'!$A:$AJ,11,FALSE)</f>
        <v>kWh</v>
      </c>
      <c r="L428" s="47">
        <f>VLOOKUP($A428,'[3]Master From ECAP'!$A:$AJ,12,FALSE)</f>
        <v>0</v>
      </c>
      <c r="M428" s="47" t="s">
        <v>46</v>
      </c>
      <c r="AF428" s="48">
        <f>VLOOKUP($A428,'[3]Calculated Master'!$A:$P,13,FALSE)</f>
        <v>8.0872630799999996</v>
      </c>
      <c r="AG428" s="49">
        <f>IF(F428&gt;0,VLOOKUP($A428,'[3]Calculated Master'!$A:$P,14,FALSE),"")</f>
        <v>202.18241942323752</v>
      </c>
      <c r="AH428" s="49" t="str">
        <f>IF(I428&gt;0,VLOOKUP($A428,'[3]Calculated Master'!$A:$P,15,FALSE),"")</f>
        <v/>
      </c>
      <c r="AI428" s="47" t="str">
        <f>VLOOKUP($A428,'[3]Master From ECAP'!$A:$AJ,35,FALSE)</f>
        <v>139MARC</v>
      </c>
      <c r="AJ428" s="47" t="str">
        <f>VLOOKUP($A428,'[3]Master From ECAP'!$A:$AJ,36,FALSE)</f>
        <v>Outdoor Recreational Facilities</v>
      </c>
    </row>
    <row r="429" spans="1:36" ht="15">
      <c r="A429" s="46" t="s">
        <v>472</v>
      </c>
      <c r="B429" s="47" t="str">
        <f>VLOOKUP(VLOOKUP(A429,'[3]Calculated Master'!A:Z,2,FALSE),'[3]Conversion Factors'!A:C,2,FALSE)</f>
        <v>Other</v>
      </c>
      <c r="C429" s="47" t="str">
        <f>VLOOKUP($A429,'[3]Master From ECAP'!$A:$AJ,3,FALSE)</f>
        <v>144 Balsam Ave</v>
      </c>
      <c r="D429" s="47" t="str">
        <f>VLOOKUP($A429,'[3]Master From ECAP'!$A:$AJ,4,FALSE)</f>
        <v>Toronto</v>
      </c>
      <c r="E429" s="47" t="str">
        <f>VLOOKUP($A429,'[3]Master From ECAP'!$A:$AJ,5,FALSE)</f>
        <v>M4E 3C1</v>
      </c>
      <c r="F429" s="47">
        <f>VLOOKUP($A429,'[3]Master From ECAP'!$A:$AJ,6,FALSE)</f>
        <v>1</v>
      </c>
      <c r="G429" s="47" t="s">
        <v>53</v>
      </c>
      <c r="H429" s="47">
        <f>VLOOKUP($A429,'[3]Master From ECAP'!$A:$AJ,8,FALSE)</f>
        <v>168</v>
      </c>
      <c r="I429" s="47">
        <f>VLOOKUP($A429,'[3]Master From ECAP'!$A:$AJ,9,FALSE)</f>
        <v>0</v>
      </c>
      <c r="J429" s="47">
        <f>VLOOKUP($A429,'[3]Master From ECAP'!$A:$AJ,10,FALSE)</f>
        <v>3230.5403499999998</v>
      </c>
      <c r="K429" s="47" t="str">
        <f>VLOOKUP($A429,'[3]Master From ECAP'!$A:$AJ,11,FALSE)</f>
        <v>kWh</v>
      </c>
      <c r="L429" s="47">
        <f>VLOOKUP($A429,'[3]Master From ECAP'!$A:$AJ,12,FALSE)</f>
        <v>0</v>
      </c>
      <c r="M429" s="47" t="s">
        <v>46</v>
      </c>
      <c r="AF429" s="48">
        <f>VLOOKUP($A429,'[3]Calculated Master'!$A:$P,13,FALSE)</f>
        <v>129.22161399999999</v>
      </c>
      <c r="AG429" s="49">
        <f>IF(F429&gt;0,VLOOKUP($A429,'[3]Calculated Master'!$A:$P,14,FALSE),"")</f>
        <v>3230.5538105847913</v>
      </c>
      <c r="AH429" s="49" t="str">
        <f>IF(I429&gt;0,VLOOKUP($A429,'[3]Calculated Master'!$A:$P,15,FALSE),"")</f>
        <v/>
      </c>
      <c r="AI429" s="47" t="str">
        <f>VLOOKUP($A429,'[3]Master From ECAP'!$A:$AJ,35,FALSE)</f>
        <v>144BAL</v>
      </c>
      <c r="AJ429" s="47" t="str">
        <f>VLOOKUP($A429,'[3]Master From ECAP'!$A:$AJ,36,FALSE)</f>
        <v>Outdoor Recreational Facilities</v>
      </c>
    </row>
    <row r="430" spans="1:36" ht="15">
      <c r="A430" s="46" t="s">
        <v>473</v>
      </c>
      <c r="B430" s="47" t="str">
        <f>VLOOKUP(VLOOKUP(A430,'[3]Calculated Master'!A:Z,2,FALSE),'[3]Conversion Factors'!A:C,2,FALSE)</f>
        <v>Other</v>
      </c>
      <c r="C430" s="47" t="str">
        <f>VLOOKUP($A430,'[3]Master From ECAP'!$A:$AJ,3,FALSE)</f>
        <v>170 Sumach St</v>
      </c>
      <c r="D430" s="47" t="str">
        <f>VLOOKUP($A430,'[3]Master From ECAP'!$A:$AJ,4,FALSE)</f>
        <v>Toronto</v>
      </c>
      <c r="E430" s="47" t="str">
        <f>VLOOKUP($A430,'[3]Master From ECAP'!$A:$AJ,5,FALSE)</f>
        <v>M5A 0C3</v>
      </c>
      <c r="F430" s="47">
        <f>VLOOKUP($A430,'[3]Master From ECAP'!$A:$AJ,6,FALSE)</f>
        <v>1</v>
      </c>
      <c r="G430" s="47" t="s">
        <v>53</v>
      </c>
      <c r="H430" s="47">
        <f>VLOOKUP($A430,'[3]Master From ECAP'!$A:$AJ,8,FALSE)</f>
        <v>100</v>
      </c>
      <c r="I430" s="47">
        <f>VLOOKUP($A430,'[3]Master From ECAP'!$A:$AJ,9,FALSE)</f>
        <v>0</v>
      </c>
      <c r="J430" s="47">
        <f>VLOOKUP($A430,'[3]Master From ECAP'!$A:$AJ,10,FALSE)</f>
        <v>3696.076548</v>
      </c>
      <c r="K430" s="47" t="str">
        <f>VLOOKUP($A430,'[3]Master From ECAP'!$A:$AJ,11,FALSE)</f>
        <v>kWh</v>
      </c>
      <c r="L430" s="47">
        <f>VLOOKUP($A430,'[3]Master From ECAP'!$A:$AJ,12,FALSE)</f>
        <v>0</v>
      </c>
      <c r="M430" s="47" t="s">
        <v>46</v>
      </c>
      <c r="AF430" s="48">
        <f>VLOOKUP($A430,'[3]Calculated Master'!$A:$P,13,FALSE)</f>
        <v>147.84306192</v>
      </c>
      <c r="AG430" s="49">
        <f>IF(F430&gt;0,VLOOKUP($A430,'[3]Calculated Master'!$A:$P,14,FALSE),"")</f>
        <v>3696.09194831895</v>
      </c>
      <c r="AH430" s="49" t="str">
        <f>IF(I430&gt;0,VLOOKUP($A430,'[3]Calculated Master'!$A:$P,15,FALSE),"")</f>
        <v/>
      </c>
      <c r="AI430" s="47" t="str">
        <f>VLOOKUP($A430,'[3]Master From ECAP'!$A:$AJ,35,FALSE)</f>
        <v>170SUMACH</v>
      </c>
      <c r="AJ430" s="47" t="str">
        <f>VLOOKUP($A430,'[3]Master From ECAP'!$A:$AJ,36,FALSE)</f>
        <v>Outdoor Recreational Facilities</v>
      </c>
    </row>
    <row r="431" spans="1:36" ht="15">
      <c r="A431" s="46" t="s">
        <v>474</v>
      </c>
      <c r="B431" s="47" t="str">
        <f>VLOOKUP(VLOOKUP(A431,'[3]Calculated Master'!A:Z,2,FALSE),'[3]Conversion Factors'!A:C,2,FALSE)</f>
        <v>Other</v>
      </c>
      <c r="C431" s="47" t="str">
        <f>VLOOKUP($A431,'[3]Master From ECAP'!$A:$AJ,3,FALSE)</f>
        <v>18 Applebaum Terrace</v>
      </c>
      <c r="D431" s="47" t="str">
        <f>VLOOKUP($A431,'[3]Master From ECAP'!$A:$AJ,4,FALSE)</f>
        <v>North York</v>
      </c>
      <c r="E431" s="47" t="str">
        <f>VLOOKUP($A431,'[3]Master From ECAP'!$A:$AJ,5,FALSE)</f>
        <v>M3J 0E7</v>
      </c>
      <c r="F431" s="47">
        <f>VLOOKUP($A431,'[3]Master From ECAP'!$A:$AJ,6,FALSE)</f>
        <v>1</v>
      </c>
      <c r="G431" s="47" t="s">
        <v>53</v>
      </c>
      <c r="H431" s="47">
        <f>VLOOKUP($A431,'[3]Master From ECAP'!$A:$AJ,8,FALSE)</f>
        <v>100</v>
      </c>
      <c r="I431" s="47">
        <f>VLOOKUP($A431,'[3]Master From ECAP'!$A:$AJ,9,FALSE)</f>
        <v>0</v>
      </c>
      <c r="J431" s="47">
        <f>VLOOKUP($A431,'[3]Master From ECAP'!$A:$AJ,10,FALSE)</f>
        <v>2695.519906</v>
      </c>
      <c r="K431" s="47" t="str">
        <f>VLOOKUP($A431,'[3]Master From ECAP'!$A:$AJ,11,FALSE)</f>
        <v>kWh</v>
      </c>
      <c r="L431" s="47">
        <f>VLOOKUP($A431,'[3]Master From ECAP'!$A:$AJ,12,FALSE)</f>
        <v>0</v>
      </c>
      <c r="M431" s="47" t="s">
        <v>46</v>
      </c>
      <c r="AF431" s="48">
        <f>VLOOKUP($A431,'[3]Calculated Master'!$A:$P,13,FALSE)</f>
        <v>107.82079624000001</v>
      </c>
      <c r="AG431" s="49">
        <f>IF(F431&gt;0,VLOOKUP($A431,'[3]Calculated Master'!$A:$P,14,FALSE),"")</f>
        <v>2695.5311373329414</v>
      </c>
      <c r="AH431" s="49" t="str">
        <f>IF(I431&gt;0,VLOOKUP($A431,'[3]Calculated Master'!$A:$P,15,FALSE),"")</f>
        <v/>
      </c>
      <c r="AI431" s="47" t="str">
        <f>VLOOKUP($A431,'[3]Master From ECAP'!$A:$AJ,35,FALSE)</f>
        <v>18APPLE</v>
      </c>
      <c r="AJ431" s="47" t="str">
        <f>VLOOKUP($A431,'[3]Master From ECAP'!$A:$AJ,36,FALSE)</f>
        <v>Outdoor Recreational Facilities</v>
      </c>
    </row>
    <row r="432" spans="1:36" ht="15">
      <c r="A432" s="46" t="s">
        <v>475</v>
      </c>
      <c r="B432" s="47" t="str">
        <f>VLOOKUP(VLOOKUP(A432,'[3]Calculated Master'!A:Z,2,FALSE),'[3]Conversion Factors'!A:C,2,FALSE)</f>
        <v>Other</v>
      </c>
      <c r="C432" s="47" t="str">
        <f>VLOOKUP($A432,'[3]Master From ECAP'!$A:$AJ,3,FALSE)</f>
        <v>180 Roxborough</v>
      </c>
      <c r="D432" s="47" t="str">
        <f>VLOOKUP($A432,'[3]Master From ECAP'!$A:$AJ,4,FALSE)</f>
        <v>Toronto</v>
      </c>
      <c r="E432" s="47" t="str">
        <f>VLOOKUP($A432,'[3]Master From ECAP'!$A:$AJ,5,FALSE)</f>
        <v>M4W 1X8</v>
      </c>
      <c r="F432" s="47">
        <f>VLOOKUP($A432,'[3]Master From ECAP'!$A:$AJ,6,FALSE)</f>
        <v>1</v>
      </c>
      <c r="G432" s="47" t="s">
        <v>53</v>
      </c>
      <c r="H432" s="47">
        <f>VLOOKUP($A432,'[3]Master From ECAP'!$A:$AJ,8,FALSE)</f>
        <v>100</v>
      </c>
      <c r="I432" s="47">
        <f>VLOOKUP($A432,'[3]Master From ECAP'!$A:$AJ,9,FALSE)</f>
        <v>0</v>
      </c>
      <c r="J432" s="47">
        <f>VLOOKUP($A432,'[3]Master From ECAP'!$A:$AJ,10,FALSE)</f>
        <v>1091.568027</v>
      </c>
      <c r="K432" s="47" t="str">
        <f>VLOOKUP($A432,'[3]Master From ECAP'!$A:$AJ,11,FALSE)</f>
        <v>kWh</v>
      </c>
      <c r="L432" s="47">
        <f>VLOOKUP($A432,'[3]Master From ECAP'!$A:$AJ,12,FALSE)</f>
        <v>0</v>
      </c>
      <c r="M432" s="47" t="s">
        <v>46</v>
      </c>
      <c r="AF432" s="48">
        <f>VLOOKUP($A432,'[3]Calculated Master'!$A:$P,13,FALSE)</f>
        <v>43.662721080000004</v>
      </c>
      <c r="AG432" s="49">
        <f>IF(F432&gt;0,VLOOKUP($A432,'[3]Calculated Master'!$A:$P,14,FALSE),"")</f>
        <v>1091.5725752001126</v>
      </c>
      <c r="AH432" s="49" t="str">
        <f>IF(I432&gt;0,VLOOKUP($A432,'[3]Calculated Master'!$A:$P,15,FALSE),"")</f>
        <v/>
      </c>
      <c r="AI432" s="47" t="str">
        <f>VLOOKUP($A432,'[3]Master From ECAP'!$A:$AJ,35,FALSE)</f>
        <v>180ROXBOROUH</v>
      </c>
      <c r="AJ432" s="47" t="str">
        <f>VLOOKUP($A432,'[3]Master From ECAP'!$A:$AJ,36,FALSE)</f>
        <v>Outdoor Recreational Facilities</v>
      </c>
    </row>
    <row r="433" spans="1:36" ht="15">
      <c r="A433" s="46" t="s">
        <v>476</v>
      </c>
      <c r="B433" s="47" t="str">
        <f>VLOOKUP(VLOOKUP(A433,'[3]Calculated Master'!A:Z,2,FALSE),'[3]Conversion Factors'!A:C,2,FALSE)</f>
        <v>Other</v>
      </c>
      <c r="C433" s="47" t="str">
        <f>VLOOKUP($A433,'[3]Master From ECAP'!$A:$AJ,3,FALSE)</f>
        <v>200 Mount Olive Dr</v>
      </c>
      <c r="D433" s="47" t="str">
        <f>VLOOKUP($A433,'[3]Master From ECAP'!$A:$AJ,4,FALSE)</f>
        <v>Etobicoke</v>
      </c>
      <c r="E433" s="47" t="str">
        <f>VLOOKUP($A433,'[3]Master From ECAP'!$A:$AJ,5,FALSE)</f>
        <v>M9V 3Z5</v>
      </c>
      <c r="F433" s="47">
        <f>VLOOKUP($A433,'[3]Master From ECAP'!$A:$AJ,6,FALSE)</f>
        <v>1</v>
      </c>
      <c r="G433" s="47" t="s">
        <v>53</v>
      </c>
      <c r="H433" s="47">
        <f>VLOOKUP($A433,'[3]Master From ECAP'!$A:$AJ,8,FALSE)</f>
        <v>100</v>
      </c>
      <c r="I433" s="47">
        <f>VLOOKUP($A433,'[3]Master From ECAP'!$A:$AJ,9,FALSE)</f>
        <v>0</v>
      </c>
      <c r="J433" s="47">
        <f>VLOOKUP($A433,'[3]Master From ECAP'!$A:$AJ,10,FALSE)</f>
        <v>6785.9000020000003</v>
      </c>
      <c r="K433" s="47" t="str">
        <f>VLOOKUP($A433,'[3]Master From ECAP'!$A:$AJ,11,FALSE)</f>
        <v>kWh</v>
      </c>
      <c r="L433" s="47">
        <f>VLOOKUP($A433,'[3]Master From ECAP'!$A:$AJ,12,FALSE)</f>
        <v>0</v>
      </c>
      <c r="M433" s="47" t="s">
        <v>46</v>
      </c>
      <c r="AF433" s="48">
        <f>VLOOKUP($A433,'[3]Calculated Master'!$A:$P,13,FALSE)</f>
        <v>271.43600008000004</v>
      </c>
      <c r="AG433" s="49">
        <f>IF(F433&gt;0,VLOOKUP($A433,'[3]Calculated Master'!$A:$P,14,FALSE),"")</f>
        <v>6785.9282765833414</v>
      </c>
      <c r="AH433" s="49" t="str">
        <f>IF(I433&gt;0,VLOOKUP($A433,'[3]Calculated Master'!$A:$P,15,FALSE),"")</f>
        <v/>
      </c>
      <c r="AI433" s="47" t="str">
        <f>VLOOKUP($A433,'[3]Master From ECAP'!$A:$AJ,35,FALSE)</f>
        <v>200MOU</v>
      </c>
      <c r="AJ433" s="47" t="str">
        <f>VLOOKUP($A433,'[3]Master From ECAP'!$A:$AJ,36,FALSE)</f>
        <v>Outdoor Recreational Facilities</v>
      </c>
    </row>
    <row r="434" spans="1:36" ht="15">
      <c r="A434" s="46" t="s">
        <v>477</v>
      </c>
      <c r="B434" s="47" t="str">
        <f>VLOOKUP(VLOOKUP(A434,'[3]Calculated Master'!A:Z,2,FALSE),'[3]Conversion Factors'!A:C,2,FALSE)</f>
        <v>Other</v>
      </c>
      <c r="C434" s="47" t="str">
        <f>VLOOKUP($A434,'[3]Master From ECAP'!$A:$AJ,3,FALSE)</f>
        <v>266 Besborough Dr</v>
      </c>
      <c r="D434" s="47" t="str">
        <f>VLOOKUP($A434,'[3]Master From ECAP'!$A:$AJ,4,FALSE)</f>
        <v>East York</v>
      </c>
      <c r="E434" s="47" t="str">
        <f>VLOOKUP($A434,'[3]Master From ECAP'!$A:$AJ,5,FALSE)</f>
        <v>M4G 2E3</v>
      </c>
      <c r="F434" s="47">
        <f>VLOOKUP($A434,'[3]Master From ECAP'!$A:$AJ,6,FALSE)</f>
        <v>1</v>
      </c>
      <c r="G434" s="47" t="s">
        <v>53</v>
      </c>
      <c r="H434" s="47">
        <f>VLOOKUP($A434,'[3]Master From ECAP'!$A:$AJ,8,FALSE)</f>
        <v>100</v>
      </c>
      <c r="I434" s="47">
        <f>VLOOKUP($A434,'[3]Master From ECAP'!$A:$AJ,9,FALSE)</f>
        <v>0</v>
      </c>
      <c r="J434" s="47">
        <f>VLOOKUP($A434,'[3]Master From ECAP'!$A:$AJ,10,FALSE)</f>
        <v>52.908000000000001</v>
      </c>
      <c r="K434" s="47" t="str">
        <f>VLOOKUP($A434,'[3]Master From ECAP'!$A:$AJ,11,FALSE)</f>
        <v>kWh</v>
      </c>
      <c r="L434" s="47">
        <f>VLOOKUP($A434,'[3]Master From ECAP'!$A:$AJ,12,FALSE)</f>
        <v>0</v>
      </c>
      <c r="M434" s="47" t="s">
        <v>46</v>
      </c>
      <c r="AF434" s="48">
        <f>VLOOKUP($A434,'[3]Calculated Master'!$A:$P,13,FALSE)</f>
        <v>2.11632</v>
      </c>
      <c r="AG434" s="49">
        <f>IF(F434&gt;0,VLOOKUP($A434,'[3]Calculated Master'!$A:$P,14,FALSE),"")</f>
        <v>52.908220450000002</v>
      </c>
      <c r="AH434" s="49" t="str">
        <f>IF(I434&gt;0,VLOOKUP($A434,'[3]Calculated Master'!$A:$P,15,FALSE),"")</f>
        <v/>
      </c>
      <c r="AI434" s="47" t="str">
        <f>VLOOKUP($A434,'[3]Master From ECAP'!$A:$AJ,35,FALSE)</f>
        <v>266BES</v>
      </c>
      <c r="AJ434" s="47" t="str">
        <f>VLOOKUP($A434,'[3]Master From ECAP'!$A:$AJ,36,FALSE)</f>
        <v>Outdoor Recreational Facilities</v>
      </c>
    </row>
    <row r="435" spans="1:36" ht="15">
      <c r="A435" s="46" t="s">
        <v>478</v>
      </c>
      <c r="B435" s="47" t="str">
        <f>VLOOKUP(VLOOKUP(A435,'[3]Calculated Master'!A:Z,2,FALSE),'[3]Conversion Factors'!A:C,2,FALSE)</f>
        <v>Other</v>
      </c>
      <c r="C435" s="47" t="str">
        <f>VLOOKUP($A435,'[3]Master From ECAP'!$A:$AJ,3,FALSE)</f>
        <v>295 Unwin Ave</v>
      </c>
      <c r="D435" s="47" t="str">
        <f>VLOOKUP($A435,'[3]Master From ECAP'!$A:$AJ,4,FALSE)</f>
        <v>Toronto</v>
      </c>
      <c r="E435" s="47" t="str">
        <f>VLOOKUP($A435,'[3]Master From ECAP'!$A:$AJ,5,FALSE)</f>
        <v>M5A 1A3</v>
      </c>
      <c r="F435" s="47">
        <f>VLOOKUP($A435,'[3]Master From ECAP'!$A:$AJ,6,FALSE)</f>
        <v>1</v>
      </c>
      <c r="G435" s="47" t="s">
        <v>53</v>
      </c>
      <c r="H435" s="47">
        <f>VLOOKUP($A435,'[3]Master From ECAP'!$A:$AJ,8,FALSE)</f>
        <v>100</v>
      </c>
      <c r="I435" s="47">
        <f>VLOOKUP($A435,'[3]Master From ECAP'!$A:$AJ,9,FALSE)</f>
        <v>0</v>
      </c>
      <c r="J435" s="47">
        <f>VLOOKUP($A435,'[3]Master From ECAP'!$A:$AJ,10,FALSE)</f>
        <v>16170.250953999999</v>
      </c>
      <c r="K435" s="47" t="str">
        <f>VLOOKUP($A435,'[3]Master From ECAP'!$A:$AJ,11,FALSE)</f>
        <v>kWh</v>
      </c>
      <c r="L435" s="47">
        <f>VLOOKUP($A435,'[3]Master From ECAP'!$A:$AJ,12,FALSE)</f>
        <v>0</v>
      </c>
      <c r="M435" s="47" t="s">
        <v>46</v>
      </c>
      <c r="AF435" s="48">
        <f>VLOOKUP($A435,'[3]Calculated Master'!$A:$P,13,FALSE)</f>
        <v>646.81003815999998</v>
      </c>
      <c r="AG435" s="49">
        <f>IF(F435&gt;0,VLOOKUP($A435,'[3]Calculated Master'!$A:$P,14,FALSE),"")</f>
        <v>16170.31833004564</v>
      </c>
      <c r="AH435" s="49" t="str">
        <f>IF(I435&gt;0,VLOOKUP($A435,'[3]Calculated Master'!$A:$P,15,FALSE),"")</f>
        <v/>
      </c>
      <c r="AI435" s="47" t="str">
        <f>VLOOKUP($A435,'[3]Master From ECAP'!$A:$AJ,35,FALSE)</f>
        <v>295UNWIN</v>
      </c>
      <c r="AJ435" s="47" t="str">
        <f>VLOOKUP($A435,'[3]Master From ECAP'!$A:$AJ,36,FALSE)</f>
        <v>Outdoor Recreational Facilities</v>
      </c>
    </row>
    <row r="436" spans="1:36" ht="15">
      <c r="A436" s="46" t="s">
        <v>479</v>
      </c>
      <c r="B436" s="47" t="str">
        <f>VLOOKUP(VLOOKUP(A436,'[3]Calculated Master'!A:Z,2,FALSE),'[3]Conversion Factors'!A:C,2,FALSE)</f>
        <v>Other</v>
      </c>
      <c r="C436" s="47" t="str">
        <f>VLOOKUP($A436,'[3]Master From ECAP'!$A:$AJ,3,FALSE)</f>
        <v>3001 McCowan Rd</v>
      </c>
      <c r="D436" s="47" t="str">
        <f>VLOOKUP($A436,'[3]Master From ECAP'!$A:$AJ,4,FALSE)</f>
        <v>Scarborough</v>
      </c>
      <c r="E436" s="47" t="str">
        <f>VLOOKUP($A436,'[3]Master From ECAP'!$A:$AJ,5,FALSE)</f>
        <v>M1V 1B2</v>
      </c>
      <c r="F436" s="47">
        <f>VLOOKUP($A436,'[3]Master From ECAP'!$A:$AJ,6,FALSE)</f>
        <v>1</v>
      </c>
      <c r="G436" s="47" t="s">
        <v>53</v>
      </c>
      <c r="H436" s="47">
        <f>VLOOKUP($A436,'[3]Master From ECAP'!$A:$AJ,8,FALSE)</f>
        <v>100</v>
      </c>
      <c r="I436" s="47">
        <f>VLOOKUP($A436,'[3]Master From ECAP'!$A:$AJ,9,FALSE)</f>
        <v>0</v>
      </c>
      <c r="J436" s="47">
        <f>VLOOKUP($A436,'[3]Master From ECAP'!$A:$AJ,10,FALSE)</f>
        <v>214.56176200000002</v>
      </c>
      <c r="K436" s="47" t="str">
        <f>VLOOKUP($A436,'[3]Master From ECAP'!$A:$AJ,11,FALSE)</f>
        <v>kWh</v>
      </c>
      <c r="L436" s="47">
        <f>VLOOKUP($A436,'[3]Master From ECAP'!$A:$AJ,12,FALSE)</f>
        <v>0</v>
      </c>
      <c r="M436" s="47" t="s">
        <v>46</v>
      </c>
      <c r="AF436" s="48">
        <f>VLOOKUP($A436,'[3]Calculated Master'!$A:$P,13,FALSE)</f>
        <v>8.5824704800000013</v>
      </c>
      <c r="AG436" s="49">
        <f>IF(F436&gt;0,VLOOKUP($A436,'[3]Calculated Master'!$A:$P,14,FALSE),"")</f>
        <v>214.5626560073417</v>
      </c>
      <c r="AH436" s="49" t="str">
        <f>IF(I436&gt;0,VLOOKUP($A436,'[3]Calculated Master'!$A:$P,15,FALSE),"")</f>
        <v/>
      </c>
      <c r="AI436" s="47" t="str">
        <f>VLOOKUP($A436,'[3]Master From ECAP'!$A:$AJ,35,FALSE)</f>
        <v>3001MCCOW</v>
      </c>
      <c r="AJ436" s="47" t="str">
        <f>VLOOKUP($A436,'[3]Master From ECAP'!$A:$AJ,36,FALSE)</f>
        <v>Outdoor Recreational Facilities</v>
      </c>
    </row>
    <row r="437" spans="1:36" ht="15">
      <c r="A437" s="46" t="s">
        <v>480</v>
      </c>
      <c r="B437" s="47" t="str">
        <f>VLOOKUP(VLOOKUP(A437,'[3]Calculated Master'!A:Z,2,FALSE),'[3]Conversion Factors'!A:C,2,FALSE)</f>
        <v>Other</v>
      </c>
      <c r="C437" s="47" t="str">
        <f>VLOOKUP($A437,'[3]Master From ECAP'!$A:$AJ,3,FALSE)</f>
        <v>3045 Brimley Rd</v>
      </c>
      <c r="D437" s="47" t="str">
        <f>VLOOKUP($A437,'[3]Master From ECAP'!$A:$AJ,4,FALSE)</f>
        <v>Scarborough</v>
      </c>
      <c r="E437" s="47" t="str">
        <f>VLOOKUP($A437,'[3]Master From ECAP'!$A:$AJ,5,FALSE)</f>
        <v>M1V 1E1</v>
      </c>
      <c r="F437" s="47">
        <f>VLOOKUP($A437,'[3]Master From ECAP'!$A:$AJ,6,FALSE)</f>
        <v>1</v>
      </c>
      <c r="G437" s="47" t="s">
        <v>53</v>
      </c>
      <c r="H437" s="47">
        <f>VLOOKUP($A437,'[3]Master From ECAP'!$A:$AJ,8,FALSE)</f>
        <v>100</v>
      </c>
      <c r="I437" s="47">
        <f>VLOOKUP($A437,'[3]Master From ECAP'!$A:$AJ,9,FALSE)</f>
        <v>0</v>
      </c>
      <c r="J437" s="47">
        <f>VLOOKUP($A437,'[3]Master From ECAP'!$A:$AJ,10,FALSE)</f>
        <v>186.17682499999998</v>
      </c>
      <c r="K437" s="47" t="str">
        <f>VLOOKUP($A437,'[3]Master From ECAP'!$A:$AJ,11,FALSE)</f>
        <v>kWh</v>
      </c>
      <c r="L437" s="47">
        <f>VLOOKUP($A437,'[3]Master From ECAP'!$A:$AJ,12,FALSE)</f>
        <v>0</v>
      </c>
      <c r="M437" s="47" t="s">
        <v>46</v>
      </c>
      <c r="AF437" s="48">
        <f>VLOOKUP($A437,'[3]Calculated Master'!$A:$P,13,FALSE)</f>
        <v>7.4470729999999996</v>
      </c>
      <c r="AG437" s="49">
        <f>IF(F437&gt;0,VLOOKUP($A437,'[3]Calculated Master'!$A:$P,14,FALSE),"")</f>
        <v>186.17760073677081</v>
      </c>
      <c r="AH437" s="49" t="str">
        <f>IF(I437&gt;0,VLOOKUP($A437,'[3]Calculated Master'!$A:$P,15,FALSE),"")</f>
        <v/>
      </c>
      <c r="AI437" s="47" t="str">
        <f>VLOOKUP($A437,'[3]Master From ECAP'!$A:$AJ,35,FALSE)</f>
        <v>3045BRIM</v>
      </c>
      <c r="AJ437" s="47" t="str">
        <f>VLOOKUP($A437,'[3]Master From ECAP'!$A:$AJ,36,FALSE)</f>
        <v>Outdoor Recreational Facilities</v>
      </c>
    </row>
    <row r="438" spans="1:36" ht="15">
      <c r="A438" s="46" t="s">
        <v>481</v>
      </c>
      <c r="B438" s="47" t="str">
        <f>VLOOKUP(VLOOKUP(A438,'[3]Calculated Master'!A:Z,2,FALSE),'[3]Conversion Factors'!A:C,2,FALSE)</f>
        <v>Other</v>
      </c>
      <c r="C438" s="47" t="str">
        <f>VLOOKUP($A438,'[3]Master From ECAP'!$A:$AJ,3,FALSE)</f>
        <v>3079 Kennedy Rd</v>
      </c>
      <c r="D438" s="47" t="str">
        <f>VLOOKUP($A438,'[3]Master From ECAP'!$A:$AJ,4,FALSE)</f>
        <v>Scarborough</v>
      </c>
      <c r="E438" s="47" t="str">
        <f>VLOOKUP($A438,'[3]Master From ECAP'!$A:$AJ,5,FALSE)</f>
        <v>M1V 1S3</v>
      </c>
      <c r="F438" s="47">
        <f>VLOOKUP($A438,'[3]Master From ECAP'!$A:$AJ,6,FALSE)</f>
        <v>1</v>
      </c>
      <c r="G438" s="47" t="s">
        <v>53</v>
      </c>
      <c r="H438" s="47">
        <f>VLOOKUP($A438,'[3]Master From ECAP'!$A:$AJ,8,FALSE)</f>
        <v>100</v>
      </c>
      <c r="I438" s="47">
        <f>VLOOKUP($A438,'[3]Master From ECAP'!$A:$AJ,9,FALSE)</f>
        <v>0</v>
      </c>
      <c r="J438" s="47">
        <f>VLOOKUP($A438,'[3]Master From ECAP'!$A:$AJ,10,FALSE)</f>
        <v>228.630188</v>
      </c>
      <c r="K438" s="47" t="str">
        <f>VLOOKUP($A438,'[3]Master From ECAP'!$A:$AJ,11,FALSE)</f>
        <v>kWh</v>
      </c>
      <c r="L438" s="47">
        <f>VLOOKUP($A438,'[3]Master From ECAP'!$A:$AJ,12,FALSE)</f>
        <v>0</v>
      </c>
      <c r="M438" s="47" t="s">
        <v>46</v>
      </c>
      <c r="AF438" s="48">
        <f>VLOOKUP($A438,'[3]Calculated Master'!$A:$P,13,FALSE)</f>
        <v>9.1452075199999996</v>
      </c>
      <c r="AG438" s="49">
        <f>IF(F438&gt;0,VLOOKUP($A438,'[3]Calculated Master'!$A:$P,14,FALSE),"")</f>
        <v>228.63114062578333</v>
      </c>
      <c r="AH438" s="49" t="str">
        <f>IF(I438&gt;0,VLOOKUP($A438,'[3]Calculated Master'!$A:$P,15,FALSE),"")</f>
        <v/>
      </c>
      <c r="AI438" s="47" t="str">
        <f>VLOOKUP($A438,'[3]Master From ECAP'!$A:$AJ,35,FALSE)</f>
        <v>3079KEN</v>
      </c>
      <c r="AJ438" s="47" t="str">
        <f>VLOOKUP($A438,'[3]Master From ECAP'!$A:$AJ,36,FALSE)</f>
        <v>Outdoor Recreational Facilities</v>
      </c>
    </row>
    <row r="439" spans="1:36" ht="15">
      <c r="A439" s="46" t="s">
        <v>482</v>
      </c>
      <c r="B439" s="47" t="str">
        <f>VLOOKUP(VLOOKUP(A439,'[3]Calculated Master'!A:Z,2,FALSE),'[3]Conversion Factors'!A:C,2,FALSE)</f>
        <v>Other</v>
      </c>
      <c r="C439" s="47" t="str">
        <f>VLOOKUP($A439,'[3]Master From ECAP'!$A:$AJ,3,FALSE)</f>
        <v>3084 Weston Rd</v>
      </c>
      <c r="D439" s="47" t="str">
        <f>VLOOKUP($A439,'[3]Master From ECAP'!$A:$AJ,4,FALSE)</f>
        <v>North York</v>
      </c>
      <c r="E439" s="47" t="str">
        <f>VLOOKUP($A439,'[3]Master From ECAP'!$A:$AJ,5,FALSE)</f>
        <v>M9M 3A1</v>
      </c>
      <c r="F439" s="47">
        <f>VLOOKUP($A439,'[3]Master From ECAP'!$A:$AJ,6,FALSE)</f>
        <v>1</v>
      </c>
      <c r="G439" s="47" t="s">
        <v>53</v>
      </c>
      <c r="H439" s="47">
        <f>VLOOKUP($A439,'[3]Master From ECAP'!$A:$AJ,8,FALSE)</f>
        <v>100</v>
      </c>
      <c r="I439" s="47">
        <f>VLOOKUP($A439,'[3]Master From ECAP'!$A:$AJ,9,FALSE)</f>
        <v>0</v>
      </c>
      <c r="J439" s="47">
        <f>VLOOKUP($A439,'[3]Master From ECAP'!$A:$AJ,10,FALSE)</f>
        <v>46611.349824000004</v>
      </c>
      <c r="K439" s="47" t="str">
        <f>VLOOKUP($A439,'[3]Master From ECAP'!$A:$AJ,11,FALSE)</f>
        <v>kWh</v>
      </c>
      <c r="L439" s="47">
        <f>VLOOKUP($A439,'[3]Master From ECAP'!$A:$AJ,12,FALSE)</f>
        <v>0</v>
      </c>
      <c r="M439" s="47" t="s">
        <v>46</v>
      </c>
      <c r="AF439" s="48">
        <f>VLOOKUP($A439,'[3]Calculated Master'!$A:$P,13,FALSE)</f>
        <v>1864.4539929600003</v>
      </c>
      <c r="AG439" s="49">
        <f>IF(F439&gt;0,VLOOKUP($A439,'[3]Calculated Master'!$A:$P,14,FALSE),"")</f>
        <v>46611.544037957603</v>
      </c>
      <c r="AH439" s="49" t="str">
        <f>IF(I439&gt;0,VLOOKUP($A439,'[3]Calculated Master'!$A:$P,15,FALSE),"")</f>
        <v/>
      </c>
      <c r="AI439" s="47" t="str">
        <f>VLOOKUP($A439,'[3]Master From ECAP'!$A:$AJ,35,FALSE)</f>
        <v>3084WEST</v>
      </c>
      <c r="AJ439" s="47" t="str">
        <f>VLOOKUP($A439,'[3]Master From ECAP'!$A:$AJ,36,FALSE)</f>
        <v>Outdoor Recreational Facilities</v>
      </c>
    </row>
    <row r="440" spans="1:36" ht="15">
      <c r="A440" s="46" t="s">
        <v>483</v>
      </c>
      <c r="B440" s="47" t="str">
        <f>VLOOKUP(VLOOKUP(A440,'[3]Calculated Master'!A:Z,2,FALSE),'[3]Conversion Factors'!A:C,2,FALSE)</f>
        <v>Other</v>
      </c>
      <c r="C440" s="47" t="str">
        <f>VLOOKUP($A440,'[3]Master From ECAP'!$A:$AJ,3,FALSE)</f>
        <v>330 University Ave</v>
      </c>
      <c r="D440" s="47" t="str">
        <f>VLOOKUP($A440,'[3]Master From ECAP'!$A:$AJ,4,FALSE)</f>
        <v>Toronto</v>
      </c>
      <c r="E440" s="47" t="str">
        <f>VLOOKUP($A440,'[3]Master From ECAP'!$A:$AJ,5,FALSE)</f>
        <v>M5G 1R8</v>
      </c>
      <c r="F440" s="47">
        <f>VLOOKUP($A440,'[3]Master From ECAP'!$A:$AJ,6,FALSE)</f>
        <v>1</v>
      </c>
      <c r="G440" s="47" t="s">
        <v>53</v>
      </c>
      <c r="H440" s="47">
        <f>VLOOKUP($A440,'[3]Master From ECAP'!$A:$AJ,8,FALSE)</f>
        <v>100</v>
      </c>
      <c r="I440" s="47">
        <f>VLOOKUP($A440,'[3]Master From ECAP'!$A:$AJ,9,FALSE)</f>
        <v>0</v>
      </c>
      <c r="J440" s="47">
        <f>VLOOKUP($A440,'[3]Master From ECAP'!$A:$AJ,10,FALSE)</f>
        <v>79301.721871000002</v>
      </c>
      <c r="K440" s="47" t="str">
        <f>VLOOKUP($A440,'[3]Master From ECAP'!$A:$AJ,11,FALSE)</f>
        <v>kWh</v>
      </c>
      <c r="L440" s="47">
        <f>VLOOKUP($A440,'[3]Master From ECAP'!$A:$AJ,12,FALSE)</f>
        <v>0</v>
      </c>
      <c r="M440" s="47" t="s">
        <v>46</v>
      </c>
      <c r="AF440" s="48">
        <f>VLOOKUP($A440,'[3]Calculated Master'!$A:$P,13,FALSE)</f>
        <v>3172.0688748400003</v>
      </c>
      <c r="AG440" s="49">
        <f>IF(F440&gt;0,VLOOKUP($A440,'[3]Calculated Master'!$A:$P,14,FALSE),"")</f>
        <v>79302.052294841138</v>
      </c>
      <c r="AH440" s="49" t="str">
        <f>IF(I440&gt;0,VLOOKUP($A440,'[3]Calculated Master'!$A:$P,15,FALSE),"")</f>
        <v/>
      </c>
      <c r="AI440" s="47" t="str">
        <f>VLOOKUP($A440,'[3]Master From ECAP'!$A:$AJ,35,FALSE)</f>
        <v>330UNIV</v>
      </c>
      <c r="AJ440" s="47" t="str">
        <f>VLOOKUP($A440,'[3]Master From ECAP'!$A:$AJ,36,FALSE)</f>
        <v>Outdoor Recreational Facilities</v>
      </c>
    </row>
    <row r="441" spans="1:36" ht="15">
      <c r="A441" s="46" t="s">
        <v>484</v>
      </c>
      <c r="B441" s="47" t="str">
        <f>VLOOKUP(VLOOKUP(A441,'[3]Calculated Master'!A:Z,2,FALSE),'[3]Conversion Factors'!A:C,2,FALSE)</f>
        <v>Other</v>
      </c>
      <c r="C441" s="47" t="str">
        <f>VLOOKUP($A441,'[3]Master From ECAP'!$A:$AJ,3,FALSE)</f>
        <v>34 Park  Home Ave - Lighting</v>
      </c>
      <c r="D441" s="47" t="str">
        <f>VLOOKUP($A441,'[3]Master From ECAP'!$A:$AJ,4,FALSE)</f>
        <v>North York</v>
      </c>
      <c r="E441" s="47" t="str">
        <f>VLOOKUP($A441,'[3]Master From ECAP'!$A:$AJ,5,FALSE)</f>
        <v>M2N 6L3</v>
      </c>
      <c r="F441" s="47">
        <f>VLOOKUP($A441,'[3]Master From ECAP'!$A:$AJ,6,FALSE)</f>
        <v>1</v>
      </c>
      <c r="G441" s="47" t="s">
        <v>53</v>
      </c>
      <c r="H441" s="47">
        <f>VLOOKUP($A441,'[3]Master From ECAP'!$A:$AJ,8,FALSE)</f>
        <v>100</v>
      </c>
      <c r="I441" s="47">
        <f>VLOOKUP($A441,'[3]Master From ECAP'!$A:$AJ,9,FALSE)</f>
        <v>0</v>
      </c>
      <c r="J441" s="47">
        <f>VLOOKUP($A441,'[3]Master From ECAP'!$A:$AJ,10,FALSE)</f>
        <v>4.149</v>
      </c>
      <c r="K441" s="47" t="str">
        <f>VLOOKUP($A441,'[3]Master From ECAP'!$A:$AJ,11,FALSE)</f>
        <v>kWh</v>
      </c>
      <c r="L441" s="47">
        <f>VLOOKUP($A441,'[3]Master From ECAP'!$A:$AJ,12,FALSE)</f>
        <v>0</v>
      </c>
      <c r="M441" s="47" t="s">
        <v>46</v>
      </c>
      <c r="AF441" s="48">
        <f>VLOOKUP($A441,'[3]Calculated Master'!$A:$P,13,FALSE)</f>
        <v>0.16596</v>
      </c>
      <c r="AG441" s="49">
        <f>IF(F441&gt;0,VLOOKUP($A441,'[3]Calculated Master'!$A:$P,14,FALSE),"")</f>
        <v>4.1490172875000004</v>
      </c>
      <c r="AH441" s="49" t="str">
        <f>IF(I441&gt;0,VLOOKUP($A441,'[3]Calculated Master'!$A:$P,15,FALSE),"")</f>
        <v/>
      </c>
      <c r="AI441" s="47" t="str">
        <f>VLOOKUP($A441,'[3]Master From ECAP'!$A:$AJ,35,FALSE)</f>
        <v>34PARKHLT</v>
      </c>
      <c r="AJ441" s="47" t="str">
        <f>VLOOKUP($A441,'[3]Master From ECAP'!$A:$AJ,36,FALSE)</f>
        <v>Outdoor Recreational Facilities</v>
      </c>
    </row>
    <row r="442" spans="1:36" ht="15">
      <c r="A442" s="46" t="s">
        <v>485</v>
      </c>
      <c r="B442" s="47" t="str">
        <f>VLOOKUP(VLOOKUP(A442,'[3]Calculated Master'!A:Z,2,FALSE),'[3]Conversion Factors'!A:C,2,FALSE)</f>
        <v>Other</v>
      </c>
      <c r="C442" s="47" t="str">
        <f>VLOOKUP($A442,'[3]Master From ECAP'!$A:$AJ,3,FALSE)</f>
        <v>3601 Eglinton Ave W</v>
      </c>
      <c r="D442" s="47" t="str">
        <f>VLOOKUP($A442,'[3]Master From ECAP'!$A:$AJ,4,FALSE)</f>
        <v>Toronto</v>
      </c>
      <c r="E442" s="47" t="str">
        <f>VLOOKUP($A442,'[3]Master From ECAP'!$A:$AJ,5,FALSE)</f>
        <v>M6M 1V7</v>
      </c>
      <c r="F442" s="47">
        <f>VLOOKUP($A442,'[3]Master From ECAP'!$A:$AJ,6,FALSE)</f>
        <v>1</v>
      </c>
      <c r="G442" s="47" t="s">
        <v>53</v>
      </c>
      <c r="H442" s="47">
        <f>VLOOKUP($A442,'[3]Master From ECAP'!$A:$AJ,8,FALSE)</f>
        <v>100</v>
      </c>
      <c r="I442" s="47">
        <f>VLOOKUP($A442,'[3]Master From ECAP'!$A:$AJ,9,FALSE)</f>
        <v>0</v>
      </c>
      <c r="J442" s="47">
        <f>VLOOKUP($A442,'[3]Master From ECAP'!$A:$AJ,10,FALSE)</f>
        <v>40276.883262999996</v>
      </c>
      <c r="K442" s="47" t="str">
        <f>VLOOKUP($A442,'[3]Master From ECAP'!$A:$AJ,11,FALSE)</f>
        <v>kWh</v>
      </c>
      <c r="L442" s="47">
        <f>VLOOKUP($A442,'[3]Master From ECAP'!$A:$AJ,12,FALSE)</f>
        <v>0</v>
      </c>
      <c r="M442" s="47" t="s">
        <v>46</v>
      </c>
      <c r="AF442" s="48">
        <f>VLOOKUP($A442,'[3]Calculated Master'!$A:$P,13,FALSE)</f>
        <v>1611.0753305199999</v>
      </c>
      <c r="AG442" s="49">
        <f>IF(F442&gt;0,VLOOKUP($A442,'[3]Calculated Master'!$A:$P,14,FALSE),"")</f>
        <v>40277.051083346923</v>
      </c>
      <c r="AH442" s="49" t="str">
        <f>IF(I442&gt;0,VLOOKUP($A442,'[3]Calculated Master'!$A:$P,15,FALSE),"")</f>
        <v/>
      </c>
      <c r="AI442" s="47" t="str">
        <f>VLOOKUP($A442,'[3]Master From ECAP'!$A:$AJ,35,FALSE)</f>
        <v>3601EG</v>
      </c>
      <c r="AJ442" s="47" t="str">
        <f>VLOOKUP($A442,'[3]Master From ECAP'!$A:$AJ,36,FALSE)</f>
        <v>Outdoor Recreational Facilities</v>
      </c>
    </row>
    <row r="443" spans="1:36" ht="15">
      <c r="A443" s="46" t="s">
        <v>486</v>
      </c>
      <c r="B443" s="47" t="str">
        <f>VLOOKUP(VLOOKUP(A443,'[3]Calculated Master'!A:Z,2,FALSE),'[3]Conversion Factors'!A:C,2,FALSE)</f>
        <v>Other</v>
      </c>
      <c r="C443" s="47" t="str">
        <f>VLOOKUP($A443,'[3]Master From ECAP'!$A:$AJ,3,FALSE)</f>
        <v>4005 Eglinton Ave W</v>
      </c>
      <c r="D443" s="47" t="str">
        <f>VLOOKUP($A443,'[3]Master From ECAP'!$A:$AJ,4,FALSE)</f>
        <v>Etobicoke</v>
      </c>
      <c r="E443" s="47" t="str">
        <f>VLOOKUP($A443,'[3]Master From ECAP'!$A:$AJ,5,FALSE)</f>
        <v>M9A 5H3</v>
      </c>
      <c r="F443" s="47">
        <f>VLOOKUP($A443,'[3]Master From ECAP'!$A:$AJ,6,FALSE)</f>
        <v>1</v>
      </c>
      <c r="G443" s="47" t="s">
        <v>53</v>
      </c>
      <c r="H443" s="47">
        <f>VLOOKUP($A443,'[3]Master From ECAP'!$A:$AJ,8,FALSE)</f>
        <v>168</v>
      </c>
      <c r="I443" s="47">
        <f>VLOOKUP($A443,'[3]Master From ECAP'!$A:$AJ,9,FALSE)</f>
        <v>0</v>
      </c>
      <c r="J443" s="47">
        <f>VLOOKUP($A443,'[3]Master From ECAP'!$A:$AJ,10,FALSE)</f>
        <v>26769.700395</v>
      </c>
      <c r="K443" s="47" t="str">
        <f>VLOOKUP($A443,'[3]Master From ECAP'!$A:$AJ,11,FALSE)</f>
        <v>kWh</v>
      </c>
      <c r="L443" s="47">
        <f>VLOOKUP($A443,'[3]Master From ECAP'!$A:$AJ,12,FALSE)</f>
        <v>0</v>
      </c>
      <c r="M443" s="47" t="s">
        <v>46</v>
      </c>
      <c r="AF443" s="48">
        <f>VLOOKUP($A443,'[3]Calculated Master'!$A:$P,13,FALSE)</f>
        <v>1070.7880158</v>
      </c>
      <c r="AG443" s="49">
        <f>IF(F443&gt;0,VLOOKUP($A443,'[3]Calculated Master'!$A:$P,14,FALSE),"")</f>
        <v>26769.811935418311</v>
      </c>
      <c r="AH443" s="49" t="str">
        <f>IF(I443&gt;0,VLOOKUP($A443,'[3]Calculated Master'!$A:$P,15,FALSE),"")</f>
        <v/>
      </c>
      <c r="AI443" s="47" t="str">
        <f>VLOOKUP($A443,'[3]Master From ECAP'!$A:$AJ,35,FALSE)</f>
        <v>TSBPL</v>
      </c>
      <c r="AJ443" s="47" t="str">
        <f>VLOOKUP($A443,'[3]Master From ECAP'!$A:$AJ,36,FALSE)</f>
        <v>Outdoor Recreational Facilities</v>
      </c>
    </row>
    <row r="444" spans="1:36" ht="15">
      <c r="A444" s="46" t="s">
        <v>487</v>
      </c>
      <c r="B444" s="47" t="str">
        <f>VLOOKUP(VLOOKUP(A444,'[3]Calculated Master'!A:Z,2,FALSE),'[3]Conversion Factors'!A:C,2,FALSE)</f>
        <v>Other</v>
      </c>
      <c r="C444" s="47" t="str">
        <f>VLOOKUP($A444,'[3]Master From ECAP'!$A:$AJ,3,FALSE)</f>
        <v>407 Fairlawn Ave</v>
      </c>
      <c r="D444" s="47" t="str">
        <f>VLOOKUP($A444,'[3]Master From ECAP'!$A:$AJ,4,FALSE)</f>
        <v>Toronto</v>
      </c>
      <c r="E444" s="47" t="str">
        <f>VLOOKUP($A444,'[3]Master From ECAP'!$A:$AJ,5,FALSE)</f>
        <v>M5M 1T7</v>
      </c>
      <c r="F444" s="47">
        <f>VLOOKUP($A444,'[3]Master From ECAP'!$A:$AJ,6,FALSE)</f>
        <v>1</v>
      </c>
      <c r="G444" s="47" t="s">
        <v>53</v>
      </c>
      <c r="H444" s="47">
        <f>VLOOKUP($A444,'[3]Master From ECAP'!$A:$AJ,8,FALSE)</f>
        <v>100</v>
      </c>
      <c r="I444" s="47">
        <f>VLOOKUP($A444,'[3]Master From ECAP'!$A:$AJ,9,FALSE)</f>
        <v>0</v>
      </c>
      <c r="J444" s="47">
        <f>VLOOKUP($A444,'[3]Master From ECAP'!$A:$AJ,10,FALSE)</f>
        <v>251.98457399999998</v>
      </c>
      <c r="K444" s="47" t="str">
        <f>VLOOKUP($A444,'[3]Master From ECAP'!$A:$AJ,11,FALSE)</f>
        <v>kWh</v>
      </c>
      <c r="L444" s="47">
        <f>VLOOKUP($A444,'[3]Master From ECAP'!$A:$AJ,12,FALSE)</f>
        <v>0</v>
      </c>
      <c r="M444" s="47" t="s">
        <v>46</v>
      </c>
      <c r="AF444" s="48">
        <f>VLOOKUP($A444,'[3]Calculated Master'!$A:$P,13,FALSE)</f>
        <v>10.07938296</v>
      </c>
      <c r="AG444" s="49">
        <f>IF(F444&gt;0,VLOOKUP($A444,'[3]Calculated Master'!$A:$P,14,FALSE),"")</f>
        <v>251.98562393572499</v>
      </c>
      <c r="AH444" s="49" t="str">
        <f>IF(I444&gt;0,VLOOKUP($A444,'[3]Calculated Master'!$A:$P,15,FALSE),"")</f>
        <v/>
      </c>
      <c r="AI444" s="47" t="str">
        <f>VLOOKUP($A444,'[3]Master From ECAP'!$A:$AJ,35,FALSE)</f>
        <v>407FAIR</v>
      </c>
      <c r="AJ444" s="47" t="str">
        <f>VLOOKUP($A444,'[3]Master From ECAP'!$A:$AJ,36,FALSE)</f>
        <v>Outdoor Recreational Facilities</v>
      </c>
    </row>
    <row r="445" spans="1:36" ht="15">
      <c r="A445" s="46" t="s">
        <v>488</v>
      </c>
      <c r="B445" s="47" t="str">
        <f>VLOOKUP(VLOOKUP(A445,'[3]Calculated Master'!A:Z,2,FALSE),'[3]Conversion Factors'!A:C,2,FALSE)</f>
        <v>Other</v>
      </c>
      <c r="C445" s="47" t="str">
        <f>VLOOKUP($A445,'[3]Master From ECAP'!$A:$AJ,3,FALSE)</f>
        <v>45 Dunfield Ave</v>
      </c>
      <c r="D445" s="47" t="str">
        <f>VLOOKUP($A445,'[3]Master From ECAP'!$A:$AJ,4,FALSE)</f>
        <v>Toronto</v>
      </c>
      <c r="E445" s="47" t="str">
        <f>VLOOKUP($A445,'[3]Master From ECAP'!$A:$AJ,5,FALSE)</f>
        <v>M4S 2H4</v>
      </c>
      <c r="F445" s="47">
        <f>VLOOKUP($A445,'[3]Master From ECAP'!$A:$AJ,6,FALSE)</f>
        <v>1</v>
      </c>
      <c r="G445" s="47" t="s">
        <v>53</v>
      </c>
      <c r="H445" s="47">
        <f>VLOOKUP($A445,'[3]Master From ECAP'!$A:$AJ,8,FALSE)</f>
        <v>100</v>
      </c>
      <c r="I445" s="47">
        <f>VLOOKUP($A445,'[3]Master From ECAP'!$A:$AJ,9,FALSE)</f>
        <v>0</v>
      </c>
      <c r="J445" s="47">
        <f>VLOOKUP($A445,'[3]Master From ECAP'!$A:$AJ,10,FALSE)</f>
        <v>148.431242</v>
      </c>
      <c r="K445" s="47" t="str">
        <f>VLOOKUP($A445,'[3]Master From ECAP'!$A:$AJ,11,FALSE)</f>
        <v>kWh</v>
      </c>
      <c r="L445" s="47">
        <f>VLOOKUP($A445,'[3]Master From ECAP'!$A:$AJ,12,FALSE)</f>
        <v>0</v>
      </c>
      <c r="M445" s="47" t="s">
        <v>46</v>
      </c>
      <c r="AF445" s="48">
        <f>VLOOKUP($A445,'[3]Calculated Master'!$A:$P,13,FALSE)</f>
        <v>5.9372496799999999</v>
      </c>
      <c r="AG445" s="49">
        <f>IF(F445&gt;0,VLOOKUP($A445,'[3]Calculated Master'!$A:$P,14,FALSE),"")</f>
        <v>148.43186046350834</v>
      </c>
      <c r="AH445" s="49" t="str">
        <f>IF(I445&gt;0,VLOOKUP($A445,'[3]Calculated Master'!$A:$P,15,FALSE),"")</f>
        <v/>
      </c>
      <c r="AI445" s="47" t="str">
        <f>VLOOKUP($A445,'[3]Master From ECAP'!$A:$AJ,35,FALSE)</f>
        <v>45DUNF</v>
      </c>
      <c r="AJ445" s="47" t="str">
        <f>VLOOKUP($A445,'[3]Master From ECAP'!$A:$AJ,36,FALSE)</f>
        <v>Outdoor Recreational Facilities</v>
      </c>
    </row>
    <row r="446" spans="1:36" ht="15">
      <c r="A446" s="46" t="s">
        <v>489</v>
      </c>
      <c r="B446" s="47" t="str">
        <f>VLOOKUP(VLOOKUP(A446,'[3]Calculated Master'!A:Z,2,FALSE),'[3]Conversion Factors'!A:C,2,FALSE)</f>
        <v>Other</v>
      </c>
      <c r="C446" s="47" t="str">
        <f>VLOOKUP($A446,'[3]Master From ECAP'!$A:$AJ,3,FALSE)</f>
        <v>5063 Yonge St Unit Underg</v>
      </c>
      <c r="D446" s="47" t="str">
        <f>VLOOKUP($A446,'[3]Master From ECAP'!$A:$AJ,4,FALSE)</f>
        <v>North York</v>
      </c>
      <c r="E446" s="47" t="str">
        <f>VLOOKUP($A446,'[3]Master From ECAP'!$A:$AJ,5,FALSE)</f>
        <v>M2M 3X6</v>
      </c>
      <c r="F446" s="47">
        <f>VLOOKUP($A446,'[3]Master From ECAP'!$A:$AJ,6,FALSE)</f>
        <v>1</v>
      </c>
      <c r="G446" s="47" t="s">
        <v>53</v>
      </c>
      <c r="H446" s="47">
        <f>VLOOKUP($A446,'[3]Master From ECAP'!$A:$AJ,8,FALSE)</f>
        <v>100</v>
      </c>
      <c r="I446" s="47">
        <f>VLOOKUP($A446,'[3]Master From ECAP'!$A:$AJ,9,FALSE)</f>
        <v>0</v>
      </c>
      <c r="J446" s="47">
        <f>VLOOKUP($A446,'[3]Master From ECAP'!$A:$AJ,10,FALSE)</f>
        <v>22.477499999999999</v>
      </c>
      <c r="K446" s="47" t="str">
        <f>VLOOKUP($A446,'[3]Master From ECAP'!$A:$AJ,11,FALSE)</f>
        <v>kWh</v>
      </c>
      <c r="L446" s="47">
        <f>VLOOKUP($A446,'[3]Master From ECAP'!$A:$AJ,12,FALSE)</f>
        <v>0</v>
      </c>
      <c r="M446" s="47" t="s">
        <v>46</v>
      </c>
      <c r="AF446" s="48">
        <f>VLOOKUP($A446,'[3]Calculated Master'!$A:$P,13,FALSE)</f>
        <v>0.89910000000000001</v>
      </c>
      <c r="AG446" s="49">
        <f>IF(F446&gt;0,VLOOKUP($A446,'[3]Calculated Master'!$A:$P,14,FALSE),"")</f>
        <v>22.477593656249997</v>
      </c>
      <c r="AH446" s="49" t="str">
        <f>IF(I446&gt;0,VLOOKUP($A446,'[3]Calculated Master'!$A:$P,15,FALSE),"")</f>
        <v/>
      </c>
      <c r="AI446" s="47" t="str">
        <f>VLOOKUP($A446,'[3]Master From ECAP'!$A:$AJ,35,FALSE)</f>
        <v>5063YO</v>
      </c>
      <c r="AJ446" s="47" t="str">
        <f>VLOOKUP($A446,'[3]Master From ECAP'!$A:$AJ,36,FALSE)</f>
        <v>Outdoor Recreational Facilities</v>
      </c>
    </row>
    <row r="447" spans="1:36" ht="15">
      <c r="A447" s="46" t="s">
        <v>490</v>
      </c>
      <c r="B447" s="47" t="str">
        <f>VLOOKUP(VLOOKUP(A447,'[3]Calculated Master'!A:Z,2,FALSE),'[3]Conversion Factors'!A:C,2,FALSE)</f>
        <v>Other</v>
      </c>
      <c r="C447" s="47" t="str">
        <f>VLOOKUP($A447,'[3]Master From ECAP'!$A:$AJ,3,FALSE)</f>
        <v>51 Benshire Dr</v>
      </c>
      <c r="D447" s="47" t="str">
        <f>VLOOKUP($A447,'[3]Master From ECAP'!$A:$AJ,4,FALSE)</f>
        <v>Scarborough</v>
      </c>
      <c r="E447" s="47" t="str">
        <f>VLOOKUP($A447,'[3]Master From ECAP'!$A:$AJ,5,FALSE)</f>
        <v>M1H 1M5</v>
      </c>
      <c r="F447" s="47">
        <f>VLOOKUP($A447,'[3]Master From ECAP'!$A:$AJ,6,FALSE)</f>
        <v>1</v>
      </c>
      <c r="G447" s="47" t="s">
        <v>53</v>
      </c>
      <c r="H447" s="47">
        <f>VLOOKUP($A447,'[3]Master From ECAP'!$A:$AJ,8,FALSE)</f>
        <v>100</v>
      </c>
      <c r="I447" s="47">
        <f>VLOOKUP($A447,'[3]Master From ECAP'!$A:$AJ,9,FALSE)</f>
        <v>0</v>
      </c>
      <c r="J447" s="47">
        <f>VLOOKUP($A447,'[3]Master From ECAP'!$A:$AJ,10,FALSE)</f>
        <v>159.138059</v>
      </c>
      <c r="K447" s="47" t="str">
        <f>VLOOKUP($A447,'[3]Master From ECAP'!$A:$AJ,11,FALSE)</f>
        <v>kWh</v>
      </c>
      <c r="L447" s="47">
        <f>VLOOKUP($A447,'[3]Master From ECAP'!$A:$AJ,12,FALSE)</f>
        <v>0</v>
      </c>
      <c r="M447" s="47" t="s">
        <v>46</v>
      </c>
      <c r="AF447" s="48">
        <f>VLOOKUP($A447,'[3]Calculated Master'!$A:$P,13,FALSE)</f>
        <v>6.3655223599999999</v>
      </c>
      <c r="AG447" s="49">
        <f>IF(F447&gt;0,VLOOKUP($A447,'[3]Calculated Master'!$A:$P,14,FALSE),"")</f>
        <v>159.13872207524582</v>
      </c>
      <c r="AH447" s="49" t="str">
        <f>IF(I447&gt;0,VLOOKUP($A447,'[3]Calculated Master'!$A:$P,15,FALSE),"")</f>
        <v/>
      </c>
      <c r="AI447" s="47" t="str">
        <f>VLOOKUP($A447,'[3]Master From ECAP'!$A:$AJ,35,FALSE)</f>
        <v>51BENSH</v>
      </c>
      <c r="AJ447" s="47" t="str">
        <f>VLOOKUP($A447,'[3]Master From ECAP'!$A:$AJ,36,FALSE)</f>
        <v>Outdoor Recreational Facilities</v>
      </c>
    </row>
    <row r="448" spans="1:36" ht="15">
      <c r="A448" s="46" t="s">
        <v>491</v>
      </c>
      <c r="B448" s="47" t="str">
        <f>VLOOKUP(VLOOKUP(A448,'[3]Calculated Master'!A:Z,2,FALSE),'[3]Conversion Factors'!A:C,2,FALSE)</f>
        <v>Other</v>
      </c>
      <c r="C448" s="47" t="str">
        <f>VLOOKUP($A448,'[3]Master From ECAP'!$A:$AJ,3,FALSE)</f>
        <v>51 Dockside Dr</v>
      </c>
      <c r="D448" s="47" t="str">
        <f>VLOOKUP($A448,'[3]Master From ECAP'!$A:$AJ,4,FALSE)</f>
        <v>Toronto</v>
      </c>
      <c r="E448" s="47" t="str">
        <f>VLOOKUP($A448,'[3]Master From ECAP'!$A:$AJ,5,FALSE)</f>
        <v>M5A 1B6</v>
      </c>
      <c r="F448" s="47">
        <f>VLOOKUP($A448,'[3]Master From ECAP'!$A:$AJ,6,FALSE)</f>
        <v>1</v>
      </c>
      <c r="G448" s="47" t="s">
        <v>53</v>
      </c>
      <c r="H448" s="47">
        <f>VLOOKUP($A448,'[3]Master From ECAP'!$A:$AJ,8,FALSE)</f>
        <v>100</v>
      </c>
      <c r="I448" s="47">
        <f>VLOOKUP($A448,'[3]Master From ECAP'!$A:$AJ,9,FALSE)</f>
        <v>0</v>
      </c>
      <c r="J448" s="47">
        <f>VLOOKUP($A448,'[3]Master From ECAP'!$A:$AJ,10,FALSE)</f>
        <v>43122.325903000004</v>
      </c>
      <c r="K448" s="47" t="str">
        <f>VLOOKUP($A448,'[3]Master From ECAP'!$A:$AJ,11,FALSE)</f>
        <v>kWh</v>
      </c>
      <c r="L448" s="47">
        <f>VLOOKUP($A448,'[3]Master From ECAP'!$A:$AJ,12,FALSE)</f>
        <v>0</v>
      </c>
      <c r="M448" s="47" t="s">
        <v>46</v>
      </c>
      <c r="AF448" s="48">
        <f>VLOOKUP($A448,'[3]Calculated Master'!$A:$P,13,FALSE)</f>
        <v>1724.8930361200003</v>
      </c>
      <c r="AG448" s="49">
        <f>IF(F448&gt;0,VLOOKUP($A448,'[3]Calculated Master'!$A:$P,14,FALSE),"")</f>
        <v>43122.50557935793</v>
      </c>
      <c r="AH448" s="49" t="str">
        <f>IF(I448&gt;0,VLOOKUP($A448,'[3]Calculated Master'!$A:$P,15,FALSE),"")</f>
        <v/>
      </c>
      <c r="AI448" s="47" t="str">
        <f>VLOOKUP($A448,'[3]Master From ECAP'!$A:$AJ,35,FALSE)</f>
        <v>51DOCK</v>
      </c>
      <c r="AJ448" s="47" t="str">
        <f>VLOOKUP($A448,'[3]Master From ECAP'!$A:$AJ,36,FALSE)</f>
        <v>Outdoor Recreational Facilities</v>
      </c>
    </row>
    <row r="449" spans="1:36" ht="15">
      <c r="A449" s="46" t="s">
        <v>492</v>
      </c>
      <c r="B449" s="47" t="str">
        <f>VLOOKUP(VLOOKUP(A449,'[3]Calculated Master'!A:Z,2,FALSE),'[3]Conversion Factors'!A:C,2,FALSE)</f>
        <v>Other</v>
      </c>
      <c r="C449" s="47" t="str">
        <f>VLOOKUP($A449,'[3]Master From ECAP'!$A:$AJ,3,FALSE)</f>
        <v>5184 Yonge St</v>
      </c>
      <c r="D449" s="47" t="str">
        <f>VLOOKUP($A449,'[3]Master From ECAP'!$A:$AJ,4,FALSE)</f>
        <v>North York</v>
      </c>
      <c r="E449" s="47" t="str">
        <f>VLOOKUP($A449,'[3]Master From ECAP'!$A:$AJ,5,FALSE)</f>
        <v>M2N 5P6</v>
      </c>
      <c r="F449" s="47">
        <f>VLOOKUP($A449,'[3]Master From ECAP'!$A:$AJ,6,FALSE)</f>
        <v>1</v>
      </c>
      <c r="G449" s="47" t="s">
        <v>53</v>
      </c>
      <c r="H449" s="47">
        <f>VLOOKUP($A449,'[3]Master From ECAP'!$A:$AJ,8,FALSE)</f>
        <v>100</v>
      </c>
      <c r="I449" s="47">
        <f>VLOOKUP($A449,'[3]Master From ECAP'!$A:$AJ,9,FALSE)</f>
        <v>0</v>
      </c>
      <c r="J449" s="47">
        <f>VLOOKUP($A449,'[3]Master From ECAP'!$A:$AJ,10,FALSE)</f>
        <v>67.583168000000001</v>
      </c>
      <c r="K449" s="47" t="str">
        <f>VLOOKUP($A449,'[3]Master From ECAP'!$A:$AJ,11,FALSE)</f>
        <v>kWh</v>
      </c>
      <c r="L449" s="47">
        <f>VLOOKUP($A449,'[3]Master From ECAP'!$A:$AJ,12,FALSE)</f>
        <v>0</v>
      </c>
      <c r="M449" s="47" t="s">
        <v>46</v>
      </c>
      <c r="AF449" s="48">
        <f>VLOOKUP($A449,'[3]Calculated Master'!$A:$P,13,FALSE)</f>
        <v>2.7033267200000002</v>
      </c>
      <c r="AG449" s="49">
        <f>IF(F449&gt;0,VLOOKUP($A449,'[3]Calculated Master'!$A:$P,14,FALSE),"")</f>
        <v>67.583449596533328</v>
      </c>
      <c r="AH449" s="49" t="str">
        <f>IF(I449&gt;0,VLOOKUP($A449,'[3]Calculated Master'!$A:$P,15,FALSE),"")</f>
        <v/>
      </c>
      <c r="AI449" s="47" t="str">
        <f>VLOOKUP($A449,'[3]Master From ECAP'!$A:$AJ,35,FALSE)</f>
        <v>5184YO</v>
      </c>
      <c r="AJ449" s="47" t="str">
        <f>VLOOKUP($A449,'[3]Master From ECAP'!$A:$AJ,36,FALSE)</f>
        <v>Outdoor Recreational Facilities</v>
      </c>
    </row>
    <row r="450" spans="1:36" ht="15">
      <c r="A450" s="46" t="s">
        <v>493</v>
      </c>
      <c r="B450" s="47" t="str">
        <f>VLOOKUP(VLOOKUP(A450,'[3]Calculated Master'!A:Z,2,FALSE),'[3]Conversion Factors'!A:C,2,FALSE)</f>
        <v>Other</v>
      </c>
      <c r="C450" s="47" t="str">
        <f>VLOOKUP($A450,'[3]Master From ECAP'!$A:$AJ,3,FALSE)</f>
        <v>519 Church St</v>
      </c>
      <c r="D450" s="47" t="str">
        <f>VLOOKUP($A450,'[3]Master From ECAP'!$A:$AJ,4,FALSE)</f>
        <v>Toronto</v>
      </c>
      <c r="E450" s="47" t="str">
        <f>VLOOKUP($A450,'[3]Master From ECAP'!$A:$AJ,5,FALSE)</f>
        <v>M4Y 2C9</v>
      </c>
      <c r="F450" s="47">
        <f>VLOOKUP($A450,'[3]Master From ECAP'!$A:$AJ,6,FALSE)</f>
        <v>1</v>
      </c>
      <c r="G450" s="47" t="s">
        <v>53</v>
      </c>
      <c r="H450" s="47">
        <f>VLOOKUP($A450,'[3]Master From ECAP'!$A:$AJ,8,FALSE)</f>
        <v>168</v>
      </c>
      <c r="I450" s="47">
        <f>VLOOKUP($A450,'[3]Master From ECAP'!$A:$AJ,9,FALSE)</f>
        <v>0</v>
      </c>
      <c r="J450" s="47">
        <f>VLOOKUP($A450,'[3]Master From ECAP'!$A:$AJ,10,FALSE)</f>
        <v>30063.462886000001</v>
      </c>
      <c r="K450" s="47" t="str">
        <f>VLOOKUP($A450,'[3]Master From ECAP'!$A:$AJ,11,FALSE)</f>
        <v>kWh</v>
      </c>
      <c r="L450" s="47">
        <f>VLOOKUP($A450,'[3]Master From ECAP'!$A:$AJ,12,FALSE)</f>
        <v>0</v>
      </c>
      <c r="M450" s="47" t="s">
        <v>46</v>
      </c>
      <c r="AF450" s="48">
        <f>VLOOKUP($A450,'[3]Calculated Master'!$A:$P,13,FALSE)</f>
        <v>1202.5385154400001</v>
      </c>
      <c r="AG450" s="49">
        <f>IF(F450&gt;0,VLOOKUP($A450,'[3]Calculated Master'!$A:$P,14,FALSE),"")</f>
        <v>30063.588150428695</v>
      </c>
      <c r="AH450" s="49" t="str">
        <f>IF(I450&gt;0,VLOOKUP($A450,'[3]Calculated Master'!$A:$P,15,FALSE),"")</f>
        <v/>
      </c>
      <c r="AI450" s="47" t="str">
        <f>VLOOKUP($A450,'[3]Master From ECAP'!$A:$AJ,35,FALSE)</f>
        <v>519CHURCHPARK</v>
      </c>
      <c r="AJ450" s="47" t="str">
        <f>VLOOKUP($A450,'[3]Master From ECAP'!$A:$AJ,36,FALSE)</f>
        <v>Outdoor Recreational Facilities</v>
      </c>
    </row>
    <row r="451" spans="1:36" ht="15">
      <c r="A451" s="46" t="s">
        <v>494</v>
      </c>
      <c r="B451" s="47" t="str">
        <f>VLOOKUP(VLOOKUP(A451,'[3]Calculated Master'!A:Z,2,FALSE),'[3]Conversion Factors'!A:C,2,FALSE)</f>
        <v>Other</v>
      </c>
      <c r="C451" s="47" t="str">
        <f>VLOOKUP($A451,'[3]Master From ECAP'!$A:$AJ,3,FALSE)</f>
        <v>5575 Yonge St</v>
      </c>
      <c r="D451" s="47" t="str">
        <f>VLOOKUP($A451,'[3]Master From ECAP'!$A:$AJ,4,FALSE)</f>
        <v>North York</v>
      </c>
      <c r="E451" s="47" t="str">
        <f>VLOOKUP($A451,'[3]Master From ECAP'!$A:$AJ,5,FALSE)</f>
        <v>M2N 5S4</v>
      </c>
      <c r="F451" s="47">
        <f>VLOOKUP($A451,'[3]Master From ECAP'!$A:$AJ,6,FALSE)</f>
        <v>1</v>
      </c>
      <c r="G451" s="47" t="s">
        <v>53</v>
      </c>
      <c r="H451" s="47">
        <f>VLOOKUP($A451,'[3]Master From ECAP'!$A:$AJ,8,FALSE)</f>
        <v>100</v>
      </c>
      <c r="I451" s="47">
        <f>VLOOKUP($A451,'[3]Master From ECAP'!$A:$AJ,9,FALSE)</f>
        <v>0</v>
      </c>
      <c r="J451" s="47">
        <f>VLOOKUP($A451,'[3]Master From ECAP'!$A:$AJ,10,FALSE)</f>
        <v>2907.8959300000001</v>
      </c>
      <c r="K451" s="47" t="str">
        <f>VLOOKUP($A451,'[3]Master From ECAP'!$A:$AJ,11,FALSE)</f>
        <v>kWh</v>
      </c>
      <c r="L451" s="47">
        <f>VLOOKUP($A451,'[3]Master From ECAP'!$A:$AJ,12,FALSE)</f>
        <v>0</v>
      </c>
      <c r="M451" s="47" t="s">
        <v>46</v>
      </c>
      <c r="AF451" s="48">
        <f>VLOOKUP($A451,'[3]Calculated Master'!$A:$P,13,FALSE)</f>
        <v>116.3158372</v>
      </c>
      <c r="AG451" s="49">
        <f>IF(F451&gt;0,VLOOKUP($A451,'[3]Calculated Master'!$A:$P,14,FALSE),"")</f>
        <v>2907.9080462330417</v>
      </c>
      <c r="AH451" s="49" t="str">
        <f>IF(I451&gt;0,VLOOKUP($A451,'[3]Calculated Master'!$A:$P,15,FALSE),"")</f>
        <v/>
      </c>
      <c r="AI451" s="47" t="str">
        <f>VLOOKUP($A451,'[3]Master From ECAP'!$A:$AJ,35,FALSE)</f>
        <v>5575YONGE</v>
      </c>
      <c r="AJ451" s="47" t="str">
        <f>VLOOKUP($A451,'[3]Master From ECAP'!$A:$AJ,36,FALSE)</f>
        <v>Outdoor Recreational Facilities</v>
      </c>
    </row>
    <row r="452" spans="1:36" ht="15">
      <c r="A452" s="46" t="s">
        <v>495</v>
      </c>
      <c r="B452" s="47" t="str">
        <f>VLOOKUP(VLOOKUP(A452,'[3]Calculated Master'!A:Z,2,FALSE),'[3]Conversion Factors'!A:C,2,FALSE)</f>
        <v>Other</v>
      </c>
      <c r="C452" s="47" t="str">
        <f>VLOOKUP($A452,'[3]Master From ECAP'!$A:$AJ,3,FALSE)</f>
        <v>71 Ellis Park Rd</v>
      </c>
      <c r="D452" s="47" t="str">
        <f>VLOOKUP($A452,'[3]Master From ECAP'!$A:$AJ,4,FALSE)</f>
        <v>Toronto</v>
      </c>
      <c r="E452" s="47" t="str">
        <f>VLOOKUP($A452,'[3]Master From ECAP'!$A:$AJ,5,FALSE)</f>
        <v>M6S 2V3</v>
      </c>
      <c r="F452" s="47">
        <f>VLOOKUP($A452,'[3]Master From ECAP'!$A:$AJ,6,FALSE)</f>
        <v>1</v>
      </c>
      <c r="G452" s="47" t="s">
        <v>53</v>
      </c>
      <c r="H452" s="47">
        <f>VLOOKUP($A452,'[3]Master From ECAP'!$A:$AJ,8,FALSE)</f>
        <v>168</v>
      </c>
      <c r="I452" s="47">
        <f>VLOOKUP($A452,'[3]Master From ECAP'!$A:$AJ,9,FALSE)</f>
        <v>0</v>
      </c>
      <c r="J452" s="47">
        <f>VLOOKUP($A452,'[3]Master From ECAP'!$A:$AJ,10,FALSE)</f>
        <v>3635.7410590000004</v>
      </c>
      <c r="K452" s="47" t="str">
        <f>VLOOKUP($A452,'[3]Master From ECAP'!$A:$AJ,11,FALSE)</f>
        <v>kWh</v>
      </c>
      <c r="L452" s="47">
        <f>VLOOKUP($A452,'[3]Master From ECAP'!$A:$AJ,12,FALSE)</f>
        <v>0</v>
      </c>
      <c r="M452" s="47" t="s">
        <v>46</v>
      </c>
      <c r="AF452" s="48">
        <f>VLOOKUP($A452,'[3]Calculated Master'!$A:$P,13,FALSE)</f>
        <v>145.42964236000003</v>
      </c>
      <c r="AG452" s="49">
        <f>IF(F452&gt;0,VLOOKUP($A452,'[3]Calculated Master'!$A:$P,14,FALSE),"")</f>
        <v>3635.7562079210793</v>
      </c>
      <c r="AH452" s="49" t="str">
        <f>IF(I452&gt;0,VLOOKUP($A452,'[3]Calculated Master'!$A:$P,15,FALSE),"")</f>
        <v/>
      </c>
      <c r="AI452" s="47" t="str">
        <f>VLOOKUP($A452,'[3]Master From ECAP'!$A:$AJ,35,FALSE)</f>
        <v>71ELLIS</v>
      </c>
      <c r="AJ452" s="47" t="str">
        <f>VLOOKUP($A452,'[3]Master From ECAP'!$A:$AJ,36,FALSE)</f>
        <v>Outdoor Recreational Facilities</v>
      </c>
    </row>
    <row r="453" spans="1:36" ht="15">
      <c r="A453" s="46" t="s">
        <v>496</v>
      </c>
      <c r="B453" s="47" t="str">
        <f>VLOOKUP(VLOOKUP(A453,'[3]Calculated Master'!A:Z,2,FALSE),'[3]Conversion Factors'!A:C,2,FALSE)</f>
        <v>Other</v>
      </c>
      <c r="C453" s="47" t="str">
        <f>VLOOKUP($A453,'[3]Master From ECAP'!$A:$AJ,3,FALSE)</f>
        <v>734 Middlefield Rd</v>
      </c>
      <c r="D453" s="47" t="str">
        <f>VLOOKUP($A453,'[3]Master From ECAP'!$A:$AJ,4,FALSE)</f>
        <v>Scarborough</v>
      </c>
      <c r="E453" s="47" t="str">
        <f>VLOOKUP($A453,'[3]Master From ECAP'!$A:$AJ,5,FALSE)</f>
        <v>M1V 5E2</v>
      </c>
      <c r="F453" s="47">
        <f>VLOOKUP($A453,'[3]Master From ECAP'!$A:$AJ,6,FALSE)</f>
        <v>1</v>
      </c>
      <c r="G453" s="47" t="s">
        <v>53</v>
      </c>
      <c r="H453" s="47">
        <f>VLOOKUP($A453,'[3]Master From ECAP'!$A:$AJ,8,FALSE)</f>
        <v>100</v>
      </c>
      <c r="I453" s="47">
        <f>VLOOKUP($A453,'[3]Master From ECAP'!$A:$AJ,9,FALSE)</f>
        <v>0</v>
      </c>
      <c r="J453" s="47">
        <f>VLOOKUP($A453,'[3]Master From ECAP'!$A:$AJ,10,FALSE)</f>
        <v>214.55036800000002</v>
      </c>
      <c r="K453" s="47" t="str">
        <f>VLOOKUP($A453,'[3]Master From ECAP'!$A:$AJ,11,FALSE)</f>
        <v>kWh</v>
      </c>
      <c r="L453" s="47">
        <f>VLOOKUP($A453,'[3]Master From ECAP'!$A:$AJ,12,FALSE)</f>
        <v>0</v>
      </c>
      <c r="M453" s="47" t="s">
        <v>46</v>
      </c>
      <c r="AF453" s="48">
        <f>VLOOKUP($A453,'[3]Calculated Master'!$A:$P,13,FALSE)</f>
        <v>8.5820147200000019</v>
      </c>
      <c r="AG453" s="49">
        <f>IF(F453&gt;0,VLOOKUP($A453,'[3]Calculated Master'!$A:$P,14,FALSE),"")</f>
        <v>214.55126195986668</v>
      </c>
      <c r="AH453" s="49" t="str">
        <f>IF(I453&gt;0,VLOOKUP($A453,'[3]Calculated Master'!$A:$P,15,FALSE),"")</f>
        <v/>
      </c>
      <c r="AI453" s="47" t="str">
        <f>VLOOKUP($A453,'[3]Master From ECAP'!$A:$AJ,35,FALSE)</f>
        <v>734MID</v>
      </c>
      <c r="AJ453" s="47" t="str">
        <f>VLOOKUP($A453,'[3]Master From ECAP'!$A:$AJ,36,FALSE)</f>
        <v>Outdoor Recreational Facilities</v>
      </c>
    </row>
    <row r="454" spans="1:36" ht="15">
      <c r="A454" s="46" t="s">
        <v>497</v>
      </c>
      <c r="B454" s="47" t="str">
        <f>VLOOKUP(VLOOKUP(A454,'[3]Calculated Master'!A:Z,2,FALSE),'[3]Conversion Factors'!A:C,2,FALSE)</f>
        <v>Other</v>
      </c>
      <c r="C454" s="47" t="str">
        <f>VLOOKUP($A454,'[3]Master From ECAP'!$A:$AJ,3,FALSE)</f>
        <v>751 Brimorton Dr</v>
      </c>
      <c r="D454" s="47" t="str">
        <f>VLOOKUP($A454,'[3]Master From ECAP'!$A:$AJ,4,FALSE)</f>
        <v>Scarborough</v>
      </c>
      <c r="E454" s="47" t="str">
        <f>VLOOKUP($A454,'[3]Master From ECAP'!$A:$AJ,5,FALSE)</f>
        <v>M1G 2S4</v>
      </c>
      <c r="F454" s="47">
        <f>VLOOKUP($A454,'[3]Master From ECAP'!$A:$AJ,6,FALSE)</f>
        <v>1</v>
      </c>
      <c r="G454" s="47" t="s">
        <v>53</v>
      </c>
      <c r="H454" s="47">
        <f>VLOOKUP($A454,'[3]Master From ECAP'!$A:$AJ,8,FALSE)</f>
        <v>100</v>
      </c>
      <c r="I454" s="47">
        <f>VLOOKUP($A454,'[3]Master From ECAP'!$A:$AJ,9,FALSE)</f>
        <v>0</v>
      </c>
      <c r="J454" s="47">
        <f>VLOOKUP($A454,'[3]Master From ECAP'!$A:$AJ,10,FALSE)</f>
        <v>178.25550699999999</v>
      </c>
      <c r="K454" s="47" t="str">
        <f>VLOOKUP($A454,'[3]Master From ECAP'!$A:$AJ,11,FALSE)</f>
        <v>kWh</v>
      </c>
      <c r="L454" s="47">
        <f>VLOOKUP($A454,'[3]Master From ECAP'!$A:$AJ,12,FALSE)</f>
        <v>0</v>
      </c>
      <c r="M454" s="47" t="s">
        <v>46</v>
      </c>
      <c r="AF454" s="48">
        <f>VLOOKUP($A454,'[3]Calculated Master'!$A:$P,13,FALSE)</f>
        <v>7.1302202799999996</v>
      </c>
      <c r="AG454" s="49">
        <f>IF(F454&gt;0,VLOOKUP($A454,'[3]Calculated Master'!$A:$P,14,FALSE),"")</f>
        <v>178.25624973127915</v>
      </c>
      <c r="AH454" s="49" t="str">
        <f>IF(I454&gt;0,VLOOKUP($A454,'[3]Calculated Master'!$A:$P,15,FALSE),"")</f>
        <v/>
      </c>
      <c r="AI454" s="47" t="str">
        <f>VLOOKUP($A454,'[3]Master From ECAP'!$A:$AJ,35,FALSE)</f>
        <v>751BRIMO</v>
      </c>
      <c r="AJ454" s="47" t="str">
        <f>VLOOKUP($A454,'[3]Master From ECAP'!$A:$AJ,36,FALSE)</f>
        <v>Outdoor Recreational Facilities</v>
      </c>
    </row>
    <row r="455" spans="1:36" ht="15">
      <c r="A455" s="46" t="s">
        <v>498</v>
      </c>
      <c r="B455" s="47" t="str">
        <f>VLOOKUP(VLOOKUP(A455,'[3]Calculated Master'!A:Z,2,FALSE),'[3]Conversion Factors'!A:C,2,FALSE)</f>
        <v>Other</v>
      </c>
      <c r="C455" s="47" t="str">
        <f>VLOOKUP($A455,'[3]Master From ECAP'!$A:$AJ,3,FALSE)</f>
        <v>77 Whitbread Cres</v>
      </c>
      <c r="D455" s="47" t="str">
        <f>VLOOKUP($A455,'[3]Master From ECAP'!$A:$AJ,4,FALSE)</f>
        <v>North York</v>
      </c>
      <c r="E455" s="47" t="str">
        <f>VLOOKUP($A455,'[3]Master From ECAP'!$A:$AJ,5,FALSE)</f>
        <v>M3L 2A8</v>
      </c>
      <c r="F455" s="47">
        <f>VLOOKUP($A455,'[3]Master From ECAP'!$A:$AJ,6,FALSE)</f>
        <v>1</v>
      </c>
      <c r="G455" s="47" t="s">
        <v>53</v>
      </c>
      <c r="H455" s="47">
        <f>VLOOKUP($A455,'[3]Master From ECAP'!$A:$AJ,8,FALSE)</f>
        <v>100</v>
      </c>
      <c r="I455" s="47">
        <f>VLOOKUP($A455,'[3]Master From ECAP'!$A:$AJ,9,FALSE)</f>
        <v>0</v>
      </c>
      <c r="J455" s="47">
        <f>VLOOKUP($A455,'[3]Master From ECAP'!$A:$AJ,10,FALSE)</f>
        <v>1423.2734620000001</v>
      </c>
      <c r="K455" s="47" t="str">
        <f>VLOOKUP($A455,'[3]Master From ECAP'!$A:$AJ,11,FALSE)</f>
        <v>kWh</v>
      </c>
      <c r="L455" s="47">
        <f>VLOOKUP($A455,'[3]Master From ECAP'!$A:$AJ,12,FALSE)</f>
        <v>0</v>
      </c>
      <c r="M455" s="47" t="s">
        <v>46</v>
      </c>
      <c r="AF455" s="48">
        <f>VLOOKUP($A455,'[3]Calculated Master'!$A:$P,13,FALSE)</f>
        <v>56.930938480000009</v>
      </c>
      <c r="AG455" s="49">
        <f>IF(F455&gt;0,VLOOKUP($A455,'[3]Calculated Master'!$A:$P,14,FALSE),"")</f>
        <v>1423.2793923060919</v>
      </c>
      <c r="AH455" s="49" t="str">
        <f>IF(I455&gt;0,VLOOKUP($A455,'[3]Calculated Master'!$A:$P,15,FALSE),"")</f>
        <v/>
      </c>
      <c r="AI455" s="47" t="str">
        <f>VLOOKUP($A455,'[3]Master From ECAP'!$A:$AJ,35,FALSE)</f>
        <v>77WHIT</v>
      </c>
      <c r="AJ455" s="47" t="str">
        <f>VLOOKUP($A455,'[3]Master From ECAP'!$A:$AJ,36,FALSE)</f>
        <v>Outdoor Recreational Facilities</v>
      </c>
    </row>
    <row r="456" spans="1:36" ht="15">
      <c r="A456" s="46" t="s">
        <v>499</v>
      </c>
      <c r="B456" s="47" t="str">
        <f>VLOOKUP(VLOOKUP(A456,'[3]Calculated Master'!A:Z,2,FALSE),'[3]Conversion Factors'!A:C,2,FALSE)</f>
        <v>Other</v>
      </c>
      <c r="C456" s="47" t="str">
        <f>VLOOKUP($A456,'[3]Master From ECAP'!$A:$AJ,3,FALSE)</f>
        <v>8 Barkwin Dr</v>
      </c>
      <c r="D456" s="47" t="str">
        <f>VLOOKUP($A456,'[3]Master From ECAP'!$A:$AJ,4,FALSE)</f>
        <v>Etobicoke</v>
      </c>
      <c r="E456" s="47" t="str">
        <f>VLOOKUP($A456,'[3]Master From ECAP'!$A:$AJ,5,FALSE)</f>
        <v>M9V 2W1</v>
      </c>
      <c r="F456" s="47">
        <f>VLOOKUP($A456,'[3]Master From ECAP'!$A:$AJ,6,FALSE)</f>
        <v>1</v>
      </c>
      <c r="G456" s="47" t="s">
        <v>53</v>
      </c>
      <c r="H456" s="47">
        <f>VLOOKUP($A456,'[3]Master From ECAP'!$A:$AJ,8,FALSE)</f>
        <v>168</v>
      </c>
      <c r="I456" s="47">
        <f>VLOOKUP($A456,'[3]Master From ECAP'!$A:$AJ,9,FALSE)</f>
        <v>0</v>
      </c>
      <c r="J456" s="47">
        <f>VLOOKUP($A456,'[3]Master From ECAP'!$A:$AJ,10,FALSE)</f>
        <v>3474.0744709999999</v>
      </c>
      <c r="K456" s="47" t="str">
        <f>VLOOKUP($A456,'[3]Master From ECAP'!$A:$AJ,11,FALSE)</f>
        <v>kWh</v>
      </c>
      <c r="L456" s="47">
        <f>VLOOKUP($A456,'[3]Master From ECAP'!$A:$AJ,12,FALSE)</f>
        <v>0</v>
      </c>
      <c r="M456" s="47" t="s">
        <v>46</v>
      </c>
      <c r="AF456" s="48">
        <f>VLOOKUP($A456,'[3]Calculated Master'!$A:$P,13,FALSE)</f>
        <v>138.96297884000001</v>
      </c>
      <c r="AG456" s="49">
        <f>IF(F456&gt;0,VLOOKUP($A456,'[3]Calculated Master'!$A:$P,14,FALSE),"")</f>
        <v>3474.0889463102958</v>
      </c>
      <c r="AH456" s="49" t="str">
        <f>IF(I456&gt;0,VLOOKUP($A456,'[3]Calculated Master'!$A:$P,15,FALSE),"")</f>
        <v/>
      </c>
      <c r="AI456" s="47" t="str">
        <f>VLOOKUP($A456,'[3]Master From ECAP'!$A:$AJ,35,FALSE)</f>
        <v>8BARK</v>
      </c>
      <c r="AJ456" s="47" t="str">
        <f>VLOOKUP($A456,'[3]Master From ECAP'!$A:$AJ,36,FALSE)</f>
        <v>Outdoor Recreational Facilities</v>
      </c>
    </row>
    <row r="457" spans="1:36" ht="15">
      <c r="A457" s="46" t="s">
        <v>500</v>
      </c>
      <c r="B457" s="47" t="str">
        <f>VLOOKUP(VLOOKUP(A457,'[3]Calculated Master'!A:Z,2,FALSE),'[3]Conversion Factors'!A:C,2,FALSE)</f>
        <v>Other</v>
      </c>
      <c r="C457" s="47" t="str">
        <f>VLOOKUP($A457,'[3]Master From ECAP'!$A:$AJ,3,FALSE)</f>
        <v>873 Brimley Rd</v>
      </c>
      <c r="D457" s="47" t="str">
        <f>VLOOKUP($A457,'[3]Master From ECAP'!$A:$AJ,4,FALSE)</f>
        <v>Scarborough</v>
      </c>
      <c r="E457" s="47" t="str">
        <f>VLOOKUP($A457,'[3]Master From ECAP'!$A:$AJ,5,FALSE)</f>
        <v>M1P 3E9</v>
      </c>
      <c r="F457" s="47">
        <f>VLOOKUP($A457,'[3]Master From ECAP'!$A:$AJ,6,FALSE)</f>
        <v>1</v>
      </c>
      <c r="G457" s="47" t="s">
        <v>53</v>
      </c>
      <c r="H457" s="47">
        <f>VLOOKUP($A457,'[3]Master From ECAP'!$A:$AJ,8,FALSE)</f>
        <v>100</v>
      </c>
      <c r="I457" s="47">
        <f>VLOOKUP($A457,'[3]Master From ECAP'!$A:$AJ,9,FALSE)</f>
        <v>0</v>
      </c>
      <c r="J457" s="47">
        <f>VLOOKUP($A457,'[3]Master From ECAP'!$A:$AJ,10,FALSE)</f>
        <v>207.40652800000001</v>
      </c>
      <c r="K457" s="47" t="str">
        <f>VLOOKUP($A457,'[3]Master From ECAP'!$A:$AJ,11,FALSE)</f>
        <v>kWh</v>
      </c>
      <c r="L457" s="47">
        <f>VLOOKUP($A457,'[3]Master From ECAP'!$A:$AJ,12,FALSE)</f>
        <v>0</v>
      </c>
      <c r="M457" s="47" t="s">
        <v>46</v>
      </c>
      <c r="AF457" s="48">
        <f>VLOOKUP($A457,'[3]Calculated Master'!$A:$P,13,FALSE)</f>
        <v>8.2962611200000005</v>
      </c>
      <c r="AG457" s="49">
        <f>IF(F457&gt;0,VLOOKUP($A457,'[3]Calculated Master'!$A:$P,14,FALSE),"")</f>
        <v>207.40739219386666</v>
      </c>
      <c r="AH457" s="49" t="str">
        <f>IF(I457&gt;0,VLOOKUP($A457,'[3]Calculated Master'!$A:$P,15,FALSE),"")</f>
        <v/>
      </c>
      <c r="AI457" s="47" t="str">
        <f>VLOOKUP($A457,'[3]Master From ECAP'!$A:$AJ,35,FALSE)</f>
        <v>873BRIM</v>
      </c>
      <c r="AJ457" s="47" t="str">
        <f>VLOOKUP($A457,'[3]Master From ECAP'!$A:$AJ,36,FALSE)</f>
        <v>Outdoor Recreational Facilities</v>
      </c>
    </row>
    <row r="458" spans="1:36" ht="15">
      <c r="A458" s="46" t="s">
        <v>501</v>
      </c>
      <c r="B458" s="47" t="str">
        <f>VLOOKUP(VLOOKUP(A458,'[3]Calculated Master'!A:Z,2,FALSE),'[3]Conversion Factors'!A:C,2,FALSE)</f>
        <v>Other</v>
      </c>
      <c r="C458" s="47" t="str">
        <f>VLOOKUP($A458,'[3]Master From ECAP'!$A:$AJ,3,FALSE)</f>
        <v>924 Markham Rd</v>
      </c>
      <c r="D458" s="47" t="str">
        <f>VLOOKUP($A458,'[3]Master From ECAP'!$A:$AJ,4,FALSE)</f>
        <v>Scarborough</v>
      </c>
      <c r="E458" s="47" t="str">
        <f>VLOOKUP($A458,'[3]Master From ECAP'!$A:$AJ,5,FALSE)</f>
        <v>M1H 2Y2</v>
      </c>
      <c r="F458" s="47">
        <f>VLOOKUP($A458,'[3]Master From ECAP'!$A:$AJ,6,FALSE)</f>
        <v>1</v>
      </c>
      <c r="G458" s="47" t="s">
        <v>53</v>
      </c>
      <c r="H458" s="47">
        <f>VLOOKUP($A458,'[3]Master From ECAP'!$A:$AJ,8,FALSE)</f>
        <v>100</v>
      </c>
      <c r="I458" s="47">
        <f>VLOOKUP($A458,'[3]Master From ECAP'!$A:$AJ,9,FALSE)</f>
        <v>0</v>
      </c>
      <c r="J458" s="47">
        <f>VLOOKUP($A458,'[3]Master From ECAP'!$A:$AJ,10,FALSE)</f>
        <v>187.04338899999999</v>
      </c>
      <c r="K458" s="47" t="str">
        <f>VLOOKUP($A458,'[3]Master From ECAP'!$A:$AJ,11,FALSE)</f>
        <v>kWh</v>
      </c>
      <c r="L458" s="47">
        <f>VLOOKUP($A458,'[3]Master From ECAP'!$A:$AJ,12,FALSE)</f>
        <v>0</v>
      </c>
      <c r="M458" s="47" t="s">
        <v>46</v>
      </c>
      <c r="AF458" s="48">
        <f>VLOOKUP($A458,'[3]Calculated Master'!$A:$P,13,FALSE)</f>
        <v>7.4817355599999997</v>
      </c>
      <c r="AG458" s="49">
        <f>IF(F458&gt;0,VLOOKUP($A458,'[3]Calculated Master'!$A:$P,14,FALSE),"")</f>
        <v>187.04416834745416</v>
      </c>
      <c r="AH458" s="49" t="str">
        <f>IF(I458&gt;0,VLOOKUP($A458,'[3]Calculated Master'!$A:$P,15,FALSE),"")</f>
        <v/>
      </c>
      <c r="AI458" s="47" t="str">
        <f>VLOOKUP($A458,'[3]Master From ECAP'!$A:$AJ,35,FALSE)</f>
        <v>924MARK</v>
      </c>
      <c r="AJ458" s="47" t="str">
        <f>VLOOKUP($A458,'[3]Master From ECAP'!$A:$AJ,36,FALSE)</f>
        <v>Outdoor Recreational Facilities</v>
      </c>
    </row>
    <row r="459" spans="1:36" ht="15">
      <c r="A459" s="46" t="s">
        <v>502</v>
      </c>
      <c r="B459" s="47" t="str">
        <f>VLOOKUP(VLOOKUP(A459,'[3]Calculated Master'!A:Z,2,FALSE),'[3]Conversion Factors'!A:C,2,FALSE)</f>
        <v>Other</v>
      </c>
      <c r="C459" s="47" t="str">
        <f>VLOOKUP($A459,'[3]Master From ECAP'!$A:$AJ,3,FALSE)</f>
        <v>946 Scarborough Golf Club Rd</v>
      </c>
      <c r="D459" s="47" t="str">
        <f>VLOOKUP($A459,'[3]Master From ECAP'!$A:$AJ,4,FALSE)</f>
        <v>Scarborough</v>
      </c>
      <c r="E459" s="47" t="str">
        <f>VLOOKUP($A459,'[3]Master From ECAP'!$A:$AJ,5,FALSE)</f>
        <v>M1G 2W7</v>
      </c>
      <c r="F459" s="47">
        <f>VLOOKUP($A459,'[3]Master From ECAP'!$A:$AJ,6,FALSE)</f>
        <v>1</v>
      </c>
      <c r="G459" s="47" t="s">
        <v>53</v>
      </c>
      <c r="H459" s="47">
        <f>VLOOKUP($A459,'[3]Master From ECAP'!$A:$AJ,8,FALSE)</f>
        <v>100</v>
      </c>
      <c r="I459" s="47">
        <f>VLOOKUP($A459,'[3]Master From ECAP'!$A:$AJ,9,FALSE)</f>
        <v>0</v>
      </c>
      <c r="J459" s="47">
        <f>VLOOKUP($A459,'[3]Master From ECAP'!$A:$AJ,10,FALSE)</f>
        <v>203.89033899999998</v>
      </c>
      <c r="K459" s="47" t="str">
        <f>VLOOKUP($A459,'[3]Master From ECAP'!$A:$AJ,11,FALSE)</f>
        <v>kWh</v>
      </c>
      <c r="L459" s="47">
        <f>VLOOKUP($A459,'[3]Master From ECAP'!$A:$AJ,12,FALSE)</f>
        <v>0</v>
      </c>
      <c r="M459" s="47" t="s">
        <v>46</v>
      </c>
      <c r="AF459" s="48">
        <f>VLOOKUP($A459,'[3]Calculated Master'!$A:$P,13,FALSE)</f>
        <v>8.155613559999999</v>
      </c>
      <c r="AG459" s="49">
        <f>IF(F459&gt;0,VLOOKUP($A459,'[3]Calculated Master'!$A:$P,14,FALSE),"")</f>
        <v>203.89118854307915</v>
      </c>
      <c r="AH459" s="49" t="str">
        <f>IF(I459&gt;0,VLOOKUP($A459,'[3]Calculated Master'!$A:$P,15,FALSE),"")</f>
        <v/>
      </c>
      <c r="AI459" s="47" t="str">
        <f>VLOOKUP($A459,'[3]Master From ECAP'!$A:$AJ,35,FALSE)</f>
        <v>946SGC</v>
      </c>
      <c r="AJ459" s="47" t="str">
        <f>VLOOKUP($A459,'[3]Master From ECAP'!$A:$AJ,36,FALSE)</f>
        <v>Outdoor Recreational Facilities</v>
      </c>
    </row>
    <row r="460" spans="1:36" ht="15">
      <c r="A460" s="46" t="s">
        <v>503</v>
      </c>
      <c r="B460" s="47" t="str">
        <f>VLOOKUP(VLOOKUP(A460,'[3]Calculated Master'!A:Z,2,FALSE),'[3]Conversion Factors'!A:C,2,FALSE)</f>
        <v>Other</v>
      </c>
      <c r="C460" s="47" t="str">
        <f>VLOOKUP($A460,'[3]Master From ECAP'!$A:$AJ,3,FALSE)</f>
        <v>79 Ellerslie Ave</v>
      </c>
      <c r="D460" s="47" t="str">
        <f>VLOOKUP($A460,'[3]Master From ECAP'!$A:$AJ,4,FALSE)</f>
        <v>North York</v>
      </c>
      <c r="E460" s="47" t="str">
        <f>VLOOKUP($A460,'[3]Master From ECAP'!$A:$AJ,5,FALSE)</f>
        <v>M2N 2P7</v>
      </c>
      <c r="F460" s="47">
        <f>VLOOKUP($A460,'[3]Master From ECAP'!$A:$AJ,6,FALSE)</f>
        <v>122331</v>
      </c>
      <c r="G460" s="47" t="s">
        <v>53</v>
      </c>
      <c r="H460" s="47">
        <f>VLOOKUP($A460,'[3]Master From ECAP'!$A:$AJ,8,FALSE)</f>
        <v>100</v>
      </c>
      <c r="I460" s="47">
        <f>VLOOKUP($A460,'[3]Master From ECAP'!$A:$AJ,9,FALSE)</f>
        <v>0</v>
      </c>
      <c r="J460" s="47">
        <f>VLOOKUP($A460,'[3]Master From ECAP'!$A:$AJ,10,FALSE)</f>
        <v>2571.897035</v>
      </c>
      <c r="K460" s="47" t="str">
        <f>VLOOKUP($A460,'[3]Master From ECAP'!$A:$AJ,11,FALSE)</f>
        <v>kWh</v>
      </c>
      <c r="L460" s="47">
        <f>VLOOKUP($A460,'[3]Master From ECAP'!$A:$AJ,12,FALSE)</f>
        <v>0</v>
      </c>
      <c r="M460" s="47" t="s">
        <v>46</v>
      </c>
      <c r="AF460" s="48">
        <f>VLOOKUP($A460,'[3]Calculated Master'!$A:$P,13,FALSE)</f>
        <v>102.8758814</v>
      </c>
      <c r="AG460" s="49">
        <f>IF(F460&gt;0,VLOOKUP($A460,'[3]Calculated Master'!$A:$P,14,FALSE),"")</f>
        <v>2.102417008965549E-2</v>
      </c>
      <c r="AH460" s="49" t="str">
        <f>IF(I460&gt;0,VLOOKUP($A460,'[3]Calculated Master'!$A:$P,15,FALSE),"")</f>
        <v/>
      </c>
      <c r="AI460" s="47" t="str">
        <f>VLOOKUP($A460,'[3]Master From ECAP'!$A:$AJ,35,FALSE)</f>
        <v>ABFP</v>
      </c>
      <c r="AJ460" s="47" t="str">
        <f>VLOOKUP($A460,'[3]Master From ECAP'!$A:$AJ,36,FALSE)</f>
        <v>Outdoor Recreational Facilities</v>
      </c>
    </row>
    <row r="461" spans="1:36" ht="15">
      <c r="A461" s="46" t="s">
        <v>504</v>
      </c>
      <c r="B461" s="47" t="str">
        <f>VLOOKUP(VLOOKUP(A461,'[3]Calculated Master'!A:Z,2,FALSE),'[3]Conversion Factors'!A:C,2,FALSE)</f>
        <v>Other</v>
      </c>
      <c r="C461" s="47" t="str">
        <f>VLOOKUP($A461,'[3]Master From ECAP'!$A:$AJ,3,FALSE)</f>
        <v>2 Rozell Rd</v>
      </c>
      <c r="D461" s="47" t="str">
        <f>VLOOKUP($A461,'[3]Master From ECAP'!$A:$AJ,4,FALSE)</f>
        <v>Scarborough</v>
      </c>
      <c r="E461" s="47" t="str">
        <f>VLOOKUP($A461,'[3]Master From ECAP'!$A:$AJ,5,FALSE)</f>
        <v>M1C 2L1</v>
      </c>
      <c r="F461" s="47">
        <f>VLOOKUP($A461,'[3]Master From ECAP'!$A:$AJ,6,FALSE)</f>
        <v>1703840</v>
      </c>
      <c r="G461" s="47" t="s">
        <v>53</v>
      </c>
      <c r="H461" s="47">
        <f>VLOOKUP($A461,'[3]Master From ECAP'!$A:$AJ,8,FALSE)</f>
        <v>100</v>
      </c>
      <c r="I461" s="47">
        <f>VLOOKUP($A461,'[3]Master From ECAP'!$A:$AJ,9,FALSE)</f>
        <v>0</v>
      </c>
      <c r="J461" s="47">
        <f>VLOOKUP($A461,'[3]Master From ECAP'!$A:$AJ,10,FALSE)</f>
        <v>133803.38643799999</v>
      </c>
      <c r="K461" s="47" t="str">
        <f>VLOOKUP($A461,'[3]Master From ECAP'!$A:$AJ,11,FALSE)</f>
        <v>kWh</v>
      </c>
      <c r="L461" s="47">
        <f>VLOOKUP($A461,'[3]Master From ECAP'!$A:$AJ,12,FALSE)</f>
        <v>0</v>
      </c>
      <c r="M461" s="47" t="s">
        <v>46</v>
      </c>
      <c r="AF461" s="48">
        <f>VLOOKUP($A461,'[3]Calculated Master'!$A:$P,13,FALSE)</f>
        <v>5352.1354575199994</v>
      </c>
      <c r="AG461" s="49">
        <f>IF(F461&gt;0,VLOOKUP($A461,'[3]Calculated Master'!$A:$P,14,FALSE),"")</f>
        <v>7.8530815071902363E-2</v>
      </c>
      <c r="AH461" s="49" t="str">
        <f>IF(I461&gt;0,VLOOKUP($A461,'[3]Calculated Master'!$A:$P,15,FALSE),"")</f>
        <v/>
      </c>
      <c r="AI461" s="47" t="str">
        <f>VLOOKUP($A461,'[3]Master From ECAP'!$A:$AJ,35,FALSE)</f>
        <v>ADAM</v>
      </c>
      <c r="AJ461" s="47" t="str">
        <f>VLOOKUP($A461,'[3]Master From ECAP'!$A:$AJ,36,FALSE)</f>
        <v>Outdoor Recreational Facilities</v>
      </c>
    </row>
    <row r="462" spans="1:36" ht="15">
      <c r="A462" s="46" t="s">
        <v>505</v>
      </c>
      <c r="B462" s="47" t="str">
        <f>VLOOKUP(VLOOKUP(A462,'[3]Calculated Master'!A:Z,2,FALSE),'[3]Conversion Factors'!A:C,2,FALSE)</f>
        <v>Other</v>
      </c>
      <c r="C462" s="47" t="str">
        <f>VLOOKUP($A462,'[3]Master From ECAP'!$A:$AJ,3,FALSE)</f>
        <v>45 Sheppard Ave W</v>
      </c>
      <c r="D462" s="47" t="str">
        <f>VLOOKUP($A462,'[3]Master From ECAP'!$A:$AJ,4,FALSE)</f>
        <v>North York</v>
      </c>
      <c r="E462" s="47" t="str">
        <f>VLOOKUP($A462,'[3]Master From ECAP'!$A:$AJ,5,FALSE)</f>
        <v>M2N 5V7</v>
      </c>
      <c r="F462" s="47">
        <f>VLOOKUP($A462,'[3]Master From ECAP'!$A:$AJ,6,FALSE)</f>
        <v>52958</v>
      </c>
      <c r="G462" s="47" t="s">
        <v>53</v>
      </c>
      <c r="H462" s="47">
        <f>VLOOKUP($A462,'[3]Master From ECAP'!$A:$AJ,8,FALSE)</f>
        <v>100</v>
      </c>
      <c r="I462" s="47">
        <f>VLOOKUP($A462,'[3]Master From ECAP'!$A:$AJ,9,FALSE)</f>
        <v>0</v>
      </c>
      <c r="J462" s="47">
        <f>VLOOKUP($A462,'[3]Master From ECAP'!$A:$AJ,10,FALSE)</f>
        <v>19995.078282999999</v>
      </c>
      <c r="K462" s="47" t="str">
        <f>VLOOKUP($A462,'[3]Master From ECAP'!$A:$AJ,11,FALSE)</f>
        <v>kWh</v>
      </c>
      <c r="L462" s="47">
        <f>VLOOKUP($A462,'[3]Master From ECAP'!$A:$AJ,12,FALSE)</f>
        <v>0</v>
      </c>
      <c r="M462" s="47" t="s">
        <v>46</v>
      </c>
      <c r="AF462" s="48">
        <f>VLOOKUP($A462,'[3]Calculated Master'!$A:$P,13,FALSE)</f>
        <v>799.80313131999992</v>
      </c>
      <c r="AG462" s="49">
        <f>IF(F462&gt;0,VLOOKUP($A462,'[3]Calculated Master'!$A:$P,14,FALSE),"")</f>
        <v>0.37756640348627551</v>
      </c>
      <c r="AH462" s="49" t="str">
        <f>IF(I462&gt;0,VLOOKUP($A462,'[3]Calculated Master'!$A:$P,15,FALSE),"")</f>
        <v/>
      </c>
      <c r="AI462" s="47" t="str">
        <f>VLOOKUP($A462,'[3]Master From ECAP'!$A:$AJ,35,FALSE)</f>
        <v>ALSP</v>
      </c>
      <c r="AJ462" s="47" t="str">
        <f>VLOOKUP($A462,'[3]Master From ECAP'!$A:$AJ,36,FALSE)</f>
        <v>Outdoor Recreational Facilities</v>
      </c>
    </row>
    <row r="463" spans="1:36" ht="15">
      <c r="A463" s="46" t="s">
        <v>506</v>
      </c>
      <c r="B463" s="47" t="str">
        <f>VLOOKUP(VLOOKUP(A463,'[3]Calculated Master'!A:Z,2,FALSE),'[3]Conversion Factors'!A:C,2,FALSE)</f>
        <v>Other</v>
      </c>
      <c r="C463" s="47" t="str">
        <f>VLOOKUP($A463,'[3]Master From ECAP'!$A:$AJ,3,FALSE)</f>
        <v>25 Deanlea Crt</v>
      </c>
      <c r="D463" s="47" t="str">
        <f>VLOOKUP($A463,'[3]Master From ECAP'!$A:$AJ,4,FALSE)</f>
        <v>Etobicoke</v>
      </c>
      <c r="E463" s="47" t="str">
        <f>VLOOKUP($A463,'[3]Master From ECAP'!$A:$AJ,5,FALSE)</f>
        <v>M9V 2R5</v>
      </c>
      <c r="F463" s="47">
        <f>VLOOKUP($A463,'[3]Master From ECAP'!$A:$AJ,6,FALSE)</f>
        <v>630151</v>
      </c>
      <c r="G463" s="47" t="s">
        <v>53</v>
      </c>
      <c r="H463" s="47">
        <f>VLOOKUP($A463,'[3]Master From ECAP'!$A:$AJ,8,FALSE)</f>
        <v>100</v>
      </c>
      <c r="I463" s="47">
        <f>VLOOKUP($A463,'[3]Master From ECAP'!$A:$AJ,9,FALSE)</f>
        <v>0</v>
      </c>
      <c r="J463" s="47">
        <f>VLOOKUP($A463,'[3]Master From ECAP'!$A:$AJ,10,FALSE)</f>
        <v>3159.480454</v>
      </c>
      <c r="K463" s="47" t="str">
        <f>VLOOKUP($A463,'[3]Master From ECAP'!$A:$AJ,11,FALSE)</f>
        <v>kWh</v>
      </c>
      <c r="L463" s="47">
        <f>VLOOKUP($A463,'[3]Master From ECAP'!$A:$AJ,12,FALSE)</f>
        <v>0</v>
      </c>
      <c r="M463" s="47" t="s">
        <v>46</v>
      </c>
      <c r="AF463" s="48">
        <f>VLOOKUP($A463,'[3]Calculated Master'!$A:$P,13,FALSE)</f>
        <v>126.37921816000001</v>
      </c>
      <c r="AG463" s="49">
        <f>IF(F463&gt;0,VLOOKUP($A463,'[3]Calculated Master'!$A:$P,14,FALSE),"")</f>
        <v>5.0138674992214428E-3</v>
      </c>
      <c r="AH463" s="49" t="str">
        <f>IF(I463&gt;0,VLOOKUP($A463,'[3]Calculated Master'!$A:$P,15,FALSE),"")</f>
        <v/>
      </c>
      <c r="AI463" s="47" t="str">
        <f>VLOOKUP($A463,'[3]Master From ECAP'!$A:$AJ,35,FALSE)</f>
        <v>25DEAN</v>
      </c>
      <c r="AJ463" s="47" t="str">
        <f>VLOOKUP($A463,'[3]Master From ECAP'!$A:$AJ,36,FALSE)</f>
        <v>Outdoor Recreational Facilities</v>
      </c>
    </row>
    <row r="464" spans="1:36" ht="15">
      <c r="A464" s="46" t="s">
        <v>507</v>
      </c>
      <c r="B464" s="47" t="str">
        <f>VLOOKUP(VLOOKUP(A464,'[3]Calculated Master'!A:Z,2,FALSE),'[3]Conversion Factors'!A:C,2,FALSE)</f>
        <v>Other</v>
      </c>
      <c r="C464" s="47" t="str">
        <f>VLOOKUP($A464,'[3]Master From ECAP'!$A:$AJ,3,FALSE)</f>
        <v>134 Aldwych Ave</v>
      </c>
      <c r="D464" s="47" t="str">
        <f>VLOOKUP($A464,'[3]Master From ECAP'!$A:$AJ,4,FALSE)</f>
        <v>Toronto</v>
      </c>
      <c r="E464" s="47" t="str">
        <f>VLOOKUP($A464,'[3]Master From ECAP'!$A:$AJ,5,FALSE)</f>
        <v>M4J 1X6</v>
      </c>
      <c r="F464" s="47">
        <f>VLOOKUP($A464,'[3]Master From ECAP'!$A:$AJ,6,FALSE)</f>
        <v>4</v>
      </c>
      <c r="G464" s="47" t="s">
        <v>53</v>
      </c>
      <c r="H464" s="47">
        <f>VLOOKUP($A464,'[3]Master From ECAP'!$A:$AJ,8,FALSE)</f>
        <v>100</v>
      </c>
      <c r="I464" s="47">
        <f>VLOOKUP($A464,'[3]Master From ECAP'!$A:$AJ,9,FALSE)</f>
        <v>0</v>
      </c>
      <c r="J464" s="47">
        <f>VLOOKUP($A464,'[3]Master From ECAP'!$A:$AJ,10,FALSE)</f>
        <v>35758.343896999999</v>
      </c>
      <c r="K464" s="47" t="str">
        <f>VLOOKUP($A464,'[3]Master From ECAP'!$A:$AJ,11,FALSE)</f>
        <v>kWh</v>
      </c>
      <c r="L464" s="47">
        <f>VLOOKUP($A464,'[3]Master From ECAP'!$A:$AJ,12,FALSE)</f>
        <v>0</v>
      </c>
      <c r="M464" s="47" t="s">
        <v>46</v>
      </c>
      <c r="AF464" s="48">
        <f>VLOOKUP($A464,'[3]Calculated Master'!$A:$P,13,FALSE)</f>
        <v>1430.3337558799999</v>
      </c>
      <c r="AG464" s="49">
        <f>IF(F464&gt;0,VLOOKUP($A464,'[3]Calculated Master'!$A:$P,14,FALSE),"")</f>
        <v>8939.6232225248914</v>
      </c>
      <c r="AH464" s="49" t="str">
        <f>IF(I464&gt;0,VLOOKUP($A464,'[3]Calculated Master'!$A:$P,15,FALSE),"")</f>
        <v/>
      </c>
      <c r="AI464" s="47" t="str">
        <f>VLOOKUP($A464,'[3]Master From ECAP'!$A:$AJ,35,FALSE)</f>
        <v>ALDWYC</v>
      </c>
      <c r="AJ464" s="47" t="str">
        <f>VLOOKUP($A464,'[3]Master From ECAP'!$A:$AJ,36,FALSE)</f>
        <v>Outdoor Recreational Facilities</v>
      </c>
    </row>
    <row r="465" spans="1:36" ht="15">
      <c r="A465" s="46" t="s">
        <v>508</v>
      </c>
      <c r="B465" s="47" t="str">
        <f>VLOOKUP(VLOOKUP(A465,'[3]Calculated Master'!A:Z,2,FALSE),'[3]Conversion Factors'!A:C,2,FALSE)</f>
        <v>Other</v>
      </c>
      <c r="C465" s="47" t="str">
        <f>VLOOKUP($A465,'[3]Master From ECAP'!$A:$AJ,3,FALSE)</f>
        <v>779 Crawford S.</v>
      </c>
      <c r="D465" s="47" t="str">
        <f>VLOOKUP($A465,'[3]Master From ECAP'!$A:$AJ,4,FALSE)</f>
        <v>Toronto</v>
      </c>
      <c r="E465" s="47" t="str">
        <f>VLOOKUP($A465,'[3]Master From ECAP'!$A:$AJ,5,FALSE)</f>
        <v>M6G 3K4</v>
      </c>
      <c r="F465" s="47">
        <f>VLOOKUP($A465,'[3]Master From ECAP'!$A:$AJ,6,FALSE)</f>
        <v>11495</v>
      </c>
      <c r="G465" s="47" t="s">
        <v>53</v>
      </c>
      <c r="H465" s="47">
        <f>VLOOKUP($A465,'[3]Master From ECAP'!$A:$AJ,8,FALSE)</f>
        <v>100</v>
      </c>
      <c r="I465" s="47">
        <f>VLOOKUP($A465,'[3]Master From ECAP'!$A:$AJ,9,FALSE)</f>
        <v>0</v>
      </c>
      <c r="J465" s="47">
        <f>VLOOKUP($A465,'[3]Master From ECAP'!$A:$AJ,10,FALSE)</f>
        <v>514801.02917000005</v>
      </c>
      <c r="K465" s="47" t="str">
        <f>VLOOKUP($A465,'[3]Master From ECAP'!$A:$AJ,11,FALSE)</f>
        <v>kWh</v>
      </c>
      <c r="L465" s="47">
        <f>VLOOKUP($A465,'[3]Master From ECAP'!$A:$AJ,12,FALSE)</f>
        <v>36099.272727000003</v>
      </c>
      <c r="M465" s="47" t="s">
        <v>46</v>
      </c>
      <c r="AF465" s="48">
        <f>VLOOKUP($A465,'[3]Calculated Master'!$A:$P,13,FALSE)</f>
        <v>89169.468573554637</v>
      </c>
      <c r="AG465" s="49">
        <f>IF(F465&gt;0,VLOOKUP($A465,'[3]Calculated Master'!$A:$P,14,FALSE),"")</f>
        <v>77.937720647302029</v>
      </c>
      <c r="AH465" s="49" t="str">
        <f>IF(I465&gt;0,VLOOKUP($A465,'[3]Calculated Master'!$A:$P,15,FALSE),"")</f>
        <v/>
      </c>
      <c r="AI465" s="47" t="str">
        <f>VLOOKUP($A465,'[3]Master From ECAP'!$A:$AJ,35,FALSE)</f>
        <v>ADP</v>
      </c>
      <c r="AJ465" s="47" t="str">
        <f>VLOOKUP($A465,'[3]Master From ECAP'!$A:$AJ,36,FALSE)</f>
        <v>Outdoor Recreational Facilities</v>
      </c>
    </row>
    <row r="466" spans="1:36" ht="15">
      <c r="A466" s="46" t="s">
        <v>509</v>
      </c>
      <c r="B466" s="47" t="str">
        <f>VLOOKUP(VLOOKUP(A466,'[3]Calculated Master'!A:Z,2,FALSE),'[3]Conversion Factors'!A:C,2,FALSE)</f>
        <v>Other</v>
      </c>
      <c r="C466" s="47" t="str">
        <f>VLOOKUP($A466,'[3]Master From ECAP'!$A:$AJ,3,FALSE)</f>
        <v>2877 Yonge St</v>
      </c>
      <c r="D466" s="47" t="str">
        <f>VLOOKUP($A466,'[3]Master From ECAP'!$A:$AJ,4,FALSE)</f>
        <v>Toronto</v>
      </c>
      <c r="E466" s="47" t="str">
        <f>VLOOKUP($A466,'[3]Master From ECAP'!$A:$AJ,5,FALSE)</f>
        <v>M4N 3N8</v>
      </c>
      <c r="F466" s="47">
        <f>VLOOKUP($A466,'[3]Master From ECAP'!$A:$AJ,6,FALSE)</f>
        <v>189595</v>
      </c>
      <c r="G466" s="47" t="s">
        <v>53</v>
      </c>
      <c r="H466" s="47">
        <f>VLOOKUP($A466,'[3]Master From ECAP'!$A:$AJ,8,FALSE)</f>
        <v>100</v>
      </c>
      <c r="I466" s="47">
        <f>VLOOKUP($A466,'[3]Master From ECAP'!$A:$AJ,9,FALSE)</f>
        <v>0</v>
      </c>
      <c r="J466" s="47">
        <f>VLOOKUP($A466,'[3]Master From ECAP'!$A:$AJ,10,FALSE)</f>
        <v>28847.510434</v>
      </c>
      <c r="K466" s="47" t="str">
        <f>VLOOKUP($A466,'[3]Master From ECAP'!$A:$AJ,11,FALSE)</f>
        <v>kWh</v>
      </c>
      <c r="L466" s="47">
        <f>VLOOKUP($A466,'[3]Master From ECAP'!$A:$AJ,12,FALSE)</f>
        <v>4015.5564260000001</v>
      </c>
      <c r="M466" s="47" t="s">
        <v>46</v>
      </c>
      <c r="AF466" s="48">
        <f>VLOOKUP($A466,'[3]Calculated Master'!$A:$P,13,FALSE)</f>
        <v>8782.2128042679415</v>
      </c>
      <c r="AG466" s="49">
        <f>IF(F466&gt;0,VLOOKUP($A466,'[3]Calculated Master'!$A:$P,14,FALSE),"")</f>
        <v>0.3757422286762615</v>
      </c>
      <c r="AH466" s="49" t="str">
        <f>IF(I466&gt;0,VLOOKUP($A466,'[3]Calculated Master'!$A:$P,15,FALSE),"")</f>
        <v/>
      </c>
      <c r="AI466" s="47" t="str">
        <f>VLOOKUP($A466,'[3]Master From ECAP'!$A:$AJ,35,FALSE)</f>
        <v>AXMP</v>
      </c>
      <c r="AJ466" s="47" t="str">
        <f>VLOOKUP($A466,'[3]Master From ECAP'!$A:$AJ,36,FALSE)</f>
        <v>Outdoor Recreational Facilities</v>
      </c>
    </row>
    <row r="467" spans="1:36" ht="15">
      <c r="A467" s="46" t="s">
        <v>510</v>
      </c>
      <c r="B467" s="47" t="str">
        <f>VLOOKUP(VLOOKUP(A467,'[3]Calculated Master'!A:Z,2,FALSE),'[3]Conversion Factors'!A:C,2,FALSE)</f>
        <v>Other</v>
      </c>
      <c r="C467" s="47" t="str">
        <f>VLOOKUP($A467,'[3]Master From ECAP'!$A:$AJ,3,FALSE)</f>
        <v>275 Bathurst St</v>
      </c>
      <c r="D467" s="47" t="str">
        <f>VLOOKUP($A467,'[3]Master From ECAP'!$A:$AJ,4,FALSE)</f>
        <v>Toronto</v>
      </c>
      <c r="E467" s="47" t="str">
        <f>VLOOKUP($A467,'[3]Master From ECAP'!$A:$AJ,5,FALSE)</f>
        <v>M5T 2S4</v>
      </c>
      <c r="F467" s="47">
        <f>VLOOKUP($A467,'[3]Master From ECAP'!$A:$AJ,6,FALSE)</f>
        <v>22873</v>
      </c>
      <c r="G467" s="47" t="s">
        <v>53</v>
      </c>
      <c r="H467" s="47">
        <f>VLOOKUP($A467,'[3]Master From ECAP'!$A:$AJ,8,FALSE)</f>
        <v>100</v>
      </c>
      <c r="I467" s="47">
        <f>VLOOKUP($A467,'[3]Master From ECAP'!$A:$AJ,9,FALSE)</f>
        <v>0</v>
      </c>
      <c r="J467" s="47">
        <f>VLOOKUP($A467,'[3]Master From ECAP'!$A:$AJ,10,FALSE)</f>
        <v>449176.12835699995</v>
      </c>
      <c r="K467" s="47" t="str">
        <f>VLOOKUP($A467,'[3]Master From ECAP'!$A:$AJ,11,FALSE)</f>
        <v>kWh</v>
      </c>
      <c r="L467" s="47">
        <f>VLOOKUP($A467,'[3]Master From ECAP'!$A:$AJ,12,FALSE)</f>
        <v>26044.209826000002</v>
      </c>
      <c r="M467" s="47" t="s">
        <v>46</v>
      </c>
      <c r="AF467" s="48">
        <f>VLOOKUP($A467,'[3]Calculated Master'!$A:$P,13,FALSE)</f>
        <v>67442.970098633945</v>
      </c>
      <c r="AG467" s="49">
        <f>IF(F467&gt;0,VLOOKUP($A467,'[3]Calculated Master'!$A:$P,14,FALSE),"")</f>
        <v>31.65829403920489</v>
      </c>
      <c r="AH467" s="49" t="str">
        <f>IF(I467&gt;0,VLOOKUP($A467,'[3]Calculated Master'!$A:$P,15,FALSE),"")</f>
        <v/>
      </c>
      <c r="AI467" s="47" t="str">
        <f>VLOOKUP($A467,'[3]Master From ECAP'!$A:$AJ,35,FALSE)</f>
        <v>AXP</v>
      </c>
      <c r="AJ467" s="47" t="str">
        <f>VLOOKUP($A467,'[3]Master From ECAP'!$A:$AJ,36,FALSE)</f>
        <v>Outdoor Recreational Facilities</v>
      </c>
    </row>
    <row r="468" spans="1:36" ht="15">
      <c r="A468" s="46" t="s">
        <v>511</v>
      </c>
      <c r="B468" s="47" t="str">
        <f>VLOOKUP(VLOOKUP(A468,'[3]Calculated Master'!A:Z,2,FALSE),'[3]Conversion Factors'!A:C,2,FALSE)</f>
        <v>Other</v>
      </c>
      <c r="C468" s="47" t="str">
        <f>VLOOKUP($A468,'[3]Master From ECAP'!$A:$AJ,3,FALSE)</f>
        <v>1155 King St W</v>
      </c>
      <c r="D468" s="47" t="str">
        <f>VLOOKUP($A468,'[3]Master From ECAP'!$A:$AJ,4,FALSE)</f>
        <v>Toronto</v>
      </c>
      <c r="E468" s="47" t="str">
        <f>VLOOKUP($A468,'[3]Master From ECAP'!$A:$AJ,5,FALSE)</f>
        <v>M6K 1E9</v>
      </c>
      <c r="F468" s="47">
        <f>VLOOKUP($A468,'[3]Master From ECAP'!$A:$AJ,6,FALSE)</f>
        <v>16297</v>
      </c>
      <c r="G468" s="47" t="s">
        <v>53</v>
      </c>
      <c r="H468" s="47">
        <f>VLOOKUP($A468,'[3]Master From ECAP'!$A:$AJ,8,FALSE)</f>
        <v>100</v>
      </c>
      <c r="I468" s="47">
        <f>VLOOKUP($A468,'[3]Master From ECAP'!$A:$AJ,9,FALSE)</f>
        <v>0</v>
      </c>
      <c r="J468" s="47">
        <f>VLOOKUP($A468,'[3]Master From ECAP'!$A:$AJ,10,FALSE)</f>
        <v>752663.16222499998</v>
      </c>
      <c r="K468" s="47" t="str">
        <f>VLOOKUP($A468,'[3]Master From ECAP'!$A:$AJ,11,FALSE)</f>
        <v>kWh</v>
      </c>
      <c r="L468" s="47">
        <f>VLOOKUP($A468,'[3]Master From ECAP'!$A:$AJ,12,FALSE)</f>
        <v>240029.107211</v>
      </c>
      <c r="M468" s="47" t="s">
        <v>46</v>
      </c>
      <c r="AF468" s="48">
        <f>VLOOKUP($A468,'[3]Calculated Master'!$A:$P,13,FALSE)</f>
        <v>486087.42116666463</v>
      </c>
      <c r="AG468" s="49">
        <f>IF(F468&gt;0,VLOOKUP($A468,'[3]Calculated Master'!$A:$P,14,FALSE),"")</f>
        <v>201.66859498782716</v>
      </c>
      <c r="AH468" s="49" t="str">
        <f>IF(I468&gt;0,VLOOKUP($A468,'[3]Calculated Master'!$A:$P,15,FALSE),"")</f>
        <v/>
      </c>
      <c r="AI468" s="47" t="str">
        <f>VLOOKUP($A468,'[3]Master From ECAP'!$A:$AJ,35,FALSE)</f>
        <v>ALS</v>
      </c>
      <c r="AJ468" s="47" t="str">
        <f>VLOOKUP($A468,'[3]Master From ECAP'!$A:$AJ,36,FALSE)</f>
        <v>Outdoor Recreational Facilities</v>
      </c>
    </row>
    <row r="469" spans="1:36" ht="15">
      <c r="A469" s="46" t="s">
        <v>512</v>
      </c>
      <c r="B469" s="47" t="str">
        <f>VLOOKUP(VLOOKUP(A469,'[3]Calculated Master'!A:Z,2,FALSE),'[3]Conversion Factors'!A:C,2,FALSE)</f>
        <v>Other</v>
      </c>
      <c r="C469" s="47" t="str">
        <f>VLOOKUP($A469,'[3]Master From ECAP'!$A:$AJ,3,FALSE)</f>
        <v>1501 Lawrence Ave W</v>
      </c>
      <c r="D469" s="47" t="str">
        <f>VLOOKUP($A469,'[3]Master From ECAP'!$A:$AJ,4,FALSE)</f>
        <v>North York</v>
      </c>
      <c r="E469" s="47" t="str">
        <f>VLOOKUP($A469,'[3]Master From ECAP'!$A:$AJ,5,FALSE)</f>
        <v>M6L 1A8</v>
      </c>
      <c r="F469" s="47">
        <f>VLOOKUP($A469,'[3]Master From ECAP'!$A:$AJ,6,FALSE)</f>
        <v>1301959</v>
      </c>
      <c r="G469" s="47" t="s">
        <v>53</v>
      </c>
      <c r="H469" s="47">
        <f>VLOOKUP($A469,'[3]Master From ECAP'!$A:$AJ,8,FALSE)</f>
        <v>100</v>
      </c>
      <c r="I469" s="47">
        <f>VLOOKUP($A469,'[3]Master From ECAP'!$A:$AJ,9,FALSE)</f>
        <v>0</v>
      </c>
      <c r="J469" s="47">
        <f>VLOOKUP($A469,'[3]Master From ECAP'!$A:$AJ,10,FALSE)</f>
        <v>23690.287311</v>
      </c>
      <c r="K469" s="47" t="str">
        <f>VLOOKUP($A469,'[3]Master From ECAP'!$A:$AJ,11,FALSE)</f>
        <v>kWh</v>
      </c>
      <c r="L469" s="47">
        <f>VLOOKUP($A469,'[3]Master From ECAP'!$A:$AJ,12,FALSE)</f>
        <v>0</v>
      </c>
      <c r="M469" s="47" t="s">
        <v>46</v>
      </c>
      <c r="AF469" s="48">
        <f>VLOOKUP($A469,'[3]Calculated Master'!$A:$P,13,FALSE)</f>
        <v>947.61149244000001</v>
      </c>
      <c r="AG469" s="49">
        <f>IF(F469&gt;0,VLOOKUP($A469,'[3]Calculated Master'!$A:$P,14,FALSE),"")</f>
        <v>1.8195953959019035E-2</v>
      </c>
      <c r="AH469" s="49" t="str">
        <f>IF(I469&gt;0,VLOOKUP($A469,'[3]Calculated Master'!$A:$P,15,FALSE),"")</f>
        <v/>
      </c>
      <c r="AI469" s="47" t="str">
        <f>VLOOKUP($A469,'[3]Master From ECAP'!$A:$AJ,35,FALSE)</f>
        <v>AMBP</v>
      </c>
      <c r="AJ469" s="47" t="str">
        <f>VLOOKUP($A469,'[3]Master From ECAP'!$A:$AJ,36,FALSE)</f>
        <v>Outdoor Recreational Facilities</v>
      </c>
    </row>
    <row r="470" spans="1:36" ht="15">
      <c r="A470" s="46" t="s">
        <v>513</v>
      </c>
      <c r="B470" s="47" t="str">
        <f>VLOOKUP(VLOOKUP(A470,'[3]Calculated Master'!A:Z,2,FALSE),'[3]Conversion Factors'!A:C,2,FALSE)</f>
        <v>Other</v>
      </c>
      <c r="C470" s="47" t="str">
        <f>VLOOKUP($A470,'[3]Master From ECAP'!$A:$AJ,3,FALSE)</f>
        <v>2445 Lake Shore Blvd W</v>
      </c>
      <c r="D470" s="47" t="str">
        <f>VLOOKUP($A470,'[3]Master From ECAP'!$A:$AJ,4,FALSE)</f>
        <v>Etobicoke</v>
      </c>
      <c r="E470" s="47" t="str">
        <f>VLOOKUP($A470,'[3]Master From ECAP'!$A:$AJ,5,FALSE)</f>
        <v>M8V 1C5</v>
      </c>
      <c r="F470" s="47">
        <f>VLOOKUP($A470,'[3]Master From ECAP'!$A:$AJ,6,FALSE)</f>
        <v>1356</v>
      </c>
      <c r="G470" s="47" t="s">
        <v>53</v>
      </c>
      <c r="H470" s="47">
        <f>VLOOKUP($A470,'[3]Master From ECAP'!$A:$AJ,8,FALSE)</f>
        <v>100</v>
      </c>
      <c r="I470" s="47">
        <f>VLOOKUP($A470,'[3]Master From ECAP'!$A:$AJ,9,FALSE)</f>
        <v>0</v>
      </c>
      <c r="J470" s="47">
        <f>VLOOKUP($A470,'[3]Master From ECAP'!$A:$AJ,10,FALSE)</f>
        <v>45265.569937000007</v>
      </c>
      <c r="K470" s="47" t="str">
        <f>VLOOKUP($A470,'[3]Master From ECAP'!$A:$AJ,11,FALSE)</f>
        <v>kWh</v>
      </c>
      <c r="L470" s="47">
        <f>VLOOKUP($A470,'[3]Master From ECAP'!$A:$AJ,12,FALSE)</f>
        <v>12136.636364</v>
      </c>
      <c r="M470" s="47" t="s">
        <v>46</v>
      </c>
      <c r="AF470" s="48">
        <f>VLOOKUP($A470,'[3]Calculated Master'!$A:$P,13,FALSE)</f>
        <v>24866.469531807161</v>
      </c>
      <c r="AG470" s="49">
        <f>IF(F470&gt;0,VLOOKUP($A470,'[3]Calculated Master'!$A:$P,14,FALSE),"")</f>
        <v>127.86811949797139</v>
      </c>
      <c r="AH470" s="49" t="str">
        <f>IF(I470&gt;0,VLOOKUP($A470,'[3]Calculated Master'!$A:$P,15,FALSE),"")</f>
        <v/>
      </c>
      <c r="AI470" s="47" t="str">
        <f>VLOOKUP($A470,'[3]Master From ECAP'!$A:$AJ,35,FALSE)</f>
        <v>AWP</v>
      </c>
      <c r="AJ470" s="47" t="str">
        <f>VLOOKUP($A470,'[3]Master From ECAP'!$A:$AJ,36,FALSE)</f>
        <v>Outdoor Recreational Facilities</v>
      </c>
    </row>
    <row r="471" spans="1:36" ht="15">
      <c r="A471" s="46" t="s">
        <v>514</v>
      </c>
      <c r="B471" s="47" t="str">
        <f>VLOOKUP(VLOOKUP(A471,'[3]Calculated Master'!A:Z,2,FALSE),'[3]Conversion Factors'!A:C,2,FALSE)</f>
        <v>Other</v>
      </c>
      <c r="C471" s="47" t="str">
        <f>VLOOKUP($A471,'[3]Master From ECAP'!$A:$AJ,3,FALSE)</f>
        <v>410 Parliament St</v>
      </c>
      <c r="D471" s="47" t="str">
        <f>VLOOKUP($A471,'[3]Master From ECAP'!$A:$AJ,4,FALSE)</f>
        <v>Toronto</v>
      </c>
      <c r="E471" s="47" t="str">
        <f>VLOOKUP($A471,'[3]Master From ECAP'!$A:$AJ,5,FALSE)</f>
        <v>M5A 3A1</v>
      </c>
      <c r="F471" s="47">
        <f>VLOOKUP($A471,'[3]Master From ECAP'!$A:$AJ,6,FALSE)</f>
        <v>7879</v>
      </c>
      <c r="G471" s="47" t="s">
        <v>53</v>
      </c>
      <c r="H471" s="47">
        <f>VLOOKUP($A471,'[3]Master From ECAP'!$A:$AJ,8,FALSE)</f>
        <v>100</v>
      </c>
      <c r="I471" s="47">
        <f>VLOOKUP($A471,'[3]Master From ECAP'!$A:$AJ,9,FALSE)</f>
        <v>0</v>
      </c>
      <c r="J471" s="47">
        <f>VLOOKUP($A471,'[3]Master From ECAP'!$A:$AJ,10,FALSE)</f>
        <v>3468.4239079999998</v>
      </c>
      <c r="K471" s="47" t="str">
        <f>VLOOKUP($A471,'[3]Master From ECAP'!$A:$AJ,11,FALSE)</f>
        <v>kWh</v>
      </c>
      <c r="L471" s="47">
        <f>VLOOKUP($A471,'[3]Master From ECAP'!$A:$AJ,12,FALSE)</f>
        <v>0</v>
      </c>
      <c r="M471" s="47" t="s">
        <v>46</v>
      </c>
      <c r="AF471" s="48">
        <f>VLOOKUP($A471,'[3]Calculated Master'!$A:$P,13,FALSE)</f>
        <v>138.73695631999999</v>
      </c>
      <c r="AG471" s="49">
        <f>IF(F471&gt;0,VLOOKUP($A471,'[3]Calculated Master'!$A:$P,14,FALSE),"")</f>
        <v>0.44021301685065151</v>
      </c>
      <c r="AH471" s="49" t="str">
        <f>IF(I471&gt;0,VLOOKUP($A471,'[3]Calculated Master'!$A:$P,15,FALSE),"")</f>
        <v/>
      </c>
      <c r="AI471" s="47" t="str">
        <f>VLOOKUP($A471,'[3]Master From ECAP'!$A:$AJ,35,FALSE)</f>
        <v>ANNP</v>
      </c>
      <c r="AJ471" s="47" t="str">
        <f>VLOOKUP($A471,'[3]Master From ECAP'!$A:$AJ,36,FALSE)</f>
        <v>Outdoor Recreational Facilities</v>
      </c>
    </row>
    <row r="472" spans="1:36" ht="15">
      <c r="A472" s="46" t="s">
        <v>515</v>
      </c>
      <c r="B472" s="47" t="str">
        <f>VLOOKUP(VLOOKUP(A472,'[3]Calculated Master'!A:Z,2,FALSE),'[3]Conversion Factors'!A:C,2,FALSE)</f>
        <v>Other</v>
      </c>
      <c r="C472" s="47" t="str">
        <f>VLOOKUP($A472,'[3]Master From ECAP'!$A:$AJ,3,FALSE)</f>
        <v>111A Whitley Ave</v>
      </c>
      <c r="D472" s="47" t="str">
        <f>VLOOKUP($A472,'[3]Master From ECAP'!$A:$AJ,4,FALSE)</f>
        <v>North York</v>
      </c>
      <c r="E472" s="47" t="str">
        <f>VLOOKUP($A472,'[3]Master From ECAP'!$A:$AJ,5,FALSE)</f>
        <v>M3K 1A1</v>
      </c>
      <c r="F472" s="47">
        <f>VLOOKUP($A472,'[3]Master From ECAP'!$A:$AJ,6,FALSE)</f>
        <v>1</v>
      </c>
      <c r="G472" s="47" t="s">
        <v>53</v>
      </c>
      <c r="H472" s="47">
        <f>VLOOKUP($A472,'[3]Master From ECAP'!$A:$AJ,8,FALSE)</f>
        <v>100</v>
      </c>
      <c r="I472" s="47">
        <f>VLOOKUP($A472,'[3]Master From ECAP'!$A:$AJ,9,FALSE)</f>
        <v>0</v>
      </c>
      <c r="J472" s="47">
        <f>VLOOKUP($A472,'[3]Master From ECAP'!$A:$AJ,10,FALSE)</f>
        <v>967.85597099999995</v>
      </c>
      <c r="K472" s="47" t="str">
        <f>VLOOKUP($A472,'[3]Master From ECAP'!$A:$AJ,11,FALSE)</f>
        <v>kWh</v>
      </c>
      <c r="L472" s="47">
        <f>VLOOKUP($A472,'[3]Master From ECAP'!$A:$AJ,12,FALSE)</f>
        <v>0</v>
      </c>
      <c r="M472" s="47" t="s">
        <v>46</v>
      </c>
      <c r="AF472" s="48">
        <f>VLOOKUP($A472,'[3]Calculated Master'!$A:$P,13,FALSE)</f>
        <v>38.71423884</v>
      </c>
      <c r="AG472" s="49">
        <f>IF(F472&gt;0,VLOOKUP($A472,'[3]Calculated Master'!$A:$P,14,FALSE),"")</f>
        <v>967.86000373321247</v>
      </c>
      <c r="AH472" s="49" t="str">
        <f>IF(I472&gt;0,VLOOKUP($A472,'[3]Calculated Master'!$A:$P,15,FALSE),"")</f>
        <v/>
      </c>
      <c r="AI472" s="47" t="str">
        <f>VLOOKUP($A472,'[3]Master From ECAP'!$A:$AJ,35,FALSE)</f>
        <v>ANTHONYROADSCHOOLPARK</v>
      </c>
      <c r="AJ472" s="47" t="str">
        <f>VLOOKUP($A472,'[3]Master From ECAP'!$A:$AJ,36,FALSE)</f>
        <v>Outdoor Recreational Facilities</v>
      </c>
    </row>
    <row r="473" spans="1:36" ht="15">
      <c r="A473" s="46" t="s">
        <v>516</v>
      </c>
      <c r="B473" s="47" t="str">
        <f>VLOOKUP(VLOOKUP(A473,'[3]Calculated Master'!A:Z,2,FALSE),'[3]Conversion Factors'!A:C,2,FALSE)</f>
        <v>Other</v>
      </c>
      <c r="C473" s="47" t="str">
        <f>VLOOKUP($A473,'[3]Master From ECAP'!$A:$AJ,3,FALSE)</f>
        <v>326 Harbord St</v>
      </c>
      <c r="D473" s="47" t="str">
        <f>VLOOKUP($A473,'[3]Master From ECAP'!$A:$AJ,4,FALSE)</f>
        <v>Toronto</v>
      </c>
      <c r="E473" s="47" t="str">
        <f>VLOOKUP($A473,'[3]Master From ECAP'!$A:$AJ,5,FALSE)</f>
        <v>M6G 1H1</v>
      </c>
      <c r="F473" s="47">
        <f>VLOOKUP($A473,'[3]Master From ECAP'!$A:$AJ,6,FALSE)</f>
        <v>95766</v>
      </c>
      <c r="G473" s="47" t="s">
        <v>53</v>
      </c>
      <c r="H473" s="47">
        <f>VLOOKUP($A473,'[3]Master From ECAP'!$A:$AJ,8,FALSE)</f>
        <v>100</v>
      </c>
      <c r="I473" s="47">
        <f>VLOOKUP($A473,'[3]Master From ECAP'!$A:$AJ,9,FALSE)</f>
        <v>0</v>
      </c>
      <c r="J473" s="47">
        <f>VLOOKUP($A473,'[3]Master From ECAP'!$A:$AJ,10,FALSE)</f>
        <v>8805.0476589999998</v>
      </c>
      <c r="K473" s="47" t="str">
        <f>VLOOKUP($A473,'[3]Master From ECAP'!$A:$AJ,11,FALSE)</f>
        <v>kWh</v>
      </c>
      <c r="L473" s="47">
        <f>VLOOKUP($A473,'[3]Master From ECAP'!$A:$AJ,12,FALSE)</f>
        <v>0</v>
      </c>
      <c r="M473" s="47" t="s">
        <v>46</v>
      </c>
      <c r="AF473" s="48">
        <f>VLOOKUP($A473,'[3]Calculated Master'!$A:$P,13,FALSE)</f>
        <v>352.20190636000001</v>
      </c>
      <c r="AG473" s="49">
        <f>IF(F473&gt;0,VLOOKUP($A473,'[3]Calculated Master'!$A:$P,14,FALSE),"")</f>
        <v>9.1943741481304214E-2</v>
      </c>
      <c r="AH473" s="49" t="str">
        <f>IF(I473&gt;0,VLOOKUP($A473,'[3]Calculated Master'!$A:$P,15,FALSE),"")</f>
        <v/>
      </c>
      <c r="AI473" s="47" t="str">
        <f>VLOOKUP($A473,'[3]Master From ECAP'!$A:$AJ,35,FALSE)</f>
        <v>HARBP</v>
      </c>
      <c r="AJ473" s="47" t="str">
        <f>VLOOKUP($A473,'[3]Master From ECAP'!$A:$AJ,36,FALSE)</f>
        <v>Outdoor Recreational Facilities</v>
      </c>
    </row>
    <row r="474" spans="1:36" ht="15">
      <c r="A474" s="46" t="s">
        <v>517</v>
      </c>
      <c r="B474" s="47" t="str">
        <f>VLOOKUP(VLOOKUP(A474,'[3]Calculated Master'!A:Z,2,FALSE),'[3]Conversion Factors'!A:C,2,FALSE)</f>
        <v>Other</v>
      </c>
      <c r="C474" s="47" t="str">
        <f>VLOOKUP($A474,'[3]Master From ECAP'!$A:$AJ,3,FALSE)</f>
        <v>1675 Lakeshore Blvd E</v>
      </c>
      <c r="D474" s="47" t="str">
        <f>VLOOKUP($A474,'[3]Master From ECAP'!$A:$AJ,4,FALSE)</f>
        <v>Toronto</v>
      </c>
      <c r="E474" s="47" t="str">
        <f>VLOOKUP($A474,'[3]Master From ECAP'!$A:$AJ,5,FALSE)</f>
        <v>M4L 3W6</v>
      </c>
      <c r="F474" s="47">
        <f>VLOOKUP($A474,'[3]Master From ECAP'!$A:$AJ,6,FALSE)</f>
        <v>721</v>
      </c>
      <c r="G474" s="47" t="s">
        <v>53</v>
      </c>
      <c r="H474" s="47">
        <f>VLOOKUP($A474,'[3]Master From ECAP'!$A:$AJ,8,FALSE)</f>
        <v>100</v>
      </c>
      <c r="I474" s="47">
        <f>VLOOKUP($A474,'[3]Master From ECAP'!$A:$AJ,9,FALSE)</f>
        <v>0</v>
      </c>
      <c r="J474" s="47">
        <f>VLOOKUP($A474,'[3]Master From ECAP'!$A:$AJ,10,FALSE)</f>
        <v>55558.278831000003</v>
      </c>
      <c r="K474" s="47" t="str">
        <f>VLOOKUP($A474,'[3]Master From ECAP'!$A:$AJ,11,FALSE)</f>
        <v>kWh</v>
      </c>
      <c r="L474" s="47">
        <f>VLOOKUP($A474,'[3]Master From ECAP'!$A:$AJ,12,FALSE)</f>
        <v>0</v>
      </c>
      <c r="M474" s="47" t="s">
        <v>46</v>
      </c>
      <c r="AF474" s="48">
        <f>VLOOKUP($A474,'[3]Calculated Master'!$A:$P,13,FALSE)</f>
        <v>2222.3311532400003</v>
      </c>
      <c r="AG474" s="49">
        <f>IF(F474&gt;0,VLOOKUP($A474,'[3]Calculated Master'!$A:$P,14,FALSE),"")</f>
        <v>77.05757326467193</v>
      </c>
      <c r="AH474" s="49" t="str">
        <f>IF(I474&gt;0,VLOOKUP($A474,'[3]Calculated Master'!$A:$P,15,FALSE),"")</f>
        <v/>
      </c>
      <c r="AI474" s="47" t="str">
        <f>VLOOKUP($A474,'[3]Master From ECAP'!$A:$AJ,35,FALSE)</f>
        <v>ABP</v>
      </c>
      <c r="AJ474" s="47" t="str">
        <f>VLOOKUP($A474,'[3]Master From ECAP'!$A:$AJ,36,FALSE)</f>
        <v>Outdoor Recreational Facilities</v>
      </c>
    </row>
    <row r="475" spans="1:36" ht="15">
      <c r="A475" s="46" t="s">
        <v>518</v>
      </c>
      <c r="B475" s="47" t="str">
        <f>VLOOKUP(VLOOKUP(A475,'[3]Calculated Master'!A:Z,2,FALSE),'[3]Conversion Factors'!A:C,2,FALSE)</f>
        <v>Other</v>
      </c>
      <c r="C475" s="47" t="str">
        <f>VLOOKUP($A475,'[3]Master From ECAP'!$A:$AJ,3,FALSE)</f>
        <v>21 Ashtonbee Rd.</v>
      </c>
      <c r="D475" s="47" t="str">
        <f>VLOOKUP($A475,'[3]Master From ECAP'!$A:$AJ,4,FALSE)</f>
        <v>Scarborough</v>
      </c>
      <c r="E475" s="47" t="str">
        <f>VLOOKUP($A475,'[3]Master From ECAP'!$A:$AJ,5,FALSE)</f>
        <v>M1L 4R5</v>
      </c>
      <c r="F475" s="47">
        <f>VLOOKUP($A475,'[3]Master From ECAP'!$A:$AJ,6,FALSE)</f>
        <v>994886</v>
      </c>
      <c r="G475" s="47" t="s">
        <v>53</v>
      </c>
      <c r="H475" s="47">
        <f>VLOOKUP($A475,'[3]Master From ECAP'!$A:$AJ,8,FALSE)</f>
        <v>100</v>
      </c>
      <c r="I475" s="47">
        <f>VLOOKUP($A475,'[3]Master From ECAP'!$A:$AJ,9,FALSE)</f>
        <v>0</v>
      </c>
      <c r="J475" s="47">
        <f>VLOOKUP($A475,'[3]Master From ECAP'!$A:$AJ,10,FALSE)</f>
        <v>3510.7985749999998</v>
      </c>
      <c r="K475" s="47" t="str">
        <f>VLOOKUP($A475,'[3]Master From ECAP'!$A:$AJ,11,FALSE)</f>
        <v>kWh</v>
      </c>
      <c r="L475" s="47">
        <f>VLOOKUP($A475,'[3]Master From ECAP'!$A:$AJ,12,FALSE)</f>
        <v>0</v>
      </c>
      <c r="M475" s="47" t="s">
        <v>46</v>
      </c>
      <c r="AF475" s="48">
        <f>VLOOKUP($A475,'[3]Calculated Master'!$A:$P,13,FALSE)</f>
        <v>140.43194299999999</v>
      </c>
      <c r="AG475" s="49">
        <f>IF(F475&gt;0,VLOOKUP($A475,'[3]Calculated Master'!$A:$P,14,FALSE),"")</f>
        <v>3.5288597923052445E-3</v>
      </c>
      <c r="AH475" s="49" t="str">
        <f>IF(I475&gt;0,VLOOKUP($A475,'[3]Calculated Master'!$A:$P,15,FALSE),"")</f>
        <v/>
      </c>
      <c r="AI475" s="47" t="str">
        <f>VLOOKUP($A475,'[3]Master From ECAP'!$A:$AJ,35,FALSE)</f>
        <v>ARP</v>
      </c>
      <c r="AJ475" s="47" t="str">
        <f>VLOOKUP($A475,'[3]Master From ECAP'!$A:$AJ,36,FALSE)</f>
        <v>Outdoor Recreational Facilities</v>
      </c>
    </row>
    <row r="476" spans="1:36" ht="15">
      <c r="A476" s="46" t="s">
        <v>519</v>
      </c>
      <c r="B476" s="47" t="str">
        <f>VLOOKUP(VLOOKUP(A476,'[3]Calculated Master'!A:Z,2,FALSE),'[3]Conversion Factors'!A:C,2,FALSE)</f>
        <v>Other</v>
      </c>
      <c r="C476" s="47" t="str">
        <f>VLOOKUP($A476,'[3]Master From ECAP'!$A:$AJ,3,FALSE)</f>
        <v>2 Everson</v>
      </c>
      <c r="D476" s="47" t="str">
        <f>VLOOKUP($A476,'[3]Master From ECAP'!$A:$AJ,4,FALSE)</f>
        <v>North York</v>
      </c>
      <c r="E476" s="47" t="str">
        <f>VLOOKUP($A476,'[3]Master From ECAP'!$A:$AJ,5,FALSE)</f>
        <v>M2N 7C3</v>
      </c>
      <c r="F476" s="47">
        <f>VLOOKUP($A476,'[3]Master From ECAP'!$A:$AJ,6,FALSE)</f>
        <v>98360</v>
      </c>
      <c r="G476" s="47" t="s">
        <v>53</v>
      </c>
      <c r="H476" s="47">
        <f>VLOOKUP($A476,'[3]Master From ECAP'!$A:$AJ,8,FALSE)</f>
        <v>100</v>
      </c>
      <c r="I476" s="47">
        <f>VLOOKUP($A476,'[3]Master From ECAP'!$A:$AJ,9,FALSE)</f>
        <v>0</v>
      </c>
      <c r="J476" s="47">
        <f>VLOOKUP($A476,'[3]Master From ECAP'!$A:$AJ,10,FALSE)</f>
        <v>3568.4762129999999</v>
      </c>
      <c r="K476" s="47" t="str">
        <f>VLOOKUP($A476,'[3]Master From ECAP'!$A:$AJ,11,FALSE)</f>
        <v>kWh</v>
      </c>
      <c r="L476" s="47">
        <f>VLOOKUP($A476,'[3]Master From ECAP'!$A:$AJ,12,FALSE)</f>
        <v>0</v>
      </c>
      <c r="M476" s="47" t="s">
        <v>46</v>
      </c>
      <c r="AF476" s="48">
        <f>VLOOKUP($A476,'[3]Calculated Master'!$A:$P,13,FALSE)</f>
        <v>142.73904852000001</v>
      </c>
      <c r="AG476" s="49">
        <f>IF(F476&gt;0,VLOOKUP($A476,'[3]Calculated Master'!$A:$P,14,FALSE),"")</f>
        <v>3.6279901196125328E-2</v>
      </c>
      <c r="AH476" s="49" t="str">
        <f>IF(I476&gt;0,VLOOKUP($A476,'[3]Calculated Master'!$A:$P,15,FALSE),"")</f>
        <v/>
      </c>
      <c r="AI476" s="47" t="str">
        <f>VLOOKUP($A476,'[3]Master From ECAP'!$A:$AJ,35,FALSE)</f>
        <v>2EVER</v>
      </c>
      <c r="AJ476" s="47" t="str">
        <f>VLOOKUP($A476,'[3]Master From ECAP'!$A:$AJ,36,FALSE)</f>
        <v>Outdoor Recreational Facilities</v>
      </c>
    </row>
    <row r="477" spans="1:36" ht="15">
      <c r="A477" s="46" t="s">
        <v>520</v>
      </c>
      <c r="B477" s="47" t="str">
        <f>VLOOKUP(VLOOKUP(A477,'[3]Calculated Master'!A:Z,2,FALSE),'[3]Conversion Factors'!A:C,2,FALSE)</f>
        <v>Other</v>
      </c>
      <c r="C477" s="47" t="str">
        <f>VLOOKUP($A477,'[3]Master From ECAP'!$A:$AJ,3,FALSE)</f>
        <v>125 Harrison Garden Blvd</v>
      </c>
      <c r="D477" s="47" t="str">
        <f>VLOOKUP($A477,'[3]Master From ECAP'!$A:$AJ,4,FALSE)</f>
        <v>North York</v>
      </c>
      <c r="E477" s="47" t="str">
        <f>VLOOKUP($A477,'[3]Master From ECAP'!$A:$AJ,5,FALSE)</f>
        <v>M2H 2E5</v>
      </c>
      <c r="F477" s="47">
        <f>VLOOKUP($A477,'[3]Master From ECAP'!$A:$AJ,6,FALSE)</f>
        <v>37673</v>
      </c>
      <c r="G477" s="47" t="s">
        <v>53</v>
      </c>
      <c r="H477" s="47">
        <f>VLOOKUP($A477,'[3]Master From ECAP'!$A:$AJ,8,FALSE)</f>
        <v>100</v>
      </c>
      <c r="I477" s="47">
        <f>VLOOKUP($A477,'[3]Master From ECAP'!$A:$AJ,9,FALSE)</f>
        <v>0</v>
      </c>
      <c r="J477" s="47">
        <f>VLOOKUP($A477,'[3]Master From ECAP'!$A:$AJ,10,FALSE)</f>
        <v>5140.5641770000002</v>
      </c>
      <c r="K477" s="47" t="str">
        <f>VLOOKUP($A477,'[3]Master From ECAP'!$A:$AJ,11,FALSE)</f>
        <v>kWh</v>
      </c>
      <c r="L477" s="47">
        <f>VLOOKUP($A477,'[3]Master From ECAP'!$A:$AJ,12,FALSE)</f>
        <v>0</v>
      </c>
      <c r="M477" s="47" t="s">
        <v>46</v>
      </c>
      <c r="AF477" s="48">
        <f>VLOOKUP($A477,'[3]Calculated Master'!$A:$P,13,FALSE)</f>
        <v>205.62256708000001</v>
      </c>
      <c r="AG477" s="49">
        <f>IF(F477&gt;0,VLOOKUP($A477,'[3]Calculated Master'!$A:$P,14,FALSE),"")</f>
        <v>0.13645278040021777</v>
      </c>
      <c r="AH477" s="49" t="str">
        <f>IF(I477&gt;0,VLOOKUP($A477,'[3]Calculated Master'!$A:$P,15,FALSE),"")</f>
        <v/>
      </c>
      <c r="AI477" s="47" t="str">
        <f>VLOOKUP($A477,'[3]Master From ECAP'!$A:$AJ,35,FALSE)</f>
        <v>AVONPK</v>
      </c>
      <c r="AJ477" s="47" t="str">
        <f>VLOOKUP($A477,'[3]Master From ECAP'!$A:$AJ,36,FALSE)</f>
        <v>Outdoor Recreational Facilities</v>
      </c>
    </row>
    <row r="478" spans="1:36" ht="15">
      <c r="A478" s="46" t="s">
        <v>521</v>
      </c>
      <c r="B478" s="47" t="str">
        <f>VLOOKUP(VLOOKUP(A478,'[3]Calculated Master'!A:Z,2,FALSE),'[3]Conversion Factors'!A:C,2,FALSE)</f>
        <v>Other</v>
      </c>
      <c r="C478" s="47" t="str">
        <f>VLOOKUP($A478,'[3]Master From ECAP'!$A:$AJ,3,FALSE)</f>
        <v>1A Oakburn Ave</v>
      </c>
      <c r="D478" s="47" t="str">
        <f>VLOOKUP($A478,'[3]Master From ECAP'!$A:$AJ,4,FALSE)</f>
        <v>North York</v>
      </c>
      <c r="E478" s="47" t="str">
        <f>VLOOKUP($A478,'[3]Master From ECAP'!$A:$AJ,5,FALSE)</f>
        <v>M2N 7C3</v>
      </c>
      <c r="F478" s="47">
        <f>VLOOKUP($A478,'[3]Master From ECAP'!$A:$AJ,6,FALSE)</f>
        <v>4520</v>
      </c>
      <c r="G478" s="47" t="s">
        <v>53</v>
      </c>
      <c r="H478" s="47">
        <f>VLOOKUP($A478,'[3]Master From ECAP'!$A:$AJ,8,FALSE)</f>
        <v>100</v>
      </c>
      <c r="I478" s="47">
        <f>VLOOKUP($A478,'[3]Master From ECAP'!$A:$AJ,9,FALSE)</f>
        <v>0</v>
      </c>
      <c r="J478" s="47">
        <f>VLOOKUP($A478,'[3]Master From ECAP'!$A:$AJ,10,FALSE)</f>
        <v>632.50731200000007</v>
      </c>
      <c r="K478" s="47" t="str">
        <f>VLOOKUP($A478,'[3]Master From ECAP'!$A:$AJ,11,FALSE)</f>
        <v>kWh</v>
      </c>
      <c r="L478" s="47">
        <f>VLOOKUP($A478,'[3]Master From ECAP'!$A:$AJ,12,FALSE)</f>
        <v>0</v>
      </c>
      <c r="M478" s="47" t="s">
        <v>46</v>
      </c>
      <c r="AF478" s="48">
        <f>VLOOKUP($A478,'[3]Calculated Master'!$A:$P,13,FALSE)</f>
        <v>25.300292480000003</v>
      </c>
      <c r="AG478" s="49">
        <f>IF(F478&gt;0,VLOOKUP($A478,'[3]Calculated Master'!$A:$P,14,FALSE),"")</f>
        <v>0.13993582908122418</v>
      </c>
      <c r="AH478" s="49" t="str">
        <f>IF(I478&gt;0,VLOOKUP($A478,'[3]Calculated Master'!$A:$P,15,FALSE),"")</f>
        <v/>
      </c>
      <c r="AI478" s="47" t="str">
        <f>VLOOKUP($A478,'[3]Master From ECAP'!$A:$AJ,35,FALSE)</f>
        <v>AVONPKET</v>
      </c>
      <c r="AJ478" s="47" t="str">
        <f>VLOOKUP($A478,'[3]Master From ECAP'!$A:$AJ,36,FALSE)</f>
        <v>Outdoor Recreational Facilities</v>
      </c>
    </row>
    <row r="479" spans="1:36" ht="15">
      <c r="A479" s="46" t="s">
        <v>522</v>
      </c>
      <c r="B479" s="47" t="str">
        <f>VLOOKUP(VLOOKUP(A479,'[3]Calculated Master'!A:Z,2,FALSE),'[3]Conversion Factors'!A:C,2,FALSE)</f>
        <v>Other</v>
      </c>
      <c r="C479" s="47" t="str">
        <f>VLOOKUP($A479,'[3]Master From ECAP'!$A:$AJ,3,FALSE)</f>
        <v>275 Keele St</v>
      </c>
      <c r="D479" s="47" t="str">
        <f>VLOOKUP($A479,'[3]Master From ECAP'!$A:$AJ,4,FALSE)</f>
        <v>Toronto</v>
      </c>
      <c r="E479" s="47" t="str">
        <f>VLOOKUP($A479,'[3]Master From ECAP'!$A:$AJ,5,FALSE)</f>
        <v>M6P 2K4</v>
      </c>
      <c r="F479" s="47">
        <f>VLOOKUP($A479,'[3]Master From ECAP'!$A:$AJ,6,FALSE)</f>
        <v>1970</v>
      </c>
      <c r="G479" s="47" t="s">
        <v>53</v>
      </c>
      <c r="H479" s="47">
        <f>VLOOKUP($A479,'[3]Master From ECAP'!$A:$AJ,8,FALSE)</f>
        <v>100</v>
      </c>
      <c r="I479" s="47">
        <f>VLOOKUP($A479,'[3]Master From ECAP'!$A:$AJ,9,FALSE)</f>
        <v>0</v>
      </c>
      <c r="J479" s="47">
        <f>VLOOKUP($A479,'[3]Master From ECAP'!$A:$AJ,10,FALSE)</f>
        <v>13909.366259999999</v>
      </c>
      <c r="K479" s="47" t="str">
        <f>VLOOKUP($A479,'[3]Master From ECAP'!$A:$AJ,11,FALSE)</f>
        <v>kWh</v>
      </c>
      <c r="L479" s="47">
        <f>VLOOKUP($A479,'[3]Master From ECAP'!$A:$AJ,12,FALSE)</f>
        <v>6490.0656250000002</v>
      </c>
      <c r="M479" s="47" t="s">
        <v>46</v>
      </c>
      <c r="AF479" s="48">
        <f>VLOOKUP($A479,'[3]Calculated Master'!$A:$P,13,FALSE)</f>
        <v>12885.487417556251</v>
      </c>
      <c r="AG479" s="49">
        <f>IF(F479&gt;0,VLOOKUP($A479,'[3]Calculated Master'!$A:$P,14,FALSE),"")</f>
        <v>41.839295143730979</v>
      </c>
      <c r="AH479" s="49" t="str">
        <f>IF(I479&gt;0,VLOOKUP($A479,'[3]Calculated Master'!$A:$P,15,FALSE),"")</f>
        <v/>
      </c>
      <c r="AI479" s="47" t="str">
        <f>VLOOKUP($A479,'[3]Master From ECAP'!$A:$AJ,35,FALSE)</f>
        <v>BPWP</v>
      </c>
      <c r="AJ479" s="47" t="str">
        <f>VLOOKUP($A479,'[3]Master From ECAP'!$A:$AJ,36,FALSE)</f>
        <v>Outdoor Recreational Facilities</v>
      </c>
    </row>
    <row r="480" spans="1:36" ht="15">
      <c r="A480" s="46" t="s">
        <v>523</v>
      </c>
      <c r="B480" s="47" t="str">
        <f>VLOOKUP(VLOOKUP(A480,'[3]Calculated Master'!A:Z,2,FALSE),'[3]Conversion Factors'!A:C,2,FALSE)</f>
        <v>Other</v>
      </c>
      <c r="C480" s="47" t="str">
        <f>VLOOKUP($A480,'[3]Master From ECAP'!$A:$AJ,3,FALSE)</f>
        <v>170 Faywood Blvd</v>
      </c>
      <c r="D480" s="47" t="str">
        <f>VLOOKUP($A480,'[3]Master From ECAP'!$A:$AJ,4,FALSE)</f>
        <v>North York</v>
      </c>
      <c r="E480" s="47" t="str">
        <f>VLOOKUP($A480,'[3]Master From ECAP'!$A:$AJ,5,FALSE)</f>
        <v>M3H 2Y1</v>
      </c>
      <c r="F480" s="47">
        <f>VLOOKUP($A480,'[3]Master From ECAP'!$A:$AJ,6,FALSE)</f>
        <v>154010</v>
      </c>
      <c r="G480" s="47" t="s">
        <v>53</v>
      </c>
      <c r="H480" s="47">
        <f>VLOOKUP($A480,'[3]Master From ECAP'!$A:$AJ,8,FALSE)</f>
        <v>100</v>
      </c>
      <c r="I480" s="47">
        <f>VLOOKUP($A480,'[3]Master From ECAP'!$A:$AJ,9,FALSE)</f>
        <v>0</v>
      </c>
      <c r="J480" s="47">
        <f>VLOOKUP($A480,'[3]Master From ECAP'!$A:$AJ,10,FALSE)</f>
        <v>14636.492993</v>
      </c>
      <c r="K480" s="47" t="str">
        <f>VLOOKUP($A480,'[3]Master From ECAP'!$A:$AJ,11,FALSE)</f>
        <v>kWh</v>
      </c>
      <c r="L480" s="47">
        <f>VLOOKUP($A480,'[3]Master From ECAP'!$A:$AJ,12,FALSE)</f>
        <v>0</v>
      </c>
      <c r="M480" s="47" t="s">
        <v>46</v>
      </c>
      <c r="AF480" s="48">
        <f>VLOOKUP($A480,'[3]Calculated Master'!$A:$P,13,FALSE)</f>
        <v>585.45971971999995</v>
      </c>
      <c r="AG480" s="49">
        <f>IF(F480&gt;0,VLOOKUP($A480,'[3]Calculated Master'!$A:$P,14,FALSE),"")</f>
        <v>9.5036387107249348E-2</v>
      </c>
      <c r="AH480" s="49" t="str">
        <f>IF(I480&gt;0,VLOOKUP($A480,'[3]Calculated Master'!$A:$P,15,FALSE),"")</f>
        <v/>
      </c>
      <c r="AI480" s="47" t="str">
        <f>VLOOKUP($A480,'[3]Master From ECAP'!$A:$AJ,35,FALSE)</f>
        <v>BPTC</v>
      </c>
      <c r="AJ480" s="47" t="str">
        <f>VLOOKUP($A480,'[3]Master From ECAP'!$A:$AJ,36,FALSE)</f>
        <v>Outdoor Recreational Facilities</v>
      </c>
    </row>
    <row r="481" spans="1:36" ht="15">
      <c r="A481" s="46" t="s">
        <v>524</v>
      </c>
      <c r="B481" s="47" t="str">
        <f>VLOOKUP(VLOOKUP(A481,'[3]Calculated Master'!A:Z,2,FALSE),'[3]Conversion Factors'!A:C,2,FALSE)</f>
        <v>Other</v>
      </c>
      <c r="C481" s="47" t="str">
        <f>VLOOKUP($A481,'[3]Master From ECAP'!$A:$AJ,3,FALSE)</f>
        <v>5 Cawthra Sq</v>
      </c>
      <c r="D481" s="47" t="str">
        <f>VLOOKUP($A481,'[3]Master From ECAP'!$A:$AJ,4,FALSE)</f>
        <v>Toronto</v>
      </c>
      <c r="E481" s="47" t="str">
        <f>VLOOKUP($A481,'[3]Master From ECAP'!$A:$AJ,5,FALSE)</f>
        <v>M4Y 2C9</v>
      </c>
      <c r="F481" s="47">
        <f>VLOOKUP($A481,'[3]Master From ECAP'!$A:$AJ,6,FALSE)</f>
        <v>77144</v>
      </c>
      <c r="G481" s="47" t="s">
        <v>53</v>
      </c>
      <c r="H481" s="47">
        <f>VLOOKUP($A481,'[3]Master From ECAP'!$A:$AJ,8,FALSE)</f>
        <v>100</v>
      </c>
      <c r="I481" s="47">
        <f>VLOOKUP($A481,'[3]Master From ECAP'!$A:$AJ,9,FALSE)</f>
        <v>0</v>
      </c>
      <c r="J481" s="47">
        <f>VLOOKUP($A481,'[3]Master From ECAP'!$A:$AJ,10,FALSE)</f>
        <v>4544.6830909999999</v>
      </c>
      <c r="K481" s="47" t="str">
        <f>VLOOKUP($A481,'[3]Master From ECAP'!$A:$AJ,11,FALSE)</f>
        <v>kWh</v>
      </c>
      <c r="L481" s="47">
        <f>VLOOKUP($A481,'[3]Master From ECAP'!$A:$AJ,12,FALSE)</f>
        <v>0</v>
      </c>
      <c r="M481" s="47" t="s">
        <v>46</v>
      </c>
      <c r="AF481" s="48">
        <f>VLOOKUP($A481,'[3]Calculated Master'!$A:$P,13,FALSE)</f>
        <v>181.78732364000001</v>
      </c>
      <c r="AG481" s="49">
        <f>IF(F481&gt;0,VLOOKUP($A481,'[3]Calculated Master'!$A:$P,14,FALSE),"")</f>
        <v>5.8911931286678751E-2</v>
      </c>
      <c r="AH481" s="49" t="str">
        <f>IF(I481&gt;0,VLOOKUP($A481,'[3]Calculated Master'!$A:$P,15,FALSE),"")</f>
        <v/>
      </c>
      <c r="AI481" s="47" t="str">
        <f>VLOOKUP($A481,'[3]Master From ECAP'!$A:$AJ,35,FALSE)</f>
        <v>CSWP</v>
      </c>
      <c r="AJ481" s="47" t="str">
        <f>VLOOKUP($A481,'[3]Master From ECAP'!$A:$AJ,36,FALSE)</f>
        <v>Outdoor Recreational Facilities</v>
      </c>
    </row>
    <row r="482" spans="1:36" ht="15">
      <c r="A482" s="46" t="s">
        <v>525</v>
      </c>
      <c r="B482" s="47" t="str">
        <f>VLOOKUP(VLOOKUP(A482,'[3]Calculated Master'!A:Z,2,FALSE),'[3]Conversion Factors'!A:C,2,FALSE)</f>
        <v>Other</v>
      </c>
      <c r="C482" s="47" t="str">
        <f>VLOOKUP($A482,'[3]Master From ECAP'!$A:$AJ,3,FALSE)</f>
        <v>3749 Bathurst St</v>
      </c>
      <c r="D482" s="47" t="str">
        <f>VLOOKUP($A482,'[3]Master From ECAP'!$A:$AJ,4,FALSE)</f>
        <v>Toronto</v>
      </c>
      <c r="E482" s="47" t="str">
        <f>VLOOKUP($A482,'[3]Master From ECAP'!$A:$AJ,5,FALSE)</f>
        <v>M3H</v>
      </c>
      <c r="F482" s="47">
        <f>VLOOKUP($A482,'[3]Master From ECAP'!$A:$AJ,6,FALSE)</f>
        <v>36898</v>
      </c>
      <c r="G482" s="47" t="s">
        <v>53</v>
      </c>
      <c r="H482" s="47">
        <f>VLOOKUP($A482,'[3]Master From ECAP'!$A:$AJ,8,FALSE)</f>
        <v>100</v>
      </c>
      <c r="I482" s="47">
        <f>VLOOKUP($A482,'[3]Master From ECAP'!$A:$AJ,9,FALSE)</f>
        <v>0</v>
      </c>
      <c r="J482" s="47">
        <f>VLOOKUP($A482,'[3]Master From ECAP'!$A:$AJ,10,FALSE)</f>
        <v>362.68259899999998</v>
      </c>
      <c r="K482" s="47" t="str">
        <f>VLOOKUP($A482,'[3]Master From ECAP'!$A:$AJ,11,FALSE)</f>
        <v>kWh</v>
      </c>
      <c r="L482" s="47">
        <f>VLOOKUP($A482,'[3]Master From ECAP'!$A:$AJ,12,FALSE)</f>
        <v>0</v>
      </c>
      <c r="M482" s="47" t="s">
        <v>46</v>
      </c>
      <c r="AF482" s="48">
        <f>VLOOKUP($A482,'[3]Calculated Master'!$A:$P,13,FALSE)</f>
        <v>14.50730396</v>
      </c>
      <c r="AG482" s="49">
        <f>IF(F482&gt;0,VLOOKUP($A482,'[3]Calculated Master'!$A:$P,14,FALSE),"")</f>
        <v>9.8293704313918324E-3</v>
      </c>
      <c r="AH482" s="49" t="str">
        <f>IF(I482&gt;0,VLOOKUP($A482,'[3]Calculated Master'!$A:$P,15,FALSE),"")</f>
        <v/>
      </c>
      <c r="AI482" s="47" t="str">
        <f>VLOOKUP($A482,'[3]Master From ECAP'!$A:$AJ,35,FALSE)</f>
        <v>3749BATHURSTST</v>
      </c>
      <c r="AJ482" s="47" t="str">
        <f>VLOOKUP($A482,'[3]Master From ECAP'!$A:$AJ,36,FALSE)</f>
        <v>Outdoor Recreational Facilities</v>
      </c>
    </row>
    <row r="483" spans="1:36" ht="15">
      <c r="A483" s="46" t="s">
        <v>526</v>
      </c>
      <c r="B483" s="47" t="str">
        <f>VLOOKUP(VLOOKUP(A483,'[3]Calculated Master'!A:Z,2,FALSE),'[3]Conversion Factors'!A:C,2,FALSE)</f>
        <v>Other</v>
      </c>
      <c r="C483" s="47" t="str">
        <f>VLOOKUP($A483,'[3]Master From ECAP'!$A:$AJ,3,FALSE)</f>
        <v>0 Coxwell Av Pool</v>
      </c>
      <c r="D483" s="47" t="str">
        <f>VLOOKUP($A483,'[3]Master From ECAP'!$A:$AJ,4,FALSE)</f>
        <v>Toronto</v>
      </c>
      <c r="E483" s="47" t="str">
        <f>VLOOKUP($A483,'[3]Master From ECAP'!$A:$AJ,5,FALSE)</f>
        <v>M4L 3A7</v>
      </c>
      <c r="F483" s="47">
        <f>VLOOKUP($A483,'[3]Master From ECAP'!$A:$AJ,6,FALSE)</f>
        <v>1561725</v>
      </c>
      <c r="G483" s="47" t="s">
        <v>53</v>
      </c>
      <c r="H483" s="47">
        <f>VLOOKUP($A483,'[3]Master From ECAP'!$A:$AJ,8,FALSE)</f>
        <v>100</v>
      </c>
      <c r="I483" s="47">
        <f>VLOOKUP($A483,'[3]Master From ECAP'!$A:$AJ,9,FALSE)</f>
        <v>0</v>
      </c>
      <c r="J483" s="47">
        <f>VLOOKUP($A483,'[3]Master From ECAP'!$A:$AJ,10,FALSE)</f>
        <v>1.036</v>
      </c>
      <c r="K483" s="47" t="str">
        <f>VLOOKUP($A483,'[3]Master From ECAP'!$A:$AJ,11,FALSE)</f>
        <v>kWh</v>
      </c>
      <c r="L483" s="47">
        <f>VLOOKUP($A483,'[3]Master From ECAP'!$A:$AJ,12,FALSE)</f>
        <v>0</v>
      </c>
      <c r="M483" s="47" t="s">
        <v>46</v>
      </c>
      <c r="AF483" s="48">
        <f>VLOOKUP($A483,'[3]Calculated Master'!$A:$P,13,FALSE)</f>
        <v>4.1440000000000005E-2</v>
      </c>
      <c r="AG483" s="49">
        <f>IF(F483&gt;0,VLOOKUP($A483,'[3]Calculated Master'!$A:$P,14,FALSE),"")</f>
        <v>6.6337179507702477E-7</v>
      </c>
      <c r="AH483" s="49" t="str">
        <f>IF(I483&gt;0,VLOOKUP($A483,'[3]Calculated Master'!$A:$P,15,FALSE),"")</f>
        <v/>
      </c>
      <c r="AI483" s="47" t="str">
        <f>VLOOKUP($A483,'[3]Master From ECAP'!$A:$AJ,35,FALSE)</f>
        <v>BPP</v>
      </c>
      <c r="AJ483" s="47" t="str">
        <f>VLOOKUP($A483,'[3]Master From ECAP'!$A:$AJ,36,FALSE)</f>
        <v>Outdoor Recreational Facilities</v>
      </c>
    </row>
    <row r="484" spans="1:36" ht="15">
      <c r="A484" s="46" t="s">
        <v>527</v>
      </c>
      <c r="B484" s="47" t="str">
        <f>VLOOKUP(VLOOKUP(A484,'[3]Calculated Master'!A:Z,2,FALSE),'[3]Conversion Factors'!A:C,2,FALSE)</f>
        <v>Other</v>
      </c>
      <c r="C484" s="47" t="str">
        <f>VLOOKUP($A484,'[3]Master From ECAP'!$A:$AJ,3,FALSE)</f>
        <v>66 Beaty Ave</v>
      </c>
      <c r="D484" s="47" t="str">
        <f>VLOOKUP($A484,'[3]Master From ECAP'!$A:$AJ,4,FALSE)</f>
        <v>Toronto</v>
      </c>
      <c r="E484" s="47" t="str">
        <f>VLOOKUP($A484,'[3]Master From ECAP'!$A:$AJ,5,FALSE)</f>
        <v>M6K 3B4</v>
      </c>
      <c r="F484" s="47">
        <f>VLOOKUP($A484,'[3]Master From ECAP'!$A:$AJ,6,FALSE)</f>
        <v>1</v>
      </c>
      <c r="G484" s="47" t="s">
        <v>53</v>
      </c>
      <c r="H484" s="47">
        <f>VLOOKUP($A484,'[3]Master From ECAP'!$A:$AJ,8,FALSE)</f>
        <v>100</v>
      </c>
      <c r="I484" s="47">
        <f>VLOOKUP($A484,'[3]Master From ECAP'!$A:$AJ,9,FALSE)</f>
        <v>0</v>
      </c>
      <c r="J484" s="47">
        <f>VLOOKUP($A484,'[3]Master From ECAP'!$A:$AJ,10,FALSE)</f>
        <v>2272.3399220000001</v>
      </c>
      <c r="K484" s="47" t="str">
        <f>VLOOKUP($A484,'[3]Master From ECAP'!$A:$AJ,11,FALSE)</f>
        <v>kWh</v>
      </c>
      <c r="L484" s="47">
        <f>VLOOKUP($A484,'[3]Master From ECAP'!$A:$AJ,12,FALSE)</f>
        <v>0</v>
      </c>
      <c r="M484" s="47" t="s">
        <v>46</v>
      </c>
      <c r="AF484" s="48">
        <f>VLOOKUP($A484,'[3]Calculated Master'!$A:$P,13,FALSE)</f>
        <v>90.893596880000004</v>
      </c>
      <c r="AG484" s="49">
        <f>IF(F484&gt;0,VLOOKUP($A484,'[3]Calculated Master'!$A:$P,14,FALSE),"")</f>
        <v>2272.3493900830085</v>
      </c>
      <c r="AH484" s="49" t="str">
        <f>IF(I484&gt;0,VLOOKUP($A484,'[3]Calculated Master'!$A:$P,15,FALSE),"")</f>
        <v/>
      </c>
      <c r="AI484" s="47" t="str">
        <f>VLOOKUP($A484,'[3]Master From ECAP'!$A:$AJ,35,FALSE)</f>
        <v>BTAP</v>
      </c>
      <c r="AJ484" s="47" t="str">
        <f>VLOOKUP($A484,'[3]Master From ECAP'!$A:$AJ,36,FALSE)</f>
        <v>Outdoor Recreational Facilities</v>
      </c>
    </row>
    <row r="485" spans="1:36" ht="15">
      <c r="A485" s="46" t="s">
        <v>528</v>
      </c>
      <c r="B485" s="47" t="str">
        <f>VLOOKUP(VLOOKUP(A485,'[3]Calculated Master'!A:Z,2,FALSE),'[3]Conversion Factors'!A:C,2,FALSE)</f>
        <v>Other</v>
      </c>
      <c r="C485" s="47" t="str">
        <f>VLOOKUP($A485,'[3]Master From ECAP'!$A:$AJ,3,FALSE)</f>
        <v>1575 King St W</v>
      </c>
      <c r="D485" s="47" t="str">
        <f>VLOOKUP($A485,'[3]Master From ECAP'!$A:$AJ,4,FALSE)</f>
        <v>Toronto</v>
      </c>
      <c r="E485" s="47" t="str">
        <f>VLOOKUP($A485,'[3]Master From ECAP'!$A:$AJ,5,FALSE)</f>
        <v>M6K 1J7</v>
      </c>
      <c r="F485" s="47">
        <f>VLOOKUP($A485,'[3]Master From ECAP'!$A:$AJ,6,FALSE)</f>
        <v>2</v>
      </c>
      <c r="G485" s="47" t="s">
        <v>53</v>
      </c>
      <c r="H485" s="47">
        <f>VLOOKUP($A485,'[3]Master From ECAP'!$A:$AJ,8,FALSE)</f>
        <v>100</v>
      </c>
      <c r="I485" s="47">
        <f>VLOOKUP($A485,'[3]Master From ECAP'!$A:$AJ,9,FALSE)</f>
        <v>0</v>
      </c>
      <c r="J485" s="47">
        <f>VLOOKUP($A485,'[3]Master From ECAP'!$A:$AJ,10,FALSE)</f>
        <v>6362.5496479999993</v>
      </c>
      <c r="K485" s="47" t="str">
        <f>VLOOKUP($A485,'[3]Master From ECAP'!$A:$AJ,11,FALSE)</f>
        <v>kWh</v>
      </c>
      <c r="L485" s="47">
        <f>VLOOKUP($A485,'[3]Master From ECAP'!$A:$AJ,12,FALSE)</f>
        <v>0</v>
      </c>
      <c r="M485" s="47" t="s">
        <v>46</v>
      </c>
      <c r="AF485" s="48">
        <f>VLOOKUP($A485,'[3]Calculated Master'!$A:$P,13,FALSE)</f>
        <v>254.50198591999998</v>
      </c>
      <c r="AG485" s="49">
        <f>IF(F485&gt;0,VLOOKUP($A485,'[3]Calculated Master'!$A:$P,14,FALSE),"")</f>
        <v>3181.2880793117661</v>
      </c>
      <c r="AH485" s="49" t="str">
        <f>IF(I485&gt;0,VLOOKUP($A485,'[3]Calculated Master'!$A:$P,15,FALSE),"")</f>
        <v/>
      </c>
      <c r="AI485" s="47" t="str">
        <f>VLOOKUP($A485,'[3]Master From ECAP'!$A:$AJ,35,FALSE)</f>
        <v>BEAT</v>
      </c>
      <c r="AJ485" s="47" t="str">
        <f>VLOOKUP($A485,'[3]Master From ECAP'!$A:$AJ,36,FALSE)</f>
        <v>Outdoor Recreational Facilities</v>
      </c>
    </row>
    <row r="486" spans="1:36" ht="15">
      <c r="A486" s="46" t="s">
        <v>529</v>
      </c>
      <c r="B486" s="47" t="str">
        <f>VLOOKUP(VLOOKUP(A486,'[3]Calculated Master'!A:Z,2,FALSE),'[3]Conversion Factors'!A:C,2,FALSE)</f>
        <v>Other</v>
      </c>
      <c r="C486" s="47" t="str">
        <f>VLOOKUP($A486,'[3]Master From ECAP'!$A:$AJ,3,FALSE)</f>
        <v>61 Honbury Rd</v>
      </c>
      <c r="D486" s="47" t="str">
        <f>VLOOKUP($A486,'[3]Master From ECAP'!$A:$AJ,4,FALSE)</f>
        <v>Etobicoke</v>
      </c>
      <c r="E486" s="47" t="str">
        <f>VLOOKUP($A486,'[3]Master From ECAP'!$A:$AJ,5,FALSE)</f>
        <v>M9V 1W5</v>
      </c>
      <c r="F486" s="47">
        <f>VLOOKUP($A486,'[3]Master From ECAP'!$A:$AJ,6,FALSE)</f>
        <v>553318</v>
      </c>
      <c r="G486" s="47" t="s">
        <v>53</v>
      </c>
      <c r="H486" s="47">
        <f>VLOOKUP($A486,'[3]Master From ECAP'!$A:$AJ,8,FALSE)</f>
        <v>100</v>
      </c>
      <c r="I486" s="47">
        <f>VLOOKUP($A486,'[3]Master From ECAP'!$A:$AJ,9,FALSE)</f>
        <v>0</v>
      </c>
      <c r="J486" s="47">
        <f>VLOOKUP($A486,'[3]Master From ECAP'!$A:$AJ,10,FALSE)</f>
        <v>811.09882400000004</v>
      </c>
      <c r="K486" s="47" t="str">
        <f>VLOOKUP($A486,'[3]Master From ECAP'!$A:$AJ,11,FALSE)</f>
        <v>kWh</v>
      </c>
      <c r="L486" s="47">
        <f>VLOOKUP($A486,'[3]Master From ECAP'!$A:$AJ,12,FALSE)</f>
        <v>0</v>
      </c>
      <c r="M486" s="47" t="s">
        <v>46</v>
      </c>
      <c r="AF486" s="48">
        <f>VLOOKUP($A486,'[3]Calculated Master'!$A:$P,13,FALSE)</f>
        <v>32.443952960000004</v>
      </c>
      <c r="AG486" s="49">
        <f>IF(F486&gt;0,VLOOKUP($A486,'[3]Calculated Master'!$A:$P,14,FALSE),"")</f>
        <v>1.4658879768567684E-3</v>
      </c>
      <c r="AH486" s="49" t="str">
        <f>IF(I486&gt;0,VLOOKUP($A486,'[3]Calculated Master'!$A:$P,15,FALSE),"")</f>
        <v/>
      </c>
      <c r="AI486" s="47" t="str">
        <f>VLOOKUP($A486,'[3]Master From ECAP'!$A:$AJ,35,FALSE)</f>
        <v>BEAU</v>
      </c>
      <c r="AJ486" s="47" t="str">
        <f>VLOOKUP($A486,'[3]Master From ECAP'!$A:$AJ,36,FALSE)</f>
        <v>Outdoor Recreational Facilities</v>
      </c>
    </row>
    <row r="487" spans="1:36" ht="15">
      <c r="A487" s="46" t="s">
        <v>530</v>
      </c>
      <c r="B487" s="47" t="str">
        <f>VLOOKUP(VLOOKUP(A487,'[3]Calculated Master'!A:Z,2,FALSE),'[3]Conversion Factors'!A:C,2,FALSE)</f>
        <v>Other</v>
      </c>
      <c r="C487" s="47" t="str">
        <f>VLOOKUP($A487,'[3]Master From ECAP'!$A:$AJ,3,FALSE)</f>
        <v>65 Van Horne Ave</v>
      </c>
      <c r="D487" s="47" t="str">
        <f>VLOOKUP($A487,'[3]Master From ECAP'!$A:$AJ,4,FALSE)</f>
        <v>North York</v>
      </c>
      <c r="E487" s="47" t="str">
        <f>VLOOKUP($A487,'[3]Master From ECAP'!$A:$AJ,5,FALSE)</f>
        <v>M2J 2S8</v>
      </c>
      <c r="F487" s="47">
        <f>VLOOKUP($A487,'[3]Master From ECAP'!$A:$AJ,6,FALSE)</f>
        <v>2303</v>
      </c>
      <c r="G487" s="47" t="s">
        <v>53</v>
      </c>
      <c r="H487" s="47">
        <f>VLOOKUP($A487,'[3]Master From ECAP'!$A:$AJ,8,FALSE)</f>
        <v>100</v>
      </c>
      <c r="I487" s="47">
        <f>VLOOKUP($A487,'[3]Master From ECAP'!$A:$AJ,9,FALSE)</f>
        <v>0</v>
      </c>
      <c r="J487" s="47">
        <f>VLOOKUP($A487,'[3]Master From ECAP'!$A:$AJ,10,FALSE)</f>
        <v>51897.087999999996</v>
      </c>
      <c r="K487" s="47" t="str">
        <f>VLOOKUP($A487,'[3]Master From ECAP'!$A:$AJ,11,FALSE)</f>
        <v>kWh</v>
      </c>
      <c r="L487" s="47">
        <f>VLOOKUP($A487,'[3]Master From ECAP'!$A:$AJ,12,FALSE)</f>
        <v>0</v>
      </c>
      <c r="M487" s="47" t="s">
        <v>46</v>
      </c>
      <c r="AF487" s="48">
        <f>VLOOKUP($A487,'[3]Calculated Master'!$A:$P,13,FALSE)</f>
        <v>2075.8835199999999</v>
      </c>
      <c r="AG487" s="49">
        <f>IF(F487&gt;0,VLOOKUP($A487,'[3]Calculated Master'!$A:$P,14,FALSE),"")</f>
        <v>22.534652296077574</v>
      </c>
      <c r="AH487" s="49" t="str">
        <f>IF(I487&gt;0,VLOOKUP($A487,'[3]Calculated Master'!$A:$P,15,FALSE),"")</f>
        <v/>
      </c>
      <c r="AI487" s="47" t="str">
        <f>VLOOKUP($A487,'[3]Master From ECAP'!$A:$AJ,35,FALSE)</f>
        <v>BELLR</v>
      </c>
      <c r="AJ487" s="47" t="str">
        <f>VLOOKUP($A487,'[3]Master From ECAP'!$A:$AJ,36,FALSE)</f>
        <v>Outdoor Recreational Facilities</v>
      </c>
    </row>
    <row r="488" spans="1:36" ht="15">
      <c r="A488" s="46" t="s">
        <v>531</v>
      </c>
      <c r="B488" s="47" t="str">
        <f>VLOOKUP(VLOOKUP(A488,'[3]Calculated Master'!A:Z,2,FALSE),'[3]Conversion Factors'!A:C,2,FALSE)</f>
        <v>Other</v>
      </c>
      <c r="C488" s="47" t="str">
        <f>VLOOKUP($A488,'[3]Master From ECAP'!$A:$AJ,3,FALSE)</f>
        <v>70 Montclava Rd.</v>
      </c>
      <c r="D488" s="47" t="str">
        <f>VLOOKUP($A488,'[3]Master From ECAP'!$A:$AJ,4,FALSE)</f>
        <v>North York</v>
      </c>
      <c r="E488" s="47" t="str">
        <f>VLOOKUP($A488,'[3]Master From ECAP'!$A:$AJ,5,FALSE)</f>
        <v>M3M 1N5</v>
      </c>
      <c r="F488" s="47">
        <f>VLOOKUP($A488,'[3]Master From ECAP'!$A:$AJ,6,FALSE)</f>
        <v>42678</v>
      </c>
      <c r="G488" s="47" t="s">
        <v>53</v>
      </c>
      <c r="H488" s="47">
        <f>VLOOKUP($A488,'[3]Master From ECAP'!$A:$AJ,8,FALSE)</f>
        <v>100</v>
      </c>
      <c r="I488" s="47">
        <f>VLOOKUP($A488,'[3]Master From ECAP'!$A:$AJ,9,FALSE)</f>
        <v>0</v>
      </c>
      <c r="J488" s="47">
        <f>VLOOKUP($A488,'[3]Master From ECAP'!$A:$AJ,10,FALSE)</f>
        <v>63.291000000000004</v>
      </c>
      <c r="K488" s="47" t="str">
        <f>VLOOKUP($A488,'[3]Master From ECAP'!$A:$AJ,11,FALSE)</f>
        <v>kWh</v>
      </c>
      <c r="L488" s="47">
        <f>VLOOKUP($A488,'[3]Master From ECAP'!$A:$AJ,12,FALSE)</f>
        <v>0</v>
      </c>
      <c r="M488" s="47" t="s">
        <v>46</v>
      </c>
      <c r="AF488" s="48">
        <f>VLOOKUP($A488,'[3]Calculated Master'!$A:$P,13,FALSE)</f>
        <v>2.5316400000000003</v>
      </c>
      <c r="AG488" s="49">
        <f>IF(F488&gt;0,VLOOKUP($A488,'[3]Calculated Master'!$A:$P,14,FALSE),"")</f>
        <v>1.482995072695534E-3</v>
      </c>
      <c r="AH488" s="49" t="str">
        <f>IF(I488&gt;0,VLOOKUP($A488,'[3]Calculated Master'!$A:$P,15,FALSE),"")</f>
        <v/>
      </c>
      <c r="AI488" s="47" t="str">
        <f>VLOOKUP($A488,'[3]Master From ECAP'!$A:$AJ,35,FALSE)</f>
        <v>BMP</v>
      </c>
      <c r="AJ488" s="47" t="str">
        <f>VLOOKUP($A488,'[3]Master From ECAP'!$A:$AJ,36,FALSE)</f>
        <v>Outdoor Recreational Facilities</v>
      </c>
    </row>
    <row r="489" spans="1:36" ht="15">
      <c r="A489" s="46" t="s">
        <v>532</v>
      </c>
      <c r="B489" s="47" t="str">
        <f>VLOOKUP(VLOOKUP(A489,'[3]Calculated Master'!A:Z,2,FALSE),'[3]Conversion Factors'!A:C,2,FALSE)</f>
        <v>Other</v>
      </c>
      <c r="C489" s="47" t="str">
        <f>VLOOKUP($A489,'[3]Master From ECAP'!$A:$AJ,3,FALSE)</f>
        <v>1075 Eglinton Ave W</v>
      </c>
      <c r="D489" s="47" t="str">
        <f>VLOOKUP($A489,'[3]Master From ECAP'!$A:$AJ,4,FALSE)</f>
        <v>Toronto</v>
      </c>
      <c r="E489" s="47" t="str">
        <f>VLOOKUP($A489,'[3]Master From ECAP'!$A:$AJ,5,FALSE)</f>
        <v>M6C 2E1</v>
      </c>
      <c r="F489" s="47">
        <f>VLOOKUP($A489,'[3]Master From ECAP'!$A:$AJ,6,FALSE)</f>
        <v>61343</v>
      </c>
      <c r="G489" s="47" t="s">
        <v>53</v>
      </c>
      <c r="H489" s="47">
        <f>VLOOKUP($A489,'[3]Master From ECAP'!$A:$AJ,8,FALSE)</f>
        <v>100</v>
      </c>
      <c r="I489" s="47">
        <f>VLOOKUP($A489,'[3]Master From ECAP'!$A:$AJ,9,FALSE)</f>
        <v>0</v>
      </c>
      <c r="J489" s="47">
        <f>VLOOKUP($A489,'[3]Master From ECAP'!$A:$AJ,10,FALSE)</f>
        <v>4080.1380129999998</v>
      </c>
      <c r="K489" s="47" t="str">
        <f>VLOOKUP($A489,'[3]Master From ECAP'!$A:$AJ,11,FALSE)</f>
        <v>kWh</v>
      </c>
      <c r="L489" s="47">
        <f>VLOOKUP($A489,'[3]Master From ECAP'!$A:$AJ,12,FALSE)</f>
        <v>0</v>
      </c>
      <c r="M489" s="47" t="s">
        <v>46</v>
      </c>
      <c r="AF489" s="48">
        <f>VLOOKUP($A489,'[3]Calculated Master'!$A:$P,13,FALSE)</f>
        <v>163.20552051999999</v>
      </c>
      <c r="AG489" s="49">
        <f>IF(F489&gt;0,VLOOKUP($A489,'[3]Calculated Master'!$A:$P,14,FALSE),"")</f>
        <v>6.6513783375039603E-2</v>
      </c>
      <c r="AH489" s="49" t="str">
        <f>IF(I489&gt;0,VLOOKUP($A489,'[3]Calculated Master'!$A:$P,15,FALSE),"")</f>
        <v/>
      </c>
      <c r="AI489" s="47" t="str">
        <f>VLOOKUP($A489,'[3]Master From ECAP'!$A:$AJ,35,FALSE)</f>
        <v>BENN</v>
      </c>
      <c r="AJ489" s="47" t="str">
        <f>VLOOKUP($A489,'[3]Master From ECAP'!$A:$AJ,36,FALSE)</f>
        <v>Outdoor Recreational Facilities</v>
      </c>
    </row>
    <row r="490" spans="1:36" ht="15">
      <c r="A490" s="46" t="s">
        <v>533</v>
      </c>
      <c r="B490" s="47" t="str">
        <f>VLOOKUP(VLOOKUP(A490,'[3]Calculated Master'!A:Z,2,FALSE),'[3]Conversion Factors'!A:C,2,FALSE)</f>
        <v>Other</v>
      </c>
      <c r="C490" s="47" t="str">
        <f>VLOOKUP($A490,'[3]Master From ECAP'!$A:$AJ,3,FALSE)</f>
        <v>45 Wellington St E</v>
      </c>
      <c r="D490" s="47" t="str">
        <f>VLOOKUP($A490,'[3]Master From ECAP'!$A:$AJ,4,FALSE)</f>
        <v>Toronto</v>
      </c>
      <c r="E490" s="47" t="str">
        <f>VLOOKUP($A490,'[3]Master From ECAP'!$A:$AJ,5,FALSE)</f>
        <v>M5E 1C7</v>
      </c>
      <c r="F490" s="47">
        <f>VLOOKUP($A490,'[3]Master From ECAP'!$A:$AJ,6,FALSE)</f>
        <v>38814</v>
      </c>
      <c r="G490" s="47" t="s">
        <v>53</v>
      </c>
      <c r="H490" s="47">
        <f>VLOOKUP($A490,'[3]Master From ECAP'!$A:$AJ,8,FALSE)</f>
        <v>100</v>
      </c>
      <c r="I490" s="47">
        <f>VLOOKUP($A490,'[3]Master From ECAP'!$A:$AJ,9,FALSE)</f>
        <v>0</v>
      </c>
      <c r="J490" s="47">
        <f>VLOOKUP($A490,'[3]Master From ECAP'!$A:$AJ,10,FALSE)</f>
        <v>59808.750549999997</v>
      </c>
      <c r="K490" s="47" t="str">
        <f>VLOOKUP($A490,'[3]Master From ECAP'!$A:$AJ,11,FALSE)</f>
        <v>kWh</v>
      </c>
      <c r="L490" s="47">
        <f>VLOOKUP($A490,'[3]Master From ECAP'!$A:$AJ,12,FALSE)</f>
        <v>0</v>
      </c>
      <c r="M490" s="47" t="s">
        <v>46</v>
      </c>
      <c r="AF490" s="48">
        <f>VLOOKUP($A490,'[3]Calculated Master'!$A:$P,13,FALSE)</f>
        <v>2392.3500220000001</v>
      </c>
      <c r="AG490" s="49">
        <f>IF(F490&gt;0,VLOOKUP($A490,'[3]Calculated Master'!$A:$P,14,FALSE),"")</f>
        <v>1.5409130662422654</v>
      </c>
      <c r="AH490" s="49" t="str">
        <f>IF(I490&gt;0,VLOOKUP($A490,'[3]Calculated Master'!$A:$P,15,FALSE),"")</f>
        <v/>
      </c>
      <c r="AI490" s="47" t="str">
        <f>VLOOKUP($A490,'[3]Master From ECAP'!$A:$AJ,35,FALSE)</f>
        <v>BZP</v>
      </c>
      <c r="AJ490" s="47" t="str">
        <f>VLOOKUP($A490,'[3]Master From ECAP'!$A:$AJ,36,FALSE)</f>
        <v>Outdoor Recreational Facilities</v>
      </c>
    </row>
    <row r="491" spans="1:36" ht="15">
      <c r="A491" s="46" t="s">
        <v>534</v>
      </c>
      <c r="B491" s="47" t="str">
        <f>VLOOKUP(VLOOKUP(A491,'[3]Calculated Master'!A:Z,2,FALSE),'[3]Conversion Factors'!A:C,2,FALSE)</f>
        <v>Other</v>
      </c>
      <c r="C491" s="47" t="str">
        <f>VLOOKUP($A491,'[3]Master From ECAP'!$A:$AJ,3,FALSE)</f>
        <v>401 Beresford Av</v>
      </c>
      <c r="D491" s="47" t="str">
        <f>VLOOKUP($A491,'[3]Master From ECAP'!$A:$AJ,4,FALSE)</f>
        <v>Toronto</v>
      </c>
      <c r="E491" s="47" t="str">
        <f>VLOOKUP($A491,'[3]Master From ECAP'!$A:$AJ,5,FALSE)</f>
        <v>M6S 3B5</v>
      </c>
      <c r="F491" s="47">
        <f>VLOOKUP($A491,'[3]Master From ECAP'!$A:$AJ,6,FALSE)</f>
        <v>183</v>
      </c>
      <c r="G491" s="47" t="s">
        <v>53</v>
      </c>
      <c r="H491" s="47">
        <f>VLOOKUP($A491,'[3]Master From ECAP'!$A:$AJ,8,FALSE)</f>
        <v>100</v>
      </c>
      <c r="I491" s="47">
        <f>VLOOKUP($A491,'[3]Master From ECAP'!$A:$AJ,9,FALSE)</f>
        <v>0</v>
      </c>
      <c r="J491" s="47">
        <f>VLOOKUP($A491,'[3]Master From ECAP'!$A:$AJ,10,FALSE)</f>
        <v>13988.090581</v>
      </c>
      <c r="K491" s="47" t="str">
        <f>VLOOKUP($A491,'[3]Master From ECAP'!$A:$AJ,11,FALSE)</f>
        <v>kWh</v>
      </c>
      <c r="L491" s="47">
        <f>VLOOKUP($A491,'[3]Master From ECAP'!$A:$AJ,12,FALSE)</f>
        <v>0</v>
      </c>
      <c r="M491" s="47" t="s">
        <v>46</v>
      </c>
      <c r="AF491" s="48">
        <f>VLOOKUP($A491,'[3]Calculated Master'!$A:$P,13,FALSE)</f>
        <v>559.52362324000001</v>
      </c>
      <c r="AG491" s="49">
        <f>IF(F491&gt;0,VLOOKUP($A491,'[3]Calculated Master'!$A:$P,14,FALSE),"")</f>
        <v>76.437971938310127</v>
      </c>
      <c r="AH491" s="49" t="str">
        <f>IF(I491&gt;0,VLOOKUP($A491,'[3]Calculated Master'!$A:$P,15,FALSE),"")</f>
        <v/>
      </c>
      <c r="AI491" s="47" t="str">
        <f>VLOOKUP($A491,'[3]Master From ECAP'!$A:$AJ,35,FALSE)</f>
        <v>BRFP</v>
      </c>
      <c r="AJ491" s="47" t="str">
        <f>VLOOKUP($A491,'[3]Master From ECAP'!$A:$AJ,36,FALSE)</f>
        <v>Outdoor Recreational Facilities</v>
      </c>
    </row>
    <row r="492" spans="1:36" ht="15">
      <c r="A492" s="46" t="s">
        <v>535</v>
      </c>
      <c r="B492" s="47" t="str">
        <f>VLOOKUP(VLOOKUP(A492,'[3]Calculated Master'!A:Z,2,FALSE),'[3]Conversion Factors'!A:C,2,FALSE)</f>
        <v>Other</v>
      </c>
      <c r="C492" s="47" t="str">
        <f>VLOOKUP($A492,'[3]Master From ECAP'!$A:$AJ,3,FALSE)</f>
        <v>115 Bestview Dr</v>
      </c>
      <c r="D492" s="47" t="str">
        <f>VLOOKUP($A492,'[3]Master From ECAP'!$A:$AJ,4,FALSE)</f>
        <v>North York</v>
      </c>
      <c r="E492" s="47" t="str">
        <f>VLOOKUP($A492,'[3]Master From ECAP'!$A:$AJ,5,FALSE)</f>
        <v>M2M 2Y1</v>
      </c>
      <c r="F492" s="47">
        <f>VLOOKUP($A492,'[3]Master From ECAP'!$A:$AJ,6,FALSE)</f>
        <v>388803</v>
      </c>
      <c r="G492" s="47" t="s">
        <v>53</v>
      </c>
      <c r="H492" s="47">
        <f>VLOOKUP($A492,'[3]Master From ECAP'!$A:$AJ,8,FALSE)</f>
        <v>100</v>
      </c>
      <c r="I492" s="47">
        <f>VLOOKUP($A492,'[3]Master From ECAP'!$A:$AJ,9,FALSE)</f>
        <v>0</v>
      </c>
      <c r="J492" s="47">
        <f>VLOOKUP($A492,'[3]Master From ECAP'!$A:$AJ,10,FALSE)</f>
        <v>8680.0955489999997</v>
      </c>
      <c r="K492" s="47" t="str">
        <f>VLOOKUP($A492,'[3]Master From ECAP'!$A:$AJ,11,FALSE)</f>
        <v>kWh</v>
      </c>
      <c r="L492" s="47">
        <f>VLOOKUP($A492,'[3]Master From ECAP'!$A:$AJ,12,FALSE)</f>
        <v>0</v>
      </c>
      <c r="M492" s="47" t="s">
        <v>46</v>
      </c>
      <c r="AF492" s="48">
        <f>VLOOKUP($A492,'[3]Calculated Master'!$A:$P,13,FALSE)</f>
        <v>347.20382195999997</v>
      </c>
      <c r="AG492" s="49">
        <f>IF(F492&gt;0,VLOOKUP($A492,'[3]Calculated Master'!$A:$P,14,FALSE),"")</f>
        <v>2.232526939366411E-2</v>
      </c>
      <c r="AH492" s="49" t="str">
        <f>IF(I492&gt;0,VLOOKUP($A492,'[3]Calculated Master'!$A:$P,15,FALSE),"")</f>
        <v/>
      </c>
      <c r="AI492" s="47" t="str">
        <f>VLOOKUP($A492,'[3]Master From ECAP'!$A:$AJ,35,FALSE)</f>
        <v>BVP</v>
      </c>
      <c r="AJ492" s="47" t="str">
        <f>VLOOKUP($A492,'[3]Master From ECAP'!$A:$AJ,36,FALSE)</f>
        <v>Outdoor Recreational Facilities</v>
      </c>
    </row>
    <row r="493" spans="1:36" ht="15">
      <c r="A493" s="46" t="s">
        <v>536</v>
      </c>
      <c r="B493" s="47" t="str">
        <f>VLOOKUP(VLOOKUP(A493,'[3]Calculated Master'!A:Z,2,FALSE),'[3]Conversion Factors'!A:C,2,FALSE)</f>
        <v>Other</v>
      </c>
      <c r="C493" s="47" t="str">
        <f>VLOOKUP($A493,'[3]Master From ECAP'!$A:$AJ,3,FALSE)</f>
        <v>85 Birchmount Rd</v>
      </c>
      <c r="D493" s="47" t="str">
        <f>VLOOKUP($A493,'[3]Master From ECAP'!$A:$AJ,4,FALSE)</f>
        <v>Scarborough</v>
      </c>
      <c r="E493" s="47" t="str">
        <f>VLOOKUP($A493,'[3]Master From ECAP'!$A:$AJ,5,FALSE)</f>
        <v>M1N 3J7</v>
      </c>
      <c r="F493" s="47">
        <f>VLOOKUP($A493,'[3]Master From ECAP'!$A:$AJ,6,FALSE)</f>
        <v>15629</v>
      </c>
      <c r="G493" s="47" t="s">
        <v>53</v>
      </c>
      <c r="H493" s="47">
        <f>VLOOKUP($A493,'[3]Master From ECAP'!$A:$AJ,8,FALSE)</f>
        <v>100</v>
      </c>
      <c r="I493" s="47">
        <f>VLOOKUP($A493,'[3]Master From ECAP'!$A:$AJ,9,FALSE)</f>
        <v>0</v>
      </c>
      <c r="J493" s="47">
        <f>VLOOKUP($A493,'[3]Master From ECAP'!$A:$AJ,10,FALSE)</f>
        <v>127311.655843</v>
      </c>
      <c r="K493" s="47" t="str">
        <f>VLOOKUP($A493,'[3]Master From ECAP'!$A:$AJ,11,FALSE)</f>
        <v>kWh</v>
      </c>
      <c r="L493" s="47">
        <f>VLOOKUP($A493,'[3]Master From ECAP'!$A:$AJ,12,FALSE)</f>
        <v>0</v>
      </c>
      <c r="M493" s="47" t="s">
        <v>46</v>
      </c>
      <c r="AF493" s="48">
        <f>VLOOKUP($A493,'[3]Calculated Master'!$A:$P,13,FALSE)</f>
        <v>5092.4662337199998</v>
      </c>
      <c r="AG493" s="49">
        <f>IF(F493&gt;0,VLOOKUP($A493,'[3]Calculated Master'!$A:$P,14,FALSE),"")</f>
        <v>8.1458945747157632</v>
      </c>
      <c r="AH493" s="49" t="str">
        <f>IF(I493&gt;0,VLOOKUP($A493,'[3]Calculated Master'!$A:$P,15,FALSE),"")</f>
        <v/>
      </c>
      <c r="AI493" s="47" t="str">
        <f>VLOOKUP($A493,'[3]Master From ECAP'!$A:$AJ,35,FALSE)</f>
        <v>BMTS</v>
      </c>
      <c r="AJ493" s="47" t="str">
        <f>VLOOKUP($A493,'[3]Master From ECAP'!$A:$AJ,36,FALSE)</f>
        <v>Outdoor Recreational Facilities</v>
      </c>
    </row>
    <row r="494" spans="1:36" ht="15">
      <c r="A494" s="46" t="s">
        <v>537</v>
      </c>
      <c r="B494" s="47" t="str">
        <f>VLOOKUP(VLOOKUP(A494,'[3]Calculated Master'!A:Z,2,FALSE),'[3]Conversion Factors'!A:C,2,FALSE)</f>
        <v>Other</v>
      </c>
      <c r="C494" s="47" t="str">
        <f>VLOOKUP($A494,'[3]Master From ECAP'!$A:$AJ,3,FALSE)</f>
        <v>31 Dragonfly Cres</v>
      </c>
      <c r="D494" s="47" t="str">
        <f>VLOOKUP($A494,'[3]Master From ECAP'!$A:$AJ,4,FALSE)</f>
        <v>Scarborough</v>
      </c>
      <c r="E494" s="47" t="str">
        <f>VLOOKUP($A494,'[3]Master From ECAP'!$A:$AJ,5,FALSE)</f>
        <v>M1X 1W2</v>
      </c>
      <c r="F494" s="47">
        <f>VLOOKUP($A494,'[3]Master From ECAP'!$A:$AJ,6,FALSE)</f>
        <v>328105</v>
      </c>
      <c r="G494" s="47" t="s">
        <v>53</v>
      </c>
      <c r="H494" s="47">
        <f>VLOOKUP($A494,'[3]Master From ECAP'!$A:$AJ,8,FALSE)</f>
        <v>100</v>
      </c>
      <c r="I494" s="47">
        <f>VLOOKUP($A494,'[3]Master From ECAP'!$A:$AJ,9,FALSE)</f>
        <v>0</v>
      </c>
      <c r="J494" s="47">
        <f>VLOOKUP($A494,'[3]Master From ECAP'!$A:$AJ,10,FALSE)</f>
        <v>6495.4926989999994</v>
      </c>
      <c r="K494" s="47" t="str">
        <f>VLOOKUP($A494,'[3]Master From ECAP'!$A:$AJ,11,FALSE)</f>
        <v>kWh</v>
      </c>
      <c r="L494" s="47">
        <f>VLOOKUP($A494,'[3]Master From ECAP'!$A:$AJ,12,FALSE)</f>
        <v>0</v>
      </c>
      <c r="M494" s="47" t="s">
        <v>46</v>
      </c>
      <c r="AF494" s="48">
        <f>VLOOKUP($A494,'[3]Calculated Master'!$A:$P,13,FALSE)</f>
        <v>259.81970795999996</v>
      </c>
      <c r="AG494" s="49">
        <f>IF(F494&gt;0,VLOOKUP($A494,'[3]Calculated Master'!$A:$P,14,FALSE),"")</f>
        <v>1.9797076434534409E-2</v>
      </c>
      <c r="AH494" s="49" t="str">
        <f>IF(I494&gt;0,VLOOKUP($A494,'[3]Calculated Master'!$A:$P,15,FALSE),"")</f>
        <v/>
      </c>
      <c r="AI494" s="47" t="str">
        <f>VLOOKUP($A494,'[3]Master From ECAP'!$A:$AJ,35,FALSE)</f>
        <v>31DRAGONFLYCRES</v>
      </c>
      <c r="AJ494" s="47" t="str">
        <f>VLOOKUP($A494,'[3]Master From ECAP'!$A:$AJ,36,FALSE)</f>
        <v>Outdoor Recreational Facilities</v>
      </c>
    </row>
    <row r="495" spans="1:36" ht="15">
      <c r="A495" s="46" t="s">
        <v>538</v>
      </c>
      <c r="B495" s="47" t="str">
        <f>VLOOKUP(VLOOKUP(A495,'[3]Calculated Master'!A:Z,2,FALSE),'[3]Conversion Factors'!A:C,2,FALSE)</f>
        <v>Other</v>
      </c>
      <c r="C495" s="47" t="str">
        <f>VLOOKUP($A495,'[3]Master From ECAP'!$A:$AJ,3,FALSE)</f>
        <v>180 Fallingbrook Rd</v>
      </c>
      <c r="D495" s="47" t="str">
        <f>VLOOKUP($A495,'[3]Master From ECAP'!$A:$AJ,4,FALSE)</f>
        <v>Scarborough</v>
      </c>
      <c r="E495" s="47" t="str">
        <f>VLOOKUP($A495,'[3]Master From ECAP'!$A:$AJ,5,FALSE)</f>
        <v>M1N 2T6</v>
      </c>
      <c r="F495" s="47">
        <f>VLOOKUP($A495,'[3]Master From ECAP'!$A:$AJ,6,FALSE)</f>
        <v>1819</v>
      </c>
      <c r="G495" s="47" t="s">
        <v>53</v>
      </c>
      <c r="H495" s="47">
        <f>VLOOKUP($A495,'[3]Master From ECAP'!$A:$AJ,8,FALSE)</f>
        <v>100</v>
      </c>
      <c r="I495" s="47">
        <f>VLOOKUP($A495,'[3]Master From ECAP'!$A:$AJ,9,FALSE)</f>
        <v>0</v>
      </c>
      <c r="J495" s="47">
        <f>VLOOKUP($A495,'[3]Master From ECAP'!$A:$AJ,10,FALSE)</f>
        <v>64317.13538</v>
      </c>
      <c r="K495" s="47" t="str">
        <f>VLOOKUP($A495,'[3]Master From ECAP'!$A:$AJ,11,FALSE)</f>
        <v>kWh</v>
      </c>
      <c r="L495" s="47">
        <f>VLOOKUP($A495,'[3]Master From ECAP'!$A:$AJ,12,FALSE)</f>
        <v>9161</v>
      </c>
      <c r="M495" s="47" t="s">
        <v>46</v>
      </c>
      <c r="AF495" s="48">
        <f>VLOOKUP($A495,'[3]Calculated Master'!$A:$P,13,FALSE)</f>
        <v>19975.745505200004</v>
      </c>
      <c r="AG495" s="49">
        <f>IF(F495&gt;0,VLOOKUP($A495,'[3]Calculated Master'!$A:$P,14,FALSE),"")</f>
        <v>88.525437971551966</v>
      </c>
      <c r="AH495" s="49" t="str">
        <f>IF(I495&gt;0,VLOOKUP($A495,'[3]Calculated Master'!$A:$P,15,FALSE),"")</f>
        <v/>
      </c>
      <c r="AI495" s="47" t="str">
        <f>VLOOKUP($A495,'[3]Master From ECAP'!$A:$AJ,35,FALSE)</f>
        <v>BLAN</v>
      </c>
      <c r="AJ495" s="47" t="str">
        <f>VLOOKUP($A495,'[3]Master From ECAP'!$A:$AJ,36,FALSE)</f>
        <v>Outdoor Recreational Facilities</v>
      </c>
    </row>
    <row r="496" spans="1:36" ht="15">
      <c r="A496" s="46" t="s">
        <v>539</v>
      </c>
      <c r="B496" s="47" t="str">
        <f>VLOOKUP(VLOOKUP(A496,'[3]Calculated Master'!A:Z,2,FALSE),'[3]Conversion Factors'!A:C,2,FALSE)</f>
        <v>Other</v>
      </c>
      <c r="C496" s="47" t="str">
        <f>VLOOKUP($A496,'[3]Master From ECAP'!$A:$AJ,3,FALSE)</f>
        <v>20 Toledo Rd</v>
      </c>
      <c r="D496" s="47" t="str">
        <f>VLOOKUP($A496,'[3]Master From ECAP'!$A:$AJ,4,FALSE)</f>
        <v>Etobicoke</v>
      </c>
      <c r="E496" s="47" t="str">
        <f>VLOOKUP($A496,'[3]Master From ECAP'!$A:$AJ,5,FALSE)</f>
        <v>M9C 2H3</v>
      </c>
      <c r="F496" s="47">
        <f>VLOOKUP($A496,'[3]Master From ECAP'!$A:$AJ,6,FALSE)</f>
        <v>1</v>
      </c>
      <c r="G496" s="47" t="s">
        <v>53</v>
      </c>
      <c r="H496" s="47">
        <f>VLOOKUP($A496,'[3]Master From ECAP'!$A:$AJ,8,FALSE)</f>
        <v>100</v>
      </c>
      <c r="I496" s="47">
        <f>VLOOKUP($A496,'[3]Master From ECAP'!$A:$AJ,9,FALSE)</f>
        <v>0</v>
      </c>
      <c r="J496" s="47">
        <f>VLOOKUP($A496,'[3]Master From ECAP'!$A:$AJ,10,FALSE)</f>
        <v>78431.660399</v>
      </c>
      <c r="K496" s="47" t="str">
        <f>VLOOKUP($A496,'[3]Master From ECAP'!$A:$AJ,11,FALSE)</f>
        <v>kWh</v>
      </c>
      <c r="L496" s="47">
        <f>VLOOKUP($A496,'[3]Master From ECAP'!$A:$AJ,12,FALSE)</f>
        <v>0</v>
      </c>
      <c r="M496" s="47" t="s">
        <v>46</v>
      </c>
      <c r="AF496" s="48">
        <f>VLOOKUP($A496,'[3]Calculated Master'!$A:$P,13,FALSE)</f>
        <v>3137.2664159599999</v>
      </c>
      <c r="AG496" s="49">
        <f>IF(F496&gt;0,VLOOKUP($A496,'[3]Calculated Master'!$A:$P,14,FALSE),"")</f>
        <v>78431.987197584996</v>
      </c>
      <c r="AH496" s="49" t="str">
        <f>IF(I496&gt;0,VLOOKUP($A496,'[3]Calculated Master'!$A:$P,15,FALSE),"")</f>
        <v/>
      </c>
      <c r="AI496" s="47" t="str">
        <f>VLOOKUP($A496,'[3]Master From ECAP'!$A:$AJ,35,FALSE)</f>
        <v>0BLOORD</v>
      </c>
      <c r="AJ496" s="47" t="str">
        <f>VLOOKUP($A496,'[3]Master From ECAP'!$A:$AJ,36,FALSE)</f>
        <v>Outdoor Recreational Facilities</v>
      </c>
    </row>
    <row r="497" spans="1:36" ht="15">
      <c r="A497" s="46" t="s">
        <v>540</v>
      </c>
      <c r="B497" s="47" t="str">
        <f>VLOOKUP(VLOOKUP(A497,'[3]Calculated Master'!A:Z,2,FALSE),'[3]Conversion Factors'!A:C,2,FALSE)</f>
        <v>Other</v>
      </c>
      <c r="C497" s="47" t="str">
        <f>VLOOKUP($A497,'[3]Master From ECAP'!$A:$AJ,3,FALSE)</f>
        <v>19 BLUEHAVEN CRES</v>
      </c>
      <c r="D497" s="47" t="str">
        <f>VLOOKUP($A497,'[3]Master From ECAP'!$A:$AJ,4,FALSE)</f>
        <v>North York</v>
      </c>
      <c r="E497" s="47" t="str">
        <f>VLOOKUP($A497,'[3]Master From ECAP'!$A:$AJ,5,FALSE)</f>
        <v>M9M 1W6</v>
      </c>
      <c r="F497" s="47">
        <f>VLOOKUP($A497,'[3]Master From ECAP'!$A:$AJ,6,FALSE)</f>
        <v>249916</v>
      </c>
      <c r="G497" s="47" t="s">
        <v>53</v>
      </c>
      <c r="H497" s="47">
        <f>VLOOKUP($A497,'[3]Master From ECAP'!$A:$AJ,8,FALSE)</f>
        <v>100</v>
      </c>
      <c r="I497" s="47">
        <f>VLOOKUP($A497,'[3]Master From ECAP'!$A:$AJ,9,FALSE)</f>
        <v>0</v>
      </c>
      <c r="J497" s="47">
        <f>VLOOKUP($A497,'[3]Master From ECAP'!$A:$AJ,10,FALSE)</f>
        <v>22597.265538</v>
      </c>
      <c r="K497" s="47" t="str">
        <f>VLOOKUP($A497,'[3]Master From ECAP'!$A:$AJ,11,FALSE)</f>
        <v>kWh</v>
      </c>
      <c r="L497" s="47">
        <f>VLOOKUP($A497,'[3]Master From ECAP'!$A:$AJ,12,FALSE)</f>
        <v>0</v>
      </c>
      <c r="M497" s="47" t="s">
        <v>46</v>
      </c>
      <c r="AF497" s="48">
        <f>VLOOKUP($A497,'[3]Calculated Master'!$A:$P,13,FALSE)</f>
        <v>903.89062151999997</v>
      </c>
      <c r="AG497" s="49">
        <f>IF(F497&gt;0,VLOOKUP($A497,'[3]Calculated Master'!$A:$P,14,FALSE),"")</f>
        <v>9.0419819832556023E-2</v>
      </c>
      <c r="AH497" s="49" t="str">
        <f>IF(I497&gt;0,VLOOKUP($A497,'[3]Calculated Master'!$A:$P,15,FALSE),"")</f>
        <v/>
      </c>
      <c r="AI497" s="47" t="str">
        <f>VLOOKUP($A497,'[3]Master From ECAP'!$A:$AJ,35,FALSE)</f>
        <v>19BLUEHAVEN</v>
      </c>
      <c r="AJ497" s="47" t="str">
        <f>VLOOKUP($A497,'[3]Master From ECAP'!$A:$AJ,36,FALSE)</f>
        <v>Outdoor Recreational Facilities</v>
      </c>
    </row>
    <row r="498" spans="1:36" ht="15">
      <c r="A498" s="46" t="s">
        <v>541</v>
      </c>
      <c r="B498" s="47" t="str">
        <f>VLOOKUP(VLOOKUP(A498,'[3]Calculated Master'!A:Z,2,FALSE),'[3]Conversion Factors'!A:C,2,FALSE)</f>
        <v>Other</v>
      </c>
      <c r="C498" s="47" t="str">
        <f>VLOOKUP($A498,'[3]Master From ECAP'!$A:$AJ,3,FALSE)</f>
        <v>Bluffers Park</v>
      </c>
      <c r="D498" s="47" t="str">
        <f>VLOOKUP($A498,'[3]Master From ECAP'!$A:$AJ,4,FALSE)</f>
        <v>Scarborough</v>
      </c>
      <c r="E498" s="47" t="str">
        <f>VLOOKUP($A498,'[3]Master From ECAP'!$A:$AJ,5,FALSE)</f>
        <v>M1M 3W3</v>
      </c>
      <c r="F498" s="47">
        <f>VLOOKUP($A498,'[3]Master From ECAP'!$A:$AJ,6,FALSE)</f>
        <v>5253</v>
      </c>
      <c r="G498" s="47" t="s">
        <v>53</v>
      </c>
      <c r="H498" s="47">
        <f>VLOOKUP($A498,'[3]Master From ECAP'!$A:$AJ,8,FALSE)</f>
        <v>100</v>
      </c>
      <c r="I498" s="47">
        <f>VLOOKUP($A498,'[3]Master From ECAP'!$A:$AJ,9,FALSE)</f>
        <v>0</v>
      </c>
      <c r="J498" s="47">
        <f>VLOOKUP($A498,'[3]Master From ECAP'!$A:$AJ,10,FALSE)</f>
        <v>2690518.0631620004</v>
      </c>
      <c r="K498" s="47" t="str">
        <f>VLOOKUP($A498,'[3]Master From ECAP'!$A:$AJ,11,FALSE)</f>
        <v>kWh</v>
      </c>
      <c r="L498" s="47">
        <f>VLOOKUP($A498,'[3]Master From ECAP'!$A:$AJ,12,FALSE)</f>
        <v>0</v>
      </c>
      <c r="M498" s="47" t="s">
        <v>46</v>
      </c>
      <c r="AF498" s="48">
        <f>VLOOKUP($A498,'[3]Calculated Master'!$A:$P,13,FALSE)</f>
        <v>107620.72252648002</v>
      </c>
      <c r="AG498" s="49">
        <f>IF(F498&gt;0,VLOOKUP($A498,'[3]Calculated Master'!$A:$P,14,FALSE),"")</f>
        <v>512.18908693202548</v>
      </c>
      <c r="AH498" s="49" t="str">
        <f>IF(I498&gt;0,VLOOKUP($A498,'[3]Calculated Master'!$A:$P,15,FALSE),"")</f>
        <v/>
      </c>
      <c r="AI498" s="47" t="str">
        <f>VLOOKUP($A498,'[3]Master From ECAP'!$A:$AJ,35,FALSE)</f>
        <v>BLUFF</v>
      </c>
      <c r="AJ498" s="47" t="str">
        <f>VLOOKUP($A498,'[3]Master From ECAP'!$A:$AJ,36,FALSE)</f>
        <v>Outdoor Recreational Facilities</v>
      </c>
    </row>
    <row r="499" spans="1:36" ht="15">
      <c r="A499" s="46" t="s">
        <v>542</v>
      </c>
      <c r="B499" s="47" t="str">
        <f>VLOOKUP(VLOOKUP(A499,'[3]Calculated Master'!A:Z,2,FALSE),'[3]Conversion Factors'!A:C,2,FALSE)</f>
        <v>Other</v>
      </c>
      <c r="C499" s="47" t="str">
        <f>VLOOKUP($A499,'[3]Master From ECAP'!$A:$AJ,3,FALSE)</f>
        <v>70 Bond Ave</v>
      </c>
      <c r="D499" s="47" t="str">
        <f>VLOOKUP($A499,'[3]Master From ECAP'!$A:$AJ,4,FALSE)</f>
        <v>Toronto</v>
      </c>
      <c r="E499" s="47" t="str">
        <f>VLOOKUP($A499,'[3]Master From ECAP'!$A:$AJ,5,FALSE)</f>
        <v>M5B 1X8</v>
      </c>
      <c r="F499" s="47">
        <f>VLOOKUP($A499,'[3]Master From ECAP'!$A:$AJ,6,FALSE)</f>
        <v>1625</v>
      </c>
      <c r="G499" s="47" t="s">
        <v>53</v>
      </c>
      <c r="H499" s="47">
        <f>VLOOKUP($A499,'[3]Master From ECAP'!$A:$AJ,8,FALSE)</f>
        <v>100</v>
      </c>
      <c r="I499" s="47">
        <f>VLOOKUP($A499,'[3]Master From ECAP'!$A:$AJ,9,FALSE)</f>
        <v>0</v>
      </c>
      <c r="J499" s="47">
        <f>VLOOKUP($A499,'[3]Master From ECAP'!$A:$AJ,10,FALSE)</f>
        <v>477997.81788999995</v>
      </c>
      <c r="K499" s="47" t="str">
        <f>VLOOKUP($A499,'[3]Master From ECAP'!$A:$AJ,11,FALSE)</f>
        <v>kWh</v>
      </c>
      <c r="L499" s="47">
        <f>VLOOKUP($A499,'[3]Master From ECAP'!$A:$AJ,12,FALSE)</f>
        <v>0</v>
      </c>
      <c r="M499" s="47" t="s">
        <v>46</v>
      </c>
      <c r="AF499" s="48">
        <f>VLOOKUP($A499,'[3]Calculated Master'!$A:$P,13,FALSE)</f>
        <v>19119.9127156</v>
      </c>
      <c r="AG499" s="49">
        <f>IF(F499&gt;0,VLOOKUP($A499,'[3]Calculated Master'!$A:$P,14,FALSE),"")</f>
        <v>294.15372895235356</v>
      </c>
      <c r="AH499" s="49" t="str">
        <f>IF(I499&gt;0,VLOOKUP($A499,'[3]Calculated Master'!$A:$P,15,FALSE),"")</f>
        <v/>
      </c>
      <c r="AI499" s="47" t="str">
        <f>VLOOKUP($A499,'[3]Master From ECAP'!$A:$AJ,35,FALSE)</f>
        <v>BONP</v>
      </c>
      <c r="AJ499" s="47" t="str">
        <f>VLOOKUP($A499,'[3]Master From ECAP'!$A:$AJ,36,FALSE)</f>
        <v>Outdoor Recreational Facilities</v>
      </c>
    </row>
    <row r="500" spans="1:36" ht="15">
      <c r="A500" s="46" t="s">
        <v>543</v>
      </c>
      <c r="B500" s="47" t="str">
        <f>VLOOKUP(VLOOKUP(A500,'[3]Calculated Master'!A:Z,2,FALSE),'[3]Conversion Factors'!A:C,2,FALSE)</f>
        <v>Other</v>
      </c>
      <c r="C500" s="47" t="str">
        <f>VLOOKUP($A500,'[3]Master From ECAP'!$A:$AJ,3,FALSE)</f>
        <v>30 Elkhorn Dr.</v>
      </c>
      <c r="D500" s="47" t="str">
        <f>VLOOKUP($A500,'[3]Master From ECAP'!$A:$AJ,4,FALSE)</f>
        <v>North York</v>
      </c>
      <c r="E500" s="47" t="str">
        <f>VLOOKUP($A500,'[3]Master From ECAP'!$A:$AJ,5,FALSE)</f>
        <v>M2K 1J3</v>
      </c>
      <c r="F500" s="47">
        <f>VLOOKUP($A500,'[3]Master From ECAP'!$A:$AJ,6,FALSE)</f>
        <v>37200</v>
      </c>
      <c r="G500" s="47" t="s">
        <v>53</v>
      </c>
      <c r="H500" s="47">
        <f>VLOOKUP($A500,'[3]Master From ECAP'!$A:$AJ,8,FALSE)</f>
        <v>100</v>
      </c>
      <c r="I500" s="47">
        <f>VLOOKUP($A500,'[3]Master From ECAP'!$A:$AJ,9,FALSE)</f>
        <v>0</v>
      </c>
      <c r="J500" s="47">
        <f>VLOOKUP($A500,'[3]Master From ECAP'!$A:$AJ,10,FALSE)</f>
        <v>39215.170381000004</v>
      </c>
      <c r="K500" s="47" t="str">
        <f>VLOOKUP($A500,'[3]Master From ECAP'!$A:$AJ,11,FALSE)</f>
        <v>kWh</v>
      </c>
      <c r="L500" s="47">
        <f>VLOOKUP($A500,'[3]Master From ECAP'!$A:$AJ,12,FALSE)</f>
        <v>850.72374300000001</v>
      </c>
      <c r="M500" s="47" t="s">
        <v>46</v>
      </c>
      <c r="AF500" s="48">
        <f>VLOOKUP($A500,'[3]Calculated Master'!$A:$P,13,FALSE)</f>
        <v>3184.7182025796701</v>
      </c>
      <c r="AG500" s="49">
        <f>IF(F500&gt;0,VLOOKUP($A500,'[3]Calculated Master'!$A:$P,14,FALSE),"")</f>
        <v>1.2955970413528963</v>
      </c>
      <c r="AH500" s="49" t="str">
        <f>IF(I500&gt;0,VLOOKUP($A500,'[3]Calculated Master'!$A:$P,15,FALSE),"")</f>
        <v/>
      </c>
      <c r="AI500" s="47" t="str">
        <f>VLOOKUP($A500,'[3]Master From ECAP'!$A:$AJ,35,FALSE)</f>
        <v>PARK</v>
      </c>
      <c r="AJ500" s="47" t="str">
        <f>VLOOKUP($A500,'[3]Master From ECAP'!$A:$AJ,36,FALSE)</f>
        <v>Outdoor Recreational Facilities</v>
      </c>
    </row>
    <row r="501" spans="1:36" ht="15">
      <c r="A501" s="46" t="s">
        <v>544</v>
      </c>
      <c r="B501" s="47" t="str">
        <f>VLOOKUP(VLOOKUP(A501,'[3]Calculated Master'!A:Z,2,FALSE),'[3]Conversion Factors'!A:C,2,FALSE)</f>
        <v>Other</v>
      </c>
      <c r="C501" s="47" t="str">
        <f>VLOOKUP($A501,'[3]Master From ECAP'!$A:$AJ,3,FALSE)</f>
        <v>281 Orton Park Rd</v>
      </c>
      <c r="D501" s="47" t="str">
        <f>VLOOKUP($A501,'[3]Master From ECAP'!$A:$AJ,4,FALSE)</f>
        <v>Scarborough</v>
      </c>
      <c r="E501" s="47" t="str">
        <f>VLOOKUP($A501,'[3]Master From ECAP'!$A:$AJ,5,FALSE)</f>
        <v>M1G 3H4</v>
      </c>
      <c r="F501" s="47">
        <f>VLOOKUP($A501,'[3]Master From ECAP'!$A:$AJ,6,FALSE)</f>
        <v>275157</v>
      </c>
      <c r="G501" s="47" t="s">
        <v>53</v>
      </c>
      <c r="H501" s="47">
        <f>VLOOKUP($A501,'[3]Master From ECAP'!$A:$AJ,8,FALSE)</f>
        <v>100</v>
      </c>
      <c r="I501" s="47">
        <f>VLOOKUP($A501,'[3]Master From ECAP'!$A:$AJ,9,FALSE)</f>
        <v>0</v>
      </c>
      <c r="J501" s="47">
        <f>VLOOKUP($A501,'[3]Master From ECAP'!$A:$AJ,10,FALSE)</f>
        <v>6177.7221749999999</v>
      </c>
      <c r="K501" s="47" t="str">
        <f>VLOOKUP($A501,'[3]Master From ECAP'!$A:$AJ,11,FALSE)</f>
        <v>kWh</v>
      </c>
      <c r="L501" s="47">
        <f>VLOOKUP($A501,'[3]Master From ECAP'!$A:$AJ,12,FALSE)</f>
        <v>0</v>
      </c>
      <c r="M501" s="47" t="s">
        <v>46</v>
      </c>
      <c r="AF501" s="48">
        <f>VLOOKUP($A501,'[3]Calculated Master'!$A:$P,13,FALSE)</f>
        <v>247.10888700000001</v>
      </c>
      <c r="AG501" s="49">
        <f>IF(F501&gt;0,VLOOKUP($A501,'[3]Calculated Master'!$A:$P,14,FALSE),"")</f>
        <v>2.2451719983533264E-2</v>
      </c>
      <c r="AH501" s="49" t="str">
        <f>IF(I501&gt;0,VLOOKUP($A501,'[3]Calculated Master'!$A:$P,15,FALSE),"")</f>
        <v/>
      </c>
      <c r="AI501" s="47" t="str">
        <f>VLOOKUP($A501,'[3]Master From ECAP'!$A:$AJ,35,FALSE)</f>
        <v>281ORT</v>
      </c>
      <c r="AJ501" s="47" t="str">
        <f>VLOOKUP($A501,'[3]Master From ECAP'!$A:$AJ,36,FALSE)</f>
        <v>Outdoor Recreational Facilities</v>
      </c>
    </row>
    <row r="502" spans="1:36" ht="15">
      <c r="A502" s="46" t="s">
        <v>545</v>
      </c>
      <c r="B502" s="47" t="str">
        <f>VLOOKUP(VLOOKUP(A502,'[3]Calculated Master'!A:Z,2,FALSE),'[3]Conversion Factors'!A:C,2,FALSE)</f>
        <v>Other</v>
      </c>
      <c r="C502" s="47" t="str">
        <f>VLOOKUP($A502,'[3]Master From ECAP'!$A:$AJ,3,FALSE)</f>
        <v>75 Wellesworth Dr</v>
      </c>
      <c r="D502" s="47" t="str">
        <f>VLOOKUP($A502,'[3]Master From ECAP'!$A:$AJ,4,FALSE)</f>
        <v>Etobicoke</v>
      </c>
      <c r="E502" s="47" t="str">
        <f>VLOOKUP($A502,'[3]Master From ECAP'!$A:$AJ,5,FALSE)</f>
        <v>M9C 4R4</v>
      </c>
      <c r="F502" s="47">
        <f>VLOOKUP($A502,'[3]Master From ECAP'!$A:$AJ,6,FALSE)</f>
        <v>164246</v>
      </c>
      <c r="G502" s="47" t="s">
        <v>53</v>
      </c>
      <c r="H502" s="47">
        <f>VLOOKUP($A502,'[3]Master From ECAP'!$A:$AJ,8,FALSE)</f>
        <v>100</v>
      </c>
      <c r="I502" s="47">
        <f>VLOOKUP($A502,'[3]Master From ECAP'!$A:$AJ,9,FALSE)</f>
        <v>0</v>
      </c>
      <c r="J502" s="47">
        <f>VLOOKUP($A502,'[3]Master From ECAP'!$A:$AJ,10,FALSE)</f>
        <v>3371.0194240000001</v>
      </c>
      <c r="K502" s="47" t="str">
        <f>VLOOKUP($A502,'[3]Master From ECAP'!$A:$AJ,11,FALSE)</f>
        <v>kWh</v>
      </c>
      <c r="L502" s="47">
        <f>VLOOKUP($A502,'[3]Master From ECAP'!$A:$AJ,12,FALSE)</f>
        <v>0</v>
      </c>
      <c r="M502" s="47" t="s">
        <v>46</v>
      </c>
      <c r="AF502" s="48">
        <f>VLOOKUP($A502,'[3]Calculated Master'!$A:$P,13,FALSE)</f>
        <v>134.84077696</v>
      </c>
      <c r="AG502" s="49">
        <f>IF(F502&gt;0,VLOOKUP($A502,'[3]Calculated Master'!$A:$P,14,FALSE),"")</f>
        <v>2.0524295690088443E-2</v>
      </c>
      <c r="AH502" s="49" t="str">
        <f>IF(I502&gt;0,VLOOKUP($A502,'[3]Calculated Master'!$A:$P,15,FALSE),"")</f>
        <v/>
      </c>
      <c r="AI502" s="47" t="str">
        <f>VLOOKUP($A502,'[3]Master From ECAP'!$A:$AJ,35,FALSE)</f>
        <v>75WELL</v>
      </c>
      <c r="AJ502" s="47" t="str">
        <f>VLOOKUP($A502,'[3]Master From ECAP'!$A:$AJ,36,FALSE)</f>
        <v>Outdoor Recreational Facilities</v>
      </c>
    </row>
    <row r="503" spans="1:36" ht="15">
      <c r="A503" s="46" t="s">
        <v>546</v>
      </c>
      <c r="B503" s="47" t="str">
        <f>VLOOKUP(VLOOKUP(A503,'[3]Calculated Master'!A:Z,2,FALSE),'[3]Conversion Factors'!A:C,2,FALSE)</f>
        <v>Other</v>
      </c>
      <c r="C503" s="47" t="str">
        <f>VLOOKUP($A503,'[3]Master From ECAP'!$A:$AJ,3,FALSE)</f>
        <v>445 Huntingwood Dr</v>
      </c>
      <c r="D503" s="47" t="str">
        <f>VLOOKUP($A503,'[3]Master From ECAP'!$A:$AJ,4,FALSE)</f>
        <v>Scarborough</v>
      </c>
      <c r="E503" s="47" t="str">
        <f>VLOOKUP($A503,'[3]Master From ECAP'!$A:$AJ,5,FALSE)</f>
        <v>M1W 1H6</v>
      </c>
      <c r="F503" s="47">
        <f>VLOOKUP($A503,'[3]Master From ECAP'!$A:$AJ,6,FALSE)</f>
        <v>2433</v>
      </c>
      <c r="G503" s="47" t="s">
        <v>53</v>
      </c>
      <c r="H503" s="47">
        <f>VLOOKUP($A503,'[3]Master From ECAP'!$A:$AJ,8,FALSE)</f>
        <v>100</v>
      </c>
      <c r="I503" s="47">
        <f>VLOOKUP($A503,'[3]Master From ECAP'!$A:$AJ,9,FALSE)</f>
        <v>0</v>
      </c>
      <c r="J503" s="47">
        <f>VLOOKUP($A503,'[3]Master From ECAP'!$A:$AJ,10,FALSE)</f>
        <v>16223.181176</v>
      </c>
      <c r="K503" s="47" t="str">
        <f>VLOOKUP($A503,'[3]Master From ECAP'!$A:$AJ,11,FALSE)</f>
        <v>kWh</v>
      </c>
      <c r="L503" s="47">
        <f>VLOOKUP($A503,'[3]Master From ECAP'!$A:$AJ,12,FALSE)</f>
        <v>0</v>
      </c>
      <c r="M503" s="47" t="s">
        <v>46</v>
      </c>
      <c r="AF503" s="48">
        <f>VLOOKUP($A503,'[3]Calculated Master'!$A:$P,13,FALSE)</f>
        <v>648.92724704</v>
      </c>
      <c r="AG503" s="49">
        <f>IF(F503&gt;0,VLOOKUP($A503,'[3]Calculated Master'!$A:$P,14,FALSE),"")</f>
        <v>6.6680019616063433</v>
      </c>
      <c r="AH503" s="49" t="str">
        <f>IF(I503&gt;0,VLOOKUP($A503,'[3]Calculated Master'!$A:$P,15,FALSE),"")</f>
        <v/>
      </c>
      <c r="AI503" s="47" t="str">
        <f>VLOOKUP($A503,'[3]Master From ECAP'!$A:$AJ,35,FALSE)</f>
        <v>BRID</v>
      </c>
      <c r="AJ503" s="47" t="str">
        <f>VLOOKUP($A503,'[3]Master From ECAP'!$A:$AJ,36,FALSE)</f>
        <v>Outdoor Recreational Facilities</v>
      </c>
    </row>
    <row r="504" spans="1:36" ht="15">
      <c r="A504" s="46" t="s">
        <v>547</v>
      </c>
      <c r="B504" s="47" t="str">
        <f>VLOOKUP(VLOOKUP(A504,'[3]Calculated Master'!A:Z,2,FALSE),'[3]Conversion Factors'!A:C,2,FALSE)</f>
        <v>Other</v>
      </c>
      <c r="C504" s="47" t="str">
        <f>VLOOKUP($A504,'[3]Master From ECAP'!$A:$AJ,3,FALSE)</f>
        <v>435 Brookdale Ave</v>
      </c>
      <c r="D504" s="47" t="str">
        <f>VLOOKUP($A504,'[3]Master From ECAP'!$A:$AJ,4,FALSE)</f>
        <v>Toronto</v>
      </c>
      <c r="E504" s="47" t="str">
        <f>VLOOKUP($A504,'[3]Master From ECAP'!$A:$AJ,5,FALSE)</f>
        <v>M5M 1R5</v>
      </c>
      <c r="F504" s="47">
        <f>VLOOKUP($A504,'[3]Master From ECAP'!$A:$AJ,6,FALSE)</f>
        <v>1</v>
      </c>
      <c r="G504" s="47" t="s">
        <v>53</v>
      </c>
      <c r="H504" s="47">
        <f>VLOOKUP($A504,'[3]Master From ECAP'!$A:$AJ,8,FALSE)</f>
        <v>100</v>
      </c>
      <c r="I504" s="47">
        <f>VLOOKUP($A504,'[3]Master From ECAP'!$A:$AJ,9,FALSE)</f>
        <v>0</v>
      </c>
      <c r="J504" s="47">
        <f>VLOOKUP($A504,'[3]Master From ECAP'!$A:$AJ,10,FALSE)</f>
        <v>490.30614700000001</v>
      </c>
      <c r="K504" s="47" t="str">
        <f>VLOOKUP($A504,'[3]Master From ECAP'!$A:$AJ,11,FALSE)</f>
        <v>kWh</v>
      </c>
      <c r="L504" s="47">
        <f>VLOOKUP($A504,'[3]Master From ECAP'!$A:$AJ,12,FALSE)</f>
        <v>0</v>
      </c>
      <c r="M504" s="47" t="s">
        <v>46</v>
      </c>
      <c r="AF504" s="48">
        <f>VLOOKUP($A504,'[3]Calculated Master'!$A:$P,13,FALSE)</f>
        <v>19.61224588</v>
      </c>
      <c r="AG504" s="49">
        <f>IF(F504&gt;0,VLOOKUP($A504,'[3]Calculated Master'!$A:$P,14,FALSE),"")</f>
        <v>490.30818994227917</v>
      </c>
      <c r="AH504" s="49" t="str">
        <f>IF(I504&gt;0,VLOOKUP($A504,'[3]Calculated Master'!$A:$P,15,FALSE),"")</f>
        <v/>
      </c>
      <c r="AI504" s="47" t="str">
        <f>VLOOKUP($A504,'[3]Master From ECAP'!$A:$AJ,35,FALSE)</f>
        <v>BROOKDP</v>
      </c>
      <c r="AJ504" s="47" t="str">
        <f>VLOOKUP($A504,'[3]Master From ECAP'!$A:$AJ,36,FALSE)</f>
        <v>Outdoor Recreational Facilities</v>
      </c>
    </row>
    <row r="505" spans="1:36" ht="15">
      <c r="A505" s="46" t="s">
        <v>548</v>
      </c>
      <c r="B505" s="47" t="str">
        <f>VLOOKUP(VLOOKUP(A505,'[3]Calculated Master'!A:Z,2,FALSE),'[3]Conversion Factors'!A:C,2,FALSE)</f>
        <v>Other</v>
      </c>
      <c r="C505" s="47" t="str">
        <f>VLOOKUP($A505,'[3]Master From ECAP'!$A:$AJ,3,FALSE)</f>
        <v>161 Burrows Hall Blvd</v>
      </c>
      <c r="D505" s="47" t="str">
        <f>VLOOKUP($A505,'[3]Master From ECAP'!$A:$AJ,4,FALSE)</f>
        <v>Scarborough</v>
      </c>
      <c r="E505" s="47" t="str">
        <f>VLOOKUP($A505,'[3]Master From ECAP'!$A:$AJ,5,FALSE)</f>
        <v>M1B 1M7</v>
      </c>
      <c r="F505" s="47">
        <f>VLOOKUP($A505,'[3]Master From ECAP'!$A:$AJ,6,FALSE)</f>
        <v>1050051</v>
      </c>
      <c r="G505" s="47" t="s">
        <v>53</v>
      </c>
      <c r="H505" s="47">
        <f>VLOOKUP($A505,'[3]Master From ECAP'!$A:$AJ,8,FALSE)</f>
        <v>100</v>
      </c>
      <c r="I505" s="47">
        <f>VLOOKUP($A505,'[3]Master From ECAP'!$A:$AJ,9,FALSE)</f>
        <v>0</v>
      </c>
      <c r="J505" s="47">
        <f>VLOOKUP($A505,'[3]Master From ECAP'!$A:$AJ,10,FALSE)</f>
        <v>9910.514000000001</v>
      </c>
      <c r="K505" s="47" t="str">
        <f>VLOOKUP($A505,'[3]Master From ECAP'!$A:$AJ,11,FALSE)</f>
        <v>kWh</v>
      </c>
      <c r="L505" s="47">
        <f>VLOOKUP($A505,'[3]Master From ECAP'!$A:$AJ,12,FALSE)</f>
        <v>0</v>
      </c>
      <c r="M505" s="47" t="s">
        <v>46</v>
      </c>
      <c r="AF505" s="48">
        <f>VLOOKUP($A505,'[3]Calculated Master'!$A:$P,13,FALSE)</f>
        <v>396.42056000000002</v>
      </c>
      <c r="AG505" s="49">
        <f>IF(F505&gt;0,VLOOKUP($A505,'[3]Calculated Master'!$A:$P,14,FALSE),"")</f>
        <v>9.438165664151869E-3</v>
      </c>
      <c r="AH505" s="49" t="str">
        <f>IF(I505&gt;0,VLOOKUP($A505,'[3]Calculated Master'!$A:$P,15,FALSE),"")</f>
        <v/>
      </c>
      <c r="AI505" s="47" t="str">
        <f>VLOOKUP($A505,'[3]Master From ECAP'!$A:$AJ,35,FALSE)</f>
        <v>0BURRHA</v>
      </c>
      <c r="AJ505" s="47" t="str">
        <f>VLOOKUP($A505,'[3]Master From ECAP'!$A:$AJ,36,FALSE)</f>
        <v>Outdoor Recreational Facilities</v>
      </c>
    </row>
    <row r="506" spans="1:36" ht="15">
      <c r="A506" s="46" t="s">
        <v>549</v>
      </c>
      <c r="B506" s="47" t="str">
        <f>VLOOKUP(VLOOKUP(A506,'[3]Calculated Master'!A:Z,2,FALSE),'[3]Conversion Factors'!A:C,2,FALSE)</f>
        <v>Other</v>
      </c>
      <c r="C506" s="47" t="str">
        <f>VLOOKUP($A506,'[3]Master From ECAP'!$A:$AJ,3,FALSE)</f>
        <v>30 Mulham Pl</v>
      </c>
      <c r="D506" s="47" t="str">
        <f>VLOOKUP($A506,'[3]Master From ECAP'!$A:$AJ,4,FALSE)</f>
        <v>Etobicoke</v>
      </c>
      <c r="E506" s="47" t="str">
        <f>VLOOKUP($A506,'[3]Master From ECAP'!$A:$AJ,5,FALSE)</f>
        <v>M9A 4W1</v>
      </c>
      <c r="F506" s="47">
        <f>VLOOKUP($A506,'[3]Master From ECAP'!$A:$AJ,6,FALSE)</f>
        <v>469629</v>
      </c>
      <c r="G506" s="47" t="s">
        <v>53</v>
      </c>
      <c r="H506" s="47">
        <f>VLOOKUP($A506,'[3]Master From ECAP'!$A:$AJ,8,FALSE)</f>
        <v>100</v>
      </c>
      <c r="I506" s="47">
        <f>VLOOKUP($A506,'[3]Master From ECAP'!$A:$AJ,9,FALSE)</f>
        <v>0</v>
      </c>
      <c r="J506" s="47">
        <f>VLOOKUP($A506,'[3]Master From ECAP'!$A:$AJ,10,FALSE)</f>
        <v>159111.21499800001</v>
      </c>
      <c r="K506" s="47" t="str">
        <f>VLOOKUP($A506,'[3]Master From ECAP'!$A:$AJ,11,FALSE)</f>
        <v>kWh</v>
      </c>
      <c r="L506" s="47">
        <f>VLOOKUP($A506,'[3]Master From ECAP'!$A:$AJ,12,FALSE)</f>
        <v>0</v>
      </c>
      <c r="M506" s="47" t="s">
        <v>46</v>
      </c>
      <c r="AF506" s="48">
        <f>VLOOKUP($A506,'[3]Calculated Master'!$A:$P,13,FALSE)</f>
        <v>6364.4485999200006</v>
      </c>
      <c r="AG506" s="49">
        <f>IF(F506&gt;0,VLOOKUP($A506,'[3]Calculated Master'!$A:$P,14,FALSE),"")</f>
        <v>0.33880334894437064</v>
      </c>
      <c r="AH506" s="49" t="str">
        <f>IF(I506&gt;0,VLOOKUP($A506,'[3]Calculated Master'!$A:$P,15,FALSE),"")</f>
        <v/>
      </c>
      <c r="AI506" s="47" t="str">
        <f>VLOOKUP($A506,'[3]Master From ECAP'!$A:$AJ,35,FALSE)</f>
        <v>BUTTR</v>
      </c>
      <c r="AJ506" s="47" t="str">
        <f>VLOOKUP($A506,'[3]Master From ECAP'!$A:$AJ,36,FALSE)</f>
        <v>Outdoor Recreational Facilities</v>
      </c>
    </row>
    <row r="507" spans="1:36" ht="15">
      <c r="A507" s="46" t="s">
        <v>550</v>
      </c>
      <c r="B507" s="47" t="str">
        <f>VLOOKUP(VLOOKUP(A507,'[3]Calculated Master'!A:Z,2,FALSE),'[3]Conversion Factors'!A:C,2,FALSE)</f>
        <v>Other</v>
      </c>
      <c r="C507" s="47" t="str">
        <f>VLOOKUP($A507,'[3]Master From ECAP'!$A:$AJ,3,FALSE)</f>
        <v>1139 Caledonia Rd</v>
      </c>
      <c r="D507" s="47" t="str">
        <f>VLOOKUP($A507,'[3]Master From ECAP'!$A:$AJ,4,FALSE)</f>
        <v>North York</v>
      </c>
      <c r="E507" s="47" t="str">
        <f>VLOOKUP($A507,'[3]Master From ECAP'!$A:$AJ,5,FALSE)</f>
        <v>M6A 2W9</v>
      </c>
      <c r="F507" s="47">
        <f>VLOOKUP($A507,'[3]Master From ECAP'!$A:$AJ,6,FALSE)</f>
        <v>1765</v>
      </c>
      <c r="G507" s="47" t="s">
        <v>53</v>
      </c>
      <c r="H507" s="47">
        <f>VLOOKUP($A507,'[3]Master From ECAP'!$A:$AJ,8,FALSE)</f>
        <v>100</v>
      </c>
      <c r="I507" s="47">
        <f>VLOOKUP($A507,'[3]Master From ECAP'!$A:$AJ,9,FALSE)</f>
        <v>0</v>
      </c>
      <c r="J507" s="47">
        <f>VLOOKUP($A507,'[3]Master From ECAP'!$A:$AJ,10,FALSE)</f>
        <v>9661.0551290000003</v>
      </c>
      <c r="K507" s="47" t="str">
        <f>VLOOKUP($A507,'[3]Master From ECAP'!$A:$AJ,11,FALSE)</f>
        <v>kWh</v>
      </c>
      <c r="L507" s="47">
        <f>VLOOKUP($A507,'[3]Master From ECAP'!$A:$AJ,12,FALSE)</f>
        <v>0</v>
      </c>
      <c r="M507" s="47" t="s">
        <v>46</v>
      </c>
      <c r="AF507" s="48">
        <f>VLOOKUP($A507,'[3]Calculated Master'!$A:$P,13,FALSE)</f>
        <v>386.44220516000001</v>
      </c>
      <c r="AG507" s="49">
        <f>IF(F507&gt;0,VLOOKUP($A507,'[3]Calculated Master'!$A:$P,14,FALSE),"")</f>
        <v>5.4737084325191896</v>
      </c>
      <c r="AH507" s="49" t="str">
        <f>IF(I507&gt;0,VLOOKUP($A507,'[3]Calculated Master'!$A:$P,15,FALSE),"")</f>
        <v/>
      </c>
      <c r="AI507" s="47" t="str">
        <f>VLOOKUP($A507,'[3]Master From ECAP'!$A:$AJ,35,FALSE)</f>
        <v>CALP</v>
      </c>
      <c r="AJ507" s="47" t="str">
        <f>VLOOKUP($A507,'[3]Master From ECAP'!$A:$AJ,36,FALSE)</f>
        <v>Outdoor Recreational Facilities</v>
      </c>
    </row>
    <row r="508" spans="1:36" ht="15">
      <c r="A508" s="46" t="s">
        <v>551</v>
      </c>
      <c r="B508" s="47" t="str">
        <f>VLOOKUP(VLOOKUP(A508,'[3]Calculated Master'!A:Z,2,FALSE),'[3]Conversion Factors'!A:C,2,FALSE)</f>
        <v>Other</v>
      </c>
      <c r="C508" s="47" t="str">
        <f>VLOOKUP($A508,'[3]Master From ECAP'!$A:$AJ,3,FALSE)</f>
        <v>225 Campbell Av</v>
      </c>
      <c r="D508" s="47" t="str">
        <f>VLOOKUP($A508,'[3]Master From ECAP'!$A:$AJ,4,FALSE)</f>
        <v>Scarborough</v>
      </c>
      <c r="E508" s="47" t="str">
        <f>VLOOKUP($A508,'[3]Master From ECAP'!$A:$AJ,5,FALSE)</f>
        <v>M1P 4N7</v>
      </c>
      <c r="F508" s="47">
        <f>VLOOKUP($A508,'[3]Master From ECAP'!$A:$AJ,6,FALSE)</f>
        <v>1453</v>
      </c>
      <c r="G508" s="47" t="s">
        <v>53</v>
      </c>
      <c r="H508" s="47">
        <f>VLOOKUP($A508,'[3]Master From ECAP'!$A:$AJ,8,FALSE)</f>
        <v>100</v>
      </c>
      <c r="I508" s="47">
        <f>VLOOKUP($A508,'[3]Master From ECAP'!$A:$AJ,9,FALSE)</f>
        <v>0</v>
      </c>
      <c r="J508" s="47">
        <f>VLOOKUP($A508,'[3]Master From ECAP'!$A:$AJ,10,FALSE)</f>
        <v>205673.83432300002</v>
      </c>
      <c r="K508" s="47" t="str">
        <f>VLOOKUP($A508,'[3]Master From ECAP'!$A:$AJ,11,FALSE)</f>
        <v>kWh</v>
      </c>
      <c r="L508" s="47">
        <f>VLOOKUP($A508,'[3]Master From ECAP'!$A:$AJ,12,FALSE)</f>
        <v>0</v>
      </c>
      <c r="M508" s="47" t="s">
        <v>46</v>
      </c>
      <c r="AF508" s="48">
        <f>VLOOKUP($A508,'[3]Calculated Master'!$A:$P,13,FALSE)</f>
        <v>8226.9533729200011</v>
      </c>
      <c r="AG508" s="49">
        <f>IF(F508&gt;0,VLOOKUP($A508,'[3]Calculated Master'!$A:$P,14,FALSE),"")</f>
        <v>141.55174900021314</v>
      </c>
      <c r="AH508" s="49" t="str">
        <f>IF(I508&gt;0,VLOOKUP($A508,'[3]Calculated Master'!$A:$P,15,FALSE),"")</f>
        <v/>
      </c>
      <c r="AI508" s="47" t="str">
        <f>VLOOKUP($A508,'[3]Master From ECAP'!$A:$AJ,35,FALSE)</f>
        <v>CBPG</v>
      </c>
      <c r="AJ508" s="47" t="str">
        <f>VLOOKUP($A508,'[3]Master From ECAP'!$A:$AJ,36,FALSE)</f>
        <v>Outdoor Recreational Facilities</v>
      </c>
    </row>
    <row r="509" spans="1:36" ht="15">
      <c r="A509" s="46" t="s">
        <v>552</v>
      </c>
      <c r="B509" s="47" t="str">
        <f>VLOOKUP(VLOOKUP(A509,'[3]Calculated Master'!A:Z,2,FALSE),'[3]Conversion Factors'!A:C,2,FALSE)</f>
        <v>Other</v>
      </c>
      <c r="C509" s="47" t="str">
        <f>VLOOKUP($A509,'[3]Master From ECAP'!$A:$AJ,3,FALSE)</f>
        <v>95 Fort York Blvd</v>
      </c>
      <c r="D509" s="47" t="str">
        <f>VLOOKUP($A509,'[3]Master From ECAP'!$A:$AJ,4,FALSE)</f>
        <v>Toronto</v>
      </c>
      <c r="E509" s="47" t="str">
        <f>VLOOKUP($A509,'[3]Master From ECAP'!$A:$AJ,5,FALSE)</f>
        <v>M5V 3Y7</v>
      </c>
      <c r="F509" s="47">
        <f>VLOOKUP($A509,'[3]Master From ECAP'!$A:$AJ,6,FALSE)</f>
        <v>334264</v>
      </c>
      <c r="G509" s="47" t="s">
        <v>53</v>
      </c>
      <c r="H509" s="47">
        <f>VLOOKUP($A509,'[3]Master From ECAP'!$A:$AJ,8,FALSE)</f>
        <v>100</v>
      </c>
      <c r="I509" s="47">
        <f>VLOOKUP($A509,'[3]Master From ECAP'!$A:$AJ,9,FALSE)</f>
        <v>0</v>
      </c>
      <c r="J509" s="47">
        <f>VLOOKUP($A509,'[3]Master From ECAP'!$A:$AJ,10,FALSE)</f>
        <v>77265.845522000003</v>
      </c>
      <c r="K509" s="47" t="str">
        <f>VLOOKUP($A509,'[3]Master From ECAP'!$A:$AJ,11,FALSE)</f>
        <v>kWh</v>
      </c>
      <c r="L509" s="47">
        <f>VLOOKUP($A509,'[3]Master From ECAP'!$A:$AJ,12,FALSE)</f>
        <v>0</v>
      </c>
      <c r="M509" s="47" t="s">
        <v>46</v>
      </c>
      <c r="AF509" s="48">
        <f>VLOOKUP($A509,'[3]Calculated Master'!$A:$P,13,FALSE)</f>
        <v>3090.6338208800003</v>
      </c>
      <c r="AG509" s="49">
        <f>IF(F509&gt;0,VLOOKUP($A509,'[3]Calculated Master'!$A:$P,14,FALSE),"")</f>
        <v>0.23115312287001596</v>
      </c>
      <c r="AH509" s="49" t="str">
        <f>IF(I509&gt;0,VLOOKUP($A509,'[3]Calculated Master'!$A:$P,15,FALSE),"")</f>
        <v/>
      </c>
      <c r="AI509" s="47" t="str">
        <f>VLOOKUP($A509,'[3]Master From ECAP'!$A:$AJ,35,FALSE)</f>
        <v>CANOE</v>
      </c>
      <c r="AJ509" s="47" t="str">
        <f>VLOOKUP($A509,'[3]Master From ECAP'!$A:$AJ,36,FALSE)</f>
        <v>Outdoor Recreational Facilities</v>
      </c>
    </row>
    <row r="510" spans="1:36" ht="15">
      <c r="A510" s="46" t="s">
        <v>553</v>
      </c>
      <c r="B510" s="47" t="str">
        <f>VLOOKUP(VLOOKUP(A510,'[3]Calculated Master'!A:Z,2,FALSE),'[3]Conversion Factors'!A:C,2,FALSE)</f>
        <v>Other</v>
      </c>
      <c r="C510" s="47" t="str">
        <f>VLOOKUP($A510,'[3]Master From ECAP'!$A:$AJ,3,FALSE)</f>
        <v>60 Edith Ave</v>
      </c>
      <c r="D510" s="47" t="str">
        <f>VLOOKUP($A510,'[3]Master From ECAP'!$A:$AJ,4,FALSE)</f>
        <v>Toronto</v>
      </c>
      <c r="E510" s="47" t="str">
        <f>VLOOKUP($A510,'[3]Master From ECAP'!$A:$AJ,5,FALSE)</f>
        <v>M6P 3T5</v>
      </c>
      <c r="F510" s="47">
        <f>VLOOKUP($A510,'[3]Master From ECAP'!$A:$AJ,6,FALSE)</f>
        <v>506</v>
      </c>
      <c r="G510" s="47" t="s">
        <v>53</v>
      </c>
      <c r="H510" s="47">
        <f>VLOOKUP($A510,'[3]Master From ECAP'!$A:$AJ,8,FALSE)</f>
        <v>100</v>
      </c>
      <c r="I510" s="47">
        <f>VLOOKUP($A510,'[3]Master From ECAP'!$A:$AJ,9,FALSE)</f>
        <v>0</v>
      </c>
      <c r="J510" s="47">
        <f>VLOOKUP($A510,'[3]Master From ECAP'!$A:$AJ,10,FALSE)</f>
        <v>7278.6092099999996</v>
      </c>
      <c r="K510" s="47" t="str">
        <f>VLOOKUP($A510,'[3]Master From ECAP'!$A:$AJ,11,FALSE)</f>
        <v>kWh</v>
      </c>
      <c r="L510" s="47">
        <f>VLOOKUP($A510,'[3]Master From ECAP'!$A:$AJ,12,FALSE)</f>
        <v>0</v>
      </c>
      <c r="M510" s="47" t="s">
        <v>46</v>
      </c>
      <c r="AF510" s="48">
        <f>VLOOKUP($A510,'[3]Calculated Master'!$A:$P,13,FALSE)</f>
        <v>291.14436840000002</v>
      </c>
      <c r="AG510" s="49">
        <f>IF(F510&gt;0,VLOOKUP($A510,'[3]Calculated Master'!$A:$P,14,FALSE),"")</f>
        <v>14.384663117664772</v>
      </c>
      <c r="AH510" s="49" t="str">
        <f>IF(I510&gt;0,VLOOKUP($A510,'[3]Calculated Master'!$A:$P,15,FALSE),"")</f>
        <v/>
      </c>
      <c r="AI510" s="47" t="str">
        <f>VLOOKUP($A510,'[3]Master From ECAP'!$A:$AJ,35,FALSE)</f>
        <v>CARLP</v>
      </c>
      <c r="AJ510" s="47" t="str">
        <f>VLOOKUP($A510,'[3]Master From ECAP'!$A:$AJ,36,FALSE)</f>
        <v>Outdoor Recreational Facilities</v>
      </c>
    </row>
    <row r="511" spans="1:36" ht="15">
      <c r="A511" s="46" t="s">
        <v>554</v>
      </c>
      <c r="B511" s="47" t="str">
        <f>VLOOKUP(VLOOKUP(A511,'[3]Calculated Master'!A:Z,2,FALSE),'[3]Conversion Factors'!A:C,2,FALSE)</f>
        <v>Other</v>
      </c>
      <c r="C511" s="47" t="str">
        <f>VLOOKUP($A511,'[3]Master From ECAP'!$A:$AJ,3,FALSE)</f>
        <v>2 Carr St</v>
      </c>
      <c r="D511" s="47" t="str">
        <f>VLOOKUP($A511,'[3]Master From ECAP'!$A:$AJ,4,FALSE)</f>
        <v>Toronto</v>
      </c>
      <c r="E511" s="47" t="str">
        <f>VLOOKUP($A511,'[3]Master From ECAP'!$A:$AJ,5,FALSE)</f>
        <v>M5T 2M6</v>
      </c>
      <c r="F511" s="47">
        <f>VLOOKUP($A511,'[3]Master From ECAP'!$A:$AJ,6,FALSE)</f>
        <v>194</v>
      </c>
      <c r="G511" s="47" t="s">
        <v>53</v>
      </c>
      <c r="H511" s="47">
        <f>VLOOKUP($A511,'[3]Master From ECAP'!$A:$AJ,8,FALSE)</f>
        <v>100</v>
      </c>
      <c r="I511" s="47">
        <f>VLOOKUP($A511,'[3]Master From ECAP'!$A:$AJ,9,FALSE)</f>
        <v>0</v>
      </c>
      <c r="J511" s="47">
        <f>VLOOKUP($A511,'[3]Master From ECAP'!$A:$AJ,10,FALSE)</f>
        <v>21.630001000000004</v>
      </c>
      <c r="K511" s="47" t="str">
        <f>VLOOKUP($A511,'[3]Master From ECAP'!$A:$AJ,11,FALSE)</f>
        <v>kWh</v>
      </c>
      <c r="L511" s="47">
        <f>VLOOKUP($A511,'[3]Master From ECAP'!$A:$AJ,12,FALSE)</f>
        <v>0</v>
      </c>
      <c r="M511" s="47" t="s">
        <v>46</v>
      </c>
      <c r="AF511" s="48">
        <f>VLOOKUP($A511,'[3]Calculated Master'!$A:$P,13,FALSE)</f>
        <v>0.86520004000000017</v>
      </c>
      <c r="AG511" s="49">
        <f>IF(F511&gt;0,VLOOKUP($A511,'[3]Calculated Master'!$A:$P,14,FALSE),"")</f>
        <v>0.11149531507734109</v>
      </c>
      <c r="AH511" s="49" t="str">
        <f>IF(I511&gt;0,VLOOKUP($A511,'[3]Calculated Master'!$A:$P,15,FALSE),"")</f>
        <v/>
      </c>
      <c r="AI511" s="47" t="str">
        <f>VLOOKUP($A511,'[3]Master From ECAP'!$A:$AJ,35,FALSE)</f>
        <v>CRSP</v>
      </c>
      <c r="AJ511" s="47" t="str">
        <f>VLOOKUP($A511,'[3]Master From ECAP'!$A:$AJ,36,FALSE)</f>
        <v>Outdoor Recreational Facilities</v>
      </c>
    </row>
    <row r="512" spans="1:36" ht="15">
      <c r="A512" s="46" t="s">
        <v>555</v>
      </c>
      <c r="B512" s="47" t="str">
        <f>VLOOKUP(VLOOKUP(A512,'[3]Calculated Master'!A:Z,2,FALSE),'[3]Conversion Factors'!A:C,2,FALSE)</f>
        <v>Other</v>
      </c>
      <c r="C512" s="47" t="str">
        <f>VLOOKUP($A512,'[3]Master From ECAP'!$A:$AJ,3,FALSE)</f>
        <v>240 Cassandra Blvd</v>
      </c>
      <c r="D512" s="47" t="str">
        <f>VLOOKUP($A512,'[3]Master From ECAP'!$A:$AJ,4,FALSE)</f>
        <v>North York</v>
      </c>
      <c r="E512" s="47" t="str">
        <f>VLOOKUP($A512,'[3]Master From ECAP'!$A:$AJ,5,FALSE)</f>
        <v>M3A 1V3</v>
      </c>
      <c r="F512" s="47">
        <f>VLOOKUP($A512,'[3]Master From ECAP'!$A:$AJ,6,FALSE)</f>
        <v>861</v>
      </c>
      <c r="G512" s="47" t="s">
        <v>53</v>
      </c>
      <c r="H512" s="47">
        <f>VLOOKUP($A512,'[3]Master From ECAP'!$A:$AJ,8,FALSE)</f>
        <v>100</v>
      </c>
      <c r="I512" s="47">
        <f>VLOOKUP($A512,'[3]Master From ECAP'!$A:$AJ,9,FALSE)</f>
        <v>0</v>
      </c>
      <c r="J512" s="47">
        <f>VLOOKUP($A512,'[3]Master From ECAP'!$A:$AJ,10,FALSE)</f>
        <v>138468.95480499999</v>
      </c>
      <c r="K512" s="47" t="str">
        <f>VLOOKUP($A512,'[3]Master From ECAP'!$A:$AJ,11,FALSE)</f>
        <v>kWh</v>
      </c>
      <c r="L512" s="47">
        <f>VLOOKUP($A512,'[3]Master From ECAP'!$A:$AJ,12,FALSE)</f>
        <v>0</v>
      </c>
      <c r="M512" s="47" t="s">
        <v>46</v>
      </c>
      <c r="AF512" s="48">
        <f>VLOOKUP($A512,'[3]Calculated Master'!$A:$P,13,FALSE)</f>
        <v>5538.7581921999999</v>
      </c>
      <c r="AG512" s="49">
        <f>IF(F512&gt;0,VLOOKUP($A512,'[3]Calculated Master'!$A:$P,14,FALSE),"")</f>
        <v>160.82407869800036</v>
      </c>
      <c r="AH512" s="49" t="str">
        <f>IF(I512&gt;0,VLOOKUP($A512,'[3]Calculated Master'!$A:$P,15,FALSE),"")</f>
        <v/>
      </c>
      <c r="AI512" s="47" t="str">
        <f>VLOOKUP($A512,'[3]Master From ECAP'!$A:$AJ,35,FALSE)</f>
        <v>BBKP</v>
      </c>
      <c r="AJ512" s="47" t="str">
        <f>VLOOKUP($A512,'[3]Master From ECAP'!$A:$AJ,36,FALSE)</f>
        <v>Outdoor Recreational Facilities</v>
      </c>
    </row>
    <row r="513" spans="1:36" ht="15">
      <c r="A513" s="46" t="s">
        <v>556</v>
      </c>
      <c r="B513" s="47" t="str">
        <f>VLOOKUP(VLOOKUP(A513,'[3]Calculated Master'!A:Z,2,FALSE),'[3]Conversion Factors'!A:C,2,FALSE)</f>
        <v>Other</v>
      </c>
      <c r="C513" s="47" t="str">
        <f>VLOOKUP($A513,'[3]Master From ECAP'!$A:$AJ,3,FALSE)</f>
        <v>69 Cassels Ave</v>
      </c>
      <c r="D513" s="47" t="str">
        <f>VLOOKUP($A513,'[3]Master From ECAP'!$A:$AJ,4,FALSE)</f>
        <v>Toronto</v>
      </c>
      <c r="E513" s="47" t="str">
        <f>VLOOKUP($A513,'[3]Master From ECAP'!$A:$AJ,5,FALSE)</f>
        <v>M6P 1C3</v>
      </c>
      <c r="F513" s="47">
        <f>VLOOKUP($A513,'[3]Master From ECAP'!$A:$AJ,6,FALSE)</f>
        <v>183</v>
      </c>
      <c r="G513" s="47" t="s">
        <v>53</v>
      </c>
      <c r="H513" s="47">
        <f>VLOOKUP($A513,'[3]Master From ECAP'!$A:$AJ,8,FALSE)</f>
        <v>100</v>
      </c>
      <c r="I513" s="47">
        <f>VLOOKUP($A513,'[3]Master From ECAP'!$A:$AJ,9,FALSE)</f>
        <v>0</v>
      </c>
      <c r="J513" s="47">
        <f>VLOOKUP($A513,'[3]Master From ECAP'!$A:$AJ,10,FALSE)</f>
        <v>1363.401353</v>
      </c>
      <c r="K513" s="47" t="str">
        <f>VLOOKUP($A513,'[3]Master From ECAP'!$A:$AJ,11,FALSE)</f>
        <v>kWh</v>
      </c>
      <c r="L513" s="47">
        <f>VLOOKUP($A513,'[3]Master From ECAP'!$A:$AJ,12,FALSE)</f>
        <v>0</v>
      </c>
      <c r="M513" s="47" t="s">
        <v>46</v>
      </c>
      <c r="AF513" s="48">
        <f>VLOOKUP($A513,'[3]Calculated Master'!$A:$P,13,FALSE)</f>
        <v>54.536054120000003</v>
      </c>
      <c r="AG513" s="49">
        <f>IF(F513&gt;0,VLOOKUP($A513,'[3]Calculated Master'!$A:$P,14,FALSE),"")</f>
        <v>7.450311660322245</v>
      </c>
      <c r="AH513" s="49" t="str">
        <f>IF(I513&gt;0,VLOOKUP($A513,'[3]Calculated Master'!$A:$P,15,FALSE),"")</f>
        <v/>
      </c>
      <c r="AI513" s="47" t="str">
        <f>VLOOKUP($A513,'[3]Master From ECAP'!$A:$AJ,35,FALSE)</f>
        <v>CSPG</v>
      </c>
      <c r="AJ513" s="47" t="str">
        <f>VLOOKUP($A513,'[3]Master From ECAP'!$A:$AJ,36,FALSE)</f>
        <v>Outdoor Recreational Facilities</v>
      </c>
    </row>
    <row r="514" spans="1:36" ht="15">
      <c r="A514" s="46" t="s">
        <v>557</v>
      </c>
      <c r="B514" s="47" t="str">
        <f>VLOOKUP(VLOOKUP(A514,'[3]Calculated Master'!A:Z,2,FALSE),'[3]Conversion Factors'!A:C,2,FALSE)</f>
        <v>Other</v>
      </c>
      <c r="C514" s="47" t="str">
        <f>VLOOKUP($A514,'[3]Master From ECAP'!$A:$AJ,3,FALSE)</f>
        <v>78 Mutual St</v>
      </c>
      <c r="D514" s="47" t="str">
        <f>VLOOKUP($A514,'[3]Master From ECAP'!$A:$AJ,4,FALSE)</f>
        <v>Toronto</v>
      </c>
      <c r="E514" s="47" t="str">
        <f>VLOOKUP($A514,'[3]Master From ECAP'!$A:$AJ,5,FALSE)</f>
        <v>M5B 2A9</v>
      </c>
      <c r="F514" s="47">
        <f>VLOOKUP($A514,'[3]Master From ECAP'!$A:$AJ,6,FALSE)</f>
        <v>958095</v>
      </c>
      <c r="G514" s="47" t="s">
        <v>53</v>
      </c>
      <c r="H514" s="47">
        <f>VLOOKUP($A514,'[3]Master From ECAP'!$A:$AJ,8,FALSE)</f>
        <v>100</v>
      </c>
      <c r="I514" s="47">
        <f>VLOOKUP($A514,'[3]Master From ECAP'!$A:$AJ,9,FALSE)</f>
        <v>0</v>
      </c>
      <c r="J514" s="47">
        <f>VLOOKUP($A514,'[3]Master From ECAP'!$A:$AJ,10,FALSE)</f>
        <v>5053.6244489999999</v>
      </c>
      <c r="K514" s="47" t="str">
        <f>VLOOKUP($A514,'[3]Master From ECAP'!$A:$AJ,11,FALSE)</f>
        <v>kWh</v>
      </c>
      <c r="L514" s="47">
        <f>VLOOKUP($A514,'[3]Master From ECAP'!$A:$AJ,12,FALSE)</f>
        <v>0</v>
      </c>
      <c r="M514" s="47" t="s">
        <v>46</v>
      </c>
      <c r="AF514" s="48">
        <f>VLOOKUP($A514,'[3]Calculated Master'!$A:$P,13,FALSE)</f>
        <v>202.14497796000001</v>
      </c>
      <c r="AG514" s="49">
        <f>IF(F514&gt;0,VLOOKUP($A514,'[3]Calculated Master'!$A:$P,14,FALSE),"")</f>
        <v>5.2746810136453451E-3</v>
      </c>
      <c r="AH514" s="49" t="str">
        <f>IF(I514&gt;0,VLOOKUP($A514,'[3]Calculated Master'!$A:$P,15,FALSE),"")</f>
        <v/>
      </c>
      <c r="AI514" s="47" t="str">
        <f>VLOOKUP($A514,'[3]Master From ECAP'!$A:$AJ,35,FALSE)</f>
        <v>78MUT</v>
      </c>
      <c r="AJ514" s="47" t="str">
        <f>VLOOKUP($A514,'[3]Master From ECAP'!$A:$AJ,36,FALSE)</f>
        <v>Outdoor Recreational Facilities</v>
      </c>
    </row>
    <row r="515" spans="1:36" ht="15">
      <c r="A515" s="46" t="s">
        <v>558</v>
      </c>
      <c r="B515" s="47" t="str">
        <f>VLOOKUP(VLOOKUP(A515,'[3]Calculated Master'!A:Z,2,FALSE),'[3]Conversion Factors'!A:C,2,FALSE)</f>
        <v>Other</v>
      </c>
      <c r="C515" s="47" t="str">
        <f>VLOOKUP($A515,'[3]Master From ECAP'!$A:$AJ,3,FALSE)</f>
        <v>353 Albany Av Park</v>
      </c>
      <c r="D515" s="47" t="str">
        <f>VLOOKUP($A515,'[3]Master From ECAP'!$A:$AJ,4,FALSE)</f>
        <v>Toronto</v>
      </c>
      <c r="E515" s="47" t="str">
        <f>VLOOKUP($A515,'[3]Master From ECAP'!$A:$AJ,5,FALSE)</f>
        <v>M5R 3E2</v>
      </c>
      <c r="F515" s="47">
        <f>VLOOKUP($A515,'[3]Master From ECAP'!$A:$AJ,6,FALSE)</f>
        <v>183</v>
      </c>
      <c r="G515" s="47" t="s">
        <v>53</v>
      </c>
      <c r="H515" s="47">
        <f>VLOOKUP($A515,'[3]Master From ECAP'!$A:$AJ,8,FALSE)</f>
        <v>100</v>
      </c>
      <c r="I515" s="47">
        <f>VLOOKUP($A515,'[3]Master From ECAP'!$A:$AJ,9,FALSE)</f>
        <v>0</v>
      </c>
      <c r="J515" s="47">
        <f>VLOOKUP($A515,'[3]Master From ECAP'!$A:$AJ,10,FALSE)</f>
        <v>36.877682</v>
      </c>
      <c r="K515" s="47" t="str">
        <f>VLOOKUP($A515,'[3]Master From ECAP'!$A:$AJ,11,FALSE)</f>
        <v>kWh</v>
      </c>
      <c r="L515" s="47">
        <f>VLOOKUP($A515,'[3]Master From ECAP'!$A:$AJ,12,FALSE)</f>
        <v>0</v>
      </c>
      <c r="M515" s="47" t="s">
        <v>46</v>
      </c>
      <c r="AF515" s="48">
        <f>VLOOKUP($A515,'[3]Calculated Master'!$A:$P,13,FALSE)</f>
        <v>1.47510728</v>
      </c>
      <c r="AG515" s="49">
        <f>IF(F515&gt;0,VLOOKUP($A515,'[3]Calculated Master'!$A:$P,14,FALSE),"")</f>
        <v>0.20151822763392532</v>
      </c>
      <c r="AH515" s="49" t="str">
        <f>IF(I515&gt;0,VLOOKUP($A515,'[3]Calculated Master'!$A:$P,15,FALSE),"")</f>
        <v/>
      </c>
      <c r="AI515" s="47" t="str">
        <f>VLOOKUP($A515,'[3]Master From ECAP'!$A:$AJ,35,FALSE)</f>
        <v>CTPG</v>
      </c>
      <c r="AJ515" s="47" t="str">
        <f>VLOOKUP($A515,'[3]Master From ECAP'!$A:$AJ,36,FALSE)</f>
        <v>Outdoor Recreational Facilities</v>
      </c>
    </row>
    <row r="516" spans="1:36" ht="15">
      <c r="A516" s="46" t="s">
        <v>559</v>
      </c>
      <c r="B516" s="47" t="str">
        <f>VLOOKUP(VLOOKUP(A516,'[3]Calculated Master'!A:Z,2,FALSE),'[3]Conversion Factors'!A:C,2,FALSE)</f>
        <v>Other</v>
      </c>
      <c r="C516" s="47" t="str">
        <f>VLOOKUP($A516,'[3]Master From ECAP'!$A:$AJ,3,FALSE)</f>
        <v>56 Centennial Park Blvd</v>
      </c>
      <c r="D516" s="47" t="str">
        <f>VLOOKUP($A516,'[3]Master From ECAP'!$A:$AJ,4,FALSE)</f>
        <v>Etobicoke</v>
      </c>
      <c r="E516" s="47" t="str">
        <f>VLOOKUP($A516,'[3]Master From ECAP'!$A:$AJ,5,FALSE)</f>
        <v>M9C 5N3</v>
      </c>
      <c r="F516" s="47">
        <f>VLOOKUP($A516,'[3]Master From ECAP'!$A:$AJ,6,FALSE)</f>
        <v>23073615</v>
      </c>
      <c r="G516" s="47" t="s">
        <v>53</v>
      </c>
      <c r="H516" s="47">
        <f>VLOOKUP($A516,'[3]Master From ECAP'!$A:$AJ,8,FALSE)</f>
        <v>168</v>
      </c>
      <c r="I516" s="47">
        <f>VLOOKUP($A516,'[3]Master From ECAP'!$A:$AJ,9,FALSE)</f>
        <v>0</v>
      </c>
      <c r="J516" s="47">
        <f>VLOOKUP($A516,'[3]Master From ECAP'!$A:$AJ,10,FALSE)</f>
        <v>125123.67822799999</v>
      </c>
      <c r="K516" s="47" t="str">
        <f>VLOOKUP($A516,'[3]Master From ECAP'!$A:$AJ,11,FALSE)</f>
        <v>kWh</v>
      </c>
      <c r="L516" s="47">
        <f>VLOOKUP($A516,'[3]Master From ECAP'!$A:$AJ,12,FALSE)</f>
        <v>0</v>
      </c>
      <c r="M516" s="47" t="s">
        <v>46</v>
      </c>
      <c r="AF516" s="48">
        <f>VLOOKUP($A516,'[3]Calculated Master'!$A:$P,13,FALSE)</f>
        <v>5004.9471291199998</v>
      </c>
      <c r="AG516" s="49">
        <f>IF(F516&gt;0,VLOOKUP($A516,'[3]Calculated Master'!$A:$P,14,FALSE),"")</f>
        <v>5.4228260104304971E-3</v>
      </c>
      <c r="AH516" s="49" t="str">
        <f>IF(I516&gt;0,VLOOKUP($A516,'[3]Calculated Master'!$A:$P,15,FALSE),"")</f>
        <v/>
      </c>
      <c r="AI516" s="47" t="str">
        <f>VLOOKUP($A516,'[3]Master From ECAP'!$A:$AJ,35,FALSE)</f>
        <v>56CENT</v>
      </c>
      <c r="AJ516" s="47" t="str">
        <f>VLOOKUP($A516,'[3]Master From ECAP'!$A:$AJ,36,FALSE)</f>
        <v>Outdoor Recreational Facilities</v>
      </c>
    </row>
    <row r="517" spans="1:36" ht="15">
      <c r="A517" s="46" t="s">
        <v>560</v>
      </c>
      <c r="B517" s="47" t="str">
        <f>VLOOKUP(VLOOKUP(A517,'[3]Calculated Master'!A:Z,2,FALSE),'[3]Conversion Factors'!A:C,2,FALSE)</f>
        <v>Other</v>
      </c>
      <c r="C517" s="47" t="str">
        <f>VLOOKUP($A517,'[3]Master From ECAP'!$A:$AJ,3,FALSE)</f>
        <v>256 Centennial Pk Rd</v>
      </c>
      <c r="D517" s="47" t="str">
        <f>VLOOKUP($A517,'[3]Master From ECAP'!$A:$AJ,4,FALSE)</f>
        <v>Etobicoke</v>
      </c>
      <c r="E517" s="47" t="str">
        <f>VLOOKUP($A517,'[3]Master From ECAP'!$A:$AJ,5,FALSE)</f>
        <v>M9C 5N3</v>
      </c>
      <c r="F517" s="47">
        <f>VLOOKUP($A517,'[3]Master From ECAP'!$A:$AJ,6,FALSE)</f>
        <v>7621</v>
      </c>
      <c r="G517" s="47" t="s">
        <v>53</v>
      </c>
      <c r="H517" s="47">
        <f>VLOOKUP($A517,'[3]Master From ECAP'!$A:$AJ,8,FALSE)</f>
        <v>100</v>
      </c>
      <c r="I517" s="47">
        <f>VLOOKUP($A517,'[3]Master From ECAP'!$A:$AJ,9,FALSE)</f>
        <v>0</v>
      </c>
      <c r="J517" s="47">
        <f>VLOOKUP($A517,'[3]Master From ECAP'!$A:$AJ,10,FALSE)</f>
        <v>188774.70050099998</v>
      </c>
      <c r="K517" s="47" t="str">
        <f>VLOOKUP($A517,'[3]Master From ECAP'!$A:$AJ,11,FALSE)</f>
        <v>kWh</v>
      </c>
      <c r="L517" s="47">
        <f>VLOOKUP($A517,'[3]Master From ECAP'!$A:$AJ,12,FALSE)</f>
        <v>0</v>
      </c>
      <c r="M517" s="47" t="s">
        <v>46</v>
      </c>
      <c r="AF517" s="48">
        <f>VLOOKUP($A517,'[3]Calculated Master'!$A:$P,13,FALSE)</f>
        <v>7550.9880200399994</v>
      </c>
      <c r="AG517" s="49">
        <f>IF(F517&gt;0,VLOOKUP($A517,'[3]Calculated Master'!$A:$P,14,FALSE),"")</f>
        <v>24.770435252887033</v>
      </c>
      <c r="AH517" s="49" t="str">
        <f>IF(I517&gt;0,VLOOKUP($A517,'[3]Calculated Master'!$A:$P,15,FALSE),"")</f>
        <v/>
      </c>
      <c r="AI517" s="47" t="str">
        <f>VLOOKUP($A517,'[3]Master From ECAP'!$A:$AJ,35,FALSE)</f>
        <v>CTSC</v>
      </c>
      <c r="AJ517" s="47" t="str">
        <f>VLOOKUP($A517,'[3]Master From ECAP'!$A:$AJ,36,FALSE)</f>
        <v>Outdoor Recreational Facilities</v>
      </c>
    </row>
    <row r="518" spans="1:36" ht="15">
      <c r="A518" s="46" t="s">
        <v>561</v>
      </c>
      <c r="B518" s="47" t="str">
        <f>VLOOKUP(VLOOKUP(A518,'[3]Calculated Master'!A:Z,2,FALSE),'[3]Conversion Factors'!A:C,2,FALSE)</f>
        <v>Other</v>
      </c>
      <c r="C518" s="47" t="str">
        <f>VLOOKUP($A518,'[3]Master From ECAP'!$A:$AJ,3,FALSE)</f>
        <v>206 Centennial Pk Rd</v>
      </c>
      <c r="D518" s="47" t="str">
        <f>VLOOKUP($A518,'[3]Master From ECAP'!$A:$AJ,4,FALSE)</f>
        <v>Etobicoke</v>
      </c>
      <c r="E518" s="47" t="str">
        <f>VLOOKUP($A518,'[3]Master From ECAP'!$A:$AJ,5,FALSE)</f>
        <v>M9C 5N3</v>
      </c>
      <c r="F518" s="47">
        <f>VLOOKUP($A518,'[3]Master From ECAP'!$A:$AJ,6,FALSE)</f>
        <v>6996</v>
      </c>
      <c r="G518" s="47" t="s">
        <v>53</v>
      </c>
      <c r="H518" s="47">
        <f>VLOOKUP($A518,'[3]Master From ECAP'!$A:$AJ,8,FALSE)</f>
        <v>100</v>
      </c>
      <c r="I518" s="47">
        <f>VLOOKUP($A518,'[3]Master From ECAP'!$A:$AJ,9,FALSE)</f>
        <v>0</v>
      </c>
      <c r="J518" s="47">
        <f>VLOOKUP($A518,'[3]Master From ECAP'!$A:$AJ,10,FALSE)</f>
        <v>239907.43172400002</v>
      </c>
      <c r="K518" s="47" t="str">
        <f>VLOOKUP($A518,'[3]Master From ECAP'!$A:$AJ,11,FALSE)</f>
        <v>kWh</v>
      </c>
      <c r="L518" s="47">
        <f>VLOOKUP($A518,'[3]Master From ECAP'!$A:$AJ,12,FALSE)</f>
        <v>0</v>
      </c>
      <c r="M518" s="47" t="s">
        <v>46</v>
      </c>
      <c r="AF518" s="48">
        <f>VLOOKUP($A518,'[3]Calculated Master'!$A:$P,13,FALSE)</f>
        <v>9596.297268960001</v>
      </c>
      <c r="AG518" s="49">
        <f>IF(F518&gt;0,VLOOKUP($A518,'[3]Calculated Master'!$A:$P,14,FALSE),"")</f>
        <v>34.292228607532721</v>
      </c>
      <c r="AH518" s="49" t="str">
        <f>IF(I518&gt;0,VLOOKUP($A518,'[3]Calculated Master'!$A:$P,15,FALSE),"")</f>
        <v/>
      </c>
      <c r="AI518" s="47" t="str">
        <f>VLOOKUP($A518,'[3]Master From ECAP'!$A:$AJ,35,FALSE)</f>
        <v>CTSH</v>
      </c>
      <c r="AJ518" s="47" t="str">
        <f>VLOOKUP($A518,'[3]Master From ECAP'!$A:$AJ,36,FALSE)</f>
        <v>Outdoor Recreational Facilities</v>
      </c>
    </row>
    <row r="519" spans="1:36" ht="15">
      <c r="A519" s="46" t="s">
        <v>562</v>
      </c>
      <c r="B519" s="47" t="str">
        <f>VLOOKUP(VLOOKUP(A519,'[3]Calculated Master'!A:Z,2,FALSE),'[3]Conversion Factors'!A:C,2,FALSE)</f>
        <v>Other</v>
      </c>
      <c r="C519" s="47" t="str">
        <f>VLOOKUP($A519,'[3]Master From ECAP'!$A:$AJ,3,FALSE)</f>
        <v>0 Centre Isld</v>
      </c>
      <c r="D519" s="47" t="str">
        <f>VLOOKUP($A519,'[3]Master From ECAP'!$A:$AJ,4,FALSE)</f>
        <v>Toronto</v>
      </c>
      <c r="E519" s="47" t="str">
        <f>VLOOKUP($A519,'[3]Master From ECAP'!$A:$AJ,5,FALSE)</f>
        <v>M5J 2V3</v>
      </c>
      <c r="F519" s="47">
        <f>VLOOKUP($A519,'[3]Master From ECAP'!$A:$AJ,6,FALSE)</f>
        <v>11926</v>
      </c>
      <c r="G519" s="47" t="s">
        <v>53</v>
      </c>
      <c r="H519" s="47">
        <f>VLOOKUP($A519,'[3]Master From ECAP'!$A:$AJ,8,FALSE)</f>
        <v>100</v>
      </c>
      <c r="I519" s="47">
        <f>VLOOKUP($A519,'[3]Master From ECAP'!$A:$AJ,9,FALSE)</f>
        <v>0</v>
      </c>
      <c r="J519" s="47">
        <f>VLOOKUP($A519,'[3]Master From ECAP'!$A:$AJ,10,FALSE)</f>
        <v>336540.29395999998</v>
      </c>
      <c r="K519" s="47" t="str">
        <f>VLOOKUP($A519,'[3]Master From ECAP'!$A:$AJ,11,FALSE)</f>
        <v>kWh</v>
      </c>
      <c r="L519" s="47">
        <f>VLOOKUP($A519,'[3]Master From ECAP'!$A:$AJ,12,FALSE)</f>
        <v>0</v>
      </c>
      <c r="M519" s="47" t="s">
        <v>46</v>
      </c>
      <c r="AF519" s="48">
        <f>VLOOKUP($A519,'[3]Calculated Master'!$A:$P,13,FALSE)</f>
        <v>13461.6117584</v>
      </c>
      <c r="AG519" s="49">
        <f>IF(F519&gt;0,VLOOKUP($A519,'[3]Calculated Master'!$A:$P,14,FALSE),"")</f>
        <v>28.219159501192753</v>
      </c>
      <c r="AH519" s="49" t="str">
        <f>IF(I519&gt;0,VLOOKUP($A519,'[3]Calculated Master'!$A:$P,15,FALSE),"")</f>
        <v/>
      </c>
      <c r="AI519" s="47" t="str">
        <f>VLOOKUP($A519,'[3]Master From ECAP'!$A:$AJ,35,FALSE)</f>
        <v>CIB</v>
      </c>
      <c r="AJ519" s="47" t="str">
        <f>VLOOKUP($A519,'[3]Master From ECAP'!$A:$AJ,36,FALSE)</f>
        <v>Outdoor Recreational Facilities</v>
      </c>
    </row>
    <row r="520" spans="1:36" ht="15">
      <c r="A520" s="46" t="s">
        <v>563</v>
      </c>
      <c r="B520" s="47" t="str">
        <f>VLOOKUP(VLOOKUP(A520,'[3]Calculated Master'!A:Z,2,FALSE),'[3]Conversion Factors'!A:C,2,FALSE)</f>
        <v>Other</v>
      </c>
      <c r="C520" s="47" t="str">
        <f>VLOOKUP($A520,'[3]Master From ECAP'!$A:$AJ,3,FALSE)</f>
        <v>43 Chaplin Cr Opp</v>
      </c>
      <c r="D520" s="47" t="str">
        <f>VLOOKUP($A520,'[3]Master From ECAP'!$A:$AJ,4,FALSE)</f>
        <v>Toronto</v>
      </c>
      <c r="E520" s="47" t="str">
        <f>VLOOKUP($A520,'[3]Master From ECAP'!$A:$AJ,5,FALSE)</f>
        <v>M5P 1A2</v>
      </c>
      <c r="F520" s="47">
        <f>VLOOKUP($A520,'[3]Master From ECAP'!$A:$AJ,6,FALSE)</f>
        <v>14778</v>
      </c>
      <c r="G520" s="47" t="s">
        <v>53</v>
      </c>
      <c r="H520" s="47">
        <f>VLOOKUP($A520,'[3]Master From ECAP'!$A:$AJ,8,FALSE)</f>
        <v>100</v>
      </c>
      <c r="I520" s="47">
        <f>VLOOKUP($A520,'[3]Master From ECAP'!$A:$AJ,9,FALSE)</f>
        <v>0</v>
      </c>
      <c r="J520" s="47">
        <f>VLOOKUP($A520,'[3]Master From ECAP'!$A:$AJ,10,FALSE)</f>
        <v>23781.768217000001</v>
      </c>
      <c r="K520" s="47" t="str">
        <f>VLOOKUP($A520,'[3]Master From ECAP'!$A:$AJ,11,FALSE)</f>
        <v>kWh</v>
      </c>
      <c r="L520" s="47">
        <f>VLOOKUP($A520,'[3]Master From ECAP'!$A:$AJ,12,FALSE)</f>
        <v>0</v>
      </c>
      <c r="M520" s="47" t="s">
        <v>46</v>
      </c>
      <c r="AF520" s="48">
        <f>VLOOKUP($A520,'[3]Calculated Master'!$A:$P,13,FALSE)</f>
        <v>951.27072868000005</v>
      </c>
      <c r="AG520" s="49">
        <f>IF(F520&gt;0,VLOOKUP($A520,'[3]Calculated Master'!$A:$P,14,FALSE),"")</f>
        <v>1.6092750918731158</v>
      </c>
      <c r="AH520" s="49" t="str">
        <f>IF(I520&gt;0,VLOOKUP($A520,'[3]Calculated Master'!$A:$P,15,FALSE),"")</f>
        <v/>
      </c>
      <c r="AI520" s="47" t="str">
        <f>VLOOKUP($A520,'[3]Master From ECAP'!$A:$AJ,35,FALSE)</f>
        <v>CHLP</v>
      </c>
      <c r="AJ520" s="47" t="str">
        <f>VLOOKUP($A520,'[3]Master From ECAP'!$A:$AJ,36,FALSE)</f>
        <v>Outdoor Recreational Facilities</v>
      </c>
    </row>
    <row r="521" spans="1:36" ht="15">
      <c r="A521" s="46" t="s">
        <v>564</v>
      </c>
      <c r="B521" s="47" t="str">
        <f>VLOOKUP(VLOOKUP(A521,'[3]Calculated Master'!A:Z,2,FALSE),'[3]Conversion Factors'!A:C,2,FALSE)</f>
        <v>Other</v>
      </c>
      <c r="C521" s="47" t="str">
        <f>VLOOKUP($A521,'[3]Master From ECAP'!$A:$AJ,3,FALSE)</f>
        <v>2A Mcbain Ave</v>
      </c>
      <c r="D521" s="47" t="str">
        <f>VLOOKUP($A521,'[3]Master From ECAP'!$A:$AJ,4,FALSE)</f>
        <v>Toronto</v>
      </c>
      <c r="E521" s="47" t="str">
        <f>VLOOKUP($A521,'[3]Master From ECAP'!$A:$AJ,5,FALSE)</f>
        <v>M4P 2S5</v>
      </c>
      <c r="F521" s="47">
        <f>VLOOKUP($A521,'[3]Master From ECAP'!$A:$AJ,6,FALSE)</f>
        <v>65627</v>
      </c>
      <c r="G521" s="47" t="s">
        <v>53</v>
      </c>
      <c r="H521" s="47">
        <f>VLOOKUP($A521,'[3]Master From ECAP'!$A:$AJ,8,FALSE)</f>
        <v>100</v>
      </c>
      <c r="I521" s="47">
        <f>VLOOKUP($A521,'[3]Master From ECAP'!$A:$AJ,9,FALSE)</f>
        <v>0</v>
      </c>
      <c r="J521" s="47">
        <f>VLOOKUP($A521,'[3]Master From ECAP'!$A:$AJ,10,FALSE)</f>
        <v>116.230384</v>
      </c>
      <c r="K521" s="47" t="str">
        <f>VLOOKUP($A521,'[3]Master From ECAP'!$A:$AJ,11,FALSE)</f>
        <v>kWh</v>
      </c>
      <c r="L521" s="47">
        <f>VLOOKUP($A521,'[3]Master From ECAP'!$A:$AJ,12,FALSE)</f>
        <v>0</v>
      </c>
      <c r="M521" s="47" t="s">
        <v>46</v>
      </c>
      <c r="AF521" s="48">
        <f>VLOOKUP($A521,'[3]Calculated Master'!$A:$P,13,FALSE)</f>
        <v>4.6492153600000004</v>
      </c>
      <c r="AG521" s="49">
        <f>IF(F521&gt;0,VLOOKUP($A521,'[3]Calculated Master'!$A:$P,14,FALSE),"")</f>
        <v>1.7710830647944698E-3</v>
      </c>
      <c r="AH521" s="49" t="str">
        <f>IF(I521&gt;0,VLOOKUP($A521,'[3]Calculated Master'!$A:$P,15,FALSE),"")</f>
        <v/>
      </c>
      <c r="AI521" s="47" t="str">
        <f>VLOOKUP($A521,'[3]Master From ECAP'!$A:$AJ,35,FALSE)</f>
        <v>2AMCBA</v>
      </c>
      <c r="AJ521" s="47" t="str">
        <f>VLOOKUP($A521,'[3]Master From ECAP'!$A:$AJ,36,FALSE)</f>
        <v>Outdoor Recreational Facilities</v>
      </c>
    </row>
    <row r="522" spans="1:36" ht="15">
      <c r="A522" s="46" t="s">
        <v>565</v>
      </c>
      <c r="B522" s="47" t="str">
        <f>VLOOKUP(VLOOKUP(A522,'[3]Calculated Master'!A:Z,2,FALSE),'[3]Conversion Factors'!A:C,2,FALSE)</f>
        <v>Other</v>
      </c>
      <c r="C522" s="47" t="str">
        <f>VLOOKUP($A522,'[3]Master From ECAP'!$A:$AJ,3,FALSE)</f>
        <v>71 Charlottetown Blvd</v>
      </c>
      <c r="D522" s="47" t="str">
        <f>VLOOKUP($A522,'[3]Master From ECAP'!$A:$AJ,4,FALSE)</f>
        <v>Scarborough</v>
      </c>
      <c r="E522" s="47" t="str">
        <f>VLOOKUP($A522,'[3]Master From ECAP'!$A:$AJ,5,FALSE)</f>
        <v>M1C 2C7</v>
      </c>
      <c r="F522" s="47">
        <f>VLOOKUP($A522,'[3]Master From ECAP'!$A:$AJ,6,FALSE)</f>
        <v>433268</v>
      </c>
      <c r="G522" s="47" t="s">
        <v>53</v>
      </c>
      <c r="H522" s="47">
        <f>VLOOKUP($A522,'[3]Master From ECAP'!$A:$AJ,8,FALSE)</f>
        <v>100</v>
      </c>
      <c r="I522" s="47">
        <f>VLOOKUP($A522,'[3]Master From ECAP'!$A:$AJ,9,FALSE)</f>
        <v>0</v>
      </c>
      <c r="J522" s="47">
        <f>VLOOKUP($A522,'[3]Master From ECAP'!$A:$AJ,10,FALSE)</f>
        <v>2144.7129999999997</v>
      </c>
      <c r="K522" s="47" t="str">
        <f>VLOOKUP($A522,'[3]Master From ECAP'!$A:$AJ,11,FALSE)</f>
        <v>kWh</v>
      </c>
      <c r="L522" s="47">
        <f>VLOOKUP($A522,'[3]Master From ECAP'!$A:$AJ,12,FALSE)</f>
        <v>0</v>
      </c>
      <c r="M522" s="47" t="s">
        <v>46</v>
      </c>
      <c r="AF522" s="48">
        <f>VLOOKUP($A522,'[3]Calculated Master'!$A:$P,13,FALSE)</f>
        <v>85.788519999999991</v>
      </c>
      <c r="AG522" s="49">
        <f>IF(F522&gt;0,VLOOKUP($A522,'[3]Calculated Master'!$A:$P,14,FALSE),"")</f>
        <v>4.9501046380165774E-3</v>
      </c>
      <c r="AH522" s="49" t="str">
        <f>IF(I522&gt;0,VLOOKUP($A522,'[3]Calculated Master'!$A:$P,15,FALSE),"")</f>
        <v/>
      </c>
      <c r="AI522" s="47" t="str">
        <f>VLOOKUP($A522,'[3]Master From ECAP'!$A:$AJ,35,FALSE)</f>
        <v>CTP</v>
      </c>
      <c r="AJ522" s="47" t="str">
        <f>VLOOKUP($A522,'[3]Master From ECAP'!$A:$AJ,36,FALSE)</f>
        <v>Outdoor Recreational Facilities</v>
      </c>
    </row>
    <row r="523" spans="1:36" ht="15">
      <c r="A523" s="46" t="s">
        <v>566</v>
      </c>
      <c r="B523" s="47" t="str">
        <f>VLOOKUP(VLOOKUP(A523,'[3]Calculated Master'!A:Z,2,FALSE),'[3]Conversion Factors'!A:C,2,FALSE)</f>
        <v>Other</v>
      </c>
      <c r="C523" s="47" t="str">
        <f>VLOOKUP($A523,'[3]Master From ECAP'!$A:$AJ,3,FALSE)</f>
        <v>103 Chelsea Ave</v>
      </c>
      <c r="D523" s="47" t="str">
        <f>VLOOKUP($A523,'[3]Master From ECAP'!$A:$AJ,4,FALSE)</f>
        <v>Toronto</v>
      </c>
      <c r="E523" s="47" t="str">
        <f>VLOOKUP($A523,'[3]Master From ECAP'!$A:$AJ,5,FALSE)</f>
        <v>M6P 2B7</v>
      </c>
      <c r="F523" s="47">
        <f>VLOOKUP($A523,'[3]Master From ECAP'!$A:$AJ,6,FALSE)</f>
        <v>16974</v>
      </c>
      <c r="G523" s="47" t="s">
        <v>53</v>
      </c>
      <c r="H523" s="47">
        <f>VLOOKUP($A523,'[3]Master From ECAP'!$A:$AJ,8,FALSE)</f>
        <v>100</v>
      </c>
      <c r="I523" s="47">
        <f>VLOOKUP($A523,'[3]Master From ECAP'!$A:$AJ,9,FALSE)</f>
        <v>0</v>
      </c>
      <c r="J523" s="47">
        <f>VLOOKUP($A523,'[3]Master From ECAP'!$A:$AJ,10,FALSE)</f>
        <v>45.269363999999996</v>
      </c>
      <c r="K523" s="47" t="str">
        <f>VLOOKUP($A523,'[3]Master From ECAP'!$A:$AJ,11,FALSE)</f>
        <v>kWh</v>
      </c>
      <c r="L523" s="47">
        <f>VLOOKUP($A523,'[3]Master From ECAP'!$A:$AJ,12,FALSE)</f>
        <v>0</v>
      </c>
      <c r="M523" s="47" t="s">
        <v>46</v>
      </c>
      <c r="AF523" s="48">
        <f>VLOOKUP($A523,'[3]Calculated Master'!$A:$P,13,FALSE)</f>
        <v>1.8107745599999998</v>
      </c>
      <c r="AG523" s="49">
        <f>IF(F523&gt;0,VLOOKUP($A523,'[3]Calculated Master'!$A:$P,14,FALSE),"")</f>
        <v>2.6669937918198418E-3</v>
      </c>
      <c r="AH523" s="49" t="str">
        <f>IF(I523&gt;0,VLOOKUP($A523,'[3]Calculated Master'!$A:$P,15,FALSE),"")</f>
        <v/>
      </c>
      <c r="AI523" s="47" t="str">
        <f>VLOOKUP($A523,'[3]Master From ECAP'!$A:$AJ,35,FALSE)</f>
        <v>CHPG</v>
      </c>
      <c r="AJ523" s="47" t="str">
        <f>VLOOKUP($A523,'[3]Master From ECAP'!$A:$AJ,36,FALSE)</f>
        <v>Outdoor Recreational Facilities</v>
      </c>
    </row>
    <row r="524" spans="1:36" ht="15">
      <c r="A524" s="46" t="s">
        <v>567</v>
      </c>
      <c r="B524" s="47" t="str">
        <f>VLOOKUP(VLOOKUP(A524,'[3]Calculated Master'!A:Z,2,FALSE),'[3]Conversion Factors'!A:C,2,FALSE)</f>
        <v>Other</v>
      </c>
      <c r="C524" s="47" t="str">
        <f>VLOOKUP($A524,'[3]Master From ECAP'!$A:$AJ,3,FALSE)</f>
        <v>750 Bloor St W</v>
      </c>
      <c r="D524" s="47" t="str">
        <f>VLOOKUP($A524,'[3]Master From ECAP'!$A:$AJ,4,FALSE)</f>
        <v>Toronto</v>
      </c>
      <c r="E524" s="47" t="str">
        <f>VLOOKUP($A524,'[3]Master From ECAP'!$A:$AJ,5,FALSE)</f>
        <v>M6G 3K4</v>
      </c>
      <c r="F524" s="47">
        <f>VLOOKUP($A524,'[3]Master From ECAP'!$A:$AJ,6,FALSE)</f>
        <v>29536</v>
      </c>
      <c r="G524" s="47" t="s">
        <v>53</v>
      </c>
      <c r="H524" s="47">
        <f>VLOOKUP($A524,'[3]Master From ECAP'!$A:$AJ,8,FALSE)</f>
        <v>100</v>
      </c>
      <c r="I524" s="47">
        <f>VLOOKUP($A524,'[3]Master From ECAP'!$A:$AJ,9,FALSE)</f>
        <v>0</v>
      </c>
      <c r="J524" s="47">
        <f>VLOOKUP($A524,'[3]Master From ECAP'!$A:$AJ,10,FALSE)</f>
        <v>23361.534885999998</v>
      </c>
      <c r="K524" s="47" t="str">
        <f>VLOOKUP($A524,'[3]Master From ECAP'!$A:$AJ,11,FALSE)</f>
        <v>kWh</v>
      </c>
      <c r="L524" s="47">
        <f>VLOOKUP($A524,'[3]Master From ECAP'!$A:$AJ,12,FALSE)</f>
        <v>12121.149412000001</v>
      </c>
      <c r="M524" s="47" t="s">
        <v>46</v>
      </c>
      <c r="AF524" s="48">
        <f>VLOOKUP($A524,'[3]Calculated Master'!$A:$P,13,FALSE)</f>
        <v>23960.887721922285</v>
      </c>
      <c r="AG524" s="49">
        <f>IF(F524&gt;0,VLOOKUP($A524,'[3]Calculated Master'!$A:$P,14,FALSE),"")</f>
        <v>5.1232919783348141</v>
      </c>
      <c r="AH524" s="49" t="str">
        <f>IF(I524&gt;0,VLOOKUP($A524,'[3]Calculated Master'!$A:$P,15,FALSE),"")</f>
        <v/>
      </c>
      <c r="AI524" s="47" t="str">
        <f>VLOOKUP($A524,'[3]Master From ECAP'!$A:$AJ,35,FALSE)</f>
        <v>CHTP</v>
      </c>
      <c r="AJ524" s="47" t="str">
        <f>VLOOKUP($A524,'[3]Master From ECAP'!$A:$AJ,36,FALSE)</f>
        <v>Outdoor Recreational Facilities</v>
      </c>
    </row>
    <row r="525" spans="1:36" ht="15">
      <c r="A525" s="46" t="s">
        <v>568</v>
      </c>
      <c r="B525" s="47" t="str">
        <f>VLOOKUP(VLOOKUP(A525,'[3]Calculated Master'!A:Z,2,FALSE),'[3]Conversion Factors'!A:C,2,FALSE)</f>
        <v>Other</v>
      </c>
      <c r="C525" s="47" t="str">
        <f>VLOOKUP($A525,'[3]Master From ECAP'!$A:$AJ,3,FALSE)</f>
        <v>110 Queen Street West</v>
      </c>
      <c r="D525" s="47" t="str">
        <f>VLOOKUP($A525,'[3]Master From ECAP'!$A:$AJ,4,FALSE)</f>
        <v>Toronto</v>
      </c>
      <c r="E525" s="47" t="str">
        <f>VLOOKUP($A525,'[3]Master From ECAP'!$A:$AJ,5,FALSE)</f>
        <v>M5H 2N1</v>
      </c>
      <c r="F525" s="47">
        <f>VLOOKUP($A525,'[3]Master From ECAP'!$A:$AJ,6,FALSE)</f>
        <v>3606</v>
      </c>
      <c r="G525" s="47" t="s">
        <v>53</v>
      </c>
      <c r="H525" s="47">
        <f>VLOOKUP($A525,'[3]Master From ECAP'!$A:$AJ,8,FALSE)</f>
        <v>100</v>
      </c>
      <c r="I525" s="47">
        <f>VLOOKUP($A525,'[3]Master From ECAP'!$A:$AJ,9,FALSE)</f>
        <v>0</v>
      </c>
      <c r="J525" s="47">
        <f>VLOOKUP($A525,'[3]Master From ECAP'!$A:$AJ,10,FALSE)</f>
        <v>622339.188387</v>
      </c>
      <c r="K525" s="47" t="str">
        <f>VLOOKUP($A525,'[3]Master From ECAP'!$A:$AJ,11,FALSE)</f>
        <v>kWh</v>
      </c>
      <c r="L525" s="47">
        <f>VLOOKUP($A525,'[3]Master From ECAP'!$A:$AJ,12,FALSE)</f>
        <v>0</v>
      </c>
      <c r="M525" s="47" t="s">
        <v>46</v>
      </c>
      <c r="AF525" s="48">
        <f>VLOOKUP($A525,'[3]Calculated Master'!$A:$P,13,FALSE)</f>
        <v>178276.39520734875</v>
      </c>
      <c r="AG525" s="49">
        <f>IF(F525&gt;0,VLOOKUP($A525,'[3]Calculated Master'!$A:$P,14,FALSE),"")</f>
        <v>398.7165989089263</v>
      </c>
      <c r="AH525" s="49" t="str">
        <f>IF(I525&gt;0,VLOOKUP($A525,'[3]Calculated Master'!$A:$P,15,FALSE),"")</f>
        <v/>
      </c>
      <c r="AI525" s="47" t="str">
        <f>VLOOKUP($A525,'[3]Master From ECAP'!$A:$AJ,35,FALSE)</f>
        <v>CHNPS</v>
      </c>
      <c r="AJ525" s="47" t="str">
        <f>VLOOKUP($A525,'[3]Master From ECAP'!$A:$AJ,36,FALSE)</f>
        <v>Outdoor Recreational Facilities</v>
      </c>
    </row>
    <row r="526" spans="1:36" ht="15">
      <c r="A526" s="46" t="s">
        <v>569</v>
      </c>
      <c r="B526" s="47" t="str">
        <f>VLOOKUP(VLOOKUP(A526,'[3]Calculated Master'!A:Z,2,FALSE),'[3]Conversion Factors'!A:C,2,FALSE)</f>
        <v>Other</v>
      </c>
      <c r="C526" s="47" t="str">
        <f>VLOOKUP($A526,'[3]Master From ECAP'!$A:$AJ,3,FALSE)</f>
        <v>15 Clanton Park Rd</v>
      </c>
      <c r="D526" s="47" t="str">
        <f>VLOOKUP($A526,'[3]Master From ECAP'!$A:$AJ,4,FALSE)</f>
        <v>North York</v>
      </c>
      <c r="E526" s="47" t="str">
        <f>VLOOKUP($A526,'[3]Master From ECAP'!$A:$AJ,5,FALSE)</f>
        <v>M3H 2B5</v>
      </c>
      <c r="F526" s="47">
        <f>VLOOKUP($A526,'[3]Master From ECAP'!$A:$AJ,6,FALSE)</f>
        <v>3025</v>
      </c>
      <c r="G526" s="47" t="s">
        <v>53</v>
      </c>
      <c r="H526" s="47">
        <f>VLOOKUP($A526,'[3]Master From ECAP'!$A:$AJ,8,FALSE)</f>
        <v>100</v>
      </c>
      <c r="I526" s="47">
        <f>VLOOKUP($A526,'[3]Master From ECAP'!$A:$AJ,9,FALSE)</f>
        <v>0</v>
      </c>
      <c r="J526" s="47">
        <f>VLOOKUP($A526,'[3]Master From ECAP'!$A:$AJ,10,FALSE)</f>
        <v>29033.549366000003</v>
      </c>
      <c r="K526" s="47" t="str">
        <f>VLOOKUP($A526,'[3]Master From ECAP'!$A:$AJ,11,FALSE)</f>
        <v>kWh</v>
      </c>
      <c r="L526" s="47">
        <f>VLOOKUP($A526,'[3]Master From ECAP'!$A:$AJ,12,FALSE)</f>
        <v>0</v>
      </c>
      <c r="M526" s="47" t="s">
        <v>46</v>
      </c>
      <c r="AF526" s="48">
        <f>VLOOKUP($A526,'[3]Calculated Master'!$A:$P,13,FALSE)</f>
        <v>1161.3419746400002</v>
      </c>
      <c r="AG526" s="49">
        <f>IF(F526&gt;0,VLOOKUP($A526,'[3]Calculated Master'!$A:$P,14,FALSE),"")</f>
        <v>9.5979075501230948</v>
      </c>
      <c r="AH526" s="49" t="str">
        <f>IF(I526&gt;0,VLOOKUP($A526,'[3]Calculated Master'!$A:$P,15,FALSE),"")</f>
        <v/>
      </c>
      <c r="AI526" s="47" t="str">
        <f>VLOOKUP($A526,'[3]Master From ECAP'!$A:$AJ,35,FALSE)</f>
        <v>CPBB</v>
      </c>
      <c r="AJ526" s="47" t="str">
        <f>VLOOKUP($A526,'[3]Master From ECAP'!$A:$AJ,36,FALSE)</f>
        <v>Outdoor Recreational Facilities</v>
      </c>
    </row>
    <row r="527" spans="1:36" ht="15">
      <c r="A527" s="46" t="s">
        <v>570</v>
      </c>
      <c r="B527" s="47" t="str">
        <f>VLOOKUP(VLOOKUP(A527,'[3]Calculated Master'!A:Z,2,FALSE),'[3]Conversion Factors'!A:C,2,FALSE)</f>
        <v>Other</v>
      </c>
      <c r="C527" s="47" t="str">
        <f>VLOOKUP($A527,'[3]Master From ECAP'!$A:$AJ,3,FALSE)</f>
        <v>25 Clarence Sq</v>
      </c>
      <c r="D527" s="47" t="str">
        <f>VLOOKUP($A527,'[3]Master From ECAP'!$A:$AJ,4,FALSE)</f>
        <v>Toronto</v>
      </c>
      <c r="E527" s="47" t="str">
        <f>VLOOKUP($A527,'[3]Master From ECAP'!$A:$AJ,5,FALSE)</f>
        <v>M5V 1H1</v>
      </c>
      <c r="F527" s="47">
        <f>VLOOKUP($A527,'[3]Master From ECAP'!$A:$AJ,6,FALSE)</f>
        <v>1</v>
      </c>
      <c r="G527" s="47" t="s">
        <v>53</v>
      </c>
      <c r="H527" s="47">
        <f>VLOOKUP($A527,'[3]Master From ECAP'!$A:$AJ,8,FALSE)</f>
        <v>100</v>
      </c>
      <c r="I527" s="47">
        <f>VLOOKUP($A527,'[3]Master From ECAP'!$A:$AJ,9,FALSE)</f>
        <v>0</v>
      </c>
      <c r="J527" s="47">
        <f>VLOOKUP($A527,'[3]Master From ECAP'!$A:$AJ,10,FALSE)</f>
        <v>3838.993622</v>
      </c>
      <c r="K527" s="47" t="str">
        <f>VLOOKUP($A527,'[3]Master From ECAP'!$A:$AJ,11,FALSE)</f>
        <v>kWh</v>
      </c>
      <c r="L527" s="47">
        <f>VLOOKUP($A527,'[3]Master From ECAP'!$A:$AJ,12,FALSE)</f>
        <v>0</v>
      </c>
      <c r="M527" s="47" t="s">
        <v>46</v>
      </c>
      <c r="AF527" s="48">
        <f>VLOOKUP($A527,'[3]Calculated Master'!$A:$P,13,FALSE)</f>
        <v>153.55974488000001</v>
      </c>
      <c r="AG527" s="49">
        <f>IF(F527&gt;0,VLOOKUP($A527,'[3]Calculated Master'!$A:$P,14,FALSE),"")</f>
        <v>3839.0096178067583</v>
      </c>
      <c r="AH527" s="49" t="str">
        <f>IF(I527&gt;0,VLOOKUP($A527,'[3]Calculated Master'!$A:$P,15,FALSE),"")</f>
        <v/>
      </c>
      <c r="AI527" s="47" t="str">
        <f>VLOOKUP($A527,'[3]Master From ECAP'!$A:$AJ,35,FALSE)</f>
        <v>CLASQ</v>
      </c>
      <c r="AJ527" s="47" t="str">
        <f>VLOOKUP($A527,'[3]Master From ECAP'!$A:$AJ,36,FALSE)</f>
        <v>Outdoor Recreational Facilities</v>
      </c>
    </row>
    <row r="528" spans="1:36" ht="15">
      <c r="A528" s="46" t="s">
        <v>571</v>
      </c>
      <c r="B528" s="47" t="str">
        <f>VLOOKUP(VLOOKUP(A528,'[3]Calculated Master'!A:Z,2,FALSE),'[3]Conversion Factors'!A:C,2,FALSE)</f>
        <v>Other</v>
      </c>
      <c r="C528" s="47" t="str">
        <f>VLOOKUP($A528,'[3]Master From ECAP'!$A:$AJ,3,FALSE)</f>
        <v>50 Close Ave</v>
      </c>
      <c r="D528" s="47" t="str">
        <f>VLOOKUP($A528,'[3]Master From ECAP'!$A:$AJ,4,FALSE)</f>
        <v>Toronto</v>
      </c>
      <c r="E528" s="47" t="str">
        <f>VLOOKUP($A528,'[3]Master From ECAP'!$A:$AJ,5,FALSE)</f>
        <v>M6K 2V2</v>
      </c>
      <c r="F528" s="47">
        <f>VLOOKUP($A528,'[3]Master From ECAP'!$A:$AJ,6,FALSE)</f>
        <v>1</v>
      </c>
      <c r="G528" s="47" t="s">
        <v>53</v>
      </c>
      <c r="H528" s="47">
        <f>VLOOKUP($A528,'[3]Master From ECAP'!$A:$AJ,8,FALSE)</f>
        <v>100</v>
      </c>
      <c r="I528" s="47">
        <f>VLOOKUP($A528,'[3]Master From ECAP'!$A:$AJ,9,FALSE)</f>
        <v>0</v>
      </c>
      <c r="J528" s="47">
        <f>VLOOKUP($A528,'[3]Master From ECAP'!$A:$AJ,10,FALSE)</f>
        <v>13634.059922</v>
      </c>
      <c r="K528" s="47" t="str">
        <f>VLOOKUP($A528,'[3]Master From ECAP'!$A:$AJ,11,FALSE)</f>
        <v>kWh</v>
      </c>
      <c r="L528" s="47">
        <f>VLOOKUP($A528,'[3]Master From ECAP'!$A:$AJ,12,FALSE)</f>
        <v>0</v>
      </c>
      <c r="M528" s="47" t="s">
        <v>46</v>
      </c>
      <c r="AF528" s="48">
        <f>VLOOKUP($A528,'[3]Calculated Master'!$A:$P,13,FALSE)</f>
        <v>545.36239688000001</v>
      </c>
      <c r="AG528" s="49">
        <f>IF(F528&gt;0,VLOOKUP($A528,'[3]Calculated Master'!$A:$P,14,FALSE),"")</f>
        <v>13634.116730583009</v>
      </c>
      <c r="AH528" s="49" t="str">
        <f>IF(I528&gt;0,VLOOKUP($A528,'[3]Calculated Master'!$A:$P,15,FALSE),"")</f>
        <v/>
      </c>
      <c r="AI528" s="47" t="str">
        <f>VLOOKUP($A528,'[3]Master From ECAP'!$A:$AJ,35,FALSE)</f>
        <v>CLAP</v>
      </c>
      <c r="AJ528" s="47" t="str">
        <f>VLOOKUP($A528,'[3]Master From ECAP'!$A:$AJ,36,FALSE)</f>
        <v>Outdoor Recreational Facilities</v>
      </c>
    </row>
    <row r="529" spans="1:36" ht="15">
      <c r="A529" s="46" t="s">
        <v>572</v>
      </c>
      <c r="B529" s="47" t="str">
        <f>VLOOKUP(VLOOKUP(A529,'[3]Calculated Master'!A:Z,2,FALSE),'[3]Conversion Factors'!A:C,2,FALSE)</f>
        <v>Other</v>
      </c>
      <c r="C529" s="47" t="str">
        <f>VLOOKUP($A529,'[3]Master From ECAP'!$A:$AJ,3,FALSE)</f>
        <v>85 Shaver Ave S</v>
      </c>
      <c r="D529" s="47" t="str">
        <f>VLOOKUP($A529,'[3]Master From ECAP'!$A:$AJ,4,FALSE)</f>
        <v>Etobicoke</v>
      </c>
      <c r="E529" s="47" t="str">
        <f>VLOOKUP($A529,'[3]Master From ECAP'!$A:$AJ,5,FALSE)</f>
        <v>M9B 4N6</v>
      </c>
      <c r="F529" s="47">
        <f>VLOOKUP($A529,'[3]Master From ECAP'!$A:$AJ,6,FALSE)</f>
        <v>191113</v>
      </c>
      <c r="G529" s="47" t="s">
        <v>53</v>
      </c>
      <c r="H529" s="47">
        <f>VLOOKUP($A529,'[3]Master From ECAP'!$A:$AJ,8,FALSE)</f>
        <v>100</v>
      </c>
      <c r="I529" s="47">
        <f>VLOOKUP($A529,'[3]Master From ECAP'!$A:$AJ,9,FALSE)</f>
        <v>0</v>
      </c>
      <c r="J529" s="47">
        <f>VLOOKUP($A529,'[3]Master From ECAP'!$A:$AJ,10,FALSE)</f>
        <v>3375.0442499999999</v>
      </c>
      <c r="K529" s="47" t="str">
        <f>VLOOKUP($A529,'[3]Master From ECAP'!$A:$AJ,11,FALSE)</f>
        <v>kWh</v>
      </c>
      <c r="L529" s="47">
        <f>VLOOKUP($A529,'[3]Master From ECAP'!$A:$AJ,12,FALSE)</f>
        <v>0</v>
      </c>
      <c r="M529" s="47" t="s">
        <v>46</v>
      </c>
      <c r="AF529" s="48">
        <f>VLOOKUP($A529,'[3]Calculated Master'!$A:$P,13,FALSE)</f>
        <v>135.00176999999999</v>
      </c>
      <c r="AG529" s="49">
        <f>IF(F529&gt;0,VLOOKUP($A529,'[3]Calculated Master'!$A:$P,14,FALSE),"")</f>
        <v>1.7660014298788544E-2</v>
      </c>
      <c r="AH529" s="49" t="str">
        <f>IF(I529&gt;0,VLOOKUP($A529,'[3]Calculated Master'!$A:$P,15,FALSE),"")</f>
        <v/>
      </c>
      <c r="AI529" s="47" t="str">
        <f>VLOOKUP($A529,'[3]Master From ECAP'!$A:$AJ,35,FALSE)</f>
        <v>85SHAV</v>
      </c>
      <c r="AJ529" s="47" t="str">
        <f>VLOOKUP($A529,'[3]Master From ECAP'!$A:$AJ,36,FALSE)</f>
        <v>Outdoor Recreational Facilities</v>
      </c>
    </row>
    <row r="530" spans="1:36" ht="15">
      <c r="A530" s="46" t="s">
        <v>573</v>
      </c>
      <c r="B530" s="47" t="str">
        <f>VLOOKUP(VLOOKUP(A530,'[3]Calculated Master'!A:Z,2,FALSE),'[3]Conversion Factors'!A:C,2,FALSE)</f>
        <v>Other</v>
      </c>
      <c r="C530" s="47" t="str">
        <f>VLOOKUP($A530,'[3]Master From ECAP'!$A:$AJ,3,FALSE)</f>
        <v>116 Clydesdale Dr</v>
      </c>
      <c r="D530" s="47" t="str">
        <f>VLOOKUP($A530,'[3]Master From ECAP'!$A:$AJ,4,FALSE)</f>
        <v>North York</v>
      </c>
      <c r="E530" s="47" t="str">
        <f>VLOOKUP($A530,'[3]Master From ECAP'!$A:$AJ,5,FALSE)</f>
        <v>M2J 3N2</v>
      </c>
      <c r="F530" s="47">
        <f>VLOOKUP($A530,'[3]Master From ECAP'!$A:$AJ,6,FALSE)</f>
        <v>2185</v>
      </c>
      <c r="G530" s="47" t="s">
        <v>53</v>
      </c>
      <c r="H530" s="47">
        <f>VLOOKUP($A530,'[3]Master From ECAP'!$A:$AJ,8,FALSE)</f>
        <v>100</v>
      </c>
      <c r="I530" s="47">
        <f>VLOOKUP($A530,'[3]Master From ECAP'!$A:$AJ,9,FALSE)</f>
        <v>0</v>
      </c>
      <c r="J530" s="47">
        <f>VLOOKUP($A530,'[3]Master From ECAP'!$A:$AJ,10,FALSE)</f>
        <v>50284.979305999994</v>
      </c>
      <c r="K530" s="47" t="str">
        <f>VLOOKUP($A530,'[3]Master From ECAP'!$A:$AJ,11,FALSE)</f>
        <v>kWh</v>
      </c>
      <c r="L530" s="47">
        <f>VLOOKUP($A530,'[3]Master From ECAP'!$A:$AJ,12,FALSE)</f>
        <v>0</v>
      </c>
      <c r="M530" s="47" t="s">
        <v>46</v>
      </c>
      <c r="AF530" s="48">
        <f>VLOOKUP($A530,'[3]Calculated Master'!$A:$P,13,FALSE)</f>
        <v>2011.3991722399999</v>
      </c>
      <c r="AG530" s="49">
        <f>IF(F530&gt;0,VLOOKUP($A530,'[3]Calculated Master'!$A:$P,14,FALSE),"")</f>
        <v>23.013816396680596</v>
      </c>
      <c r="AH530" s="49" t="str">
        <f>IF(I530&gt;0,VLOOKUP($A530,'[3]Calculated Master'!$A:$P,15,FALSE),"")</f>
        <v/>
      </c>
      <c r="AI530" s="47" t="str">
        <f>VLOOKUP($A530,'[3]Master From ECAP'!$A:$AJ,35,FALSE)</f>
        <v>CLDP</v>
      </c>
      <c r="AJ530" s="47" t="str">
        <f>VLOOKUP($A530,'[3]Master From ECAP'!$A:$AJ,36,FALSE)</f>
        <v>Outdoor Recreational Facilities</v>
      </c>
    </row>
    <row r="531" spans="1:36" ht="15">
      <c r="A531" s="46" t="s">
        <v>574</v>
      </c>
      <c r="B531" s="47" t="str">
        <f>VLOOKUP(VLOOKUP(A531,'[3]Calculated Master'!A:Z,2,FALSE),'[3]Conversion Factors'!A:C,2,FALSE)</f>
        <v>Other</v>
      </c>
      <c r="C531" s="47" t="str">
        <f>VLOOKUP($A531,'[3]Master From ECAP'!$A:$AJ,3,FALSE)</f>
        <v>19 Coleman Ave</v>
      </c>
      <c r="D531" s="47" t="str">
        <f>VLOOKUP($A531,'[3]Master From ECAP'!$A:$AJ,4,FALSE)</f>
        <v>Toronto</v>
      </c>
      <c r="E531" s="47" t="str">
        <f>VLOOKUP($A531,'[3]Master From ECAP'!$A:$AJ,5,FALSE)</f>
        <v>M4C 1P8</v>
      </c>
      <c r="F531" s="47">
        <f>VLOOKUP($A531,'[3]Master From ECAP'!$A:$AJ,6,FALSE)</f>
        <v>226</v>
      </c>
      <c r="G531" s="47" t="s">
        <v>53</v>
      </c>
      <c r="H531" s="47">
        <f>VLOOKUP($A531,'[3]Master From ECAP'!$A:$AJ,8,FALSE)</f>
        <v>100</v>
      </c>
      <c r="I531" s="47">
        <f>VLOOKUP($A531,'[3]Master From ECAP'!$A:$AJ,9,FALSE)</f>
        <v>0</v>
      </c>
      <c r="J531" s="47">
        <f>VLOOKUP($A531,'[3]Master From ECAP'!$A:$AJ,10,FALSE)</f>
        <v>1295.853382</v>
      </c>
      <c r="K531" s="47" t="str">
        <f>VLOOKUP($A531,'[3]Master From ECAP'!$A:$AJ,11,FALSE)</f>
        <v>kWh</v>
      </c>
      <c r="L531" s="47">
        <f>VLOOKUP($A531,'[3]Master From ECAP'!$A:$AJ,12,FALSE)</f>
        <v>0</v>
      </c>
      <c r="M531" s="47" t="s">
        <v>46</v>
      </c>
      <c r="AF531" s="48">
        <f>VLOOKUP($A531,'[3]Calculated Master'!$A:$P,13,FALSE)</f>
        <v>51.834135279999998</v>
      </c>
      <c r="AG531" s="49">
        <f>IF(F531&gt;0,VLOOKUP($A531,'[3]Calculated Master'!$A:$P,14,FALSE),"")</f>
        <v>5.7338884132260688</v>
      </c>
      <c r="AH531" s="49" t="str">
        <f>IF(I531&gt;0,VLOOKUP($A531,'[3]Calculated Master'!$A:$P,15,FALSE),"")</f>
        <v/>
      </c>
      <c r="AI531" s="47" t="str">
        <f>VLOOKUP($A531,'[3]Master From ECAP'!$A:$AJ,35,FALSE)</f>
        <v>CMP</v>
      </c>
      <c r="AJ531" s="47" t="str">
        <f>VLOOKUP($A531,'[3]Master From ECAP'!$A:$AJ,36,FALSE)</f>
        <v>Outdoor Recreational Facilities</v>
      </c>
    </row>
    <row r="532" spans="1:36" ht="15">
      <c r="A532" s="46" t="s">
        <v>575</v>
      </c>
      <c r="B532" s="47" t="str">
        <f>VLOOKUP(VLOOKUP(A532,'[3]Calculated Master'!A:Z,2,FALSE),'[3]Conversion Factors'!A:C,2,FALSE)</f>
        <v>Other</v>
      </c>
      <c r="C532" s="47" t="str">
        <f>VLOOKUP($A532,'[3]Master From ECAP'!$A:$AJ,3,FALSE)</f>
        <v>484 Yonge St</v>
      </c>
      <c r="D532" s="47" t="str">
        <f>VLOOKUP($A532,'[3]Master From ECAP'!$A:$AJ,4,FALSE)</f>
        <v>Toronto</v>
      </c>
      <c r="E532" s="47" t="str">
        <f>VLOOKUP($A532,'[3]Master From ECAP'!$A:$AJ,5,FALSE)</f>
        <v>M4Y 1X5</v>
      </c>
      <c r="F532" s="47">
        <f>VLOOKUP($A532,'[3]Master From ECAP'!$A:$AJ,6,FALSE)</f>
        <v>1</v>
      </c>
      <c r="G532" s="47" t="s">
        <v>53</v>
      </c>
      <c r="H532" s="47">
        <f>VLOOKUP($A532,'[3]Master From ECAP'!$A:$AJ,8,FALSE)</f>
        <v>100</v>
      </c>
      <c r="I532" s="47">
        <f>VLOOKUP($A532,'[3]Master From ECAP'!$A:$AJ,9,FALSE)</f>
        <v>0</v>
      </c>
      <c r="J532" s="47">
        <f>VLOOKUP($A532,'[3]Master From ECAP'!$A:$AJ,10,FALSE)</f>
        <v>3635.7409419999999</v>
      </c>
      <c r="K532" s="47" t="str">
        <f>VLOOKUP($A532,'[3]Master From ECAP'!$A:$AJ,11,FALSE)</f>
        <v>kWh</v>
      </c>
      <c r="L532" s="47">
        <f>VLOOKUP($A532,'[3]Master From ECAP'!$A:$AJ,12,FALSE)</f>
        <v>0</v>
      </c>
      <c r="M532" s="47" t="s">
        <v>46</v>
      </c>
      <c r="AF532" s="48">
        <f>VLOOKUP($A532,'[3]Calculated Master'!$A:$P,13,FALSE)</f>
        <v>145.42963768000001</v>
      </c>
      <c r="AG532" s="49">
        <f>IF(F532&gt;0,VLOOKUP($A532,'[3]Calculated Master'!$A:$P,14,FALSE),"")</f>
        <v>3635.7560909205913</v>
      </c>
      <c r="AH532" s="49" t="str">
        <f>IF(I532&gt;0,VLOOKUP($A532,'[3]Calculated Master'!$A:$P,15,FALSE),"")</f>
        <v/>
      </c>
      <c r="AI532" s="47" t="str">
        <f>VLOOKUP($A532,'[3]Master From ECAP'!$A:$AJ,35,FALSE)</f>
        <v>CLSP</v>
      </c>
      <c r="AJ532" s="47" t="str">
        <f>VLOOKUP($A532,'[3]Master From ECAP'!$A:$AJ,36,FALSE)</f>
        <v>Outdoor Recreational Facilities</v>
      </c>
    </row>
    <row r="533" spans="1:36" ht="15">
      <c r="A533" s="46" t="s">
        <v>576</v>
      </c>
      <c r="B533" s="47" t="str">
        <f>VLOOKUP(VLOOKUP(A533,'[3]Calculated Master'!A:Z,2,FALSE),'[3]Conversion Factors'!A:C,2,FALSE)</f>
        <v>Other</v>
      </c>
      <c r="C533" s="47" t="str">
        <f>VLOOKUP($A533,'[3]Master From ECAP'!$A:$AJ,3,FALSE)</f>
        <v>0 College St Opp T53</v>
      </c>
      <c r="D533" s="47" t="str">
        <f>VLOOKUP($A533,'[3]Master From ECAP'!$A:$AJ,4,FALSE)</f>
        <v>Toronto</v>
      </c>
      <c r="E533" s="47" t="str">
        <f>VLOOKUP($A533,'[3]Master From ECAP'!$A:$AJ,5,FALSE)</f>
        <v>M5G 2B3</v>
      </c>
      <c r="F533" s="47">
        <f>VLOOKUP($A533,'[3]Master From ECAP'!$A:$AJ,6,FALSE)</f>
        <v>1</v>
      </c>
      <c r="G533" s="47" t="s">
        <v>53</v>
      </c>
      <c r="H533" s="47">
        <f>VLOOKUP($A533,'[3]Master From ECAP'!$A:$AJ,8,FALSE)</f>
        <v>100</v>
      </c>
      <c r="I533" s="47">
        <f>VLOOKUP($A533,'[3]Master From ECAP'!$A:$AJ,9,FALSE)</f>
        <v>0</v>
      </c>
      <c r="J533" s="47">
        <f>VLOOKUP($A533,'[3]Master From ECAP'!$A:$AJ,10,FALSE)</f>
        <v>1817.867972</v>
      </c>
      <c r="K533" s="47" t="str">
        <f>VLOOKUP($A533,'[3]Master From ECAP'!$A:$AJ,11,FALSE)</f>
        <v>kWh</v>
      </c>
      <c r="L533" s="47">
        <f>VLOOKUP($A533,'[3]Master From ECAP'!$A:$AJ,12,FALSE)</f>
        <v>0</v>
      </c>
      <c r="M533" s="47" t="s">
        <v>46</v>
      </c>
      <c r="AF533" s="48">
        <f>VLOOKUP($A533,'[3]Calculated Master'!$A:$P,13,FALSE)</f>
        <v>72.714718880000007</v>
      </c>
      <c r="AG533" s="49">
        <f>IF(F533&gt;0,VLOOKUP($A533,'[3]Calculated Master'!$A:$P,14,FALSE),"")</f>
        <v>1817.8755464498834</v>
      </c>
      <c r="AH533" s="49" t="str">
        <f>IF(I533&gt;0,VLOOKUP($A533,'[3]Calculated Master'!$A:$P,15,FALSE),"")</f>
        <v/>
      </c>
      <c r="AI533" s="47" t="str">
        <f>VLOOKUP($A533,'[3]Master From ECAP'!$A:$AJ,35,FALSE)</f>
        <v>CSP</v>
      </c>
      <c r="AJ533" s="47" t="str">
        <f>VLOOKUP($A533,'[3]Master From ECAP'!$A:$AJ,36,FALSE)</f>
        <v>Outdoor Recreational Facilities</v>
      </c>
    </row>
    <row r="534" spans="1:36" ht="15">
      <c r="A534" s="46" t="s">
        <v>577</v>
      </c>
      <c r="B534" s="47" t="str">
        <f>VLOOKUP(VLOOKUP(A534,'[3]Calculated Master'!A:Z,2,FALSE),'[3]Conversion Factors'!A:C,2,FALSE)</f>
        <v>Other</v>
      </c>
      <c r="C534" s="47" t="str">
        <f>VLOOKUP($A534,'[3]Master From ECAP'!$A:$AJ,3,FALSE)</f>
        <v>1 Highland Creek Dr</v>
      </c>
      <c r="D534" s="47" t="str">
        <f>VLOOKUP($A534,'[3]Master From ECAP'!$A:$AJ,4,FALSE)</f>
        <v>Scarborough</v>
      </c>
      <c r="E534" s="47" t="str">
        <f>VLOOKUP($A534,'[3]Master From ECAP'!$A:$AJ,5,FALSE)</f>
        <v>M1C 1P5</v>
      </c>
      <c r="F534" s="47">
        <f>VLOOKUP($A534,'[3]Master From ECAP'!$A:$AJ,6,FALSE)</f>
        <v>2723</v>
      </c>
      <c r="G534" s="47" t="s">
        <v>53</v>
      </c>
      <c r="H534" s="47">
        <f>VLOOKUP($A534,'[3]Master From ECAP'!$A:$AJ,8,FALSE)</f>
        <v>100</v>
      </c>
      <c r="I534" s="47">
        <f>VLOOKUP($A534,'[3]Master From ECAP'!$A:$AJ,9,FALSE)</f>
        <v>0</v>
      </c>
      <c r="J534" s="47">
        <f>VLOOKUP($A534,'[3]Master From ECAP'!$A:$AJ,10,FALSE)</f>
        <v>12830.618312999999</v>
      </c>
      <c r="K534" s="47" t="str">
        <f>VLOOKUP($A534,'[3]Master From ECAP'!$A:$AJ,11,FALSE)</f>
        <v>kWh</v>
      </c>
      <c r="L534" s="47">
        <f>VLOOKUP($A534,'[3]Master From ECAP'!$A:$AJ,12,FALSE)</f>
        <v>0</v>
      </c>
      <c r="M534" s="47" t="s">
        <v>46</v>
      </c>
      <c r="AF534" s="48">
        <f>VLOOKUP($A534,'[3]Calculated Master'!$A:$P,13,FALSE)</f>
        <v>513.22473251999998</v>
      </c>
      <c r="AG534" s="49">
        <f>IF(F534&gt;0,VLOOKUP($A534,'[3]Calculated Master'!$A:$P,14,FALSE),"")</f>
        <v>4.7119617238008216</v>
      </c>
      <c r="AH534" s="49" t="str">
        <f>IF(I534&gt;0,VLOOKUP($A534,'[3]Calculated Master'!$A:$P,15,FALSE),"")</f>
        <v/>
      </c>
      <c r="AI534" s="47" t="str">
        <f>VLOOKUP($A534,'[3]Master From ECAP'!$A:$AJ,35,FALSE)</f>
        <v>CDP</v>
      </c>
      <c r="AJ534" s="47" t="str">
        <f>VLOOKUP($A534,'[3]Master From ECAP'!$A:$AJ,36,FALSE)</f>
        <v>Outdoor Recreational Facilities</v>
      </c>
    </row>
    <row r="535" spans="1:36" ht="15">
      <c r="A535" s="46" t="s">
        <v>578</v>
      </c>
      <c r="B535" s="47" t="str">
        <f>VLOOKUP(VLOOKUP(A535,'[3]Calculated Master'!A:Z,2,FALSE),'[3]Conversion Factors'!A:C,2,FALSE)</f>
        <v>Other</v>
      </c>
      <c r="C535" s="47" t="str">
        <f>VLOOKUP($A535,'[3]Master From ECAP'!$A:$AJ,3,FALSE)</f>
        <v>3175 Lake Shore Blvd W.</v>
      </c>
      <c r="D535" s="47" t="str">
        <f>VLOOKUP($A535,'[3]Master From ECAP'!$A:$AJ,4,FALSE)</f>
        <v>Etobicoke</v>
      </c>
      <c r="E535" s="47" t="str">
        <f>VLOOKUP($A535,'[3]Master From ECAP'!$A:$AJ,5,FALSE)</f>
        <v>M8V 1L4</v>
      </c>
      <c r="F535" s="47">
        <f>VLOOKUP($A535,'[3]Master From ECAP'!$A:$AJ,6,FALSE)</f>
        <v>4947814</v>
      </c>
      <c r="G535" s="47" t="s">
        <v>53</v>
      </c>
      <c r="H535" s="47">
        <f>VLOOKUP($A535,'[3]Master From ECAP'!$A:$AJ,8,FALSE)</f>
        <v>100</v>
      </c>
      <c r="I535" s="47">
        <f>VLOOKUP($A535,'[3]Master From ECAP'!$A:$AJ,9,FALSE)</f>
        <v>0</v>
      </c>
      <c r="J535" s="47">
        <f>VLOOKUP($A535,'[3]Master From ECAP'!$A:$AJ,10,FALSE)</f>
        <v>47195.313962</v>
      </c>
      <c r="K535" s="47" t="str">
        <f>VLOOKUP($A535,'[3]Master From ECAP'!$A:$AJ,11,FALSE)</f>
        <v>kWh</v>
      </c>
      <c r="L535" s="47">
        <f>VLOOKUP($A535,'[3]Master From ECAP'!$A:$AJ,12,FALSE)</f>
        <v>32288.583282</v>
      </c>
      <c r="M535" s="47" t="s">
        <v>46</v>
      </c>
      <c r="AF535" s="48">
        <f>VLOOKUP($A535,'[3]Calculated Master'!$A:$P,13,FALSE)</f>
        <v>63226.111333462584</v>
      </c>
      <c r="AG535" s="49">
        <f>IF(F535&gt;0,VLOOKUP($A535,'[3]Calculated Master'!$A:$P,14,FALSE),"")</f>
        <v>7.8430180914399489E-2</v>
      </c>
      <c r="AH535" s="49" t="str">
        <f>IF(I535&gt;0,VLOOKUP($A535,'[3]Calculated Master'!$A:$P,15,FALSE),"")</f>
        <v/>
      </c>
      <c r="AI535" s="47" t="str">
        <f>VLOOKUP($A535,'[3]Master From ECAP'!$A:$AJ,35,FALSE)</f>
        <v>CSSP</v>
      </c>
      <c r="AJ535" s="47" t="str">
        <f>VLOOKUP($A535,'[3]Master From ECAP'!$A:$AJ,36,FALSE)</f>
        <v>Outdoor Recreational Facilities</v>
      </c>
    </row>
    <row r="536" spans="1:36" ht="15">
      <c r="A536" s="46" t="s">
        <v>579</v>
      </c>
      <c r="B536" s="47" t="str">
        <f>VLOOKUP(VLOOKUP(A536,'[3]Calculated Master'!A:Z,2,FALSE),'[3]Conversion Factors'!A:C,2,FALSE)</f>
        <v>Other</v>
      </c>
      <c r="C536" s="47" t="str">
        <f>VLOOKUP($A536,'[3]Master From ECAP'!$A:$AJ,3,FALSE)</f>
        <v>1981 Dundas St W</v>
      </c>
      <c r="D536" s="47" t="str">
        <f>VLOOKUP($A536,'[3]Master From ECAP'!$A:$AJ,4,FALSE)</f>
        <v>Toronto</v>
      </c>
      <c r="E536" s="47" t="str">
        <f>VLOOKUP($A536,'[3]Master From ECAP'!$A:$AJ,5,FALSE)</f>
        <v>M6R 1W7</v>
      </c>
      <c r="F536" s="47">
        <f>VLOOKUP($A536,'[3]Master From ECAP'!$A:$AJ,6,FALSE)</f>
        <v>226</v>
      </c>
      <c r="G536" s="47" t="s">
        <v>53</v>
      </c>
      <c r="H536" s="47">
        <f>VLOOKUP($A536,'[3]Master From ECAP'!$A:$AJ,8,FALSE)</f>
        <v>100</v>
      </c>
      <c r="I536" s="47">
        <f>VLOOKUP($A536,'[3]Master From ECAP'!$A:$AJ,9,FALSE)</f>
        <v>0</v>
      </c>
      <c r="J536" s="47">
        <f>VLOOKUP($A536,'[3]Master From ECAP'!$A:$AJ,10,FALSE)</f>
        <v>5424.4448999999995</v>
      </c>
      <c r="K536" s="47" t="str">
        <f>VLOOKUP($A536,'[3]Master From ECAP'!$A:$AJ,11,FALSE)</f>
        <v>kWh</v>
      </c>
      <c r="L536" s="47">
        <f>VLOOKUP($A536,'[3]Master From ECAP'!$A:$AJ,12,FALSE)</f>
        <v>0</v>
      </c>
      <c r="M536" s="47" t="s">
        <v>46</v>
      </c>
      <c r="AF536" s="48">
        <f>VLOOKUP($A536,'[3]Calculated Master'!$A:$P,13,FALSE)</f>
        <v>216.97779599999998</v>
      </c>
      <c r="AG536" s="49">
        <f>IF(F536&gt;0,VLOOKUP($A536,'[3]Calculated Master'!$A:$P,14,FALSE),"")</f>
        <v>24.002068592273226</v>
      </c>
      <c r="AH536" s="49" t="str">
        <f>IF(I536&gt;0,VLOOKUP($A536,'[3]Calculated Master'!$A:$P,15,FALSE),"")</f>
        <v/>
      </c>
      <c r="AI536" s="47" t="str">
        <f>VLOOKUP($A536,'[3]Master From ECAP'!$A:$AJ,35,FALSE)</f>
        <v>CLBP</v>
      </c>
      <c r="AJ536" s="47" t="str">
        <f>VLOOKUP($A536,'[3]Master From ECAP'!$A:$AJ,36,FALSE)</f>
        <v>Outdoor Recreational Facilities</v>
      </c>
    </row>
    <row r="537" spans="1:36" ht="15">
      <c r="A537" s="46" t="s">
        <v>580</v>
      </c>
      <c r="B537" s="47" t="str">
        <f>VLOOKUP(VLOOKUP(A537,'[3]Calculated Master'!A:Z,2,FALSE),'[3]Conversion Factors'!A:C,2,FALSE)</f>
        <v>Other</v>
      </c>
      <c r="C537" s="47" t="str">
        <f>VLOOKUP($A537,'[3]Master From ECAP'!$A:$AJ,3,FALSE)</f>
        <v>250 Valermo Dr</v>
      </c>
      <c r="D537" s="47" t="str">
        <f>VLOOKUP($A537,'[3]Master From ECAP'!$A:$AJ,4,FALSE)</f>
        <v>Etobicoke</v>
      </c>
      <c r="E537" s="47" t="str">
        <f>VLOOKUP($A537,'[3]Master From ECAP'!$A:$AJ,5,FALSE)</f>
        <v>M8W 2K8</v>
      </c>
      <c r="F537" s="47">
        <f>VLOOKUP($A537,'[3]Master From ECAP'!$A:$AJ,6,FALSE)</f>
        <v>558776</v>
      </c>
      <c r="G537" s="47" t="s">
        <v>53</v>
      </c>
      <c r="H537" s="47">
        <f>VLOOKUP($A537,'[3]Master From ECAP'!$A:$AJ,8,FALSE)</f>
        <v>100</v>
      </c>
      <c r="I537" s="47">
        <f>VLOOKUP($A537,'[3]Master From ECAP'!$A:$AJ,9,FALSE)</f>
        <v>0</v>
      </c>
      <c r="J537" s="47">
        <f>VLOOKUP($A537,'[3]Master From ECAP'!$A:$AJ,10,FALSE)</f>
        <v>38082.346280999998</v>
      </c>
      <c r="K537" s="47" t="str">
        <f>VLOOKUP($A537,'[3]Master From ECAP'!$A:$AJ,11,FALSE)</f>
        <v>kWh</v>
      </c>
      <c r="L537" s="47">
        <f>VLOOKUP($A537,'[3]Master From ECAP'!$A:$AJ,12,FALSE)</f>
        <v>0</v>
      </c>
      <c r="M537" s="47" t="s">
        <v>46</v>
      </c>
      <c r="AF537" s="48">
        <f>VLOOKUP($A537,'[3]Calculated Master'!$A:$P,13,FALSE)</f>
        <v>1523.2938512399999</v>
      </c>
      <c r="AG537" s="49">
        <f>IF(F537&gt;0,VLOOKUP($A537,'[3]Calculated Master'!$A:$P,14,FALSE),"")</f>
        <v>6.8153437079335605E-2</v>
      </c>
      <c r="AH537" s="49" t="str">
        <f>IF(I537&gt;0,VLOOKUP($A537,'[3]Calculated Master'!$A:$P,15,FALSE),"")</f>
        <v/>
      </c>
      <c r="AI537" s="47" t="str">
        <f>VLOOKUP($A537,'[3]Master From ECAP'!$A:$AJ,35,FALSE)</f>
        <v>250VAL</v>
      </c>
      <c r="AJ537" s="47" t="str">
        <f>VLOOKUP($A537,'[3]Master From ECAP'!$A:$AJ,36,FALSE)</f>
        <v>Outdoor Recreational Facilities</v>
      </c>
    </row>
    <row r="538" spans="1:36" ht="15">
      <c r="A538" s="46" t="s">
        <v>581</v>
      </c>
      <c r="B538" s="47" t="str">
        <f>VLOOKUP(VLOOKUP(A538,'[3]Calculated Master'!A:Z,2,FALSE),'[3]Conversion Factors'!A:C,2,FALSE)</f>
        <v>Other</v>
      </c>
      <c r="C538" s="47" t="str">
        <f>VLOOKUP($A538,'[3]Master From ECAP'!$A:$AJ,3,FALSE)</f>
        <v>663 Lake Shore Blvd. W</v>
      </c>
      <c r="D538" s="47" t="str">
        <f>VLOOKUP($A538,'[3]Master From ECAP'!$A:$AJ,4,FALSE)</f>
        <v>Toronto</v>
      </c>
      <c r="E538" s="47" t="str">
        <f>VLOOKUP($A538,'[3]Master From ECAP'!$A:$AJ,5,FALSE)</f>
        <v>M5V 3Y7</v>
      </c>
      <c r="F538" s="47">
        <f>VLOOKUP($A538,'[3]Master From ECAP'!$A:$AJ,6,FALSE)</f>
        <v>8105</v>
      </c>
      <c r="G538" s="47" t="s">
        <v>53</v>
      </c>
      <c r="H538" s="47">
        <f>VLOOKUP($A538,'[3]Master From ECAP'!$A:$AJ,8,FALSE)</f>
        <v>100</v>
      </c>
      <c r="I538" s="47">
        <f>VLOOKUP($A538,'[3]Master From ECAP'!$A:$AJ,9,FALSE)</f>
        <v>0</v>
      </c>
      <c r="J538" s="47">
        <f>VLOOKUP($A538,'[3]Master From ECAP'!$A:$AJ,10,FALSE)</f>
        <v>288794.16158399999</v>
      </c>
      <c r="K538" s="47" t="str">
        <f>VLOOKUP($A538,'[3]Master From ECAP'!$A:$AJ,11,FALSE)</f>
        <v>kWh</v>
      </c>
      <c r="L538" s="47">
        <f>VLOOKUP($A538,'[3]Master From ECAP'!$A:$AJ,12,FALSE)</f>
        <v>0</v>
      </c>
      <c r="M538" s="47" t="s">
        <v>46</v>
      </c>
      <c r="AF538" s="48">
        <f>VLOOKUP($A538,'[3]Calculated Master'!$A:$P,13,FALSE)</f>
        <v>11551.76646336</v>
      </c>
      <c r="AG538" s="49">
        <f>IF(F538&gt;0,VLOOKUP($A538,'[3]Calculated Master'!$A:$P,14,FALSE),"")</f>
        <v>35.63175384244375</v>
      </c>
      <c r="AH538" s="49" t="str">
        <f>IF(I538&gt;0,VLOOKUP($A538,'[3]Calculated Master'!$A:$P,15,FALSE),"")</f>
        <v/>
      </c>
      <c r="AI538" s="47" t="str">
        <f>VLOOKUP($A538,'[3]Master From ECAP'!$A:$AJ,35,FALSE)</f>
        <v>CP</v>
      </c>
      <c r="AJ538" s="47" t="str">
        <f>VLOOKUP($A538,'[3]Master From ECAP'!$A:$AJ,36,FALSE)</f>
        <v>Outdoor Recreational Facilities</v>
      </c>
    </row>
    <row r="539" spans="1:36" ht="15">
      <c r="A539" s="46" t="s">
        <v>582</v>
      </c>
      <c r="B539" s="47" t="str">
        <f>VLOOKUP(VLOOKUP(A539,'[3]Calculated Master'!A:Z,2,FALSE),'[3]Conversion Factors'!A:C,2,FALSE)</f>
        <v>Other</v>
      </c>
      <c r="C539" s="47" t="str">
        <f>VLOOKUP($A539,'[3]Master From ECAP'!$A:$AJ,3,FALSE)</f>
        <v>40 Corvette Ave</v>
      </c>
      <c r="D539" s="47" t="str">
        <f>VLOOKUP($A539,'[3]Master From ECAP'!$A:$AJ,4,FALSE)</f>
        <v>Scarborough</v>
      </c>
      <c r="E539" s="47" t="str">
        <f>VLOOKUP($A539,'[3]Master From ECAP'!$A:$AJ,5,FALSE)</f>
        <v>M1K 3G2</v>
      </c>
      <c r="F539" s="47">
        <f>VLOOKUP($A539,'[3]Master From ECAP'!$A:$AJ,6,FALSE)</f>
        <v>268311</v>
      </c>
      <c r="G539" s="47" t="s">
        <v>53</v>
      </c>
      <c r="H539" s="47">
        <f>VLOOKUP($A539,'[3]Master From ECAP'!$A:$AJ,8,FALSE)</f>
        <v>100</v>
      </c>
      <c r="I539" s="47">
        <f>VLOOKUP($A539,'[3]Master From ECAP'!$A:$AJ,9,FALSE)</f>
        <v>0</v>
      </c>
      <c r="J539" s="47">
        <f>VLOOKUP($A539,'[3]Master From ECAP'!$A:$AJ,10,FALSE)</f>
        <v>50.832999999999998</v>
      </c>
      <c r="K539" s="47" t="str">
        <f>VLOOKUP($A539,'[3]Master From ECAP'!$A:$AJ,11,FALSE)</f>
        <v>kWh</v>
      </c>
      <c r="L539" s="47">
        <f>VLOOKUP($A539,'[3]Master From ECAP'!$A:$AJ,12,FALSE)</f>
        <v>0</v>
      </c>
      <c r="M539" s="47" t="s">
        <v>46</v>
      </c>
      <c r="AF539" s="48">
        <f>VLOOKUP($A539,'[3]Calculated Master'!$A:$P,13,FALSE)</f>
        <v>2.0333199999999998</v>
      </c>
      <c r="AG539" s="49">
        <f>IF(F539&gt;0,VLOOKUP($A539,'[3]Calculated Master'!$A:$P,14,FALSE),"")</f>
        <v>1.8945630929841366E-4</v>
      </c>
      <c r="AH539" s="49" t="str">
        <f>IF(I539&gt;0,VLOOKUP($A539,'[3]Calculated Master'!$A:$P,15,FALSE),"")</f>
        <v/>
      </c>
      <c r="AI539" s="47" t="str">
        <f>VLOOKUP($A539,'[3]Master From ECAP'!$A:$AJ,35,FALSE)</f>
        <v>40CORV</v>
      </c>
      <c r="AJ539" s="47" t="str">
        <f>VLOOKUP($A539,'[3]Master From ECAP'!$A:$AJ,36,FALSE)</f>
        <v>Outdoor Recreational Facilities</v>
      </c>
    </row>
    <row r="540" spans="1:36" ht="15">
      <c r="A540" s="46" t="s">
        <v>583</v>
      </c>
      <c r="B540" s="47" t="str">
        <f>VLOOKUP(VLOOKUP(A540,'[3]Calculated Master'!A:Z,2,FALSE),'[3]Conversion Factors'!A:C,2,FALSE)</f>
        <v>Other</v>
      </c>
      <c r="C540" s="47" t="str">
        <f>VLOOKUP($A540,'[3]Master From ECAP'!$A:$AJ,3,FALSE)</f>
        <v>530 Cosburn Ave</v>
      </c>
      <c r="D540" s="47" t="str">
        <f>VLOOKUP($A540,'[3]Master From ECAP'!$A:$AJ,4,FALSE)</f>
        <v>Toronto</v>
      </c>
      <c r="E540" s="47" t="str">
        <f>VLOOKUP($A540,'[3]Master From ECAP'!$A:$AJ,5,FALSE)</f>
        <v>M4J 4Y7</v>
      </c>
      <c r="F540" s="47">
        <f>VLOOKUP($A540,'[3]Master From ECAP'!$A:$AJ,6,FALSE)</f>
        <v>1</v>
      </c>
      <c r="G540" s="47" t="s">
        <v>53</v>
      </c>
      <c r="H540" s="47">
        <f>VLOOKUP($A540,'[3]Master From ECAP'!$A:$AJ,8,FALSE)</f>
        <v>100</v>
      </c>
      <c r="I540" s="47">
        <f>VLOOKUP($A540,'[3]Master From ECAP'!$A:$AJ,9,FALSE)</f>
        <v>0</v>
      </c>
      <c r="J540" s="47">
        <f>VLOOKUP($A540,'[3]Master From ECAP'!$A:$AJ,10,FALSE)</f>
        <v>52650.143806999993</v>
      </c>
      <c r="K540" s="47" t="str">
        <f>VLOOKUP($A540,'[3]Master From ECAP'!$A:$AJ,11,FALSE)</f>
        <v>kWh</v>
      </c>
      <c r="L540" s="47">
        <f>VLOOKUP($A540,'[3]Master From ECAP'!$A:$AJ,12,FALSE)</f>
        <v>0</v>
      </c>
      <c r="M540" s="47" t="s">
        <v>46</v>
      </c>
      <c r="AF540" s="48">
        <f>VLOOKUP($A540,'[3]Calculated Master'!$A:$P,13,FALSE)</f>
        <v>2106.0057522799998</v>
      </c>
      <c r="AG540" s="49">
        <f>IF(F540&gt;0,VLOOKUP($A540,'[3]Calculated Master'!$A:$P,14,FALSE),"")</f>
        <v>52650.363182599191</v>
      </c>
      <c r="AH540" s="49" t="str">
        <f>IF(I540&gt;0,VLOOKUP($A540,'[3]Calculated Master'!$A:$P,15,FALSE),"")</f>
        <v/>
      </c>
      <c r="AI540" s="47" t="str">
        <f>VLOOKUP($A540,'[3]Master From ECAP'!$A:$AJ,35,FALSE)</f>
        <v>COSBUR</v>
      </c>
      <c r="AJ540" s="47" t="str">
        <f>VLOOKUP($A540,'[3]Master From ECAP'!$A:$AJ,36,FALSE)</f>
        <v>Outdoor Recreational Facilities</v>
      </c>
    </row>
    <row r="541" spans="1:36" ht="15">
      <c r="A541" s="46" t="s">
        <v>584</v>
      </c>
      <c r="B541" s="47" t="str">
        <f>VLOOKUP(VLOOKUP(A541,'[3]Calculated Master'!A:Z,2,FALSE),'[3]Conversion Factors'!A:C,2,FALSE)</f>
        <v>Other</v>
      </c>
      <c r="C541" s="47" t="str">
        <f>VLOOKUP($A541,'[3]Master From ECAP'!$A:$AJ,3,FALSE)</f>
        <v>523 Cosburn Ave</v>
      </c>
      <c r="D541" s="47" t="str">
        <f>VLOOKUP($A541,'[3]Master From ECAP'!$A:$AJ,4,FALSE)</f>
        <v>Toronto</v>
      </c>
      <c r="E541" s="47" t="str">
        <f>VLOOKUP($A541,'[3]Master From ECAP'!$A:$AJ,5,FALSE)</f>
        <v>M4J 4Y7</v>
      </c>
      <c r="F541" s="47">
        <f>VLOOKUP($A541,'[3]Master From ECAP'!$A:$AJ,6,FALSE)</f>
        <v>110093</v>
      </c>
      <c r="G541" s="47" t="s">
        <v>53</v>
      </c>
      <c r="H541" s="47">
        <f>VLOOKUP($A541,'[3]Master From ECAP'!$A:$AJ,8,FALSE)</f>
        <v>100</v>
      </c>
      <c r="I541" s="47">
        <f>VLOOKUP($A541,'[3]Master From ECAP'!$A:$AJ,9,FALSE)</f>
        <v>0</v>
      </c>
      <c r="J541" s="47">
        <f>VLOOKUP($A541,'[3]Master From ECAP'!$A:$AJ,10,FALSE)</f>
        <v>30406.781825000002</v>
      </c>
      <c r="K541" s="47" t="str">
        <f>VLOOKUP($A541,'[3]Master From ECAP'!$A:$AJ,11,FALSE)</f>
        <v>kWh</v>
      </c>
      <c r="L541" s="47">
        <f>VLOOKUP($A541,'[3]Master From ECAP'!$A:$AJ,12,FALSE)</f>
        <v>0</v>
      </c>
      <c r="M541" s="47" t="s">
        <v>46</v>
      </c>
      <c r="AF541" s="48">
        <f>VLOOKUP($A541,'[3]Calculated Master'!$A:$P,13,FALSE)</f>
        <v>1216.2712730000001</v>
      </c>
      <c r="AG541" s="49">
        <f>IF(F541&gt;0,VLOOKUP($A541,'[3]Calculated Master'!$A:$P,14,FALSE),"")</f>
        <v>0.27619293251999921</v>
      </c>
      <c r="AH541" s="49" t="str">
        <f>IF(I541&gt;0,VLOOKUP($A541,'[3]Calculated Master'!$A:$P,15,FALSE),"")</f>
        <v/>
      </c>
      <c r="AI541" s="47" t="str">
        <f>VLOOKUP($A541,'[3]Master From ECAP'!$A:$AJ,35,FALSE)</f>
        <v>523COS</v>
      </c>
      <c r="AJ541" s="47" t="str">
        <f>VLOOKUP($A541,'[3]Master From ECAP'!$A:$AJ,36,FALSE)</f>
        <v>Outdoor Recreational Facilities</v>
      </c>
    </row>
    <row r="542" spans="1:36" ht="15">
      <c r="A542" s="46" t="s">
        <v>585</v>
      </c>
      <c r="B542" s="47" t="str">
        <f>VLOOKUP(VLOOKUP(A542,'[3]Calculated Master'!A:Z,2,FALSE),'[3]Conversion Factors'!A:C,2,FALSE)</f>
        <v>Other</v>
      </c>
      <c r="C542" s="47" t="str">
        <f>VLOOKUP($A542,'[3]Master From ECAP'!$A:$AJ,3,FALSE)</f>
        <v>149 South Dr</v>
      </c>
      <c r="D542" s="47" t="str">
        <f>VLOOKUP($A542,'[3]Master From ECAP'!$A:$AJ,4,FALSE)</f>
        <v>Toronto</v>
      </c>
      <c r="E542" s="47" t="str">
        <f>VLOOKUP($A542,'[3]Master From ECAP'!$A:$AJ,5,FALSE)</f>
        <v>M4W 1S3</v>
      </c>
      <c r="F542" s="47">
        <f>VLOOKUP($A542,'[3]Master From ECAP'!$A:$AJ,6,FALSE)</f>
        <v>369826</v>
      </c>
      <c r="G542" s="47" t="s">
        <v>53</v>
      </c>
      <c r="H542" s="47">
        <f>VLOOKUP($A542,'[3]Master From ECAP'!$A:$AJ,8,FALSE)</f>
        <v>100</v>
      </c>
      <c r="I542" s="47">
        <f>VLOOKUP($A542,'[3]Master From ECAP'!$A:$AJ,9,FALSE)</f>
        <v>0</v>
      </c>
      <c r="J542" s="47">
        <f>VLOOKUP($A542,'[3]Master From ECAP'!$A:$AJ,10,FALSE)</f>
        <v>15070.611047</v>
      </c>
      <c r="K542" s="47" t="str">
        <f>VLOOKUP($A542,'[3]Master From ECAP'!$A:$AJ,11,FALSE)</f>
        <v>kWh</v>
      </c>
      <c r="L542" s="47">
        <f>VLOOKUP($A542,'[3]Master From ECAP'!$A:$AJ,12,FALSE)</f>
        <v>0</v>
      </c>
      <c r="M542" s="47" t="s">
        <v>46</v>
      </c>
      <c r="AF542" s="48">
        <f>VLOOKUP($A542,'[3]Calculated Master'!$A:$P,13,FALSE)</f>
        <v>602.82444187999999</v>
      </c>
      <c r="AG542" s="49">
        <f>IF(F542&gt;0,VLOOKUP($A542,'[3]Calculated Master'!$A:$P,14,FALSE),"")</f>
        <v>4.0750714771845942E-2</v>
      </c>
      <c r="AH542" s="49" t="str">
        <f>IF(I542&gt;0,VLOOKUP($A542,'[3]Calculated Master'!$A:$P,15,FALSE),"")</f>
        <v/>
      </c>
      <c r="AI542" s="47" t="str">
        <f>VLOOKUP($A542,'[3]Master From ECAP'!$A:$AJ,35,FALSE)</f>
        <v>CLGD</v>
      </c>
      <c r="AJ542" s="47" t="str">
        <f>VLOOKUP($A542,'[3]Master From ECAP'!$A:$AJ,36,FALSE)</f>
        <v>Outdoor Recreational Facilities</v>
      </c>
    </row>
    <row r="543" spans="1:36" ht="15">
      <c r="A543" s="46" t="s">
        <v>586</v>
      </c>
      <c r="B543" s="47" t="str">
        <f>VLOOKUP(VLOOKUP(A543,'[3]Calculated Master'!A:Z,2,FALSE),'[3]Conversion Factors'!A:C,2,FALSE)</f>
        <v>Other</v>
      </c>
      <c r="C543" s="47" t="str">
        <f>VLOOKUP($A543,'[3]Master From ECAP'!$A:$AJ,3,FALSE)</f>
        <v>47 Cresthaven Dr</v>
      </c>
      <c r="D543" s="47" t="str">
        <f>VLOOKUP($A543,'[3]Master From ECAP'!$A:$AJ,4,FALSE)</f>
        <v>North York</v>
      </c>
      <c r="E543" s="47" t="str">
        <f>VLOOKUP($A543,'[3]Master From ECAP'!$A:$AJ,5,FALSE)</f>
        <v>M2H 1L9</v>
      </c>
      <c r="F543" s="47">
        <f>VLOOKUP($A543,'[3]Master From ECAP'!$A:$AJ,6,FALSE)</f>
        <v>1916</v>
      </c>
      <c r="G543" s="47" t="s">
        <v>53</v>
      </c>
      <c r="H543" s="47">
        <f>VLOOKUP($A543,'[3]Master From ECAP'!$A:$AJ,8,FALSE)</f>
        <v>100</v>
      </c>
      <c r="I543" s="47">
        <f>VLOOKUP($A543,'[3]Master From ECAP'!$A:$AJ,9,FALSE)</f>
        <v>0</v>
      </c>
      <c r="J543" s="47">
        <f>VLOOKUP($A543,'[3]Master From ECAP'!$A:$AJ,10,FALSE)</f>
        <v>59899.774170000004</v>
      </c>
      <c r="K543" s="47" t="str">
        <f>VLOOKUP($A543,'[3]Master From ECAP'!$A:$AJ,11,FALSE)</f>
        <v>kWh</v>
      </c>
      <c r="L543" s="47">
        <f>VLOOKUP($A543,'[3]Master From ECAP'!$A:$AJ,12,FALSE)</f>
        <v>0</v>
      </c>
      <c r="M543" s="47" t="s">
        <v>46</v>
      </c>
      <c r="AF543" s="48">
        <f>VLOOKUP($A543,'[3]Calculated Master'!$A:$P,13,FALSE)</f>
        <v>2395.9909668</v>
      </c>
      <c r="AG543" s="49">
        <f>IF(F543&gt;0,VLOOKUP($A543,'[3]Calculated Master'!$A:$P,14,FALSE),"")</f>
        <v>31.263060413565956</v>
      </c>
      <c r="AH543" s="49" t="str">
        <f>IF(I543&gt;0,VLOOKUP($A543,'[3]Calculated Master'!$A:$P,15,FALSE),"")</f>
        <v/>
      </c>
      <c r="AI543" s="47" t="str">
        <f>VLOOKUP($A543,'[3]Master From ECAP'!$A:$AJ,35,FALSE)</f>
        <v>CHP</v>
      </c>
      <c r="AJ543" s="47" t="str">
        <f>VLOOKUP($A543,'[3]Master From ECAP'!$A:$AJ,36,FALSE)</f>
        <v>Outdoor Recreational Facilities</v>
      </c>
    </row>
    <row r="544" spans="1:36" ht="15">
      <c r="A544" s="46" t="s">
        <v>587</v>
      </c>
      <c r="B544" s="47" t="str">
        <f>VLOOKUP(VLOOKUP(A544,'[3]Calculated Master'!A:Z,2,FALSE),'[3]Conversion Factors'!A:C,2,FALSE)</f>
        <v>Other</v>
      </c>
      <c r="C544" s="47" t="str">
        <f>VLOOKUP($A544,'[3]Master From ECAP'!$A:$AJ,3,FALSE)</f>
        <v>115 Cumberland St</v>
      </c>
      <c r="D544" s="47" t="str">
        <f>VLOOKUP($A544,'[3]Master From ECAP'!$A:$AJ,4,FALSE)</f>
        <v>Toronto</v>
      </c>
      <c r="E544" s="47" t="str">
        <f>VLOOKUP($A544,'[3]Master From ECAP'!$A:$AJ,5,FALSE)</f>
        <v>M5R 3N7</v>
      </c>
      <c r="F544" s="47">
        <f>VLOOKUP($A544,'[3]Master From ECAP'!$A:$AJ,6,FALSE)</f>
        <v>8611</v>
      </c>
      <c r="G544" s="47" t="s">
        <v>53</v>
      </c>
      <c r="H544" s="47">
        <f>VLOOKUP($A544,'[3]Master From ECAP'!$A:$AJ,8,FALSE)</f>
        <v>100</v>
      </c>
      <c r="I544" s="47">
        <f>VLOOKUP($A544,'[3]Master From ECAP'!$A:$AJ,9,FALSE)</f>
        <v>0</v>
      </c>
      <c r="J544" s="47">
        <f>VLOOKUP($A544,'[3]Master From ECAP'!$A:$AJ,10,FALSE)</f>
        <v>151240.576</v>
      </c>
      <c r="K544" s="47" t="str">
        <f>VLOOKUP($A544,'[3]Master From ECAP'!$A:$AJ,11,FALSE)</f>
        <v>kWh</v>
      </c>
      <c r="L544" s="47">
        <f>VLOOKUP($A544,'[3]Master From ECAP'!$A:$AJ,12,FALSE)</f>
        <v>0</v>
      </c>
      <c r="M544" s="47" t="s">
        <v>46</v>
      </c>
      <c r="AF544" s="48">
        <f>VLOOKUP($A544,'[3]Calculated Master'!$A:$P,13,FALSE)</f>
        <v>6049.6230400000004</v>
      </c>
      <c r="AG544" s="49">
        <f>IF(F544&gt;0,VLOOKUP($A544,'[3]Calculated Master'!$A:$P,14,FALSE),"")</f>
        <v>17.563721538621145</v>
      </c>
      <c r="AH544" s="49" t="str">
        <f>IF(I544&gt;0,VLOOKUP($A544,'[3]Calculated Master'!$A:$P,15,FALSE),"")</f>
        <v/>
      </c>
      <c r="AI544" s="47" t="str">
        <f>VLOOKUP($A544,'[3]Master From ECAP'!$A:$AJ,35,FALSE)</f>
        <v>CBLP</v>
      </c>
      <c r="AJ544" s="47" t="str">
        <f>VLOOKUP($A544,'[3]Master From ECAP'!$A:$AJ,36,FALSE)</f>
        <v>Outdoor Recreational Facilities</v>
      </c>
    </row>
    <row r="545" spans="1:36" ht="15">
      <c r="A545" s="46" t="s">
        <v>588</v>
      </c>
      <c r="B545" s="47" t="str">
        <f>VLOOKUP(VLOOKUP(A545,'[3]Calculated Master'!A:Z,2,FALSE),'[3]Conversion Factors'!A:C,2,FALSE)</f>
        <v>Other</v>
      </c>
      <c r="C545" s="47" t="str">
        <f>VLOOKUP($A545,'[3]Master From ECAP'!$A:$AJ,3,FALSE)</f>
        <v>Dallington Park 32 Glentworth</v>
      </c>
      <c r="D545" s="47" t="str">
        <f>VLOOKUP($A545,'[3]Master From ECAP'!$A:$AJ,4,FALSE)</f>
        <v>North York</v>
      </c>
      <c r="E545" s="47" t="str">
        <f>VLOOKUP($A545,'[3]Master From ECAP'!$A:$AJ,5,FALSE)</f>
        <v>M2J 2E4</v>
      </c>
      <c r="F545" s="47">
        <f>VLOOKUP($A545,'[3]Master From ECAP'!$A:$AJ,6,FALSE)</f>
        <v>173040</v>
      </c>
      <c r="G545" s="47" t="s">
        <v>53</v>
      </c>
      <c r="H545" s="47">
        <f>VLOOKUP($A545,'[3]Master From ECAP'!$A:$AJ,8,FALSE)</f>
        <v>100</v>
      </c>
      <c r="I545" s="47">
        <f>VLOOKUP($A545,'[3]Master From ECAP'!$A:$AJ,9,FALSE)</f>
        <v>0</v>
      </c>
      <c r="J545" s="47">
        <f>VLOOKUP($A545,'[3]Master From ECAP'!$A:$AJ,10,FALSE)</f>
        <v>2562.46468</v>
      </c>
      <c r="K545" s="47" t="str">
        <f>VLOOKUP($A545,'[3]Master From ECAP'!$A:$AJ,11,FALSE)</f>
        <v>kWh</v>
      </c>
      <c r="L545" s="47">
        <f>VLOOKUP($A545,'[3]Master From ECAP'!$A:$AJ,12,FALSE)</f>
        <v>0</v>
      </c>
      <c r="M545" s="47" t="s">
        <v>46</v>
      </c>
      <c r="AF545" s="48">
        <f>VLOOKUP($A545,'[3]Calculated Master'!$A:$P,13,FALSE)</f>
        <v>102.4985872</v>
      </c>
      <c r="AG545" s="49">
        <f>IF(F545&gt;0,VLOOKUP($A545,'[3]Calculated Master'!$A:$P,14,FALSE),"")</f>
        <v>1.4808572335507203E-2</v>
      </c>
      <c r="AH545" s="49" t="str">
        <f>IF(I545&gt;0,VLOOKUP($A545,'[3]Calculated Master'!$A:$P,15,FALSE),"")</f>
        <v/>
      </c>
      <c r="AI545" s="47" t="str">
        <f>VLOOKUP($A545,'[3]Master From ECAP'!$A:$AJ,35,FALSE)</f>
        <v>DALLP</v>
      </c>
      <c r="AJ545" s="47" t="str">
        <f>VLOOKUP($A545,'[3]Master From ECAP'!$A:$AJ,36,FALSE)</f>
        <v>Outdoor Recreational Facilities</v>
      </c>
    </row>
    <row r="546" spans="1:36" ht="15">
      <c r="A546" s="46" t="s">
        <v>589</v>
      </c>
      <c r="B546" s="47" t="str">
        <f>VLOOKUP(VLOOKUP(A546,'[3]Calculated Master'!A:Z,2,FALSE),'[3]Conversion Factors'!A:C,2,FALSE)</f>
        <v>Other</v>
      </c>
      <c r="C546" s="47" t="str">
        <f>VLOOKUP($A546,'[3]Master From ECAP'!$A:$AJ,3,FALSE)</f>
        <v>1549 Danforth Ave</v>
      </c>
      <c r="D546" s="47" t="str">
        <f>VLOOKUP($A546,'[3]Master From ECAP'!$A:$AJ,4,FALSE)</f>
        <v>Toronto</v>
      </c>
      <c r="E546" s="47" t="str">
        <f>VLOOKUP($A546,'[3]Master From ECAP'!$A:$AJ,5,FALSE)</f>
        <v>M4J 1N4</v>
      </c>
      <c r="F546" s="47">
        <f>VLOOKUP($A546,'[3]Master From ECAP'!$A:$AJ,6,FALSE)</f>
        <v>29191</v>
      </c>
      <c r="G546" s="47" t="s">
        <v>53</v>
      </c>
      <c r="H546" s="47">
        <f>VLOOKUP($A546,'[3]Master From ECAP'!$A:$AJ,8,FALSE)</f>
        <v>100</v>
      </c>
      <c r="I546" s="47">
        <f>VLOOKUP($A546,'[3]Master From ECAP'!$A:$AJ,9,FALSE)</f>
        <v>0</v>
      </c>
      <c r="J546" s="47">
        <f>VLOOKUP($A546,'[3]Master From ECAP'!$A:$AJ,10,FALSE)</f>
        <v>2821.0902700000001</v>
      </c>
      <c r="K546" s="47" t="str">
        <f>VLOOKUP($A546,'[3]Master From ECAP'!$A:$AJ,11,FALSE)</f>
        <v>kWh</v>
      </c>
      <c r="L546" s="47">
        <f>VLOOKUP($A546,'[3]Master From ECAP'!$A:$AJ,12,FALSE)</f>
        <v>0</v>
      </c>
      <c r="M546" s="47" t="s">
        <v>46</v>
      </c>
      <c r="AF546" s="48">
        <f>VLOOKUP($A546,'[3]Calculated Master'!$A:$P,13,FALSE)</f>
        <v>112.84361080000001</v>
      </c>
      <c r="AG546" s="49">
        <f>IF(F546&gt;0,VLOOKUP($A546,'[3]Calculated Master'!$A:$P,14,FALSE),"")</f>
        <v>9.6642870218313581E-2</v>
      </c>
      <c r="AH546" s="49" t="str">
        <f>IF(I546&gt;0,VLOOKUP($A546,'[3]Calculated Master'!$A:$P,15,FALSE),"")</f>
        <v/>
      </c>
      <c r="AI546" s="47" t="str">
        <f>VLOOKUP($A546,'[3]Master From ECAP'!$A:$AJ,35,FALSE)</f>
        <v>1549DA</v>
      </c>
      <c r="AJ546" s="47" t="str">
        <f>VLOOKUP($A546,'[3]Master From ECAP'!$A:$AJ,36,FALSE)</f>
        <v>Outdoor Recreational Facilities</v>
      </c>
    </row>
    <row r="547" spans="1:36" ht="15">
      <c r="A547" s="46" t="s">
        <v>590</v>
      </c>
      <c r="B547" s="47" t="str">
        <f>VLOOKUP(VLOOKUP(A547,'[3]Calculated Master'!A:Z,2,FALSE),'[3]Conversion Factors'!A:C,2,FALSE)</f>
        <v>Other</v>
      </c>
      <c r="C547" s="47" t="str">
        <f>VLOOKUP($A547,'[3]Master From ECAP'!$A:$AJ,3,FALSE)</f>
        <v>75 Rosehill  Ave</v>
      </c>
      <c r="D547" s="47" t="str">
        <f>VLOOKUP($A547,'[3]Master From ECAP'!$A:$AJ,4,FALSE)</f>
        <v>Toronto</v>
      </c>
      <c r="E547" s="47" t="str">
        <f>VLOOKUP($A547,'[3]Master From ECAP'!$A:$AJ,5,FALSE)</f>
        <v>M4T 2C4</v>
      </c>
      <c r="F547" s="47">
        <f>VLOOKUP($A547,'[3]Master From ECAP'!$A:$AJ,6,FALSE)</f>
        <v>2288708</v>
      </c>
      <c r="G547" s="47" t="s">
        <v>53</v>
      </c>
      <c r="H547" s="47">
        <f>VLOOKUP($A547,'[3]Master From ECAP'!$A:$AJ,8,FALSE)</f>
        <v>100</v>
      </c>
      <c r="I547" s="47">
        <f>VLOOKUP($A547,'[3]Master From ECAP'!$A:$AJ,9,FALSE)</f>
        <v>0</v>
      </c>
      <c r="J547" s="47">
        <f>VLOOKUP($A547,'[3]Master From ECAP'!$A:$AJ,10,FALSE)</f>
        <v>13488.406489999999</v>
      </c>
      <c r="K547" s="47" t="str">
        <f>VLOOKUP($A547,'[3]Master From ECAP'!$A:$AJ,11,FALSE)</f>
        <v>kWh</v>
      </c>
      <c r="L547" s="47">
        <f>VLOOKUP($A547,'[3]Master From ECAP'!$A:$AJ,12,FALSE)</f>
        <v>3774.044594</v>
      </c>
      <c r="M547" s="47" t="s">
        <v>46</v>
      </c>
      <c r="AF547" s="48">
        <f>VLOOKUP($A547,'[3]Calculated Master'!$A:$P,13,FALSE)</f>
        <v>7709.0510343758597</v>
      </c>
      <c r="AG547" s="49">
        <f>IF(F547&gt;0,VLOOKUP($A547,'[3]Calculated Master'!$A:$P,14,FALSE),"")</f>
        <v>2.3301399898756767E-2</v>
      </c>
      <c r="AH547" s="49" t="str">
        <f>IF(I547&gt;0,VLOOKUP($A547,'[3]Calculated Master'!$A:$P,15,FALSE),"")</f>
        <v/>
      </c>
      <c r="AI547" s="47" t="str">
        <f>VLOOKUP($A547,'[3]Master From ECAP'!$A:$AJ,35,FALSE)</f>
        <v>DABP</v>
      </c>
      <c r="AJ547" s="47" t="str">
        <f>VLOOKUP($A547,'[3]Master From ECAP'!$A:$AJ,36,FALSE)</f>
        <v>Outdoor Recreational Facilities</v>
      </c>
    </row>
    <row r="548" spans="1:36" ht="15">
      <c r="A548" s="46" t="s">
        <v>591</v>
      </c>
      <c r="B548" s="47" t="str">
        <f>VLOOKUP(VLOOKUP(A548,'[3]Calculated Master'!A:Z,2,FALSE),'[3]Conversion Factors'!A:C,2,FALSE)</f>
        <v>Other</v>
      </c>
      <c r="C548" s="47" t="str">
        <f>VLOOKUP($A548,'[3]Master From ECAP'!$A:$AJ,3,FALSE)</f>
        <v>131 The Esplanade</v>
      </c>
      <c r="D548" s="47" t="str">
        <f>VLOOKUP($A548,'[3]Master From ECAP'!$A:$AJ,4,FALSE)</f>
        <v>Scarborough</v>
      </c>
      <c r="E548" s="47" t="str">
        <f>VLOOKUP($A548,'[3]Master From ECAP'!$A:$AJ,5,FALSE)</f>
        <v>M1P 4N7</v>
      </c>
      <c r="F548" s="47">
        <f>VLOOKUP($A548,'[3]Master From ECAP'!$A:$AJ,6,FALSE)</f>
        <v>3</v>
      </c>
      <c r="G548" s="47" t="s">
        <v>53</v>
      </c>
      <c r="H548" s="47">
        <f>VLOOKUP($A548,'[3]Master From ECAP'!$A:$AJ,8,FALSE)</f>
        <v>168</v>
      </c>
      <c r="I548" s="47">
        <f>VLOOKUP($A548,'[3]Master From ECAP'!$A:$AJ,9,FALSE)</f>
        <v>0</v>
      </c>
      <c r="J548" s="47">
        <f>VLOOKUP($A548,'[3]Master From ECAP'!$A:$AJ,10,FALSE)</f>
        <v>3063.856914</v>
      </c>
      <c r="K548" s="47" t="str">
        <f>VLOOKUP($A548,'[3]Master From ECAP'!$A:$AJ,11,FALSE)</f>
        <v>kWh</v>
      </c>
      <c r="L548" s="47">
        <f>VLOOKUP($A548,'[3]Master From ECAP'!$A:$AJ,12,FALSE)</f>
        <v>0</v>
      </c>
      <c r="M548" s="47" t="s">
        <v>46</v>
      </c>
      <c r="AF548" s="48">
        <f>VLOOKUP($A548,'[3]Calculated Master'!$A:$P,13,FALSE)</f>
        <v>122.55427656000001</v>
      </c>
      <c r="AG548" s="49">
        <f>IF(F548&gt;0,VLOOKUP($A548,'[3]Calculated Master'!$A:$P,14,FALSE),"")</f>
        <v>1021.2898933568249</v>
      </c>
      <c r="AH548" s="49" t="str">
        <f>IF(I548&gt;0,VLOOKUP($A548,'[3]Calculated Master'!$A:$P,15,FALSE),"")</f>
        <v/>
      </c>
      <c r="AI548" s="47" t="str">
        <f>VLOOKUP($A548,'[3]Master From ECAP'!$A:$AJ,35,FALSE)</f>
        <v>DCBP</v>
      </c>
      <c r="AJ548" s="47" t="str">
        <f>VLOOKUP($A548,'[3]Master From ECAP'!$A:$AJ,36,FALSE)</f>
        <v>Outdoor Recreational Facilities</v>
      </c>
    </row>
    <row r="549" spans="1:36" ht="15">
      <c r="A549" s="46" t="s">
        <v>592</v>
      </c>
      <c r="B549" s="47" t="str">
        <f>VLOOKUP(VLOOKUP(A549,'[3]Calculated Master'!A:Z,2,FALSE),'[3]Conversion Factors'!A:C,2,FALSE)</f>
        <v>Other</v>
      </c>
      <c r="C549" s="47" t="str">
        <f>VLOOKUP($A549,'[3]Master From ECAP'!$A:$AJ,3,FALSE)</f>
        <v>121 De Grassi St</v>
      </c>
      <c r="D549" s="47" t="str">
        <f>VLOOKUP($A549,'[3]Master From ECAP'!$A:$AJ,4,FALSE)</f>
        <v>Toronto</v>
      </c>
      <c r="E549" s="47" t="str">
        <f>VLOOKUP($A549,'[3]Master From ECAP'!$A:$AJ,5,FALSE)</f>
        <v>M4M 2K7</v>
      </c>
      <c r="F549" s="47">
        <f>VLOOKUP($A549,'[3]Master From ECAP'!$A:$AJ,6,FALSE)</f>
        <v>1</v>
      </c>
      <c r="G549" s="47" t="s">
        <v>53</v>
      </c>
      <c r="H549" s="47">
        <f>VLOOKUP($A549,'[3]Master From ECAP'!$A:$AJ,8,FALSE)</f>
        <v>100</v>
      </c>
      <c r="I549" s="47">
        <f>VLOOKUP($A549,'[3]Master From ECAP'!$A:$AJ,9,FALSE)</f>
        <v>0</v>
      </c>
      <c r="J549" s="47">
        <f>VLOOKUP($A549,'[3]Master From ECAP'!$A:$AJ,10,FALSE)</f>
        <v>1363.400617</v>
      </c>
      <c r="K549" s="47" t="str">
        <f>VLOOKUP($A549,'[3]Master From ECAP'!$A:$AJ,11,FALSE)</f>
        <v>kWh</v>
      </c>
      <c r="L549" s="47">
        <f>VLOOKUP($A549,'[3]Master From ECAP'!$A:$AJ,12,FALSE)</f>
        <v>0</v>
      </c>
      <c r="M549" s="47" t="s">
        <v>46</v>
      </c>
      <c r="AF549" s="48">
        <f>VLOOKUP($A549,'[3]Calculated Master'!$A:$P,13,FALSE)</f>
        <v>54.536024680000004</v>
      </c>
      <c r="AG549" s="49">
        <f>IF(F549&gt;0,VLOOKUP($A549,'[3]Calculated Master'!$A:$P,14,FALSE),"")</f>
        <v>1363.4062978359043</v>
      </c>
      <c r="AH549" s="49" t="str">
        <f>IF(I549&gt;0,VLOOKUP($A549,'[3]Calculated Master'!$A:$P,15,FALSE),"")</f>
        <v/>
      </c>
      <c r="AI549" s="47" t="str">
        <f>VLOOKUP($A549,'[3]Master From ECAP'!$A:$AJ,35,FALSE)</f>
        <v>DGSP</v>
      </c>
      <c r="AJ549" s="47" t="str">
        <f>VLOOKUP($A549,'[3]Master From ECAP'!$A:$AJ,36,FALSE)</f>
        <v>Outdoor Recreational Facilities</v>
      </c>
    </row>
    <row r="550" spans="1:36" ht="15">
      <c r="A550" s="46" t="s">
        <v>593</v>
      </c>
      <c r="B550" s="47" t="str">
        <f>VLOOKUP(VLOOKUP(A550,'[3]Calculated Master'!A:Z,2,FALSE),'[3]Conversion Factors'!A:C,2,FALSE)</f>
        <v>Other</v>
      </c>
      <c r="C550" s="47" t="str">
        <f>VLOOKUP($A550,'[3]Master From ECAP'!$A:$AJ,3,FALSE)</f>
        <v>50 Dell Park Ave</v>
      </c>
      <c r="D550" s="47" t="str">
        <f>VLOOKUP($A550,'[3]Master From ECAP'!$A:$AJ,4,FALSE)</f>
        <v>Toronto</v>
      </c>
      <c r="E550" s="47" t="str">
        <f>VLOOKUP($A550,'[3]Master From ECAP'!$A:$AJ,5,FALSE)</f>
        <v>M6B 2T6</v>
      </c>
      <c r="F550" s="47">
        <f>VLOOKUP($A550,'[3]Master From ECAP'!$A:$AJ,6,FALSE)</f>
        <v>61795</v>
      </c>
      <c r="G550" s="47" t="s">
        <v>53</v>
      </c>
      <c r="H550" s="47">
        <f>VLOOKUP($A550,'[3]Master From ECAP'!$A:$AJ,8,FALSE)</f>
        <v>100</v>
      </c>
      <c r="I550" s="47">
        <f>VLOOKUP($A550,'[3]Master From ECAP'!$A:$AJ,9,FALSE)</f>
        <v>0</v>
      </c>
      <c r="J550" s="47">
        <f>VLOOKUP($A550,'[3]Master From ECAP'!$A:$AJ,10,FALSE)</f>
        <v>3315.6529409999998</v>
      </c>
      <c r="K550" s="47" t="str">
        <f>VLOOKUP($A550,'[3]Master From ECAP'!$A:$AJ,11,FALSE)</f>
        <v>kWh</v>
      </c>
      <c r="L550" s="47">
        <f>VLOOKUP($A550,'[3]Master From ECAP'!$A:$AJ,12,FALSE)</f>
        <v>0</v>
      </c>
      <c r="M550" s="47" t="s">
        <v>46</v>
      </c>
      <c r="AF550" s="48">
        <f>VLOOKUP($A550,'[3]Calculated Master'!$A:$P,13,FALSE)</f>
        <v>132.62611763999999</v>
      </c>
      <c r="AG550" s="49">
        <f>IF(F550&gt;0,VLOOKUP($A550,'[3]Calculated Master'!$A:$P,14,FALSE),"")</f>
        <v>5.3655906727414632E-2</v>
      </c>
      <c r="AH550" s="49" t="str">
        <f>IF(I550&gt;0,VLOOKUP($A550,'[3]Calculated Master'!$A:$P,15,FALSE),"")</f>
        <v/>
      </c>
      <c r="AI550" s="47" t="str">
        <f>VLOOKUP($A550,'[3]Master From ECAP'!$A:$AJ,35,FALSE)</f>
        <v>DELL</v>
      </c>
      <c r="AJ550" s="47" t="str">
        <f>VLOOKUP($A550,'[3]Master From ECAP'!$A:$AJ,36,FALSE)</f>
        <v>Outdoor Recreational Facilities</v>
      </c>
    </row>
    <row r="551" spans="1:36" ht="15">
      <c r="A551" s="46" t="s">
        <v>594</v>
      </c>
      <c r="B551" s="47" t="str">
        <f>VLOOKUP(VLOOKUP(A551,'[3]Calculated Master'!A:Z,2,FALSE),'[3]Conversion Factors'!A:C,2,FALSE)</f>
        <v>Other</v>
      </c>
      <c r="C551" s="47" t="str">
        <f>VLOOKUP($A551,'[3]Master From ECAP'!$A:$AJ,3,FALSE)</f>
        <v>80 Thyra Ave</v>
      </c>
      <c r="D551" s="47" t="str">
        <f>VLOOKUP($A551,'[3]Master From ECAP'!$A:$AJ,4,FALSE)</f>
        <v>Toronto</v>
      </c>
      <c r="E551" s="47" t="str">
        <f>VLOOKUP($A551,'[3]Master From ECAP'!$A:$AJ,5,FALSE)</f>
        <v>M4C 5G5</v>
      </c>
      <c r="F551" s="47">
        <f>VLOOKUP($A551,'[3]Master From ECAP'!$A:$AJ,6,FALSE)</f>
        <v>1</v>
      </c>
      <c r="G551" s="47" t="s">
        <v>53</v>
      </c>
      <c r="H551" s="47">
        <f>VLOOKUP($A551,'[3]Master From ECAP'!$A:$AJ,8,FALSE)</f>
        <v>100</v>
      </c>
      <c r="I551" s="47">
        <f>VLOOKUP($A551,'[3]Master From ECAP'!$A:$AJ,9,FALSE)</f>
        <v>0</v>
      </c>
      <c r="J551" s="47">
        <f>VLOOKUP($A551,'[3]Master From ECAP'!$A:$AJ,10,FALSE)</f>
        <v>6191.9292770000002</v>
      </c>
      <c r="K551" s="47" t="str">
        <f>VLOOKUP($A551,'[3]Master From ECAP'!$A:$AJ,11,FALSE)</f>
        <v>kWh</v>
      </c>
      <c r="L551" s="47">
        <f>VLOOKUP($A551,'[3]Master From ECAP'!$A:$AJ,12,FALSE)</f>
        <v>0</v>
      </c>
      <c r="M551" s="47" t="s">
        <v>46</v>
      </c>
      <c r="AF551" s="48">
        <f>VLOOKUP($A551,'[3]Calculated Master'!$A:$P,13,FALSE)</f>
        <v>247.67717108000002</v>
      </c>
      <c r="AG551" s="49">
        <f>IF(F551&gt;0,VLOOKUP($A551,'[3]Calculated Master'!$A:$P,14,FALSE),"")</f>
        <v>6191.9550767053206</v>
      </c>
      <c r="AH551" s="49" t="str">
        <f>IF(I551&gt;0,VLOOKUP($A551,'[3]Calculated Master'!$A:$P,15,FALSE),"")</f>
        <v/>
      </c>
      <c r="AI551" s="47" t="str">
        <f>VLOOKUP($A551,'[3]Master From ECAP'!$A:$AJ,35,FALSE)</f>
        <v>DENTON</v>
      </c>
      <c r="AJ551" s="47" t="str">
        <f>VLOOKUP($A551,'[3]Master From ECAP'!$A:$AJ,36,FALSE)</f>
        <v>Outdoor Recreational Facilities</v>
      </c>
    </row>
    <row r="552" spans="1:36" ht="15">
      <c r="A552" s="46" t="s">
        <v>595</v>
      </c>
      <c r="B552" s="47" t="str">
        <f>VLOOKUP(VLOOKUP(A552,'[3]Calculated Master'!A:Z,2,FALSE),'[3]Conversion Factors'!A:C,2,FALSE)</f>
        <v>Other</v>
      </c>
      <c r="C552" s="47" t="str">
        <f>VLOOKUP($A552,'[3]Master From ECAP'!$A:$AJ,3,FALSE)</f>
        <v>80 Thyra Ave</v>
      </c>
      <c r="D552" s="47" t="str">
        <f>VLOOKUP($A552,'[3]Master From ECAP'!$A:$AJ,4,FALSE)</f>
        <v>Toronto</v>
      </c>
      <c r="E552" s="47" t="str">
        <f>VLOOKUP($A552,'[3]Master From ECAP'!$A:$AJ,5,FALSE)</f>
        <v>M4C 5G5</v>
      </c>
      <c r="F552" s="47">
        <f>VLOOKUP($A552,'[3]Master From ECAP'!$A:$AJ,6,FALSE)</f>
        <v>3165</v>
      </c>
      <c r="G552" s="47" t="s">
        <v>53</v>
      </c>
      <c r="H552" s="47">
        <f>VLOOKUP($A552,'[3]Master From ECAP'!$A:$AJ,8,FALSE)</f>
        <v>100</v>
      </c>
      <c r="I552" s="47">
        <f>VLOOKUP($A552,'[3]Master From ECAP'!$A:$AJ,9,FALSE)</f>
        <v>0</v>
      </c>
      <c r="J552" s="47">
        <f>VLOOKUP($A552,'[3]Master From ECAP'!$A:$AJ,10,FALSE)</f>
        <v>12739.213544999999</v>
      </c>
      <c r="K552" s="47" t="str">
        <f>VLOOKUP($A552,'[3]Master From ECAP'!$A:$AJ,11,FALSE)</f>
        <v>kWh</v>
      </c>
      <c r="L552" s="47">
        <f>VLOOKUP($A552,'[3]Master From ECAP'!$A:$AJ,12,FALSE)</f>
        <v>5496.954839</v>
      </c>
      <c r="M552" s="47" t="s">
        <v>46</v>
      </c>
      <c r="AF552" s="48">
        <f>VLOOKUP($A552,'[3]Calculated Master'!$A:$P,13,FALSE)</f>
        <v>10952.078679899911</v>
      </c>
      <c r="AG552" s="49">
        <f>IF(F552&gt;0,VLOOKUP($A552,'[3]Calculated Master'!$A:$P,14,FALSE),"")</f>
        <v>22.35994740987946</v>
      </c>
      <c r="AH552" s="49" t="str">
        <f>IF(I552&gt;0,VLOOKUP($A552,'[3]Calculated Master'!$A:$P,15,FALSE),"")</f>
        <v/>
      </c>
      <c r="AI552" s="47" t="str">
        <f>VLOOKUP($A552,'[3]Master From ECAP'!$A:$AJ,35,FALSE)</f>
        <v>DTPC</v>
      </c>
      <c r="AJ552" s="47" t="str">
        <f>VLOOKUP($A552,'[3]Master From ECAP'!$A:$AJ,36,FALSE)</f>
        <v>Outdoor Recreational Facilities</v>
      </c>
    </row>
    <row r="553" spans="1:36" ht="15">
      <c r="A553" s="46" t="s">
        <v>596</v>
      </c>
      <c r="B553" s="47" t="str">
        <f>VLOOKUP(VLOOKUP(A553,'[3]Calculated Master'!A:Z,2,FALSE),'[3]Conversion Factors'!A:C,2,FALSE)</f>
        <v>Other</v>
      </c>
      <c r="C553" s="47" t="str">
        <f>VLOOKUP($A553,'[3]Master From ECAP'!$A:$AJ,3,FALSE)</f>
        <v>781 Victoria Park Ave.</v>
      </c>
      <c r="D553" s="47" t="str">
        <f>VLOOKUP($A553,'[3]Master From ECAP'!$A:$AJ,4,FALSE)</f>
        <v>East York</v>
      </c>
      <c r="E553" s="47" t="str">
        <f>VLOOKUP($A553,'[3]Master From ECAP'!$A:$AJ,5,FALSE)</f>
        <v>M4B 2J1</v>
      </c>
      <c r="F553" s="47">
        <f>VLOOKUP($A553,'[3]Master From ECAP'!$A:$AJ,6,FALSE)</f>
        <v>9214</v>
      </c>
      <c r="G553" s="47" t="s">
        <v>53</v>
      </c>
      <c r="H553" s="47">
        <f>VLOOKUP($A553,'[3]Master From ECAP'!$A:$AJ,8,FALSE)</f>
        <v>100</v>
      </c>
      <c r="I553" s="47">
        <f>VLOOKUP($A553,'[3]Master From ECAP'!$A:$AJ,9,FALSE)</f>
        <v>0</v>
      </c>
      <c r="J553" s="47">
        <f>VLOOKUP($A553,'[3]Master From ECAP'!$A:$AJ,10,FALSE)</f>
        <v>73675.131286999997</v>
      </c>
      <c r="K553" s="47" t="str">
        <f>VLOOKUP($A553,'[3]Master From ECAP'!$A:$AJ,11,FALSE)</f>
        <v>kWh</v>
      </c>
      <c r="L553" s="47">
        <f>VLOOKUP($A553,'[3]Master From ECAP'!$A:$AJ,12,FALSE)</f>
        <v>34793.377418999997</v>
      </c>
      <c r="M553" s="47" t="s">
        <v>46</v>
      </c>
      <c r="AF553" s="48">
        <f>VLOOKUP($A553,'[3]Calculated Master'!$A:$P,13,FALSE)</f>
        <v>69043.636400580115</v>
      </c>
      <c r="AG553" s="49">
        <f>IF(F553&gt;0,VLOOKUP($A553,'[3]Calculated Master'!$A:$P,14,FALSE),"")</f>
        <v>47.859817155432822</v>
      </c>
      <c r="AH553" s="49" t="str">
        <f>IF(I553&gt;0,VLOOKUP($A553,'[3]Calculated Master'!$A:$P,15,FALSE),"")</f>
        <v/>
      </c>
      <c r="AI553" s="47" t="str">
        <f>VLOOKUP($A553,'[3]Master From ECAP'!$A:$AJ,35,FALSE)</f>
        <v>DPGC</v>
      </c>
      <c r="AJ553" s="47" t="str">
        <f>VLOOKUP($A553,'[3]Master From ECAP'!$A:$AJ,36,FALSE)</f>
        <v>Outdoor Recreational Facilities</v>
      </c>
    </row>
    <row r="554" spans="1:36" ht="15">
      <c r="A554" s="46" t="s">
        <v>597</v>
      </c>
      <c r="B554" s="47" t="str">
        <f>VLOOKUP(VLOOKUP(A554,'[3]Calculated Master'!A:Z,2,FALSE),'[3]Conversion Factors'!A:C,2,FALSE)</f>
        <v>Other</v>
      </c>
      <c r="C554" s="47" t="str">
        <f>VLOOKUP($A554,'[3]Master From ECAP'!$A:$AJ,3,FALSE)</f>
        <v>1705 Finch Ave.W.</v>
      </c>
      <c r="D554" s="47" t="str">
        <f>VLOOKUP($A554,'[3]Master From ECAP'!$A:$AJ,4,FALSE)</f>
        <v>North York</v>
      </c>
      <c r="E554" s="47" t="str">
        <f>VLOOKUP($A554,'[3]Master From ECAP'!$A:$AJ,5,FALSE)</f>
        <v>M3J 1S5</v>
      </c>
      <c r="F554" s="47">
        <f>VLOOKUP($A554,'[3]Master From ECAP'!$A:$AJ,6,FALSE)</f>
        <v>743</v>
      </c>
      <c r="G554" s="47" t="s">
        <v>53</v>
      </c>
      <c r="H554" s="47">
        <f>VLOOKUP($A554,'[3]Master From ECAP'!$A:$AJ,8,FALSE)</f>
        <v>100</v>
      </c>
      <c r="I554" s="47">
        <f>VLOOKUP($A554,'[3]Master From ECAP'!$A:$AJ,9,FALSE)</f>
        <v>0</v>
      </c>
      <c r="J554" s="47">
        <f>VLOOKUP($A554,'[3]Master From ECAP'!$A:$AJ,10,FALSE)</f>
        <v>5185.773064</v>
      </c>
      <c r="K554" s="47" t="str">
        <f>VLOOKUP($A554,'[3]Master From ECAP'!$A:$AJ,11,FALSE)</f>
        <v>kWh</v>
      </c>
      <c r="L554" s="47">
        <f>VLOOKUP($A554,'[3]Master From ECAP'!$A:$AJ,12,FALSE)</f>
        <v>0</v>
      </c>
      <c r="M554" s="47" t="s">
        <v>46</v>
      </c>
      <c r="AF554" s="48">
        <f>VLOOKUP($A554,'[3]Calculated Master'!$A:$P,13,FALSE)</f>
        <v>207.43092256</v>
      </c>
      <c r="AG554" s="49">
        <f>IF(F554&gt;0,VLOOKUP($A554,'[3]Calculated Master'!$A:$P,14,FALSE),"")</f>
        <v>6.9795352239404664</v>
      </c>
      <c r="AH554" s="49" t="str">
        <f>IF(I554&gt;0,VLOOKUP($A554,'[3]Calculated Master'!$A:$P,15,FALSE),"")</f>
        <v/>
      </c>
      <c r="AI554" s="47" t="str">
        <f>VLOOKUP($A554,'[3]Master From ECAP'!$A:$AJ,35,FALSE)</f>
        <v>DDP</v>
      </c>
      <c r="AJ554" s="47" t="str">
        <f>VLOOKUP($A554,'[3]Master From ECAP'!$A:$AJ,36,FALSE)</f>
        <v>Outdoor Recreational Facilities</v>
      </c>
    </row>
    <row r="555" spans="1:36" ht="15">
      <c r="A555" s="46" t="s">
        <v>598</v>
      </c>
      <c r="B555" s="47" t="str">
        <f>VLOOKUP(VLOOKUP(A555,'[3]Calculated Master'!A:Z,2,FALSE),'[3]Conversion Factors'!A:C,2,FALSE)</f>
        <v>Other</v>
      </c>
      <c r="C555" s="47" t="str">
        <f>VLOOKUP($A555,'[3]Master From ECAP'!$A:$AJ,3,FALSE)</f>
        <v>455 Cosburn Ave</v>
      </c>
      <c r="D555" s="47" t="str">
        <f>VLOOKUP($A555,'[3]Master From ECAP'!$A:$AJ,4,FALSE)</f>
        <v>Toronto</v>
      </c>
      <c r="E555" s="47" t="str">
        <f>VLOOKUP($A555,'[3]Master From ECAP'!$A:$AJ,5,FALSE)</f>
        <v>M4J 2N2</v>
      </c>
      <c r="F555" s="47">
        <f>VLOOKUP($A555,'[3]Master From ECAP'!$A:$AJ,6,FALSE)</f>
        <v>2508</v>
      </c>
      <c r="G555" s="47" t="s">
        <v>53</v>
      </c>
      <c r="H555" s="47">
        <f>VLOOKUP($A555,'[3]Master From ECAP'!$A:$AJ,8,FALSE)</f>
        <v>100</v>
      </c>
      <c r="I555" s="47">
        <f>VLOOKUP($A555,'[3]Master From ECAP'!$A:$AJ,9,FALSE)</f>
        <v>0</v>
      </c>
      <c r="J555" s="47">
        <f>VLOOKUP($A555,'[3]Master From ECAP'!$A:$AJ,10,FALSE)</f>
        <v>6433.1190000000006</v>
      </c>
      <c r="K555" s="47" t="str">
        <f>VLOOKUP($A555,'[3]Master From ECAP'!$A:$AJ,11,FALSE)</f>
        <v>kWh</v>
      </c>
      <c r="L555" s="47">
        <f>VLOOKUP($A555,'[3]Master From ECAP'!$A:$AJ,12,FALSE)</f>
        <v>2609.2759999999998</v>
      </c>
      <c r="M555" s="47" t="s">
        <v>46</v>
      </c>
      <c r="AF555" s="48">
        <f>VLOOKUP($A555,'[3]Calculated Master'!$A:$P,13,FALSE)</f>
        <v>5214.14028444</v>
      </c>
      <c r="AG555" s="49">
        <f>IF(F555&gt;0,VLOOKUP($A555,'[3]Calculated Master'!$A:$P,14,FALSE),"")</f>
        <v>13.548092090620591</v>
      </c>
      <c r="AH555" s="49" t="str">
        <f>IF(I555&gt;0,VLOOKUP($A555,'[3]Calculated Master'!$A:$P,15,FALSE),"")</f>
        <v/>
      </c>
      <c r="AI555" s="47" t="str">
        <f>VLOOKUP($A555,'[3]Master From ECAP'!$A:$AJ,35,FALSE)</f>
        <v>DPBC</v>
      </c>
      <c r="AJ555" s="47" t="str">
        <f>VLOOKUP($A555,'[3]Master From ECAP'!$A:$AJ,36,FALSE)</f>
        <v>Outdoor Recreational Facilities</v>
      </c>
    </row>
    <row r="556" spans="1:36" ht="15">
      <c r="A556" s="46" t="s">
        <v>599</v>
      </c>
      <c r="B556" s="47" t="str">
        <f>VLOOKUP(VLOOKUP(A556,'[3]Calculated Master'!A:Z,2,FALSE),'[3]Conversion Factors'!A:C,2,FALSE)</f>
        <v>Other</v>
      </c>
      <c r="C556" s="47" t="str">
        <f>VLOOKUP($A556,'[3]Master From ECAP'!$A:$AJ,3,FALSE)</f>
        <v>355 Cosburn Ave</v>
      </c>
      <c r="D556" s="47" t="str">
        <f>VLOOKUP($A556,'[3]Master From ECAP'!$A:$AJ,4,FALSE)</f>
        <v>Toronto</v>
      </c>
      <c r="E556" s="47" t="str">
        <f>VLOOKUP($A556,'[3]Master From ECAP'!$A:$AJ,5,FALSE)</f>
        <v>M4J 2N2</v>
      </c>
      <c r="F556" s="47">
        <f>VLOOKUP($A556,'[3]Master From ECAP'!$A:$AJ,6,FALSE)</f>
        <v>3498</v>
      </c>
      <c r="G556" s="47" t="s">
        <v>53</v>
      </c>
      <c r="H556" s="47">
        <f>VLOOKUP($A556,'[3]Master From ECAP'!$A:$AJ,8,FALSE)</f>
        <v>100</v>
      </c>
      <c r="I556" s="47">
        <f>VLOOKUP($A556,'[3]Master From ECAP'!$A:$AJ,9,FALSE)</f>
        <v>0</v>
      </c>
      <c r="J556" s="47">
        <f>VLOOKUP($A556,'[3]Master From ECAP'!$A:$AJ,10,FALSE)</f>
        <v>403285.42099799996</v>
      </c>
      <c r="K556" s="47" t="str">
        <f>VLOOKUP($A556,'[3]Master From ECAP'!$A:$AJ,11,FALSE)</f>
        <v>kWh</v>
      </c>
      <c r="L556" s="47">
        <f>VLOOKUP($A556,'[3]Master From ECAP'!$A:$AJ,12,FALSE)</f>
        <v>9233.4604859999999</v>
      </c>
      <c r="M556" s="47" t="s">
        <v>46</v>
      </c>
      <c r="AF556" s="48">
        <f>VLOOKUP($A556,'[3]Calculated Master'!$A:$P,13,FALSE)</f>
        <v>33672.129390569338</v>
      </c>
      <c r="AG556" s="49">
        <f>IF(F556&gt;0,VLOOKUP($A556,'[3]Calculated Master'!$A:$P,14,FALSE),"")</f>
        <v>143.15678008741398</v>
      </c>
      <c r="AH556" s="49" t="str">
        <f>IF(I556&gt;0,VLOOKUP($A556,'[3]Calculated Master'!$A:$P,15,FALSE),"")</f>
        <v/>
      </c>
      <c r="AI556" s="47" t="str">
        <f>VLOOKUP($A556,'[3]Master From ECAP'!$A:$AJ,35,FALSE)</f>
        <v>DIEPR</v>
      </c>
      <c r="AJ556" s="47" t="str">
        <f>VLOOKUP($A556,'[3]Master From ECAP'!$A:$AJ,36,FALSE)</f>
        <v>Outdoor Recreational Facilities</v>
      </c>
    </row>
    <row r="557" spans="1:36" ht="15">
      <c r="A557" s="46" t="s">
        <v>600</v>
      </c>
      <c r="B557" s="47" t="str">
        <f>VLOOKUP(VLOOKUP(A557,'[3]Calculated Master'!A:Z,2,FALSE),'[3]Conversion Factors'!A:C,2,FALSE)</f>
        <v>Other</v>
      </c>
      <c r="C557" s="47" t="str">
        <f>VLOOKUP($A557,'[3]Master From ECAP'!$A:$AJ,3,FALSE)</f>
        <v>350 Dixon Rd</v>
      </c>
      <c r="D557" s="47" t="str">
        <f>VLOOKUP($A557,'[3]Master From ECAP'!$A:$AJ,4,FALSE)</f>
        <v>Toronto</v>
      </c>
      <c r="E557" s="47" t="str">
        <f>VLOOKUP($A557,'[3]Master From ECAP'!$A:$AJ,5,FALSE)</f>
        <v>M4E 2W2</v>
      </c>
      <c r="F557" s="47">
        <f>VLOOKUP($A557,'[3]Master From ECAP'!$A:$AJ,6,FALSE)</f>
        <v>217678</v>
      </c>
      <c r="G557" s="47" t="s">
        <v>53</v>
      </c>
      <c r="H557" s="47">
        <f>VLOOKUP($A557,'[3]Master From ECAP'!$A:$AJ,8,FALSE)</f>
        <v>100</v>
      </c>
      <c r="I557" s="47">
        <f>VLOOKUP($A557,'[3]Master From ECAP'!$A:$AJ,9,FALSE)</f>
        <v>0</v>
      </c>
      <c r="J557" s="47">
        <f>VLOOKUP($A557,'[3]Master From ECAP'!$A:$AJ,10,FALSE)</f>
        <v>6263.391783</v>
      </c>
      <c r="K557" s="47" t="str">
        <f>VLOOKUP($A557,'[3]Master From ECAP'!$A:$AJ,11,FALSE)</f>
        <v>kWh</v>
      </c>
      <c r="L557" s="47">
        <f>VLOOKUP($A557,'[3]Master From ECAP'!$A:$AJ,12,FALSE)</f>
        <v>0</v>
      </c>
      <c r="M557" s="47" t="s">
        <v>46</v>
      </c>
      <c r="AF557" s="48">
        <f>VLOOKUP($A557,'[3]Calculated Master'!$A:$P,13,FALSE)</f>
        <v>250.53567132000001</v>
      </c>
      <c r="AG557" s="49">
        <f>IF(F557&gt;0,VLOOKUP($A557,'[3]Calculated Master'!$A:$P,14,FALSE),"")</f>
        <v>2.8773775395151382E-2</v>
      </c>
      <c r="AH557" s="49" t="str">
        <f>IF(I557&gt;0,VLOOKUP($A557,'[3]Calculated Master'!$A:$P,15,FALSE),"")</f>
        <v/>
      </c>
      <c r="AI557" s="47" t="str">
        <f>VLOOKUP($A557,'[3]Master From ECAP'!$A:$AJ,35,FALSE)</f>
        <v>DIXOR</v>
      </c>
      <c r="AJ557" s="47" t="str">
        <f>VLOOKUP($A557,'[3]Master From ECAP'!$A:$AJ,36,FALSE)</f>
        <v>Outdoor Recreational Facilities</v>
      </c>
    </row>
    <row r="558" spans="1:36" ht="15">
      <c r="A558" s="46" t="s">
        <v>601</v>
      </c>
      <c r="B558" s="47" t="str">
        <f>VLOOKUP(VLOOKUP(A558,'[3]Calculated Master'!A:Z,2,FALSE),'[3]Conversion Factors'!A:C,2,FALSE)</f>
        <v>Other</v>
      </c>
      <c r="C558" s="47" t="str">
        <f>VLOOKUP($A558,'[3]Master From ECAP'!$A:$AJ,3,FALSE)</f>
        <v>4070 Yonge St</v>
      </c>
      <c r="D558" s="47" t="str">
        <f>VLOOKUP($A558,'[3]Master From ECAP'!$A:$AJ,4,FALSE)</f>
        <v>North York</v>
      </c>
      <c r="E558" s="47" t="str">
        <f>VLOOKUP($A558,'[3]Master From ECAP'!$A:$AJ,5,FALSE)</f>
        <v>M2P 1N9</v>
      </c>
      <c r="F558" s="47">
        <f>VLOOKUP($A558,'[3]Master From ECAP'!$A:$AJ,6,FALSE)</f>
        <v>3574</v>
      </c>
      <c r="G558" s="47" t="s">
        <v>53</v>
      </c>
      <c r="H558" s="47">
        <f>VLOOKUP($A558,'[3]Master From ECAP'!$A:$AJ,8,FALSE)</f>
        <v>100</v>
      </c>
      <c r="I558" s="47">
        <f>VLOOKUP($A558,'[3]Master From ECAP'!$A:$AJ,9,FALSE)</f>
        <v>0</v>
      </c>
      <c r="J558" s="47">
        <f>VLOOKUP($A558,'[3]Master From ECAP'!$A:$AJ,10,FALSE)</f>
        <v>28251.895274999999</v>
      </c>
      <c r="K558" s="47" t="str">
        <f>VLOOKUP($A558,'[3]Master From ECAP'!$A:$AJ,11,FALSE)</f>
        <v>kWh</v>
      </c>
      <c r="L558" s="47">
        <f>VLOOKUP($A558,'[3]Master From ECAP'!$A:$AJ,12,FALSE)</f>
        <v>8877.0925000000007</v>
      </c>
      <c r="M558" s="47" t="s">
        <v>46</v>
      </c>
      <c r="AF558" s="48">
        <f>VLOOKUP($A558,'[3]Calculated Master'!$A:$P,13,FALSE)</f>
        <v>17993.799662325</v>
      </c>
      <c r="AG558" s="49">
        <f>IF(F558&gt;0,VLOOKUP($A558,'[3]Calculated Master'!$A:$P,14,FALSE),"")</f>
        <v>34.125697080164592</v>
      </c>
      <c r="AH558" s="49" t="str">
        <f>IF(I558&gt;0,VLOOKUP($A558,'[3]Calculated Master'!$A:$P,15,FALSE),"")</f>
        <v/>
      </c>
      <c r="AI558" s="47" t="str">
        <f>VLOOKUP($A558,'[3]Master From ECAP'!$A:$AJ,35,FALSE)</f>
        <v>DVSB</v>
      </c>
      <c r="AJ558" s="47" t="str">
        <f>VLOOKUP($A558,'[3]Master From ECAP'!$A:$AJ,36,FALSE)</f>
        <v>Outdoor Recreational Facilities</v>
      </c>
    </row>
    <row r="559" spans="1:36" ht="15">
      <c r="A559" s="46" t="s">
        <v>602</v>
      </c>
      <c r="B559" s="47" t="str">
        <f>VLOOKUP(VLOOKUP(A559,'[3]Calculated Master'!A:Z,2,FALSE),'[3]Conversion Factors'!A:C,2,FALSE)</f>
        <v>Other</v>
      </c>
      <c r="C559" s="47" t="str">
        <f>VLOOKUP($A559,'[3]Master From ECAP'!$A:$AJ,3,FALSE)</f>
        <v>4200 Yonge St.</v>
      </c>
      <c r="D559" s="47" t="str">
        <f>VLOOKUP($A559,'[3]Master From ECAP'!$A:$AJ,4,FALSE)</f>
        <v>North York</v>
      </c>
      <c r="E559" s="47" t="str">
        <f>VLOOKUP($A559,'[3]Master From ECAP'!$A:$AJ,5,FALSE)</f>
        <v>M2P 1N9</v>
      </c>
      <c r="F559" s="47">
        <f>VLOOKUP($A559,'[3]Master From ECAP'!$A:$AJ,6,FALSE)</f>
        <v>8245</v>
      </c>
      <c r="G559" s="47" t="s">
        <v>53</v>
      </c>
      <c r="H559" s="47">
        <f>VLOOKUP($A559,'[3]Master From ECAP'!$A:$AJ,8,FALSE)</f>
        <v>100</v>
      </c>
      <c r="I559" s="47">
        <f>VLOOKUP($A559,'[3]Master From ECAP'!$A:$AJ,9,FALSE)</f>
        <v>0</v>
      </c>
      <c r="J559" s="47">
        <f>VLOOKUP($A559,'[3]Master From ECAP'!$A:$AJ,10,FALSE)</f>
        <v>86485.934044000009</v>
      </c>
      <c r="K559" s="47" t="str">
        <f>VLOOKUP($A559,'[3]Master From ECAP'!$A:$AJ,11,FALSE)</f>
        <v>kWh</v>
      </c>
      <c r="L559" s="47">
        <f>VLOOKUP($A559,'[3]Master From ECAP'!$A:$AJ,12,FALSE)</f>
        <v>25548.201982999999</v>
      </c>
      <c r="M559" s="47" t="s">
        <v>46</v>
      </c>
      <c r="AF559" s="48">
        <f>VLOOKUP($A559,'[3]Calculated Master'!$A:$P,13,FALSE)</f>
        <v>51993.10118684527</v>
      </c>
      <c r="AG559" s="49">
        <f>IF(F559&gt;0,VLOOKUP($A559,'[3]Calculated Master'!$A:$P,14,FALSE),"")</f>
        <v>43.200997481968201</v>
      </c>
      <c r="AH559" s="49" t="str">
        <f>IF(I559&gt;0,VLOOKUP($A559,'[3]Calculated Master'!$A:$P,15,FALSE),"")</f>
        <v/>
      </c>
      <c r="AI559" s="47" t="str">
        <f>VLOOKUP($A559,'[3]Master From ECAP'!$A:$AJ,35,FALSE)</f>
        <v>DVGC</v>
      </c>
      <c r="AJ559" s="47" t="str">
        <f>VLOOKUP($A559,'[3]Master From ECAP'!$A:$AJ,36,FALSE)</f>
        <v>Outdoor Recreational Facilities</v>
      </c>
    </row>
    <row r="560" spans="1:36" ht="15">
      <c r="A560" s="46" t="s">
        <v>603</v>
      </c>
      <c r="B560" s="47" t="str">
        <f>VLOOKUP(VLOOKUP(A560,'[3]Calculated Master'!A:Z,2,FALSE),'[3]Conversion Factors'!A:C,2,FALSE)</f>
        <v>Other</v>
      </c>
      <c r="C560" s="47" t="str">
        <f>VLOOKUP($A560,'[3]Master From ECAP'!$A:$AJ,3,FALSE)</f>
        <v>Don Mills/Don Valley Parkway</v>
      </c>
      <c r="D560" s="47" t="str">
        <f>VLOOKUP($A560,'[3]Master From ECAP'!$A:$AJ,4,FALSE)</f>
        <v>Toronto</v>
      </c>
      <c r="E560" s="47" t="str">
        <f>VLOOKUP($A560,'[3]Master From ECAP'!$A:$AJ,5,FALSE)</f>
        <v>M4J 4Y7</v>
      </c>
      <c r="F560" s="47">
        <f>VLOOKUP($A560,'[3]Master From ECAP'!$A:$AJ,6,FALSE)</f>
        <v>2906</v>
      </c>
      <c r="G560" s="47" t="s">
        <v>53</v>
      </c>
      <c r="H560" s="47">
        <f>VLOOKUP($A560,'[3]Master From ECAP'!$A:$AJ,8,FALSE)</f>
        <v>100</v>
      </c>
      <c r="I560" s="47">
        <f>VLOOKUP($A560,'[3]Master From ECAP'!$A:$AJ,9,FALSE)</f>
        <v>0</v>
      </c>
      <c r="J560" s="47">
        <f>VLOOKUP($A560,'[3]Master From ECAP'!$A:$AJ,10,FALSE)</f>
        <v>908.93132000000003</v>
      </c>
      <c r="K560" s="47" t="str">
        <f>VLOOKUP($A560,'[3]Master From ECAP'!$A:$AJ,11,FALSE)</f>
        <v>kWh</v>
      </c>
      <c r="L560" s="47">
        <f>VLOOKUP($A560,'[3]Master From ECAP'!$A:$AJ,12,FALSE)</f>
        <v>0</v>
      </c>
      <c r="M560" s="47" t="s">
        <v>46</v>
      </c>
      <c r="AF560" s="48">
        <f>VLOOKUP($A560,'[3]Calculated Master'!$A:$P,13,FALSE)</f>
        <v>36.357252800000005</v>
      </c>
      <c r="AG560" s="49">
        <f>IF(F560&gt;0,VLOOKUP($A560,'[3]Calculated Master'!$A:$P,14,FALSE),"")</f>
        <v>0.31277877054846298</v>
      </c>
      <c r="AH560" s="49" t="str">
        <f>IF(I560&gt;0,VLOOKUP($A560,'[3]Calculated Master'!$A:$P,15,FALSE),"")</f>
        <v/>
      </c>
      <c r="AI560" s="47" t="str">
        <f>VLOOKUP($A560,'[3]Master From ECAP'!$A:$AJ,35,FALSE)</f>
        <v>DVP</v>
      </c>
      <c r="AJ560" s="47" t="str">
        <f>VLOOKUP($A560,'[3]Master From ECAP'!$A:$AJ,36,FALSE)</f>
        <v>Outdoor Recreational Facilities</v>
      </c>
    </row>
    <row r="561" spans="1:36" ht="15">
      <c r="A561" s="46" t="s">
        <v>604</v>
      </c>
      <c r="B561" s="47" t="str">
        <f>VLOOKUP(VLOOKUP(A561,'[3]Calculated Master'!A:Z,2,FALSE),'[3]Conversion Factors'!A:C,2,FALSE)</f>
        <v>Other</v>
      </c>
      <c r="C561" s="47" t="str">
        <f>VLOOKUP($A561,'[3]Master From ECAP'!$A:$AJ,3,FALSE)</f>
        <v>1867 Lake Shore Blvd E</v>
      </c>
      <c r="D561" s="47" t="str">
        <f>VLOOKUP($A561,'[3]Master From ECAP'!$A:$AJ,4,FALSE)</f>
        <v>Scarborough</v>
      </c>
      <c r="E561" s="47" t="str">
        <f>VLOOKUP($A561,'[3]Master From ECAP'!$A:$AJ,5,FALSE)</f>
        <v>M1P 4N7</v>
      </c>
      <c r="F561" s="47">
        <f>VLOOKUP($A561,'[3]Master From ECAP'!$A:$AJ,6,FALSE)</f>
        <v>27050</v>
      </c>
      <c r="G561" s="47" t="s">
        <v>53</v>
      </c>
      <c r="H561" s="47">
        <f>VLOOKUP($A561,'[3]Master From ECAP'!$A:$AJ,8,FALSE)</f>
        <v>100</v>
      </c>
      <c r="I561" s="47">
        <f>VLOOKUP($A561,'[3]Master From ECAP'!$A:$AJ,9,FALSE)</f>
        <v>0</v>
      </c>
      <c r="J561" s="47">
        <f>VLOOKUP($A561,'[3]Master From ECAP'!$A:$AJ,10,FALSE)</f>
        <v>309162.00490300002</v>
      </c>
      <c r="K561" s="47" t="str">
        <f>VLOOKUP($A561,'[3]Master From ECAP'!$A:$AJ,11,FALSE)</f>
        <v>kWh</v>
      </c>
      <c r="L561" s="47">
        <f>VLOOKUP($A561,'[3]Master From ECAP'!$A:$AJ,12,FALSE)</f>
        <v>61199.568409</v>
      </c>
      <c r="M561" s="47" t="s">
        <v>46</v>
      </c>
      <c r="AF561" s="48">
        <f>VLOOKUP($A561,'[3]Calculated Master'!$A:$P,13,FALSE)</f>
        <v>128626.68830701322</v>
      </c>
      <c r="AG561" s="49">
        <f>IF(F561&gt;0,VLOOKUP($A561,'[3]Calculated Master'!$A:$P,14,FALSE),"")</f>
        <v>35.313556881335316</v>
      </c>
      <c r="AH561" s="49" t="str">
        <f>IF(I561&gt;0,VLOOKUP($A561,'[3]Calculated Master'!$A:$P,15,FALSE),"")</f>
        <v/>
      </c>
      <c r="AI561" s="47" t="str">
        <f>VLOOKUP($A561,'[3]Master From ECAP'!$A:$AJ,35,FALSE)</f>
        <v>WBPP</v>
      </c>
      <c r="AJ561" s="47" t="str">
        <f>VLOOKUP($A561,'[3]Master From ECAP'!$A:$AJ,36,FALSE)</f>
        <v>Outdoor Recreational Facilities</v>
      </c>
    </row>
    <row r="562" spans="1:36" ht="15">
      <c r="A562" s="46" t="s">
        <v>605</v>
      </c>
      <c r="B562" s="47" t="str">
        <f>VLOOKUP(VLOOKUP(A562,'[3]Calculated Master'!A:Z,2,FALSE),'[3]Conversion Factors'!A:C,2,FALSE)</f>
        <v>Other</v>
      </c>
      <c r="C562" s="47" t="str">
        <f>VLOOKUP($A562,'[3]Master From ECAP'!$A:$AJ,3,FALSE)</f>
        <v>1701 Sheppard Ave.W.</v>
      </c>
      <c r="D562" s="47" t="str">
        <f>VLOOKUP($A562,'[3]Master From ECAP'!$A:$AJ,4,FALSE)</f>
        <v>North York</v>
      </c>
      <c r="E562" s="47" t="str">
        <f>VLOOKUP($A562,'[3]Master From ECAP'!$A:$AJ,5,FALSE)</f>
        <v>M3L 1S1</v>
      </c>
      <c r="F562" s="47">
        <f>VLOOKUP($A562,'[3]Master From ECAP'!$A:$AJ,6,FALSE)</f>
        <v>1270</v>
      </c>
      <c r="G562" s="47" t="s">
        <v>53</v>
      </c>
      <c r="H562" s="47">
        <f>VLOOKUP($A562,'[3]Master From ECAP'!$A:$AJ,8,FALSE)</f>
        <v>100</v>
      </c>
      <c r="I562" s="47">
        <f>VLOOKUP($A562,'[3]Master From ECAP'!$A:$AJ,9,FALSE)</f>
        <v>0</v>
      </c>
      <c r="J562" s="47">
        <f>VLOOKUP($A562,'[3]Master From ECAP'!$A:$AJ,10,FALSE)</f>
        <v>18475.926403999998</v>
      </c>
      <c r="K562" s="47" t="str">
        <f>VLOOKUP($A562,'[3]Master From ECAP'!$A:$AJ,11,FALSE)</f>
        <v>kWh</v>
      </c>
      <c r="L562" s="47">
        <f>VLOOKUP($A562,'[3]Master From ECAP'!$A:$AJ,12,FALSE)</f>
        <v>0</v>
      </c>
      <c r="M562" s="47" t="s">
        <v>46</v>
      </c>
      <c r="AF562" s="48">
        <f>VLOOKUP($A562,'[3]Calculated Master'!$A:$P,13,FALSE)</f>
        <v>739.03705615999991</v>
      </c>
      <c r="AG562" s="49">
        <f>IF(F562&gt;0,VLOOKUP($A562,'[3]Calculated Master'!$A:$P,14,FALSE),"")</f>
        <v>14.548034163013135</v>
      </c>
      <c r="AH562" s="49" t="str">
        <f>IF(I562&gt;0,VLOOKUP($A562,'[3]Calculated Master'!$A:$P,15,FALSE),"")</f>
        <v/>
      </c>
      <c r="AI562" s="47" t="str">
        <f>VLOOKUP($A562,'[3]Master From ECAP'!$A:$AJ,35,FALSE)</f>
        <v>DVDP</v>
      </c>
      <c r="AJ562" s="47" t="str">
        <f>VLOOKUP($A562,'[3]Master From ECAP'!$A:$AJ,36,FALSE)</f>
        <v>Outdoor Recreational Facilities</v>
      </c>
    </row>
    <row r="563" spans="1:36" ht="15">
      <c r="A563" s="46" t="s">
        <v>606</v>
      </c>
      <c r="B563" s="47" t="str">
        <f>VLOOKUP(VLOOKUP(A563,'[3]Calculated Master'!A:Z,2,FALSE),'[3]Conversion Factors'!A:C,2,FALSE)</f>
        <v>Other</v>
      </c>
      <c r="C563" s="47" t="str">
        <f>VLOOKUP($A563,'[3]Master From ECAP'!$A:$AJ,3,FALSE)</f>
        <v>875 Dufferin St</v>
      </c>
      <c r="D563" s="47" t="str">
        <f>VLOOKUP($A563,'[3]Master From ECAP'!$A:$AJ,4,FALSE)</f>
        <v>Toronto</v>
      </c>
      <c r="E563" s="47" t="str">
        <f>VLOOKUP($A563,'[3]Master From ECAP'!$A:$AJ,5,FALSE)</f>
        <v>M6H 4J3</v>
      </c>
      <c r="F563" s="47">
        <f>VLOOKUP($A563,'[3]Master From ECAP'!$A:$AJ,6,FALSE)</f>
        <v>4682</v>
      </c>
      <c r="G563" s="47" t="s">
        <v>53</v>
      </c>
      <c r="H563" s="47">
        <f>VLOOKUP($A563,'[3]Master From ECAP'!$A:$AJ,8,FALSE)</f>
        <v>100</v>
      </c>
      <c r="I563" s="47">
        <f>VLOOKUP($A563,'[3]Master From ECAP'!$A:$AJ,9,FALSE)</f>
        <v>0</v>
      </c>
      <c r="J563" s="47">
        <f>VLOOKUP($A563,'[3]Master From ECAP'!$A:$AJ,10,FALSE)</f>
        <v>352506.943424</v>
      </c>
      <c r="K563" s="47" t="str">
        <f>VLOOKUP($A563,'[3]Master From ECAP'!$A:$AJ,11,FALSE)</f>
        <v>kWh</v>
      </c>
      <c r="L563" s="47">
        <f>VLOOKUP($A563,'[3]Master From ECAP'!$A:$AJ,12,FALSE)</f>
        <v>13896.403549999999</v>
      </c>
      <c r="M563" s="47" t="s">
        <v>46</v>
      </c>
      <c r="AF563" s="48">
        <f>VLOOKUP($A563,'[3]Calculated Master'!$A:$P,13,FALSE)</f>
        <v>40499.136596859506</v>
      </c>
      <c r="AG563" s="49">
        <f>IF(F563&gt;0,VLOOKUP($A563,'[3]Calculated Master'!$A:$P,14,FALSE),"")</f>
        <v>106.62307612040632</v>
      </c>
      <c r="AH563" s="49" t="str">
        <f>IF(I563&gt;0,VLOOKUP($A563,'[3]Calculated Master'!$A:$P,15,FALSE),"")</f>
        <v/>
      </c>
      <c r="AI563" s="47" t="str">
        <f>VLOOKUP($A563,'[3]Master From ECAP'!$A:$AJ,35,FALSE)</f>
        <v>DFGP</v>
      </c>
      <c r="AJ563" s="47" t="str">
        <f>VLOOKUP($A563,'[3]Master From ECAP'!$A:$AJ,36,FALSE)</f>
        <v>Outdoor Recreational Facilities</v>
      </c>
    </row>
    <row r="564" spans="1:36" ht="15">
      <c r="A564" s="46" t="s">
        <v>607</v>
      </c>
      <c r="B564" s="47" t="str">
        <f>VLOOKUP(VLOOKUP(A564,'[3]Calculated Master'!A:Z,2,FALSE),'[3]Conversion Factors'!A:C,2,FALSE)</f>
        <v>Other</v>
      </c>
      <c r="C564" s="47" t="str">
        <f>VLOOKUP($A564,'[3]Master From ECAP'!$A:$AJ,3,FALSE)</f>
        <v>256 Dufferin St</v>
      </c>
      <c r="D564" s="47" t="str">
        <f>VLOOKUP($A564,'[3]Master From ECAP'!$A:$AJ,4,FALSE)</f>
        <v>Toronto</v>
      </c>
      <c r="E564" s="47" t="str">
        <f>VLOOKUP($A564,'[3]Master From ECAP'!$A:$AJ,5,FALSE)</f>
        <v>M6K 1Z3</v>
      </c>
      <c r="F564" s="47">
        <f>VLOOKUP($A564,'[3]Master From ECAP'!$A:$AJ,6,FALSE)</f>
        <v>18556</v>
      </c>
      <c r="G564" s="47" t="s">
        <v>53</v>
      </c>
      <c r="H564" s="47">
        <f>VLOOKUP($A564,'[3]Master From ECAP'!$A:$AJ,8,FALSE)</f>
        <v>100</v>
      </c>
      <c r="I564" s="47">
        <f>VLOOKUP($A564,'[3]Master From ECAP'!$A:$AJ,9,FALSE)</f>
        <v>0</v>
      </c>
      <c r="J564" s="47">
        <f>VLOOKUP($A564,'[3]Master From ECAP'!$A:$AJ,10,FALSE)</f>
        <v>3823.0940289999999</v>
      </c>
      <c r="K564" s="47" t="str">
        <f>VLOOKUP($A564,'[3]Master From ECAP'!$A:$AJ,11,FALSE)</f>
        <v>kWh</v>
      </c>
      <c r="L564" s="47">
        <f>VLOOKUP($A564,'[3]Master From ECAP'!$A:$AJ,12,FALSE)</f>
        <v>0</v>
      </c>
      <c r="M564" s="47" t="s">
        <v>46</v>
      </c>
      <c r="AF564" s="48">
        <f>VLOOKUP($A564,'[3]Calculated Master'!$A:$P,13,FALSE)</f>
        <v>152.92376116</v>
      </c>
      <c r="AG564" s="49">
        <f>IF(F564&gt;0,VLOOKUP($A564,'[3]Calculated Master'!$A:$P,14,FALSE),"")</f>
        <v>0.20603093115749374</v>
      </c>
      <c r="AH564" s="49" t="str">
        <f>IF(I564&gt;0,VLOOKUP($A564,'[3]Calculated Master'!$A:$P,15,FALSE),"")</f>
        <v/>
      </c>
      <c r="AI564" s="47" t="str">
        <f>VLOOKUP($A564,'[3]Master From ECAP'!$A:$AJ,35,FALSE)</f>
        <v>DUFKING</v>
      </c>
      <c r="AJ564" s="47" t="str">
        <f>VLOOKUP($A564,'[3]Master From ECAP'!$A:$AJ,36,FALSE)</f>
        <v>Outdoor Recreational Facilities</v>
      </c>
    </row>
    <row r="565" spans="1:36" ht="15">
      <c r="A565" s="46" t="s">
        <v>608</v>
      </c>
      <c r="B565" s="47" t="str">
        <f>VLOOKUP(VLOOKUP(A565,'[3]Calculated Master'!A:Z,2,FALSE),'[3]Conversion Factors'!A:C,2,FALSE)</f>
        <v>Other</v>
      </c>
      <c r="C565" s="47" t="str">
        <f>VLOOKUP($A565,'[3]Master From ECAP'!$A:$AJ,3,FALSE)</f>
        <v>115 Aspenwood Dr</v>
      </c>
      <c r="D565" s="47" t="str">
        <f>VLOOKUP($A565,'[3]Master From ECAP'!$A:$AJ,4,FALSE)</f>
        <v>North York</v>
      </c>
      <c r="E565" s="47" t="str">
        <f>VLOOKUP($A565,'[3]Master From ECAP'!$A:$AJ,5,FALSE)</f>
        <v>M2H 2G2</v>
      </c>
      <c r="F565" s="47">
        <f>VLOOKUP($A565,'[3]Master From ECAP'!$A:$AJ,6,FALSE)</f>
        <v>2599979</v>
      </c>
      <c r="G565" s="47" t="s">
        <v>53</v>
      </c>
      <c r="H565" s="47">
        <f>VLOOKUP($A565,'[3]Master From ECAP'!$A:$AJ,8,FALSE)</f>
        <v>100</v>
      </c>
      <c r="I565" s="47">
        <f>VLOOKUP($A565,'[3]Master From ECAP'!$A:$AJ,9,FALSE)</f>
        <v>0</v>
      </c>
      <c r="J565" s="47">
        <f>VLOOKUP($A565,'[3]Master From ECAP'!$A:$AJ,10,FALSE)</f>
        <v>11126.010216999999</v>
      </c>
      <c r="K565" s="47" t="str">
        <f>VLOOKUP($A565,'[3]Master From ECAP'!$A:$AJ,11,FALSE)</f>
        <v>kWh</v>
      </c>
      <c r="L565" s="47">
        <f>VLOOKUP($A565,'[3]Master From ECAP'!$A:$AJ,12,FALSE)</f>
        <v>0</v>
      </c>
      <c r="M565" s="47" t="s">
        <v>46</v>
      </c>
      <c r="AF565" s="48">
        <f>VLOOKUP($A565,'[3]Calculated Master'!$A:$P,13,FALSE)</f>
        <v>445.04040867999998</v>
      </c>
      <c r="AG565" s="49">
        <f>IF(F565&gt;0,VLOOKUP($A565,'[3]Calculated Master'!$A:$P,14,FALSE),"")</f>
        <v>4.2792870924634021E-3</v>
      </c>
      <c r="AH565" s="49" t="str">
        <f>IF(I565&gt;0,VLOOKUP($A565,'[3]Calculated Master'!$A:$P,15,FALSE),"")</f>
        <v/>
      </c>
      <c r="AI565" s="47" t="str">
        <f>VLOOKUP($A565,'[3]Master From ECAP'!$A:$AJ,35,FALSE)</f>
        <v>DCRE</v>
      </c>
      <c r="AJ565" s="47" t="str">
        <f>VLOOKUP($A565,'[3]Master From ECAP'!$A:$AJ,36,FALSE)</f>
        <v>Outdoor Recreational Facilities</v>
      </c>
    </row>
    <row r="566" spans="1:36" ht="15">
      <c r="A566" s="46" t="s">
        <v>609</v>
      </c>
      <c r="B566" s="47" t="str">
        <f>VLOOKUP(VLOOKUP(A566,'[3]Calculated Master'!A:Z,2,FALSE),'[3]Conversion Factors'!A:C,2,FALSE)</f>
        <v>Other</v>
      </c>
      <c r="C566" s="47" t="str">
        <f>VLOOKUP($A566,'[3]Master From ECAP'!$A:$AJ,3,FALSE)</f>
        <v>110 St Clarens Av Rr</v>
      </c>
      <c r="D566" s="47" t="str">
        <f>VLOOKUP($A566,'[3]Master From ECAP'!$A:$AJ,4,FALSE)</f>
        <v>Toronto</v>
      </c>
      <c r="E566" s="47" t="str">
        <f>VLOOKUP($A566,'[3]Master From ECAP'!$A:$AJ,5,FALSE)</f>
        <v>M6K 2S5</v>
      </c>
      <c r="F566" s="47">
        <f>VLOOKUP($A566,'[3]Master From ECAP'!$A:$AJ,6,FALSE)</f>
        <v>1</v>
      </c>
      <c r="G566" s="47" t="s">
        <v>53</v>
      </c>
      <c r="H566" s="47">
        <f>VLOOKUP($A566,'[3]Master From ECAP'!$A:$AJ,8,FALSE)</f>
        <v>100</v>
      </c>
      <c r="I566" s="47">
        <f>VLOOKUP($A566,'[3]Master From ECAP'!$A:$AJ,9,FALSE)</f>
        <v>0</v>
      </c>
      <c r="J566" s="47">
        <f>VLOOKUP($A566,'[3]Master From ECAP'!$A:$AJ,10,FALSE)</f>
        <v>908.93156899999997</v>
      </c>
      <c r="K566" s="47" t="str">
        <f>VLOOKUP($A566,'[3]Master From ECAP'!$A:$AJ,11,FALSE)</f>
        <v>kWh</v>
      </c>
      <c r="L566" s="47">
        <f>VLOOKUP($A566,'[3]Master From ECAP'!$A:$AJ,12,FALSE)</f>
        <v>0</v>
      </c>
      <c r="M566" s="47" t="s">
        <v>46</v>
      </c>
      <c r="AF566" s="48">
        <f>VLOOKUP($A566,'[3]Calculated Master'!$A:$P,13,FALSE)</f>
        <v>36.357262759999998</v>
      </c>
      <c r="AG566" s="49">
        <f>IF(F566&gt;0,VLOOKUP($A566,'[3]Calculated Master'!$A:$P,14,FALSE),"")</f>
        <v>908.93535621487081</v>
      </c>
      <c r="AH566" s="49" t="str">
        <f>IF(I566&gt;0,VLOOKUP($A566,'[3]Calculated Master'!$A:$P,15,FALSE),"")</f>
        <v/>
      </c>
      <c r="AI566" s="47" t="str">
        <f>VLOOKUP($A566,'[3]Master From ECAP'!$A:$AJ,35,FALSE)</f>
        <v>DSCP</v>
      </c>
      <c r="AJ566" s="47" t="str">
        <f>VLOOKUP($A566,'[3]Master From ECAP'!$A:$AJ,36,FALSE)</f>
        <v>Outdoor Recreational Facilities</v>
      </c>
    </row>
    <row r="567" spans="1:36" ht="15">
      <c r="A567" s="46" t="s">
        <v>610</v>
      </c>
      <c r="B567" s="47" t="str">
        <f>VLOOKUP(VLOOKUP(A567,'[3]Calculated Master'!A:Z,2,FALSE),'[3]Conversion Factors'!A:C,2,FALSE)</f>
        <v>Other</v>
      </c>
      <c r="C567" s="47" t="str">
        <f>VLOOKUP($A567,'[3]Master From ECAP'!$A:$AJ,3,FALSE)</f>
        <v>158 Boulton Ave</v>
      </c>
      <c r="D567" s="47" t="str">
        <f>VLOOKUP($A567,'[3]Master From ECAP'!$A:$AJ,4,FALSE)</f>
        <v>Toronto</v>
      </c>
      <c r="E567" s="47" t="str">
        <f>VLOOKUP($A567,'[3]Master From ECAP'!$A:$AJ,5,FALSE)</f>
        <v>M4M 2J4</v>
      </c>
      <c r="F567" s="47">
        <f>VLOOKUP($A567,'[3]Master From ECAP'!$A:$AJ,6,FALSE)</f>
        <v>1</v>
      </c>
      <c r="G567" s="47" t="s">
        <v>53</v>
      </c>
      <c r="H567" s="47">
        <f>VLOOKUP($A567,'[3]Master From ECAP'!$A:$AJ,8,FALSE)</f>
        <v>100</v>
      </c>
      <c r="I567" s="47">
        <f>VLOOKUP($A567,'[3]Master From ECAP'!$A:$AJ,9,FALSE)</f>
        <v>0</v>
      </c>
      <c r="J567" s="47">
        <f>VLOOKUP($A567,'[3]Master From ECAP'!$A:$AJ,10,FALSE)</f>
        <v>2726.8071370000002</v>
      </c>
      <c r="K567" s="47" t="str">
        <f>VLOOKUP($A567,'[3]Master From ECAP'!$A:$AJ,11,FALSE)</f>
        <v>kWh</v>
      </c>
      <c r="L567" s="47">
        <f>VLOOKUP($A567,'[3]Master From ECAP'!$A:$AJ,12,FALSE)</f>
        <v>0</v>
      </c>
      <c r="M567" s="47" t="s">
        <v>46</v>
      </c>
      <c r="AF567" s="48">
        <f>VLOOKUP($A567,'[3]Calculated Master'!$A:$P,13,FALSE)</f>
        <v>109.07228548000001</v>
      </c>
      <c r="AG567" s="49">
        <f>IF(F567&gt;0,VLOOKUP($A567,'[3]Calculated Master'!$A:$P,14,FALSE),"")</f>
        <v>2726.8184986964043</v>
      </c>
      <c r="AH567" s="49" t="str">
        <f>IF(I567&gt;0,VLOOKUP($A567,'[3]Calculated Master'!$A:$P,15,FALSE),"")</f>
        <v/>
      </c>
      <c r="AI567" s="47" t="str">
        <f>VLOOKUP($A567,'[3]Master From ECAP'!$A:$AJ,35,FALSE)</f>
        <v>DDSP</v>
      </c>
      <c r="AJ567" s="47" t="str">
        <f>VLOOKUP($A567,'[3]Master From ECAP'!$A:$AJ,36,FALSE)</f>
        <v>Outdoor Recreational Facilities</v>
      </c>
    </row>
    <row r="568" spans="1:36" ht="15">
      <c r="A568" s="46" t="s">
        <v>611</v>
      </c>
      <c r="B568" s="47" t="str">
        <f>VLOOKUP(VLOOKUP(A568,'[3]Calculated Master'!A:Z,2,FALSE),'[3]Conversion Factors'!A:C,2,FALSE)</f>
        <v>Other</v>
      </c>
      <c r="C568" s="47" t="str">
        <f>VLOOKUP($A568,'[3]Master From ECAP'!$A:$AJ,3,FALSE)</f>
        <v>26 Dunlace Dr</v>
      </c>
      <c r="D568" s="47" t="str">
        <f>VLOOKUP($A568,'[3]Master From ECAP'!$A:$AJ,4,FALSE)</f>
        <v>North York</v>
      </c>
      <c r="E568" s="47" t="str">
        <f>VLOOKUP($A568,'[3]Master From ECAP'!$A:$AJ,5,FALSE)</f>
        <v>M2L 2S1</v>
      </c>
      <c r="F568" s="47">
        <f>VLOOKUP($A568,'[3]Master From ECAP'!$A:$AJ,6,FALSE)</f>
        <v>646</v>
      </c>
      <c r="G568" s="47" t="s">
        <v>53</v>
      </c>
      <c r="H568" s="47">
        <f>VLOOKUP($A568,'[3]Master From ECAP'!$A:$AJ,8,FALSE)</f>
        <v>100</v>
      </c>
      <c r="I568" s="47">
        <f>VLOOKUP($A568,'[3]Master From ECAP'!$A:$AJ,9,FALSE)</f>
        <v>0</v>
      </c>
      <c r="J568" s="47">
        <f>VLOOKUP($A568,'[3]Master From ECAP'!$A:$AJ,10,FALSE)</f>
        <v>14414.826756</v>
      </c>
      <c r="K568" s="47" t="str">
        <f>VLOOKUP($A568,'[3]Master From ECAP'!$A:$AJ,11,FALSE)</f>
        <v>kWh</v>
      </c>
      <c r="L568" s="47">
        <f>VLOOKUP($A568,'[3]Master From ECAP'!$A:$AJ,12,FALSE)</f>
        <v>0</v>
      </c>
      <c r="M568" s="47" t="s">
        <v>46</v>
      </c>
      <c r="AF568" s="48">
        <f>VLOOKUP($A568,'[3]Calculated Master'!$A:$P,13,FALSE)</f>
        <v>576.59307023999997</v>
      </c>
      <c r="AG568" s="49">
        <f>IF(F568&gt;0,VLOOKUP($A568,'[3]Calculated Master'!$A:$P,14,FALSE),"")</f>
        <v>22.314066281390325</v>
      </c>
      <c r="AH568" s="49" t="str">
        <f>IF(I568&gt;0,VLOOKUP($A568,'[3]Calculated Master'!$A:$P,15,FALSE),"")</f>
        <v/>
      </c>
      <c r="AI568" s="47" t="str">
        <f>VLOOKUP($A568,'[3]Master From ECAP'!$A:$AJ,35,FALSE)</f>
        <v>DLP</v>
      </c>
      <c r="AJ568" s="47" t="str">
        <f>VLOOKUP($A568,'[3]Master From ECAP'!$A:$AJ,36,FALSE)</f>
        <v>Outdoor Recreational Facilities</v>
      </c>
    </row>
    <row r="569" spans="1:36" ht="15">
      <c r="A569" s="46" t="s">
        <v>612</v>
      </c>
      <c r="B569" s="47" t="str">
        <f>VLOOKUP(VLOOKUP(A569,'[3]Calculated Master'!A:Z,2,FALSE),'[3]Conversion Factors'!A:C,2,FALSE)</f>
        <v>Other</v>
      </c>
      <c r="C569" s="47" t="str">
        <f>VLOOKUP($A569,'[3]Master From ECAP'!$A:$AJ,3,FALSE)</f>
        <v>245 Dunn Ave</v>
      </c>
      <c r="D569" s="47" t="str">
        <f>VLOOKUP($A569,'[3]Master From ECAP'!$A:$AJ,4,FALSE)</f>
        <v>Toronto</v>
      </c>
      <c r="E569" s="47" t="str">
        <f>VLOOKUP($A569,'[3]Master From ECAP'!$A:$AJ,5,FALSE)</f>
        <v>M6K 2S1</v>
      </c>
      <c r="F569" s="47">
        <f>VLOOKUP($A569,'[3]Master From ECAP'!$A:$AJ,6,FALSE)</f>
        <v>1</v>
      </c>
      <c r="G569" s="47" t="s">
        <v>53</v>
      </c>
      <c r="H569" s="47">
        <f>VLOOKUP($A569,'[3]Master From ECAP'!$A:$AJ,8,FALSE)</f>
        <v>168</v>
      </c>
      <c r="I569" s="47">
        <f>VLOOKUP($A569,'[3]Master From ECAP'!$A:$AJ,9,FALSE)</f>
        <v>0</v>
      </c>
      <c r="J569" s="47">
        <f>VLOOKUP($A569,'[3]Master From ECAP'!$A:$AJ,10,FALSE)</f>
        <v>1821.4041239999999</v>
      </c>
      <c r="K569" s="47" t="str">
        <f>VLOOKUP($A569,'[3]Master From ECAP'!$A:$AJ,11,FALSE)</f>
        <v>kWh</v>
      </c>
      <c r="L569" s="47">
        <f>VLOOKUP($A569,'[3]Master From ECAP'!$A:$AJ,12,FALSE)</f>
        <v>0</v>
      </c>
      <c r="M569" s="47" t="s">
        <v>46</v>
      </c>
      <c r="AF569" s="48">
        <f>VLOOKUP($A569,'[3]Calculated Master'!$A:$P,13,FALSE)</f>
        <v>72.856164960000001</v>
      </c>
      <c r="AG569" s="49">
        <f>IF(F569&gt;0,VLOOKUP($A569,'[3]Calculated Master'!$A:$P,14,FALSE),"")</f>
        <v>1821.4117131838498</v>
      </c>
      <c r="AH569" s="49" t="str">
        <f>IF(I569&gt;0,VLOOKUP($A569,'[3]Calculated Master'!$A:$P,15,FALSE),"")</f>
        <v/>
      </c>
      <c r="AI569" s="47" t="str">
        <f>VLOOKUP($A569,'[3]Master From ECAP'!$A:$AJ,35,FALSE)</f>
        <v>DNAP</v>
      </c>
      <c r="AJ569" s="47" t="str">
        <f>VLOOKUP($A569,'[3]Master From ECAP'!$A:$AJ,36,FALSE)</f>
        <v>Outdoor Recreational Facilities</v>
      </c>
    </row>
    <row r="570" spans="1:36" ht="15">
      <c r="A570" s="46" t="s">
        <v>613</v>
      </c>
      <c r="B570" s="47" t="str">
        <f>VLOOKUP(VLOOKUP(A570,'[3]Calculated Master'!A:Z,2,FALSE),'[3]Conversion Factors'!A:C,2,FALSE)</f>
        <v>Other</v>
      </c>
      <c r="C570" s="47" t="str">
        <f>VLOOKUP($A570,'[3]Master From ECAP'!$A:$AJ,3,FALSE)</f>
        <v>90 Overlea Blvd</v>
      </c>
      <c r="D570" s="47" t="str">
        <f>VLOOKUP($A570,'[3]Master From ECAP'!$A:$AJ,4,FALSE)</f>
        <v>East York</v>
      </c>
      <c r="E570" s="47" t="str">
        <f>VLOOKUP($A570,'[3]Master From ECAP'!$A:$AJ,5,FALSE)</f>
        <v>M4H 1G8</v>
      </c>
      <c r="F570" s="47">
        <f>VLOOKUP($A570,'[3]Master From ECAP'!$A:$AJ,6,FALSE)</f>
        <v>13041187</v>
      </c>
      <c r="G570" s="47" t="s">
        <v>53</v>
      </c>
      <c r="H570" s="47">
        <f>VLOOKUP($A570,'[3]Master From ECAP'!$A:$AJ,8,FALSE)</f>
        <v>100</v>
      </c>
      <c r="I570" s="47">
        <f>VLOOKUP($A570,'[3]Master From ECAP'!$A:$AJ,9,FALSE)</f>
        <v>0</v>
      </c>
      <c r="J570" s="47">
        <f>VLOOKUP($A570,'[3]Master From ECAP'!$A:$AJ,10,FALSE)</f>
        <v>15996.057411</v>
      </c>
      <c r="K570" s="47" t="str">
        <f>VLOOKUP($A570,'[3]Master From ECAP'!$A:$AJ,11,FALSE)</f>
        <v>kWh</v>
      </c>
      <c r="L570" s="47">
        <f>VLOOKUP($A570,'[3]Master From ECAP'!$A:$AJ,12,FALSE)</f>
        <v>0</v>
      </c>
      <c r="M570" s="47" t="s">
        <v>46</v>
      </c>
      <c r="AF570" s="48">
        <f>VLOOKUP($A570,'[3]Calculated Master'!$A:$P,13,FALSE)</f>
        <v>639.84229644000004</v>
      </c>
      <c r="AG570" s="49">
        <f>IF(F570&gt;0,VLOOKUP($A570,'[3]Calculated Master'!$A:$P,14,FALSE),"")</f>
        <v>1.226584977367414E-3</v>
      </c>
      <c r="AH570" s="49" t="str">
        <f>IF(I570&gt;0,VLOOKUP($A570,'[3]Calculated Master'!$A:$P,15,FALSE),"")</f>
        <v/>
      </c>
      <c r="AI570" s="47" t="str">
        <f>VLOOKUP($A570,'[3]Master From ECAP'!$A:$AJ,35,FALSE)</f>
        <v>ETSP</v>
      </c>
      <c r="AJ570" s="47" t="str">
        <f>VLOOKUP($A570,'[3]Master From ECAP'!$A:$AJ,36,FALSE)</f>
        <v>Outdoor Recreational Facilities</v>
      </c>
    </row>
    <row r="571" spans="1:36" ht="15">
      <c r="A571" s="46" t="s">
        <v>614</v>
      </c>
      <c r="B571" s="47" t="str">
        <f>VLOOKUP(VLOOKUP(A571,'[3]Calculated Master'!A:Z,2,FALSE),'[3]Conversion Factors'!A:C,2,FALSE)</f>
        <v>Other</v>
      </c>
      <c r="C571" s="47" t="str">
        <f>VLOOKUP($A571,'[3]Master From ECAP'!$A:$AJ,3,FALSE)</f>
        <v>4175 Bathurst St.</v>
      </c>
      <c r="D571" s="47" t="str">
        <f>VLOOKUP($A571,'[3]Master From ECAP'!$A:$AJ,4,FALSE)</f>
        <v>North York</v>
      </c>
      <c r="E571" s="47" t="str">
        <f>VLOOKUP($A571,'[3]Master From ECAP'!$A:$AJ,5,FALSE)</f>
        <v>M3H 3P7</v>
      </c>
      <c r="F571" s="47">
        <f>VLOOKUP($A571,'[3]Master From ECAP'!$A:$AJ,6,FALSE)</f>
        <v>10409</v>
      </c>
      <c r="G571" s="47" t="s">
        <v>53</v>
      </c>
      <c r="H571" s="47">
        <f>VLOOKUP($A571,'[3]Master From ECAP'!$A:$AJ,8,FALSE)</f>
        <v>100</v>
      </c>
      <c r="I571" s="47">
        <f>VLOOKUP($A571,'[3]Master From ECAP'!$A:$AJ,9,FALSE)</f>
        <v>0</v>
      </c>
      <c r="J571" s="47">
        <f>VLOOKUP($A571,'[3]Master From ECAP'!$A:$AJ,10,FALSE)</f>
        <v>311874.25512699998</v>
      </c>
      <c r="K571" s="47" t="str">
        <f>VLOOKUP($A571,'[3]Master From ECAP'!$A:$AJ,11,FALSE)</f>
        <v>kWh</v>
      </c>
      <c r="L571" s="47">
        <f>VLOOKUP($A571,'[3]Master From ECAP'!$A:$AJ,12,FALSE)</f>
        <v>0</v>
      </c>
      <c r="M571" s="47" t="s">
        <v>46</v>
      </c>
      <c r="AF571" s="48">
        <f>VLOOKUP($A571,'[3]Calculated Master'!$A:$P,13,FALSE)</f>
        <v>12474.970205079999</v>
      </c>
      <c r="AG571" s="49">
        <f>IF(F571&gt;0,VLOOKUP($A571,'[3]Calculated Master'!$A:$P,14,FALSE),"")</f>
        <v>29.962105351432704</v>
      </c>
      <c r="AH571" s="49" t="str">
        <f>IF(I571&gt;0,VLOOKUP($A571,'[3]Calculated Master'!$A:$P,15,FALSE),"")</f>
        <v/>
      </c>
      <c r="AI571" s="47" t="str">
        <f>VLOOKUP($A571,'[3]Master From ECAP'!$A:$AJ,35,FALSE)</f>
        <v>EBP</v>
      </c>
      <c r="AJ571" s="47" t="str">
        <f>VLOOKUP($A571,'[3]Master From ECAP'!$A:$AJ,36,FALSE)</f>
        <v>Outdoor Recreational Facilities</v>
      </c>
    </row>
    <row r="572" spans="1:36" ht="15">
      <c r="A572" s="46" t="s">
        <v>615</v>
      </c>
      <c r="B572" s="47" t="str">
        <f>VLOOKUP(VLOOKUP(A572,'[3]Calculated Master'!A:Z,2,FALSE),'[3]Conversion Factors'!A:C,2,FALSE)</f>
        <v>Other</v>
      </c>
      <c r="C572" s="47" t="str">
        <f>VLOOKUP($A572,'[3]Master From ECAP'!$A:$AJ,3,FALSE)</f>
        <v>4169 Bathurst St</v>
      </c>
      <c r="D572" s="47" t="str">
        <f>VLOOKUP($A572,'[3]Master From ECAP'!$A:$AJ,4,FALSE)</f>
        <v>North York</v>
      </c>
      <c r="E572" s="47" t="str">
        <f>VLOOKUP($A572,'[3]Master From ECAP'!$A:$AJ,5,FALSE)</f>
        <v>M3H 3P7</v>
      </c>
      <c r="F572" s="47">
        <f>VLOOKUP($A572,'[3]Master From ECAP'!$A:$AJ,6,FALSE)</f>
        <v>4101</v>
      </c>
      <c r="G572" s="47" t="s">
        <v>53</v>
      </c>
      <c r="H572" s="47">
        <f>VLOOKUP($A572,'[3]Master From ECAP'!$A:$AJ,8,FALSE)</f>
        <v>100</v>
      </c>
      <c r="I572" s="47">
        <f>VLOOKUP($A572,'[3]Master From ECAP'!$A:$AJ,9,FALSE)</f>
        <v>0</v>
      </c>
      <c r="J572" s="47">
        <f>VLOOKUP($A572,'[3]Master From ECAP'!$A:$AJ,10,FALSE)</f>
        <v>745718.44781299995</v>
      </c>
      <c r="K572" s="47" t="str">
        <f>VLOOKUP($A572,'[3]Master From ECAP'!$A:$AJ,11,FALSE)</f>
        <v>kWh</v>
      </c>
      <c r="L572" s="47">
        <f>VLOOKUP($A572,'[3]Master From ECAP'!$A:$AJ,12,FALSE)</f>
        <v>0</v>
      </c>
      <c r="M572" s="47" t="s">
        <v>46</v>
      </c>
      <c r="AF572" s="48">
        <f>VLOOKUP($A572,'[3]Calculated Master'!$A:$P,13,FALSE)</f>
        <v>29828.737912519999</v>
      </c>
      <c r="AG572" s="49">
        <f>IF(F572&gt;0,VLOOKUP($A572,'[3]Calculated Master'!$A:$P,14,FALSE),"")</f>
        <v>181.83895512635922</v>
      </c>
      <c r="AH572" s="49" t="str">
        <f>IF(I572&gt;0,VLOOKUP($A572,'[3]Calculated Master'!$A:$P,15,FALSE),"")</f>
        <v/>
      </c>
      <c r="AI572" s="47" t="str">
        <f>VLOOKUP($A572,'[3]Master From ECAP'!$A:$AJ,35,FALSE)</f>
        <v>EBST</v>
      </c>
      <c r="AJ572" s="47" t="str">
        <f>VLOOKUP($A572,'[3]Master From ECAP'!$A:$AJ,36,FALSE)</f>
        <v>Outdoor Recreational Facilities</v>
      </c>
    </row>
    <row r="573" spans="1:36" ht="15">
      <c r="A573" s="46" t="s">
        <v>616</v>
      </c>
      <c r="B573" s="47" t="str">
        <f>VLOOKUP(VLOOKUP(A573,'[3]Calculated Master'!A:Z,2,FALSE),'[3]Conversion Factors'!A:C,2,FALSE)</f>
        <v>Other</v>
      </c>
      <c r="C573" s="47" t="str">
        <f>VLOOKUP($A573,'[3]Master From ECAP'!$A:$AJ,3,FALSE)</f>
        <v>4169 Bathurst St /Flame</v>
      </c>
      <c r="D573" s="47" t="str">
        <f>VLOOKUP($A573,'[3]Master From ECAP'!$A:$AJ,4,FALSE)</f>
        <v>North York</v>
      </c>
      <c r="E573" s="47" t="str">
        <f>VLOOKUP($A573,'[3]Master From ECAP'!$A:$AJ,5,FALSE)</f>
        <v>M3H 3P8</v>
      </c>
      <c r="F573" s="47">
        <f>VLOOKUP($A573,'[3]Master From ECAP'!$A:$AJ,6,FALSE)</f>
        <v>1</v>
      </c>
      <c r="G573" s="47" t="s">
        <v>53</v>
      </c>
      <c r="H573" s="47">
        <f>VLOOKUP($A573,'[3]Master From ECAP'!$A:$AJ,8,FALSE)</f>
        <v>100</v>
      </c>
      <c r="I573" s="47">
        <f>VLOOKUP($A573,'[3]Master From ECAP'!$A:$AJ,9,FALSE)</f>
        <v>0</v>
      </c>
      <c r="J573" s="47">
        <f>VLOOKUP($A573,'[3]Master From ECAP'!$A:$AJ,10,FALSE)</f>
        <v>0</v>
      </c>
      <c r="K573" s="47">
        <f>VLOOKUP($A573,'[3]Master From ECAP'!$A:$AJ,11,FALSE)</f>
        <v>0</v>
      </c>
      <c r="L573" s="47">
        <f>VLOOKUP($A573,'[3]Master From ECAP'!$A:$AJ,12,FALSE)</f>
        <v>5034</v>
      </c>
      <c r="M573" s="47" t="s">
        <v>46</v>
      </c>
      <c r="AF573" s="48">
        <f>VLOOKUP($A573,'[3]Calculated Master'!$A:$P,13,FALSE)</f>
        <v>9563.03946</v>
      </c>
      <c r="AG573" s="49">
        <f>IF(F573&gt;0,VLOOKUP($A573,'[3]Calculated Master'!$A:$P,14,FALSE),"")</f>
        <v>53142.6693628664</v>
      </c>
      <c r="AH573" s="49" t="str">
        <f>IF(I573&gt;0,VLOOKUP($A573,'[3]Calculated Master'!$A:$P,15,FALSE),"")</f>
        <v/>
      </c>
      <c r="AI573" s="47" t="str">
        <f>VLOOKUP($A573,'[3]Master From ECAP'!$A:$AJ,35,FALSE)</f>
        <v>EBPF</v>
      </c>
      <c r="AJ573" s="47" t="str">
        <f>VLOOKUP($A573,'[3]Master From ECAP'!$A:$AJ,36,FALSE)</f>
        <v>Outdoor Recreational Facilities</v>
      </c>
    </row>
    <row r="574" spans="1:36" ht="15">
      <c r="A574" s="46" t="s">
        <v>617</v>
      </c>
      <c r="B574" s="47" t="str">
        <f>VLOOKUP(VLOOKUP(A574,'[3]Calculated Master'!A:Z,2,FALSE),'[3]Conversion Factors'!A:C,2,FALSE)</f>
        <v>Other</v>
      </c>
      <c r="C574" s="47" t="str">
        <f>VLOOKUP($A574,'[3]Master From ECAP'!$A:$AJ,3,FALSE)</f>
        <v>1200 Lansdowne Ave</v>
      </c>
      <c r="D574" s="47" t="str">
        <f>VLOOKUP($A574,'[3]Master From ECAP'!$A:$AJ,4,FALSE)</f>
        <v>Toronto</v>
      </c>
      <c r="E574" s="47" t="str">
        <f>VLOOKUP($A574,'[3]Master From ECAP'!$A:$AJ,5,FALSE)</f>
        <v>M6H 3Z8</v>
      </c>
      <c r="F574" s="47">
        <f>VLOOKUP($A574,'[3]Master From ECAP'!$A:$AJ,6,FALSE)</f>
        <v>9515</v>
      </c>
      <c r="G574" s="47" t="s">
        <v>53</v>
      </c>
      <c r="H574" s="47">
        <f>VLOOKUP($A574,'[3]Master From ECAP'!$A:$AJ,8,FALSE)</f>
        <v>100</v>
      </c>
      <c r="I574" s="47">
        <f>VLOOKUP($A574,'[3]Master From ECAP'!$A:$AJ,9,FALSE)</f>
        <v>0</v>
      </c>
      <c r="J574" s="47">
        <f>VLOOKUP($A574,'[3]Master From ECAP'!$A:$AJ,10,FALSE)</f>
        <v>218866.793095</v>
      </c>
      <c r="K574" s="47" t="str">
        <f>VLOOKUP($A574,'[3]Master From ECAP'!$A:$AJ,11,FALSE)</f>
        <v>kWh</v>
      </c>
      <c r="L574" s="47">
        <f>VLOOKUP($A574,'[3]Master From ECAP'!$A:$AJ,12,FALSE)</f>
        <v>282.48387100000002</v>
      </c>
      <c r="M574" s="47" t="s">
        <v>46</v>
      </c>
      <c r="AF574" s="48">
        <f>VLOOKUP($A574,'[3]Calculated Master'!$A:$P,13,FALSE)</f>
        <v>9291.3035086999898</v>
      </c>
      <c r="AG574" s="49">
        <f>IF(F574&gt;0,VLOOKUP($A574,'[3]Calculated Master'!$A:$P,14,FALSE),"")</f>
        <v>23.315797800977748</v>
      </c>
      <c r="AH574" s="49" t="str">
        <f>IF(I574&gt;0,VLOOKUP($A574,'[3]Calculated Master'!$A:$P,15,FALSE),"")</f>
        <v/>
      </c>
      <c r="AI574" s="47" t="str">
        <f>VLOOKUP($A574,'[3]Master From ECAP'!$A:$AJ,35,FALSE)</f>
        <v>ECP</v>
      </c>
      <c r="AJ574" s="47" t="str">
        <f>VLOOKUP($A574,'[3]Master From ECAP'!$A:$AJ,36,FALSE)</f>
        <v>Outdoor Recreational Facilities</v>
      </c>
    </row>
    <row r="575" spans="1:36" ht="15">
      <c r="A575" s="46" t="s">
        <v>618</v>
      </c>
      <c r="B575" s="47" t="str">
        <f>VLOOKUP(VLOOKUP(A575,'[3]Calculated Master'!A:Z,2,FALSE),'[3]Conversion Factors'!A:C,2,FALSE)</f>
        <v>Other</v>
      </c>
      <c r="C575" s="47" t="str">
        <f>VLOOKUP($A575,'[3]Master From ECAP'!$A:$AJ,3,FALSE)</f>
        <v>1238 Sheppard Ave.E.</v>
      </c>
      <c r="D575" s="47" t="str">
        <f>VLOOKUP($A575,'[3]Master From ECAP'!$A:$AJ,4,FALSE)</f>
        <v>North York</v>
      </c>
      <c r="E575" s="47" t="str">
        <f>VLOOKUP($A575,'[3]Master From ECAP'!$A:$AJ,5,FALSE)</f>
        <v>M2J 1V1</v>
      </c>
      <c r="F575" s="47">
        <f>VLOOKUP($A575,'[3]Master From ECAP'!$A:$AJ,6,FALSE)</f>
        <v>1141</v>
      </c>
      <c r="G575" s="47" t="s">
        <v>53</v>
      </c>
      <c r="H575" s="47">
        <f>VLOOKUP($A575,'[3]Master From ECAP'!$A:$AJ,8,FALSE)</f>
        <v>100</v>
      </c>
      <c r="I575" s="47">
        <f>VLOOKUP($A575,'[3]Master From ECAP'!$A:$AJ,9,FALSE)</f>
        <v>0</v>
      </c>
      <c r="J575" s="47">
        <f>VLOOKUP($A575,'[3]Master From ECAP'!$A:$AJ,10,FALSE)</f>
        <v>23708.871751000002</v>
      </c>
      <c r="K575" s="47" t="str">
        <f>VLOOKUP($A575,'[3]Master From ECAP'!$A:$AJ,11,FALSE)</f>
        <v>kWh</v>
      </c>
      <c r="L575" s="47">
        <f>VLOOKUP($A575,'[3]Master From ECAP'!$A:$AJ,12,FALSE)</f>
        <v>0</v>
      </c>
      <c r="M575" s="47" t="s">
        <v>46</v>
      </c>
      <c r="AF575" s="48">
        <f>VLOOKUP($A575,'[3]Calculated Master'!$A:$P,13,FALSE)</f>
        <v>948.35487004000015</v>
      </c>
      <c r="AG575" s="49">
        <f>IF(F575&gt;0,VLOOKUP($A575,'[3]Calculated Master'!$A:$P,14,FALSE),"")</f>
        <v>20.779115283054892</v>
      </c>
      <c r="AH575" s="49" t="str">
        <f>IF(I575&gt;0,VLOOKUP($A575,'[3]Calculated Master'!$A:$P,15,FALSE),"")</f>
        <v/>
      </c>
      <c r="AI575" s="47" t="str">
        <f>VLOOKUP($A575,'[3]Master From ECAP'!$A:$AJ,35,FALSE)</f>
        <v>EDPL</v>
      </c>
      <c r="AJ575" s="47" t="str">
        <f>VLOOKUP($A575,'[3]Master From ECAP'!$A:$AJ,36,FALSE)</f>
        <v>Outdoor Recreational Facilities</v>
      </c>
    </row>
    <row r="576" spans="1:36" ht="15">
      <c r="A576" s="46" t="s">
        <v>619</v>
      </c>
      <c r="B576" s="47" t="str">
        <f>VLOOKUP(VLOOKUP(A576,'[3]Calculated Master'!A:Z,2,FALSE),'[3]Conversion Factors'!A:C,2,FALSE)</f>
        <v>Other</v>
      </c>
      <c r="C576" s="47" t="str">
        <f>VLOOKUP($A576,'[3]Master From ECAP'!$A:$AJ,3,FALSE)</f>
        <v>95 West Lynn Ave</v>
      </c>
      <c r="D576" s="47" t="str">
        <f>VLOOKUP($A576,'[3]Master From ECAP'!$A:$AJ,4,FALSE)</f>
        <v>Toronto</v>
      </c>
      <c r="E576" s="47" t="str">
        <f>VLOOKUP($A576,'[3]Master From ECAP'!$A:$AJ,5,FALSE)</f>
        <v>M4C 3W2</v>
      </c>
      <c r="F576" s="47">
        <f>VLOOKUP($A576,'[3]Master From ECAP'!$A:$AJ,6,FALSE)</f>
        <v>108091</v>
      </c>
      <c r="G576" s="47" t="s">
        <v>53</v>
      </c>
      <c r="H576" s="47">
        <f>VLOOKUP($A576,'[3]Master From ECAP'!$A:$AJ,8,FALSE)</f>
        <v>100</v>
      </c>
      <c r="I576" s="47">
        <f>VLOOKUP($A576,'[3]Master From ECAP'!$A:$AJ,9,FALSE)</f>
        <v>0</v>
      </c>
      <c r="J576" s="47">
        <f>VLOOKUP($A576,'[3]Master From ECAP'!$A:$AJ,10,FALSE)</f>
        <v>2071.4446579999999</v>
      </c>
      <c r="K576" s="47" t="str">
        <f>VLOOKUP($A576,'[3]Master From ECAP'!$A:$AJ,11,FALSE)</f>
        <v>kWh</v>
      </c>
      <c r="L576" s="47">
        <f>VLOOKUP($A576,'[3]Master From ECAP'!$A:$AJ,12,FALSE)</f>
        <v>0</v>
      </c>
      <c r="M576" s="47" t="s">
        <v>46</v>
      </c>
      <c r="AF576" s="48">
        <f>VLOOKUP($A576,'[3]Calculated Master'!$A:$P,13,FALSE)</f>
        <v>82.857786320000002</v>
      </c>
      <c r="AG576" s="49">
        <f>IF(F576&gt;0,VLOOKUP($A576,'[3]Calculated Master'!$A:$P,14,FALSE),"")</f>
        <v>1.9163975622571799E-2</v>
      </c>
      <c r="AH576" s="49" t="str">
        <f>IF(I576&gt;0,VLOOKUP($A576,'[3]Calculated Master'!$A:$P,15,FALSE),"")</f>
        <v/>
      </c>
      <c r="AI576" s="47" t="str">
        <f>VLOOKUP($A576,'[3]Master From ECAP'!$A:$AJ,35,FALSE)</f>
        <v>ELP</v>
      </c>
      <c r="AJ576" s="47" t="str">
        <f>VLOOKUP($A576,'[3]Master From ECAP'!$A:$AJ,36,FALSE)</f>
        <v>Outdoor Recreational Facilities</v>
      </c>
    </row>
    <row r="577" spans="1:36" ht="15">
      <c r="A577" s="46" t="s">
        <v>620</v>
      </c>
      <c r="B577" s="47" t="str">
        <f>VLOOKUP(VLOOKUP(A577,'[3]Calculated Master'!A:Z,2,FALSE),'[3]Conversion Factors'!A:C,2,FALSE)</f>
        <v>Other</v>
      </c>
      <c r="C577" s="47" t="str">
        <f>VLOOKUP($A577,'[3]Master From ECAP'!$A:$AJ,3,FALSE)</f>
        <v>101 Copperfield Rd</v>
      </c>
      <c r="D577" s="47" t="str">
        <f>VLOOKUP($A577,'[3]Master From ECAP'!$A:$AJ,4,FALSE)</f>
        <v>Scarborough</v>
      </c>
      <c r="E577" s="47" t="str">
        <f>VLOOKUP($A577,'[3]Master From ECAP'!$A:$AJ,5,FALSE)</f>
        <v>M1E 3Z3</v>
      </c>
      <c r="F577" s="47">
        <f>VLOOKUP($A577,'[3]Master From ECAP'!$A:$AJ,6,FALSE)</f>
        <v>6523</v>
      </c>
      <c r="G577" s="47" t="s">
        <v>53</v>
      </c>
      <c r="H577" s="47">
        <f>VLOOKUP($A577,'[3]Master From ECAP'!$A:$AJ,8,FALSE)</f>
        <v>100</v>
      </c>
      <c r="I577" s="47">
        <f>VLOOKUP($A577,'[3]Master From ECAP'!$A:$AJ,9,FALSE)</f>
        <v>0</v>
      </c>
      <c r="J577" s="47">
        <f>VLOOKUP($A577,'[3]Master From ECAP'!$A:$AJ,10,FALSE)</f>
        <v>160223.598</v>
      </c>
      <c r="K577" s="47" t="str">
        <f>VLOOKUP($A577,'[3]Master From ECAP'!$A:$AJ,11,FALSE)</f>
        <v>kWh</v>
      </c>
      <c r="L577" s="47">
        <f>VLOOKUP($A577,'[3]Master From ECAP'!$A:$AJ,12,FALSE)</f>
        <v>13392.691151999999</v>
      </c>
      <c r="M577" s="47" t="s">
        <v>46</v>
      </c>
      <c r="AF577" s="48">
        <f>VLOOKUP($A577,'[3]Calculated Master'!$A:$P,13,FALSE)</f>
        <v>31850.905374542883</v>
      </c>
      <c r="AG577" s="49">
        <f>IF(F577&gt;0,VLOOKUP($A577,'[3]Calculated Master'!$A:$P,14,FALSE),"")</f>
        <v>46.237548819238441</v>
      </c>
      <c r="AH577" s="49" t="str">
        <f>IF(I577&gt;0,VLOOKUP($A577,'[3]Calculated Master'!$A:$P,15,FALSE),"")</f>
        <v/>
      </c>
      <c r="AI577" s="47" t="str">
        <f>VLOOKUP($A577,'[3]Master From ECAP'!$A:$AJ,35,FALSE)</f>
        <v>EPP</v>
      </c>
      <c r="AJ577" s="47" t="str">
        <f>VLOOKUP($A577,'[3]Master From ECAP'!$A:$AJ,36,FALSE)</f>
        <v>Outdoor Recreational Facilities</v>
      </c>
    </row>
    <row r="578" spans="1:36" ht="15">
      <c r="A578" s="46" t="s">
        <v>621</v>
      </c>
      <c r="B578" s="47" t="str">
        <f>VLOOKUP(VLOOKUP(A578,'[3]Calculated Master'!A:Z,2,FALSE),'[3]Conversion Factors'!A:C,2,FALSE)</f>
        <v>Other</v>
      </c>
      <c r="C578" s="47" t="str">
        <f>VLOOKUP($A578,'[3]Master From ECAP'!$A:$AJ,3,FALSE)</f>
        <v>177 Main St</v>
      </c>
      <c r="D578" s="47" t="str">
        <f>VLOOKUP($A578,'[3]Master From ECAP'!$A:$AJ,4,FALSE)</f>
        <v>Scarborough</v>
      </c>
      <c r="E578" s="47" t="str">
        <f>VLOOKUP($A578,'[3]Master From ECAP'!$A:$AJ,5,FALSE)</f>
        <v>M1P 4N7</v>
      </c>
      <c r="F578" s="47">
        <f>VLOOKUP($A578,'[3]Master From ECAP'!$A:$AJ,6,FALSE)</f>
        <v>538</v>
      </c>
      <c r="G578" s="47" t="s">
        <v>53</v>
      </c>
      <c r="H578" s="47">
        <f>VLOOKUP($A578,'[3]Master From ECAP'!$A:$AJ,8,FALSE)</f>
        <v>100</v>
      </c>
      <c r="I578" s="47">
        <f>VLOOKUP($A578,'[3]Master From ECAP'!$A:$AJ,9,FALSE)</f>
        <v>0</v>
      </c>
      <c r="J578" s="47">
        <f>VLOOKUP($A578,'[3]Master From ECAP'!$A:$AJ,10,FALSE)</f>
        <v>24462.696553000002</v>
      </c>
      <c r="K578" s="47" t="str">
        <f>VLOOKUP($A578,'[3]Master From ECAP'!$A:$AJ,11,FALSE)</f>
        <v>kWh</v>
      </c>
      <c r="L578" s="47">
        <f>VLOOKUP($A578,'[3]Master From ECAP'!$A:$AJ,12,FALSE)</f>
        <v>0</v>
      </c>
      <c r="M578" s="47" t="s">
        <v>46</v>
      </c>
      <c r="AF578" s="48">
        <f>VLOOKUP($A578,'[3]Calculated Master'!$A:$P,13,FALSE)</f>
        <v>978.50786212000003</v>
      </c>
      <c r="AG578" s="49">
        <f>IF(F578&gt;0,VLOOKUP($A578,'[3]Calculated Master'!$A:$P,14,FALSE),"")</f>
        <v>45.469885652234765</v>
      </c>
      <c r="AH578" s="49" t="str">
        <f>IF(I578&gt;0,VLOOKUP($A578,'[3]Calculated Master'!$A:$P,15,FALSE),"")</f>
        <v/>
      </c>
      <c r="AI578" s="47" t="str">
        <f>VLOOKUP($A578,'[3]Master From ECAP'!$A:$AJ,35,FALSE)</f>
        <v>ETAF</v>
      </c>
      <c r="AJ578" s="47" t="str">
        <f>VLOOKUP($A578,'[3]Master From ECAP'!$A:$AJ,36,FALSE)</f>
        <v>Outdoor Recreational Facilities</v>
      </c>
    </row>
    <row r="579" spans="1:36" ht="15">
      <c r="A579" s="46" t="s">
        <v>622</v>
      </c>
      <c r="B579" s="47" t="str">
        <f>VLOOKUP(VLOOKUP(A579,'[3]Calculated Master'!A:Z,2,FALSE),'[3]Conversion Factors'!A:C,2,FALSE)</f>
        <v>Other</v>
      </c>
      <c r="C579" s="47" t="str">
        <f>VLOOKUP($A579,'[3]Master From ECAP'!$A:$AJ,3,FALSE)</f>
        <v>3601 Eglinton Ave. W.</v>
      </c>
      <c r="D579" s="47" t="str">
        <f>VLOOKUP($A579,'[3]Master From ECAP'!$A:$AJ,4,FALSE)</f>
        <v>Toronto</v>
      </c>
      <c r="E579" s="47" t="str">
        <f>VLOOKUP($A579,'[3]Master From ECAP'!$A:$AJ,5,FALSE)</f>
        <v>M6M 1V7</v>
      </c>
      <c r="F579" s="47">
        <f>VLOOKUP($A579,'[3]Master From ECAP'!$A:$AJ,6,FALSE)</f>
        <v>5683</v>
      </c>
      <c r="G579" s="47" t="s">
        <v>53</v>
      </c>
      <c r="H579" s="47">
        <f>VLOOKUP($A579,'[3]Master From ECAP'!$A:$AJ,8,FALSE)</f>
        <v>100</v>
      </c>
      <c r="I579" s="47">
        <f>VLOOKUP($A579,'[3]Master From ECAP'!$A:$AJ,9,FALSE)</f>
        <v>0</v>
      </c>
      <c r="J579" s="47">
        <f>VLOOKUP($A579,'[3]Master From ECAP'!$A:$AJ,10,FALSE)</f>
        <v>519425.46032899996</v>
      </c>
      <c r="K579" s="47" t="str">
        <f>VLOOKUP($A579,'[3]Master From ECAP'!$A:$AJ,11,FALSE)</f>
        <v>kWh</v>
      </c>
      <c r="L579" s="47">
        <f>VLOOKUP($A579,'[3]Master From ECAP'!$A:$AJ,12,FALSE)</f>
        <v>13382.657455</v>
      </c>
      <c r="M579" s="47" t="s">
        <v>46</v>
      </c>
      <c r="AF579" s="48">
        <f>VLOOKUP($A579,'[3]Calculated Master'!$A:$P,13,FALSE)</f>
        <v>46199.918953848952</v>
      </c>
      <c r="AG579" s="49">
        <f>IF(F579&gt;0,VLOOKUP($A579,'[3]Calculated Master'!$A:$P,14,FALSE),"")</f>
        <v>116.25989208881212</v>
      </c>
      <c r="AH579" s="49" t="str">
        <f>IF(I579&gt;0,VLOOKUP($A579,'[3]Calculated Master'!$A:$P,15,FALSE),"")</f>
        <v/>
      </c>
      <c r="AI579" s="47" t="str">
        <f>VLOOKUP($A579,'[3]Master From ECAP'!$A:$AJ,35,FALSE)</f>
        <v>EFSP</v>
      </c>
      <c r="AJ579" s="47" t="str">
        <f>VLOOKUP($A579,'[3]Master From ECAP'!$A:$AJ,36,FALSE)</f>
        <v>Outdoor Recreational Facilities</v>
      </c>
    </row>
    <row r="580" spans="1:36" ht="15">
      <c r="A580" s="46" t="s">
        <v>623</v>
      </c>
      <c r="B580" s="47" t="str">
        <f>VLOOKUP(VLOOKUP(A580,'[3]Calculated Master'!A:Z,2,FALSE),'[3]Conversion Factors'!A:C,2,FALSE)</f>
        <v>Other</v>
      </c>
      <c r="C580" s="47" t="str">
        <f>VLOOKUP($A580,'[3]Master From ECAP'!$A:$AJ,3,FALSE)</f>
        <v>180 Sylvan Ave</v>
      </c>
      <c r="D580" s="47" t="str">
        <f>VLOOKUP($A580,'[3]Master From ECAP'!$A:$AJ,4,FALSE)</f>
        <v>Scarborough</v>
      </c>
      <c r="E580" s="47" t="str">
        <f>VLOOKUP($A580,'[3]Master From ECAP'!$A:$AJ,5,FALSE)</f>
        <v>M1E 1A3</v>
      </c>
      <c r="F580" s="47">
        <f>VLOOKUP($A580,'[3]Master From ECAP'!$A:$AJ,6,FALSE)</f>
        <v>308913</v>
      </c>
      <c r="G580" s="47" t="s">
        <v>53</v>
      </c>
      <c r="H580" s="47">
        <f>VLOOKUP($A580,'[3]Master From ECAP'!$A:$AJ,8,FALSE)</f>
        <v>100</v>
      </c>
      <c r="I580" s="47">
        <f>VLOOKUP($A580,'[3]Master From ECAP'!$A:$AJ,9,FALSE)</f>
        <v>0</v>
      </c>
      <c r="J580" s="47">
        <f>VLOOKUP($A580,'[3]Master From ECAP'!$A:$AJ,10,FALSE)</f>
        <v>13914.585563999999</v>
      </c>
      <c r="K580" s="47" t="str">
        <f>VLOOKUP($A580,'[3]Master From ECAP'!$A:$AJ,11,FALSE)</f>
        <v>kWh</v>
      </c>
      <c r="L580" s="47">
        <f>VLOOKUP($A580,'[3]Master From ECAP'!$A:$AJ,12,FALSE)</f>
        <v>0</v>
      </c>
      <c r="M580" s="47" t="s">
        <v>46</v>
      </c>
      <c r="AF580" s="48">
        <f>VLOOKUP($A580,'[3]Calculated Master'!$A:$P,13,FALSE)</f>
        <v>556.58342256000003</v>
      </c>
      <c r="AG580" s="49">
        <f>IF(F580&gt;0,VLOOKUP($A580,'[3]Calculated Master'!$A:$P,14,FALSE),"")</f>
        <v>4.5043891132583759E-2</v>
      </c>
      <c r="AH580" s="49" t="str">
        <f>IF(I580&gt;0,VLOOKUP($A580,'[3]Calculated Master'!$A:$P,15,FALSE),"")</f>
        <v/>
      </c>
      <c r="AI580" s="47" t="str">
        <f>VLOOKUP($A580,'[3]Master From ECAP'!$A:$AJ,35,FALSE)</f>
        <v>0SYLVA</v>
      </c>
      <c r="AJ580" s="47" t="str">
        <f>VLOOKUP($A580,'[3]Master From ECAP'!$A:$AJ,36,FALSE)</f>
        <v>Outdoor Recreational Facilities</v>
      </c>
    </row>
    <row r="581" spans="1:36" ht="15">
      <c r="A581" s="46" t="s">
        <v>624</v>
      </c>
      <c r="B581" s="47" t="str">
        <f>VLOOKUP(VLOOKUP(A581,'[3]Calculated Master'!A:Z,2,FALSE),'[3]Conversion Factors'!A:C,2,FALSE)</f>
        <v>Other</v>
      </c>
      <c r="C581" s="47" t="str">
        <f>VLOOKUP($A581,'[3]Master From ECAP'!$A:$AJ,3,FALSE)</f>
        <v>499 Ellerslie Ave</v>
      </c>
      <c r="D581" s="47" t="str">
        <f>VLOOKUP($A581,'[3]Master From ECAP'!$A:$AJ,4,FALSE)</f>
        <v>North York</v>
      </c>
      <c r="E581" s="47" t="str">
        <f>VLOOKUP($A581,'[3]Master From ECAP'!$A:$AJ,5,FALSE)</f>
        <v>M2R 1C1</v>
      </c>
      <c r="F581" s="47">
        <f>VLOOKUP($A581,'[3]Master From ECAP'!$A:$AJ,6,FALSE)</f>
        <v>1</v>
      </c>
      <c r="G581" s="47" t="s">
        <v>53</v>
      </c>
      <c r="H581" s="47">
        <f>VLOOKUP($A581,'[3]Master From ECAP'!$A:$AJ,8,FALSE)</f>
        <v>100</v>
      </c>
      <c r="I581" s="47">
        <f>VLOOKUP($A581,'[3]Master From ECAP'!$A:$AJ,9,FALSE)</f>
        <v>0</v>
      </c>
      <c r="J581" s="47">
        <f>VLOOKUP($A581,'[3]Master From ECAP'!$A:$AJ,10,FALSE)</f>
        <v>5209.421394</v>
      </c>
      <c r="K581" s="47" t="str">
        <f>VLOOKUP($A581,'[3]Master From ECAP'!$A:$AJ,11,FALSE)</f>
        <v>kWh</v>
      </c>
      <c r="L581" s="47">
        <f>VLOOKUP($A581,'[3]Master From ECAP'!$A:$AJ,12,FALSE)</f>
        <v>0</v>
      </c>
      <c r="M581" s="47" t="s">
        <v>46</v>
      </c>
      <c r="AF581" s="48">
        <f>VLOOKUP($A581,'[3]Calculated Master'!$A:$P,13,FALSE)</f>
        <v>208.37685576000001</v>
      </c>
      <c r="AG581" s="49">
        <f>IF(F581&gt;0,VLOOKUP($A581,'[3]Calculated Master'!$A:$P,14,FALSE),"")</f>
        <v>5209.4430999224751</v>
      </c>
      <c r="AH581" s="49" t="str">
        <f>IF(I581&gt;0,VLOOKUP($A581,'[3]Calculated Master'!$A:$P,15,FALSE),"")</f>
        <v/>
      </c>
      <c r="AI581" s="47" t="str">
        <f>VLOOKUP($A581,'[3]Master From ECAP'!$A:$AJ,35,FALSE)</f>
        <v>ELLERP</v>
      </c>
      <c r="AJ581" s="47" t="str">
        <f>VLOOKUP($A581,'[3]Master From ECAP'!$A:$AJ,36,FALSE)</f>
        <v>Outdoor Recreational Facilities</v>
      </c>
    </row>
    <row r="582" spans="1:36" ht="15">
      <c r="A582" s="46" t="s">
        <v>625</v>
      </c>
      <c r="B582" s="47" t="str">
        <f>VLOOKUP(VLOOKUP(A582,'[3]Calculated Master'!A:Z,2,FALSE),'[3]Conversion Factors'!A:C,2,FALSE)</f>
        <v>Other</v>
      </c>
      <c r="C582" s="47" t="str">
        <f>VLOOKUP($A582,'[3]Master From ECAP'!$A:$AJ,3,FALSE)</f>
        <v>150 Elmcrest Rd</v>
      </c>
      <c r="D582" s="47" t="str">
        <f>VLOOKUP($A582,'[3]Master From ECAP'!$A:$AJ,4,FALSE)</f>
        <v>Etobicoke</v>
      </c>
      <c r="E582" s="47" t="str">
        <f>VLOOKUP($A582,'[3]Master From ECAP'!$A:$AJ,5,FALSE)</f>
        <v>M9C 3S1</v>
      </c>
      <c r="F582" s="47">
        <f>VLOOKUP($A582,'[3]Master From ECAP'!$A:$AJ,6,FALSE)</f>
        <v>462901</v>
      </c>
      <c r="G582" s="47" t="s">
        <v>53</v>
      </c>
      <c r="H582" s="47">
        <f>VLOOKUP($A582,'[3]Master From ECAP'!$A:$AJ,8,FALSE)</f>
        <v>100</v>
      </c>
      <c r="I582" s="47">
        <f>VLOOKUP($A582,'[3]Master From ECAP'!$A:$AJ,9,FALSE)</f>
        <v>0</v>
      </c>
      <c r="J582" s="47">
        <f>VLOOKUP($A582,'[3]Master From ECAP'!$A:$AJ,10,FALSE)</f>
        <v>38104.57314</v>
      </c>
      <c r="K582" s="47" t="str">
        <f>VLOOKUP($A582,'[3]Master From ECAP'!$A:$AJ,11,FALSE)</f>
        <v>kWh</v>
      </c>
      <c r="L582" s="47">
        <f>VLOOKUP($A582,'[3]Master From ECAP'!$A:$AJ,12,FALSE)</f>
        <v>0</v>
      </c>
      <c r="M582" s="47" t="s">
        <v>46</v>
      </c>
      <c r="AF582" s="48">
        <f>VLOOKUP($A582,'[3]Calculated Master'!$A:$P,13,FALSE)</f>
        <v>1524.1829256000001</v>
      </c>
      <c r="AG582" s="49">
        <f>IF(F582&gt;0,VLOOKUP($A582,'[3]Calculated Master'!$A:$P,14,FALSE),"")</f>
        <v>8.2317238262727341E-2</v>
      </c>
      <c r="AH582" s="49" t="str">
        <f>IF(I582&gt;0,VLOOKUP($A582,'[3]Calculated Master'!$A:$P,15,FALSE),"")</f>
        <v/>
      </c>
      <c r="AI582" s="47" t="str">
        <f>VLOOKUP($A582,'[3]Master From ECAP'!$A:$AJ,35,FALSE)</f>
        <v>150ELM</v>
      </c>
      <c r="AJ582" s="47" t="str">
        <f>VLOOKUP($A582,'[3]Master From ECAP'!$A:$AJ,36,FALSE)</f>
        <v>Outdoor Recreational Facilities</v>
      </c>
    </row>
    <row r="583" spans="1:36" ht="15">
      <c r="A583" s="46" t="s">
        <v>626</v>
      </c>
      <c r="B583" s="47" t="str">
        <f>VLOOKUP(VLOOKUP(A583,'[3]Calculated Master'!A:Z,2,FALSE),'[3]Conversion Factors'!A:C,2,FALSE)</f>
        <v>Other</v>
      </c>
      <c r="C583" s="47" t="str">
        <f>VLOOKUP($A583,'[3]Master From ECAP'!$A:$AJ,3,FALSE)</f>
        <v>121 Wellesworth Dr</v>
      </c>
      <c r="D583" s="47" t="str">
        <f>VLOOKUP($A583,'[3]Master From ECAP'!$A:$AJ,4,FALSE)</f>
        <v>Etobicoke</v>
      </c>
      <c r="E583" s="47" t="str">
        <f>VLOOKUP($A583,'[3]Master From ECAP'!$A:$AJ,5,FALSE)</f>
        <v>M9C 4R8</v>
      </c>
      <c r="F583" s="47">
        <f>VLOOKUP($A583,'[3]Master From ECAP'!$A:$AJ,6,FALSE)</f>
        <v>1098</v>
      </c>
      <c r="G583" s="47" t="s">
        <v>53</v>
      </c>
      <c r="H583" s="47">
        <f>VLOOKUP($A583,'[3]Master From ECAP'!$A:$AJ,8,FALSE)</f>
        <v>100</v>
      </c>
      <c r="I583" s="47">
        <f>VLOOKUP($A583,'[3]Master From ECAP'!$A:$AJ,9,FALSE)</f>
        <v>0</v>
      </c>
      <c r="J583" s="47">
        <f>VLOOKUP($A583,'[3]Master From ECAP'!$A:$AJ,10,FALSE)</f>
        <v>36822.815580000002</v>
      </c>
      <c r="K583" s="47" t="str">
        <f>VLOOKUP($A583,'[3]Master From ECAP'!$A:$AJ,11,FALSE)</f>
        <v>kWh</v>
      </c>
      <c r="L583" s="47">
        <f>VLOOKUP($A583,'[3]Master From ECAP'!$A:$AJ,12,FALSE)</f>
        <v>11505</v>
      </c>
      <c r="M583" s="47" t="s">
        <v>46</v>
      </c>
      <c r="AF583" s="48">
        <f>VLOOKUP($A583,'[3]Calculated Master'!$A:$P,13,FALSE)</f>
        <v>23328.846073200002</v>
      </c>
      <c r="AG583" s="49">
        <f>IF(F583&gt;0,VLOOKUP($A583,'[3]Calculated Master'!$A:$P,14,FALSE),"")</f>
        <v>144.15150691292919</v>
      </c>
      <c r="AH583" s="49" t="str">
        <f>IF(I583&gt;0,VLOOKUP($A583,'[3]Calculated Master'!$A:$P,15,FALSE),"")</f>
        <v/>
      </c>
      <c r="AI583" s="47" t="str">
        <f>VLOOKUP($A583,'[3]Master From ECAP'!$A:$AJ,35,FALSE)</f>
        <v>ERIN</v>
      </c>
      <c r="AJ583" s="47" t="str">
        <f>VLOOKUP($A583,'[3]Master From ECAP'!$A:$AJ,36,FALSE)</f>
        <v>Outdoor Recreational Facilities</v>
      </c>
    </row>
    <row r="584" spans="1:36" ht="15">
      <c r="A584" s="46" t="s">
        <v>627</v>
      </c>
      <c r="B584" s="47" t="str">
        <f>VLOOKUP(VLOOKUP(A584,'[3]Calculated Master'!A:Z,2,FALSE),'[3]Conversion Factors'!A:C,2,FALSE)</f>
        <v>Other</v>
      </c>
      <c r="C584" s="47" t="str">
        <f>VLOOKUP($A584,'[3]Master From ECAP'!$A:$AJ,3,FALSE)</f>
        <v>121 Rankin Cresecent</v>
      </c>
      <c r="D584" s="47" t="str">
        <f>VLOOKUP($A584,'[3]Master From ECAP'!$A:$AJ,4,FALSE)</f>
        <v>Toronto</v>
      </c>
      <c r="E584" s="47" t="str">
        <f>VLOOKUP($A584,'[3]Master From ECAP'!$A:$AJ,5,FALSE)</f>
        <v>M4R 1E6</v>
      </c>
      <c r="F584" s="47">
        <f>VLOOKUP($A584,'[3]Master From ECAP'!$A:$AJ,6,FALSE)</f>
        <v>46532</v>
      </c>
      <c r="G584" s="47" t="s">
        <v>53</v>
      </c>
      <c r="H584" s="47">
        <f>VLOOKUP($A584,'[3]Master From ECAP'!$A:$AJ,8,FALSE)</f>
        <v>100</v>
      </c>
      <c r="I584" s="47">
        <f>VLOOKUP($A584,'[3]Master From ECAP'!$A:$AJ,9,FALSE)</f>
        <v>0</v>
      </c>
      <c r="J584" s="47">
        <f>VLOOKUP($A584,'[3]Master From ECAP'!$A:$AJ,10,FALSE)</f>
        <v>5139.6556060000003</v>
      </c>
      <c r="K584" s="47" t="str">
        <f>VLOOKUP($A584,'[3]Master From ECAP'!$A:$AJ,11,FALSE)</f>
        <v>kWh</v>
      </c>
      <c r="L584" s="47">
        <f>VLOOKUP($A584,'[3]Master From ECAP'!$A:$AJ,12,FALSE)</f>
        <v>0</v>
      </c>
      <c r="M584" s="47" t="s">
        <v>46</v>
      </c>
      <c r="AF584" s="48">
        <f>VLOOKUP($A584,'[3]Calculated Master'!$A:$P,13,FALSE)</f>
        <v>205.58622424000001</v>
      </c>
      <c r="AG584" s="49">
        <f>IF(F584&gt;0,VLOOKUP($A584,'[3]Calculated Master'!$A:$P,14,FALSE),"")</f>
        <v>0.11045467680803944</v>
      </c>
      <c r="AH584" s="49" t="str">
        <f>IF(I584&gt;0,VLOOKUP($A584,'[3]Calculated Master'!$A:$P,15,FALSE),"")</f>
        <v/>
      </c>
      <c r="AI584" s="47" t="str">
        <f>VLOOKUP($A584,'[3]Master From ECAP'!$A:$AJ,35,FALSE)</f>
        <v>1RANKI</v>
      </c>
      <c r="AJ584" s="47" t="str">
        <f>VLOOKUP($A584,'[3]Master From ECAP'!$A:$AJ,36,FALSE)</f>
        <v>Outdoor Recreational Facilities</v>
      </c>
    </row>
    <row r="585" spans="1:36" ht="15">
      <c r="A585" s="46" t="s">
        <v>628</v>
      </c>
      <c r="B585" s="47" t="str">
        <f>VLOOKUP(VLOOKUP(A585,'[3]Calculated Master'!A:Z,2,FALSE),'[3]Conversion Factors'!A:C,2,FALSE)</f>
        <v>Other</v>
      </c>
      <c r="C585" s="47" t="str">
        <f>VLOOKUP($A585,'[3]Master From ECAP'!$A:$AJ,3,FALSE)</f>
        <v>5720 Bathurst St</v>
      </c>
      <c r="D585" s="47" t="str">
        <f>VLOOKUP($A585,'[3]Master From ECAP'!$A:$AJ,4,FALSE)</f>
        <v>North York</v>
      </c>
      <c r="E585" s="47" t="str">
        <f>VLOOKUP($A585,'[3]Master From ECAP'!$A:$AJ,5,FALSE)</f>
        <v>M2R 3W2</v>
      </c>
      <c r="F585" s="47">
        <f>VLOOKUP($A585,'[3]Master From ECAP'!$A:$AJ,6,FALSE)</f>
        <v>9365</v>
      </c>
      <c r="G585" s="47" t="s">
        <v>53</v>
      </c>
      <c r="H585" s="47">
        <f>VLOOKUP($A585,'[3]Master From ECAP'!$A:$AJ,8,FALSE)</f>
        <v>100</v>
      </c>
      <c r="I585" s="47">
        <f>VLOOKUP($A585,'[3]Master From ECAP'!$A:$AJ,9,FALSE)</f>
        <v>0</v>
      </c>
      <c r="J585" s="47">
        <f>VLOOKUP($A585,'[3]Master From ECAP'!$A:$AJ,10,FALSE)</f>
        <v>387183.52972900006</v>
      </c>
      <c r="K585" s="47" t="str">
        <f>VLOOKUP($A585,'[3]Master From ECAP'!$A:$AJ,11,FALSE)</f>
        <v>kWh</v>
      </c>
      <c r="L585" s="47">
        <f>VLOOKUP($A585,'[3]Master From ECAP'!$A:$AJ,12,FALSE)</f>
        <v>0</v>
      </c>
      <c r="M585" s="47" t="s">
        <v>46</v>
      </c>
      <c r="AF585" s="48">
        <f>VLOOKUP($A585,'[3]Calculated Master'!$A:$P,13,FALSE)</f>
        <v>15487.341189160003</v>
      </c>
      <c r="AG585" s="49">
        <f>IF(F585&gt;0,VLOOKUP($A585,'[3]Calculated Master'!$A:$P,14,FALSE),"")</f>
        <v>41.343848691266125</v>
      </c>
      <c r="AH585" s="49" t="str">
        <f>IF(I585&gt;0,VLOOKUP($A585,'[3]Calculated Master'!$A:$P,15,FALSE),"")</f>
        <v/>
      </c>
      <c r="AI585" s="47" t="str">
        <f>VLOOKUP($A585,'[3]Master From ECAP'!$A:$AJ,35,FALSE)</f>
        <v>ESS</v>
      </c>
      <c r="AJ585" s="47" t="str">
        <f>VLOOKUP($A585,'[3]Master From ECAP'!$A:$AJ,36,FALSE)</f>
        <v>Outdoor Recreational Facilities</v>
      </c>
    </row>
    <row r="586" spans="1:36" ht="15">
      <c r="A586" s="46" t="s">
        <v>629</v>
      </c>
      <c r="B586" s="47" t="str">
        <f>VLOOKUP(VLOOKUP(A586,'[3]Calculated Master'!A:Z,2,FALSE),'[3]Conversion Factors'!A:C,2,FALSE)</f>
        <v>Other</v>
      </c>
      <c r="C586" s="47" t="str">
        <f>VLOOKUP($A586,'[3]Master From ECAP'!$A:$AJ,3,FALSE)</f>
        <v>31 Old Mill Rd</v>
      </c>
      <c r="D586" s="47" t="str">
        <f>VLOOKUP($A586,'[3]Master From ECAP'!$A:$AJ,4,FALSE)</f>
        <v>Toronto</v>
      </c>
      <c r="E586" s="47" t="str">
        <f>VLOOKUP($A586,'[3]Master From ECAP'!$A:$AJ,5,FALSE)</f>
        <v>M6S 4J8</v>
      </c>
      <c r="F586" s="47">
        <f>VLOOKUP($A586,'[3]Master From ECAP'!$A:$AJ,6,FALSE)</f>
        <v>441</v>
      </c>
      <c r="G586" s="47" t="s">
        <v>53</v>
      </c>
      <c r="H586" s="47">
        <f>VLOOKUP($A586,'[3]Master From ECAP'!$A:$AJ,8,FALSE)</f>
        <v>100</v>
      </c>
      <c r="I586" s="47">
        <f>VLOOKUP($A586,'[3]Master From ECAP'!$A:$AJ,9,FALSE)</f>
        <v>0</v>
      </c>
      <c r="J586" s="47">
        <f>VLOOKUP($A586,'[3]Master From ECAP'!$A:$AJ,10,FALSE)</f>
        <v>21307.085104000002</v>
      </c>
      <c r="K586" s="47" t="str">
        <f>VLOOKUP($A586,'[3]Master From ECAP'!$A:$AJ,11,FALSE)</f>
        <v>kWh</v>
      </c>
      <c r="L586" s="47">
        <f>VLOOKUP($A586,'[3]Master From ECAP'!$A:$AJ,12,FALSE)</f>
        <v>0</v>
      </c>
      <c r="M586" s="47" t="s">
        <v>46</v>
      </c>
      <c r="AF586" s="48">
        <f>VLOOKUP($A586,'[3]Calculated Master'!$A:$P,13,FALSE)</f>
        <v>852.28340416000003</v>
      </c>
      <c r="AG586" s="49">
        <f>IF(F586&gt;0,VLOOKUP($A586,'[3]Calculated Master'!$A:$P,14,FALSE),"")</f>
        <v>48.315587037463189</v>
      </c>
      <c r="AH586" s="49" t="str">
        <f>IF(I586&gt;0,VLOOKUP($A586,'[3]Calculated Master'!$A:$P,15,FALSE),"")</f>
        <v/>
      </c>
      <c r="AI586" s="47" t="str">
        <f>VLOOKUP($A586,'[3]Master From ECAP'!$A:$AJ,35,FALSE)</f>
        <v>EBPW</v>
      </c>
      <c r="AJ586" s="47" t="str">
        <f>VLOOKUP($A586,'[3]Master From ECAP'!$A:$AJ,36,FALSE)</f>
        <v>Outdoor Recreational Facilities</v>
      </c>
    </row>
    <row r="587" spans="1:36" ht="15">
      <c r="A587" s="46" t="s">
        <v>630</v>
      </c>
      <c r="B587" s="47" t="str">
        <f>VLOOKUP(VLOOKUP(A587,'[3]Calculated Master'!A:Z,2,FALSE),'[3]Conversion Factors'!A:C,2,FALSE)</f>
        <v>Other</v>
      </c>
      <c r="C587" s="47" t="str">
        <f>VLOOKUP($A587,'[3]Master From ECAP'!$A:$AJ,3,FALSE)</f>
        <v>72A Westhead Rd</v>
      </c>
      <c r="D587" s="47" t="str">
        <f>VLOOKUP($A587,'[3]Master From ECAP'!$A:$AJ,4,FALSE)</f>
        <v>Etobicoke</v>
      </c>
      <c r="E587" s="47" t="str">
        <f>VLOOKUP($A587,'[3]Master From ECAP'!$A:$AJ,5,FALSE)</f>
        <v>M8W 4S3</v>
      </c>
      <c r="F587" s="47">
        <f>VLOOKUP($A587,'[3]Master From ECAP'!$A:$AJ,6,FALSE)</f>
        <v>2115625</v>
      </c>
      <c r="G587" s="47" t="s">
        <v>53</v>
      </c>
      <c r="H587" s="47">
        <f>VLOOKUP($A587,'[3]Master From ECAP'!$A:$AJ,8,FALSE)</f>
        <v>100</v>
      </c>
      <c r="I587" s="47">
        <f>VLOOKUP($A587,'[3]Master From ECAP'!$A:$AJ,9,FALSE)</f>
        <v>0</v>
      </c>
      <c r="J587" s="47">
        <f>VLOOKUP($A587,'[3]Master From ECAP'!$A:$AJ,10,FALSE)</f>
        <v>7225.5698759999996</v>
      </c>
      <c r="K587" s="47" t="str">
        <f>VLOOKUP($A587,'[3]Master From ECAP'!$A:$AJ,11,FALSE)</f>
        <v>kWh</v>
      </c>
      <c r="L587" s="47">
        <f>VLOOKUP($A587,'[3]Master From ECAP'!$A:$AJ,12,FALSE)</f>
        <v>0</v>
      </c>
      <c r="M587" s="47" t="s">
        <v>46</v>
      </c>
      <c r="AF587" s="48">
        <f>VLOOKUP($A587,'[3]Calculated Master'!$A:$P,13,FALSE)</f>
        <v>289.02279504000001</v>
      </c>
      <c r="AG587" s="49">
        <f>IF(F587&gt;0,VLOOKUP($A587,'[3]Calculated Master'!$A:$P,14,FALSE),"")</f>
        <v>3.4153500656029065E-3</v>
      </c>
      <c r="AH587" s="49" t="str">
        <f>IF(I587&gt;0,VLOOKUP($A587,'[3]Calculated Master'!$A:$P,15,FALSE),"")</f>
        <v/>
      </c>
      <c r="AI587" s="47" t="str">
        <f>VLOOKUP($A587,'[3]Master From ECAP'!$A:$AJ,35,FALSE)</f>
        <v>72AWES</v>
      </c>
      <c r="AJ587" s="47" t="str">
        <f>VLOOKUP($A587,'[3]Master From ECAP'!$A:$AJ,36,FALSE)</f>
        <v>Outdoor Recreational Facilities</v>
      </c>
    </row>
    <row r="588" spans="1:36" ht="15">
      <c r="A588" s="46" t="s">
        <v>631</v>
      </c>
      <c r="B588" s="47" t="str">
        <f>VLOOKUP(VLOOKUP(A588,'[3]Calculated Master'!A:Z,2,FALSE),'[3]Conversion Factors'!A:C,2,FALSE)</f>
        <v>Other</v>
      </c>
      <c r="C588" s="47" t="str">
        <f>VLOOKUP($A588,'[3]Master From ECAP'!$A:$AJ,3,FALSE)</f>
        <v>50 Keywest Ave</v>
      </c>
      <c r="D588" s="47" t="str">
        <f>VLOOKUP($A588,'[3]Master From ECAP'!$A:$AJ,4,FALSE)</f>
        <v>Toronto</v>
      </c>
      <c r="E588" s="47" t="str">
        <f>VLOOKUP($A588,'[3]Master From ECAP'!$A:$AJ,5,FALSE)</f>
        <v>M6E 2A9</v>
      </c>
      <c r="F588" s="47">
        <f>VLOOKUP($A588,'[3]Master From ECAP'!$A:$AJ,6,FALSE)</f>
        <v>3264</v>
      </c>
      <c r="G588" s="47" t="s">
        <v>53</v>
      </c>
      <c r="H588" s="47">
        <f>VLOOKUP($A588,'[3]Master From ECAP'!$A:$AJ,8,FALSE)</f>
        <v>100</v>
      </c>
      <c r="I588" s="47">
        <f>VLOOKUP($A588,'[3]Master From ECAP'!$A:$AJ,9,FALSE)</f>
        <v>0</v>
      </c>
      <c r="J588" s="47">
        <f>VLOOKUP($A588,'[3]Master From ECAP'!$A:$AJ,10,FALSE)</f>
        <v>130553.03399900001</v>
      </c>
      <c r="K588" s="47" t="str">
        <f>VLOOKUP($A588,'[3]Master From ECAP'!$A:$AJ,11,FALSE)</f>
        <v>kWh</v>
      </c>
      <c r="L588" s="47">
        <f>VLOOKUP($A588,'[3]Master From ECAP'!$A:$AJ,12,FALSE)</f>
        <v>30030</v>
      </c>
      <c r="M588" s="47" t="s">
        <v>46</v>
      </c>
      <c r="AF588" s="48">
        <f>VLOOKUP($A588,'[3]Calculated Master'!$A:$P,13,FALSE)</f>
        <v>62269.812059960008</v>
      </c>
      <c r="AG588" s="49">
        <f>IF(F588&gt;0,VLOOKUP($A588,'[3]Calculated Master'!$A:$P,14,FALSE),"")</f>
        <v>137.12399509729258</v>
      </c>
      <c r="AH588" s="49" t="str">
        <f>IF(I588&gt;0,VLOOKUP($A588,'[3]Calculated Master'!$A:$P,15,FALSE),"")</f>
        <v/>
      </c>
      <c r="AI588" s="47" t="str">
        <f>VLOOKUP($A588,'[3]Master From ECAP'!$A:$AJ,35,FALSE)</f>
        <v>FBP</v>
      </c>
      <c r="AJ588" s="47" t="str">
        <f>VLOOKUP($A588,'[3]Master From ECAP'!$A:$AJ,36,FALSE)</f>
        <v>Outdoor Recreational Facilities</v>
      </c>
    </row>
    <row r="589" spans="1:36" ht="15">
      <c r="A589" s="46" t="s">
        <v>632</v>
      </c>
      <c r="B589" s="47" t="str">
        <f>VLOOKUP(VLOOKUP(A589,'[3]Calculated Master'!A:Z,2,FALSE),'[3]Conversion Factors'!A:C,2,FALSE)</f>
        <v>Other</v>
      </c>
      <c r="C589" s="47" t="str">
        <f>VLOOKUP($A589,'[3]Master From ECAP'!$A:$AJ,3,FALSE)</f>
        <v>68 Fairford Ave</v>
      </c>
      <c r="D589" s="47" t="str">
        <f>VLOOKUP($A589,'[3]Master From ECAP'!$A:$AJ,4,FALSE)</f>
        <v>Toronto</v>
      </c>
      <c r="E589" s="47" t="str">
        <f>VLOOKUP($A589,'[3]Master From ECAP'!$A:$AJ,5,FALSE)</f>
        <v>M4L 2J6</v>
      </c>
      <c r="F589" s="47">
        <f>VLOOKUP($A589,'[3]Master From ECAP'!$A:$AJ,6,FALSE)</f>
        <v>1</v>
      </c>
      <c r="G589" s="47" t="s">
        <v>53</v>
      </c>
      <c r="H589" s="47">
        <f>VLOOKUP($A589,'[3]Master From ECAP'!$A:$AJ,8,FALSE)</f>
        <v>100</v>
      </c>
      <c r="I589" s="47">
        <f>VLOOKUP($A589,'[3]Master From ECAP'!$A:$AJ,9,FALSE)</f>
        <v>0</v>
      </c>
      <c r="J589" s="47">
        <f>VLOOKUP($A589,'[3]Master From ECAP'!$A:$AJ,10,FALSE)</f>
        <v>3.781307</v>
      </c>
      <c r="K589" s="47" t="str">
        <f>VLOOKUP($A589,'[3]Master From ECAP'!$A:$AJ,11,FALSE)</f>
        <v>kWh</v>
      </c>
      <c r="L589" s="47">
        <f>VLOOKUP($A589,'[3]Master From ECAP'!$A:$AJ,12,FALSE)</f>
        <v>0</v>
      </c>
      <c r="M589" s="47" t="s">
        <v>46</v>
      </c>
      <c r="AF589" s="48">
        <f>VLOOKUP($A589,'[3]Calculated Master'!$A:$P,13,FALSE)</f>
        <v>0.15125227999999999</v>
      </c>
      <c r="AG589" s="49">
        <f>IF(F589&gt;0,VLOOKUP($A589,'[3]Calculated Master'!$A:$P,14,FALSE),"")</f>
        <v>3.7813227554458333</v>
      </c>
      <c r="AH589" s="49" t="str">
        <f>IF(I589&gt;0,VLOOKUP($A589,'[3]Calculated Master'!$A:$P,15,FALSE),"")</f>
        <v/>
      </c>
      <c r="AI589" s="47" t="str">
        <f>VLOOKUP($A589,'[3]Master From ECAP'!$A:$AJ,35,FALSE)</f>
        <v>FAIRPKT</v>
      </c>
      <c r="AJ589" s="47" t="str">
        <f>VLOOKUP($A589,'[3]Master From ECAP'!$A:$AJ,36,FALSE)</f>
        <v>Outdoor Recreational Facilities</v>
      </c>
    </row>
    <row r="590" spans="1:36" ht="15">
      <c r="A590" s="46" t="s">
        <v>633</v>
      </c>
      <c r="B590" s="47" t="str">
        <f>VLOOKUP(VLOOKUP(A590,'[3]Calculated Master'!A:Z,2,FALSE),'[3]Conversion Factors'!A:C,2,FALSE)</f>
        <v>Other</v>
      </c>
      <c r="C590" s="47" t="str">
        <f>VLOOKUP($A590,'[3]Master From ECAP'!$A:$AJ,3,FALSE)</f>
        <v>100 Golfwood Heights</v>
      </c>
      <c r="D590" s="47" t="str">
        <f>VLOOKUP($A590,'[3]Master From ECAP'!$A:$AJ,4,FALSE)</f>
        <v>Etobicoke</v>
      </c>
      <c r="E590" s="47" t="str">
        <f>VLOOKUP($A590,'[3]Master From ECAP'!$A:$AJ,5,FALSE)</f>
        <v>M9P 3M2</v>
      </c>
      <c r="F590" s="47">
        <f>VLOOKUP($A590,'[3]Master From ECAP'!$A:$AJ,6,FALSE)</f>
        <v>1195</v>
      </c>
      <c r="G590" s="47" t="s">
        <v>53</v>
      </c>
      <c r="H590" s="47">
        <f>VLOOKUP($A590,'[3]Master From ECAP'!$A:$AJ,8,FALSE)</f>
        <v>100</v>
      </c>
      <c r="I590" s="47">
        <f>VLOOKUP($A590,'[3]Master From ECAP'!$A:$AJ,9,FALSE)</f>
        <v>0</v>
      </c>
      <c r="J590" s="47">
        <f>VLOOKUP($A590,'[3]Master From ECAP'!$A:$AJ,10,FALSE)</f>
        <v>37379.400667000002</v>
      </c>
      <c r="K590" s="47" t="str">
        <f>VLOOKUP($A590,'[3]Master From ECAP'!$A:$AJ,11,FALSE)</f>
        <v>kWh</v>
      </c>
      <c r="L590" s="47">
        <f>VLOOKUP($A590,'[3]Master From ECAP'!$A:$AJ,12,FALSE)</f>
        <v>3626.0655739999997</v>
      </c>
      <c r="M590" s="47" t="s">
        <v>46</v>
      </c>
      <c r="AF590" s="48">
        <f>VLOOKUP($A590,'[3]Calculated Master'!$A:$P,13,FALSE)</f>
        <v>8383.5765369520595</v>
      </c>
      <c r="AG590" s="49">
        <f>IF(F590&gt;0,VLOOKUP($A590,'[3]Calculated Master'!$A:$P,14,FALSE),"")</f>
        <v>63.312984820835283</v>
      </c>
      <c r="AH590" s="49" t="str">
        <f>IF(I590&gt;0,VLOOKUP($A590,'[3]Calculated Master'!$A:$P,15,FALSE),"")</f>
        <v/>
      </c>
      <c r="AI590" s="47" t="str">
        <f>VLOOKUP($A590,'[3]Master From ECAP'!$A:$AJ,35,FALSE)</f>
        <v>FHP</v>
      </c>
      <c r="AJ590" s="47" t="str">
        <f>VLOOKUP($A590,'[3]Master From ECAP'!$A:$AJ,36,FALSE)</f>
        <v>Outdoor Recreational Facilities</v>
      </c>
    </row>
    <row r="591" spans="1:36" ht="15">
      <c r="A591" s="46" t="s">
        <v>634</v>
      </c>
      <c r="B591" s="47" t="str">
        <f>VLOOKUP(VLOOKUP(A591,'[3]Calculated Master'!A:Z,2,FALSE),'[3]Conversion Factors'!A:C,2,FALSE)</f>
        <v>Other</v>
      </c>
      <c r="C591" s="47" t="str">
        <f>VLOOKUP($A591,'[3]Master From ECAP'!$A:$AJ,3,FALSE)</f>
        <v>60 Felstead Av Pl/12 Lane</v>
      </c>
      <c r="D591" s="47" t="str">
        <f>VLOOKUP($A591,'[3]Master From ECAP'!$A:$AJ,4,FALSE)</f>
        <v>Scarborough</v>
      </c>
      <c r="E591" s="47" t="str">
        <f>VLOOKUP($A591,'[3]Master From ECAP'!$A:$AJ,5,FALSE)</f>
        <v>M1P 4N7</v>
      </c>
      <c r="F591" s="47">
        <f>VLOOKUP($A591,'[3]Master From ECAP'!$A:$AJ,6,FALSE)</f>
        <v>452</v>
      </c>
      <c r="G591" s="47" t="s">
        <v>53</v>
      </c>
      <c r="H591" s="47">
        <f>VLOOKUP($A591,'[3]Master From ECAP'!$A:$AJ,8,FALSE)</f>
        <v>100</v>
      </c>
      <c r="I591" s="47">
        <f>VLOOKUP($A591,'[3]Master From ECAP'!$A:$AJ,9,FALSE)</f>
        <v>0</v>
      </c>
      <c r="J591" s="47">
        <f>VLOOKUP($A591,'[3]Master From ECAP'!$A:$AJ,10,FALSE)</f>
        <v>3635.7370260000002</v>
      </c>
      <c r="K591" s="47" t="str">
        <f>VLOOKUP($A591,'[3]Master From ECAP'!$A:$AJ,11,FALSE)</f>
        <v>kWh</v>
      </c>
      <c r="L591" s="47">
        <f>VLOOKUP($A591,'[3]Master From ECAP'!$A:$AJ,12,FALSE)</f>
        <v>0</v>
      </c>
      <c r="M591" s="47" t="s">
        <v>46</v>
      </c>
      <c r="AF591" s="48">
        <f>VLOOKUP($A591,'[3]Calculated Master'!$A:$P,13,FALSE)</f>
        <v>145.42948104000001</v>
      </c>
      <c r="AG591" s="49">
        <f>IF(F591&gt;0,VLOOKUP($A591,'[3]Calculated Master'!$A:$P,14,FALSE),"")</f>
        <v>8.0436995020006083</v>
      </c>
      <c r="AH591" s="49" t="str">
        <f>IF(I591&gt;0,VLOOKUP($A591,'[3]Calculated Master'!$A:$P,15,FALSE),"")</f>
        <v/>
      </c>
      <c r="AI591" s="47" t="str">
        <f>VLOOKUP($A591,'[3]Master From ECAP'!$A:$AJ,35,FALSE)</f>
        <v>FELS</v>
      </c>
      <c r="AJ591" s="47" t="str">
        <f>VLOOKUP($A591,'[3]Master From ECAP'!$A:$AJ,36,FALSE)</f>
        <v>Outdoor Recreational Facilities</v>
      </c>
    </row>
    <row r="592" spans="1:36" ht="15">
      <c r="A592" s="46" t="s">
        <v>635</v>
      </c>
      <c r="B592" s="47" t="str">
        <f>VLOOKUP(VLOOKUP(A592,'[3]Calculated Master'!A:Z,2,FALSE),'[3]Conversion Factors'!A:C,2,FALSE)</f>
        <v>Other</v>
      </c>
      <c r="C592" s="47" t="str">
        <f>VLOOKUP($A592,'[3]Master From ECAP'!$A:$AJ,3,FALSE)</f>
        <v>254 Firgrove Cres</v>
      </c>
      <c r="D592" s="47" t="str">
        <f>VLOOKUP($A592,'[3]Master From ECAP'!$A:$AJ,4,FALSE)</f>
        <v>North York</v>
      </c>
      <c r="E592" s="47" t="str">
        <f>VLOOKUP($A592,'[3]Master From ECAP'!$A:$AJ,5,FALSE)</f>
        <v>M3N 1K8</v>
      </c>
      <c r="F592" s="47">
        <f>VLOOKUP($A592,'[3]Master From ECAP'!$A:$AJ,6,FALSE)</f>
        <v>441008</v>
      </c>
      <c r="G592" s="47" t="s">
        <v>53</v>
      </c>
      <c r="H592" s="47">
        <f>VLOOKUP($A592,'[3]Master From ECAP'!$A:$AJ,8,FALSE)</f>
        <v>100</v>
      </c>
      <c r="I592" s="47">
        <f>VLOOKUP($A592,'[3]Master From ECAP'!$A:$AJ,9,FALSE)</f>
        <v>0</v>
      </c>
      <c r="J592" s="47">
        <f>VLOOKUP($A592,'[3]Master From ECAP'!$A:$AJ,10,FALSE)</f>
        <v>25313.192899000001</v>
      </c>
      <c r="K592" s="47" t="str">
        <f>VLOOKUP($A592,'[3]Master From ECAP'!$A:$AJ,11,FALSE)</f>
        <v>kWh</v>
      </c>
      <c r="L592" s="47">
        <f>VLOOKUP($A592,'[3]Master From ECAP'!$A:$AJ,12,FALSE)</f>
        <v>0</v>
      </c>
      <c r="M592" s="47" t="s">
        <v>46</v>
      </c>
      <c r="AF592" s="48">
        <f>VLOOKUP($A592,'[3]Calculated Master'!$A:$P,13,FALSE)</f>
        <v>1012.5277159600001</v>
      </c>
      <c r="AG592" s="49">
        <f>IF(F592&gt;0,VLOOKUP($A592,'[3]Calculated Master'!$A:$P,14,FALSE),"")</f>
        <v>5.739872830115799E-2</v>
      </c>
      <c r="AH592" s="49" t="str">
        <f>IF(I592&gt;0,VLOOKUP($A592,'[3]Calculated Master'!$A:$P,15,FALSE),"")</f>
        <v/>
      </c>
      <c r="AI592" s="47" t="str">
        <f>VLOOKUP($A592,'[3]Master From ECAP'!$A:$AJ,35,FALSE)</f>
        <v>FGP</v>
      </c>
      <c r="AJ592" s="47" t="str">
        <f>VLOOKUP($A592,'[3]Master From ECAP'!$A:$AJ,36,FALSE)</f>
        <v>Outdoor Recreational Facilities</v>
      </c>
    </row>
    <row r="593" spans="1:36" ht="15">
      <c r="A593" s="46" t="s">
        <v>636</v>
      </c>
      <c r="B593" s="47" t="str">
        <f>VLOOKUP(VLOOKUP(A593,'[3]Calculated Master'!A:Z,2,FALSE),'[3]Conversion Factors'!A:C,2,FALSE)</f>
        <v>Other</v>
      </c>
      <c r="C593" s="47" t="str">
        <f>VLOOKUP($A593,'[3]Master From ECAP'!$A:$AJ,3,FALSE)</f>
        <v>42 Mercury Rd</v>
      </c>
      <c r="D593" s="47" t="str">
        <f>VLOOKUP($A593,'[3]Master From ECAP'!$A:$AJ,4,FALSE)</f>
        <v>Etobicoke</v>
      </c>
      <c r="E593" s="47" t="str">
        <f>VLOOKUP($A593,'[3]Master From ECAP'!$A:$AJ,5,FALSE)</f>
        <v>M9W 3H5</v>
      </c>
      <c r="F593" s="47">
        <f>VLOOKUP($A593,'[3]Master From ECAP'!$A:$AJ,6,FALSE)</f>
        <v>1098</v>
      </c>
      <c r="G593" s="47" t="s">
        <v>53</v>
      </c>
      <c r="H593" s="47">
        <f>VLOOKUP($A593,'[3]Master From ECAP'!$A:$AJ,8,FALSE)</f>
        <v>100</v>
      </c>
      <c r="I593" s="47">
        <f>VLOOKUP($A593,'[3]Master From ECAP'!$A:$AJ,9,FALSE)</f>
        <v>0</v>
      </c>
      <c r="J593" s="47">
        <f>VLOOKUP($A593,'[3]Master From ECAP'!$A:$AJ,10,FALSE)</f>
        <v>33899.406314</v>
      </c>
      <c r="K593" s="47" t="str">
        <f>VLOOKUP($A593,'[3]Master From ECAP'!$A:$AJ,11,FALSE)</f>
        <v>kWh</v>
      </c>
      <c r="L593" s="47">
        <f>VLOOKUP($A593,'[3]Master From ECAP'!$A:$AJ,12,FALSE)</f>
        <v>9655</v>
      </c>
      <c r="M593" s="47" t="s">
        <v>46</v>
      </c>
      <c r="AF593" s="48">
        <f>VLOOKUP($A593,'[3]Calculated Master'!$A:$P,13,FALSE)</f>
        <v>19697.483202560004</v>
      </c>
      <c r="AG593" s="49">
        <f>IF(F593&gt;0,VLOOKUP($A593,'[3]Calculated Master'!$A:$P,14,FALSE),"")</f>
        <v>123.70213968026498</v>
      </c>
      <c r="AH593" s="49" t="str">
        <f>IF(I593&gt;0,VLOOKUP($A593,'[3]Calculated Master'!$A:$P,15,FALSE),"")</f>
        <v/>
      </c>
      <c r="AI593" s="47" t="str">
        <f>VLOOKUP($A593,'[3]Master From ECAP'!$A:$AJ,35,FALSE)</f>
        <v>FLAG</v>
      </c>
      <c r="AJ593" s="47" t="str">
        <f>VLOOKUP($A593,'[3]Master From ECAP'!$A:$AJ,36,FALSE)</f>
        <v>Outdoor Recreational Facilities</v>
      </c>
    </row>
    <row r="594" spans="1:36" ht="15">
      <c r="A594" s="46" t="s">
        <v>637</v>
      </c>
      <c r="B594" s="47" t="str">
        <f>VLOOKUP(VLOOKUP(A594,'[3]Calculated Master'!A:Z,2,FALSE),'[3]Conversion Factors'!A:C,2,FALSE)</f>
        <v>Other</v>
      </c>
      <c r="C594" s="47" t="str">
        <f>VLOOKUP($A594,'[3]Master From ECAP'!$A:$AJ,3,FALSE)</f>
        <v>55 Forest Manor Rd</v>
      </c>
      <c r="D594" s="47" t="str">
        <f>VLOOKUP($A594,'[3]Master From ECAP'!$A:$AJ,4,FALSE)</f>
        <v>North York</v>
      </c>
      <c r="E594" s="47" t="str">
        <f>VLOOKUP($A594,'[3]Master From ECAP'!$A:$AJ,5,FALSE)</f>
        <v>M2J 1M4</v>
      </c>
      <c r="F594" s="47">
        <f>VLOOKUP($A594,'[3]Master From ECAP'!$A:$AJ,6,FALSE)</f>
        <v>560649</v>
      </c>
      <c r="G594" s="47" t="s">
        <v>53</v>
      </c>
      <c r="H594" s="47">
        <f>VLOOKUP($A594,'[3]Master From ECAP'!$A:$AJ,8,FALSE)</f>
        <v>100</v>
      </c>
      <c r="I594" s="47">
        <f>VLOOKUP($A594,'[3]Master From ECAP'!$A:$AJ,9,FALSE)</f>
        <v>0</v>
      </c>
      <c r="J594" s="47">
        <f>VLOOKUP($A594,'[3]Master From ECAP'!$A:$AJ,10,FALSE)</f>
        <v>1041332.3434080001</v>
      </c>
      <c r="K594" s="47" t="str">
        <f>VLOOKUP($A594,'[3]Master From ECAP'!$A:$AJ,11,FALSE)</f>
        <v>kWh</v>
      </c>
      <c r="L594" s="47">
        <f>VLOOKUP($A594,'[3]Master From ECAP'!$A:$AJ,12,FALSE)</f>
        <v>88923.832666000002</v>
      </c>
      <c r="M594" s="47" t="s">
        <v>46</v>
      </c>
      <c r="AF594" s="48">
        <f>VLOOKUP($A594,'[3]Calculated Master'!$A:$P,13,FALSE)</f>
        <v>210581.00941359357</v>
      </c>
      <c r="AG594" s="49">
        <f>IF(F594&gt;0,VLOOKUP($A594,'[3]Calculated Master'!$A:$P,14,FALSE),"")</f>
        <v>3.5317697413545259</v>
      </c>
      <c r="AH594" s="49" t="str">
        <f>IF(I594&gt;0,VLOOKUP($A594,'[3]Calculated Master'!$A:$P,15,FALSE),"")</f>
        <v/>
      </c>
      <c r="AI594" s="47" t="str">
        <f>VLOOKUP($A594,'[3]Master From ECAP'!$A:$AJ,35,FALSE)</f>
        <v>FMP</v>
      </c>
      <c r="AJ594" s="47" t="str">
        <f>VLOOKUP($A594,'[3]Master From ECAP'!$A:$AJ,36,FALSE)</f>
        <v>Outdoor Recreational Facilities</v>
      </c>
    </row>
    <row r="595" spans="1:36" ht="15">
      <c r="A595" s="46" t="s">
        <v>638</v>
      </c>
      <c r="B595" s="47" t="str">
        <f>VLOOKUP(VLOOKUP(A595,'[3]Calculated Master'!A:Z,2,FALSE),'[3]Conversion Factors'!A:C,2,FALSE)</f>
        <v>Other</v>
      </c>
      <c r="C595" s="47" t="str">
        <f>VLOOKUP($A595,'[3]Master From ECAP'!$A:$AJ,3,FALSE)</f>
        <v>1650 Finch Ave E</v>
      </c>
      <c r="D595" s="47" t="str">
        <f>VLOOKUP($A595,'[3]Master From ECAP'!$A:$AJ,4,FALSE)</f>
        <v>North York</v>
      </c>
      <c r="E595" s="47" t="str">
        <f>VLOOKUP($A595,'[3]Master From ECAP'!$A:$AJ,5,FALSE)</f>
        <v>M3J 2T6</v>
      </c>
      <c r="F595" s="47">
        <f>VLOOKUP($A595,'[3]Master From ECAP'!$A:$AJ,6,FALSE)</f>
        <v>1927</v>
      </c>
      <c r="G595" s="47" t="s">
        <v>53</v>
      </c>
      <c r="H595" s="47">
        <f>VLOOKUP($A595,'[3]Master From ECAP'!$A:$AJ,8,FALSE)</f>
        <v>100</v>
      </c>
      <c r="I595" s="47">
        <f>VLOOKUP($A595,'[3]Master From ECAP'!$A:$AJ,9,FALSE)</f>
        <v>0</v>
      </c>
      <c r="J595" s="47">
        <f>VLOOKUP($A595,'[3]Master From ECAP'!$A:$AJ,10,FALSE)</f>
        <v>47336.723030000001</v>
      </c>
      <c r="K595" s="47" t="str">
        <f>VLOOKUP($A595,'[3]Master From ECAP'!$A:$AJ,11,FALSE)</f>
        <v>kWh</v>
      </c>
      <c r="L595" s="47">
        <f>VLOOKUP($A595,'[3]Master From ECAP'!$A:$AJ,12,FALSE)</f>
        <v>6653.6659470000004</v>
      </c>
      <c r="M595" s="47" t="s">
        <v>46</v>
      </c>
      <c r="AF595" s="48">
        <f>VLOOKUP($A595,'[3]Calculated Master'!$A:$P,13,FALSE)</f>
        <v>14533.371584056431</v>
      </c>
      <c r="AG595" s="49">
        <f>IF(F595&gt;0,VLOOKUP($A595,'[3]Calculated Master'!$A:$P,14,FALSE),"")</f>
        <v>61.016084511483818</v>
      </c>
      <c r="AH595" s="49" t="str">
        <f>IF(I595&gt;0,VLOOKUP($A595,'[3]Calculated Master'!$A:$P,15,FALSE),"")</f>
        <v/>
      </c>
      <c r="AI595" s="47" t="str">
        <f>VLOOKUP($A595,'[3]Master From ECAP'!$A:$AJ,35,FALSE)</f>
        <v>FOUNR</v>
      </c>
      <c r="AJ595" s="47" t="str">
        <f>VLOOKUP($A595,'[3]Master From ECAP'!$A:$AJ,36,FALSE)</f>
        <v>Outdoor Recreational Facilities</v>
      </c>
    </row>
    <row r="596" spans="1:36" ht="15">
      <c r="A596" s="46" t="s">
        <v>639</v>
      </c>
      <c r="B596" s="47" t="str">
        <f>VLOOKUP(VLOOKUP(A596,'[3]Calculated Master'!A:Z,2,FALSE),'[3]Conversion Factors'!A:C,2,FALSE)</f>
        <v>Other</v>
      </c>
      <c r="C596" s="47" t="str">
        <f>VLOOKUP($A596,'[3]Master From ECAP'!$A:$AJ,3,FALSE)</f>
        <v>2 Scollard St</v>
      </c>
      <c r="D596" s="47" t="str">
        <f>VLOOKUP($A596,'[3]Master From ECAP'!$A:$AJ,4,FALSE)</f>
        <v>Toronto</v>
      </c>
      <c r="E596" s="47" t="str">
        <f>VLOOKUP($A596,'[3]Master From ECAP'!$A:$AJ,5,FALSE)</f>
        <v>M5R 1E9</v>
      </c>
      <c r="F596" s="47">
        <f>VLOOKUP($A596,'[3]Master From ECAP'!$A:$AJ,6,FALSE)</f>
        <v>4919</v>
      </c>
      <c r="G596" s="47" t="s">
        <v>53</v>
      </c>
      <c r="H596" s="47">
        <f>VLOOKUP($A596,'[3]Master From ECAP'!$A:$AJ,8,FALSE)</f>
        <v>100</v>
      </c>
      <c r="I596" s="47">
        <f>VLOOKUP($A596,'[3]Master From ECAP'!$A:$AJ,9,FALSE)</f>
        <v>0</v>
      </c>
      <c r="J596" s="47">
        <f>VLOOKUP($A596,'[3]Master From ECAP'!$A:$AJ,10,FALSE)</f>
        <v>3144.4421149999998</v>
      </c>
      <c r="K596" s="47" t="str">
        <f>VLOOKUP($A596,'[3]Master From ECAP'!$A:$AJ,11,FALSE)</f>
        <v>kWh</v>
      </c>
      <c r="L596" s="47">
        <f>VLOOKUP($A596,'[3]Master From ECAP'!$A:$AJ,12,FALSE)</f>
        <v>0</v>
      </c>
      <c r="M596" s="47" t="s">
        <v>46</v>
      </c>
      <c r="AF596" s="48">
        <f>VLOOKUP($A596,'[3]Calculated Master'!$A:$P,13,FALSE)</f>
        <v>125.7776846</v>
      </c>
      <c r="AG596" s="49">
        <f>IF(F596&gt;0,VLOOKUP($A596,'[3]Calculated Master'!$A:$P,14,FALSE),"")</f>
        <v>0.6392468422122678</v>
      </c>
      <c r="AH596" s="49" t="str">
        <f>IF(I596&gt;0,VLOOKUP($A596,'[3]Calculated Master'!$A:$P,15,FALSE),"")</f>
        <v/>
      </c>
      <c r="AI596" s="47" t="str">
        <f>VLOOKUP($A596,'[3]Master From ECAP'!$A:$AJ,35,FALSE)</f>
        <v>FRANK</v>
      </c>
      <c r="AJ596" s="47" t="str">
        <f>VLOOKUP($A596,'[3]Master From ECAP'!$A:$AJ,36,FALSE)</f>
        <v>Outdoor Recreational Facilities</v>
      </c>
    </row>
    <row r="597" spans="1:36" ht="15">
      <c r="A597" s="46" t="s">
        <v>640</v>
      </c>
      <c r="B597" s="47" t="str">
        <f>VLOOKUP(VLOOKUP(A597,'[3]Calculated Master'!A:Z,2,FALSE),'[3]Conversion Factors'!A:C,2,FALSE)</f>
        <v>Other</v>
      </c>
      <c r="C597" s="47" t="str">
        <f>VLOOKUP($A597,'[3]Master From ECAP'!$A:$AJ,3,FALSE)</f>
        <v>155 Roxton Rd</v>
      </c>
      <c r="D597" s="47" t="str">
        <f>VLOOKUP($A597,'[3]Master From ECAP'!$A:$AJ,4,FALSE)</f>
        <v>Toronto</v>
      </c>
      <c r="E597" s="47" t="str">
        <f>VLOOKUP($A597,'[3]Master From ECAP'!$A:$AJ,5,FALSE)</f>
        <v>M6J 2Y4</v>
      </c>
      <c r="F597" s="47">
        <f>VLOOKUP($A597,'[3]Master From ECAP'!$A:$AJ,6,FALSE)</f>
        <v>177195</v>
      </c>
      <c r="G597" s="47" t="s">
        <v>53</v>
      </c>
      <c r="H597" s="47">
        <f>VLOOKUP($A597,'[3]Master From ECAP'!$A:$AJ,8,FALSE)</f>
        <v>100</v>
      </c>
      <c r="I597" s="47">
        <f>VLOOKUP($A597,'[3]Master From ECAP'!$A:$AJ,9,FALSE)</f>
        <v>0</v>
      </c>
      <c r="J597" s="47">
        <f>VLOOKUP($A597,'[3]Master From ECAP'!$A:$AJ,10,FALSE)</f>
        <v>16766.360456000002</v>
      </c>
      <c r="K597" s="47" t="str">
        <f>VLOOKUP($A597,'[3]Master From ECAP'!$A:$AJ,11,FALSE)</f>
        <v>kWh</v>
      </c>
      <c r="L597" s="47">
        <f>VLOOKUP($A597,'[3]Master From ECAP'!$A:$AJ,12,FALSE)</f>
        <v>0</v>
      </c>
      <c r="M597" s="47" t="s">
        <v>46</v>
      </c>
      <c r="AF597" s="48">
        <f>VLOOKUP($A597,'[3]Calculated Master'!$A:$P,13,FALSE)</f>
        <v>670.65441824000015</v>
      </c>
      <c r="AG597" s="49">
        <f>IF(F597&gt;0,VLOOKUP($A597,'[3]Calculated Master'!$A:$P,14,FALSE),"")</f>
        <v>9.4621351143289789E-2</v>
      </c>
      <c r="AH597" s="49" t="str">
        <f>IF(I597&gt;0,VLOOKUP($A597,'[3]Calculated Master'!$A:$P,15,FALSE),"")</f>
        <v/>
      </c>
      <c r="AI597" s="47" t="str">
        <f>VLOOKUP($A597,'[3]Master From ECAP'!$A:$AJ,35,FALSE)</f>
        <v>FHPG</v>
      </c>
      <c r="AJ597" s="47" t="str">
        <f>VLOOKUP($A597,'[3]Master From ECAP'!$A:$AJ,36,FALSE)</f>
        <v>Outdoor Recreational Facilities</v>
      </c>
    </row>
    <row r="598" spans="1:36" ht="15">
      <c r="A598" s="46" t="s">
        <v>641</v>
      </c>
      <c r="B598" s="47" t="str">
        <f>VLOOKUP(VLOOKUP(A598,'[3]Calculated Master'!A:Z,2,FALSE),'[3]Conversion Factors'!A:C,2,FALSE)</f>
        <v>Other</v>
      </c>
      <c r="C598" s="47" t="str">
        <f>VLOOKUP($A598,'[3]Master From ECAP'!$A:$AJ,3,FALSE)</f>
        <v>4801 Dufferin St</v>
      </c>
      <c r="D598" s="47" t="str">
        <f>VLOOKUP($A598,'[3]Master From ECAP'!$A:$AJ,4,FALSE)</f>
        <v>North York</v>
      </c>
      <c r="E598" s="47" t="str">
        <f>VLOOKUP($A598,'[3]Master From ECAP'!$A:$AJ,5,FALSE)</f>
        <v>M3H 5T3</v>
      </c>
      <c r="F598" s="47">
        <f>VLOOKUP($A598,'[3]Master From ECAP'!$A:$AJ,6,FALSE)</f>
        <v>6405</v>
      </c>
      <c r="G598" s="47" t="s">
        <v>53</v>
      </c>
      <c r="H598" s="47">
        <f>VLOOKUP($A598,'[3]Master From ECAP'!$A:$AJ,8,FALSE)</f>
        <v>100</v>
      </c>
      <c r="I598" s="47">
        <f>VLOOKUP($A598,'[3]Master From ECAP'!$A:$AJ,9,FALSE)</f>
        <v>0</v>
      </c>
      <c r="J598" s="47">
        <f>VLOOKUP($A598,'[3]Master From ECAP'!$A:$AJ,10,FALSE)</f>
        <v>6312.7757119999997</v>
      </c>
      <c r="K598" s="47" t="str">
        <f>VLOOKUP($A598,'[3]Master From ECAP'!$A:$AJ,11,FALSE)</f>
        <v>kWh</v>
      </c>
      <c r="L598" s="47">
        <f>VLOOKUP($A598,'[3]Master From ECAP'!$A:$AJ,12,FALSE)</f>
        <v>0</v>
      </c>
      <c r="M598" s="47" t="s">
        <v>46</v>
      </c>
      <c r="AF598" s="48">
        <f>VLOOKUP($A598,'[3]Calculated Master'!$A:$P,13,FALSE)</f>
        <v>252.51102847999999</v>
      </c>
      <c r="AG598" s="49">
        <f>IF(F598&gt;0,VLOOKUP($A598,'[3]Calculated Master'!$A:$P,14,FALSE),"")</f>
        <v>0.9856053107310121</v>
      </c>
      <c r="AH598" s="49" t="str">
        <f>IF(I598&gt;0,VLOOKUP($A598,'[3]Calculated Master'!$A:$P,15,FALSE),"")</f>
        <v/>
      </c>
      <c r="AI598" s="47" t="str">
        <f>VLOOKUP($A598,'[3]Master From ECAP'!$A:$AJ,35,FALSE)</f>
        <v>GRLP</v>
      </c>
      <c r="AJ598" s="47" t="str">
        <f>VLOOKUP($A598,'[3]Master From ECAP'!$A:$AJ,36,FALSE)</f>
        <v>Outdoor Recreational Facilities</v>
      </c>
    </row>
    <row r="599" spans="1:36" ht="15">
      <c r="A599" s="46" t="s">
        <v>642</v>
      </c>
      <c r="B599" s="47" t="str">
        <f>VLOOKUP(VLOOKUP(A599,'[3]Calculated Master'!A:Z,2,FALSE),'[3]Conversion Factors'!A:C,2,FALSE)</f>
        <v>Other</v>
      </c>
      <c r="C599" s="47" t="str">
        <f>VLOOKUP($A599,'[3]Master From ECAP'!$A:$AJ,3,FALSE)</f>
        <v>90A Galloway Rd</v>
      </c>
      <c r="D599" s="47" t="str">
        <f>VLOOKUP($A599,'[3]Master From ECAP'!$A:$AJ,4,FALSE)</f>
        <v>Scarborough</v>
      </c>
      <c r="E599" s="47" t="str">
        <f>VLOOKUP($A599,'[3]Master From ECAP'!$A:$AJ,5,FALSE)</f>
        <v>M1E 1W7</v>
      </c>
      <c r="F599" s="47">
        <f>VLOOKUP($A599,'[3]Master From ECAP'!$A:$AJ,6,FALSE)</f>
        <v>1</v>
      </c>
      <c r="G599" s="47" t="s">
        <v>53</v>
      </c>
      <c r="H599" s="47">
        <f>VLOOKUP($A599,'[3]Master From ECAP'!$A:$AJ,8,FALSE)</f>
        <v>100</v>
      </c>
      <c r="I599" s="47">
        <f>VLOOKUP($A599,'[3]Master From ECAP'!$A:$AJ,9,FALSE)</f>
        <v>0</v>
      </c>
      <c r="J599" s="47">
        <f>VLOOKUP($A599,'[3]Master From ECAP'!$A:$AJ,10,FALSE)</f>
        <v>699.75276700000006</v>
      </c>
      <c r="K599" s="47" t="str">
        <f>VLOOKUP($A599,'[3]Master From ECAP'!$A:$AJ,11,FALSE)</f>
        <v>kWh</v>
      </c>
      <c r="L599" s="47">
        <f>VLOOKUP($A599,'[3]Master From ECAP'!$A:$AJ,12,FALSE)</f>
        <v>0</v>
      </c>
      <c r="M599" s="47" t="s">
        <v>46</v>
      </c>
      <c r="AF599" s="48">
        <f>VLOOKUP($A599,'[3]Calculated Master'!$A:$P,13,FALSE)</f>
        <v>27.990110680000004</v>
      </c>
      <c r="AG599" s="49">
        <f>IF(F599&gt;0,VLOOKUP($A599,'[3]Calculated Master'!$A:$P,14,FALSE),"")</f>
        <v>699.75568263652917</v>
      </c>
      <c r="AH599" s="49" t="str">
        <f>IF(I599&gt;0,VLOOKUP($A599,'[3]Calculated Master'!$A:$P,15,FALSE),"")</f>
        <v/>
      </c>
      <c r="AI599" s="47" t="str">
        <f>VLOOKUP($A599,'[3]Master From ECAP'!$A:$AJ,35,FALSE)</f>
        <v>GALLOWP</v>
      </c>
      <c r="AJ599" s="47" t="str">
        <f>VLOOKUP($A599,'[3]Master From ECAP'!$A:$AJ,36,FALSE)</f>
        <v>Outdoor Recreational Facilities</v>
      </c>
    </row>
    <row r="600" spans="1:36" ht="15">
      <c r="A600" s="46" t="s">
        <v>643</v>
      </c>
      <c r="B600" s="47" t="str">
        <f>VLOOKUP(VLOOKUP(A600,'[3]Calculated Master'!A:Z,2,FALSE),'[3]Conversion Factors'!A:C,2,FALSE)</f>
        <v>Other</v>
      </c>
      <c r="C600" s="47" t="str">
        <f>VLOOKUP($A600,'[3]Master From ECAP'!$A:$AJ,3,FALSE)</f>
        <v>150 Gamble Ave</v>
      </c>
      <c r="D600" s="47" t="str">
        <f>VLOOKUP($A600,'[3]Master From ECAP'!$A:$AJ,4,FALSE)</f>
        <v>Toronto</v>
      </c>
      <c r="E600" s="47" t="str">
        <f>VLOOKUP($A600,'[3]Master From ECAP'!$A:$AJ,5,FALSE)</f>
        <v>M4J 2P3</v>
      </c>
      <c r="F600" s="47">
        <f>VLOOKUP($A600,'[3]Master From ECAP'!$A:$AJ,6,FALSE)</f>
        <v>31645</v>
      </c>
      <c r="G600" s="47" t="s">
        <v>53</v>
      </c>
      <c r="H600" s="47">
        <f>VLOOKUP($A600,'[3]Master From ECAP'!$A:$AJ,8,FALSE)</f>
        <v>100</v>
      </c>
      <c r="I600" s="47">
        <f>VLOOKUP($A600,'[3]Master From ECAP'!$A:$AJ,9,FALSE)</f>
        <v>0</v>
      </c>
      <c r="J600" s="47">
        <f>VLOOKUP($A600,'[3]Master From ECAP'!$A:$AJ,10,FALSE)</f>
        <v>5200.9823649999998</v>
      </c>
      <c r="K600" s="47" t="str">
        <f>VLOOKUP($A600,'[3]Master From ECAP'!$A:$AJ,11,FALSE)</f>
        <v>kWh</v>
      </c>
      <c r="L600" s="47">
        <f>VLOOKUP($A600,'[3]Master From ECAP'!$A:$AJ,12,FALSE)</f>
        <v>0</v>
      </c>
      <c r="M600" s="47" t="s">
        <v>46</v>
      </c>
      <c r="AF600" s="48">
        <f>VLOOKUP($A600,'[3]Calculated Master'!$A:$P,13,FALSE)</f>
        <v>208.03929460000001</v>
      </c>
      <c r="AG600" s="49">
        <f>IF(F600&gt;0,VLOOKUP($A600,'[3]Calculated Master'!$A:$P,14,FALSE),"")</f>
        <v>0.16435468591435787</v>
      </c>
      <c r="AH600" s="49" t="str">
        <f>IF(I600&gt;0,VLOOKUP($A600,'[3]Calculated Master'!$A:$P,15,FALSE),"")</f>
        <v/>
      </c>
      <c r="AI600" s="47" t="str">
        <f>VLOOKUP($A600,'[3]Master From ECAP'!$A:$AJ,35,FALSE)</f>
        <v>GAMBLE</v>
      </c>
      <c r="AJ600" s="47" t="str">
        <f>VLOOKUP($A600,'[3]Master From ECAP'!$A:$AJ,36,FALSE)</f>
        <v>Outdoor Recreational Facilities</v>
      </c>
    </row>
    <row r="601" spans="1:36" ht="15">
      <c r="A601" s="46" t="s">
        <v>644</v>
      </c>
      <c r="B601" s="47" t="str">
        <f>VLOOKUP(VLOOKUP(A601,'[3]Calculated Master'!A:Z,2,FALSE),'[3]Conversion Factors'!A:C,2,FALSE)</f>
        <v>Other</v>
      </c>
      <c r="C601" s="47" t="str">
        <f>VLOOKUP($A601,'[3]Master From ECAP'!$A:$AJ,3,FALSE)</f>
        <v>40 East Liberty</v>
      </c>
      <c r="D601" s="47" t="str">
        <f>VLOOKUP($A601,'[3]Master From ECAP'!$A:$AJ,4,FALSE)</f>
        <v>Toronto</v>
      </c>
      <c r="E601" s="47" t="str">
        <f>VLOOKUP($A601,'[3]Master From ECAP'!$A:$AJ,5,FALSE)</f>
        <v>M6K 0A7</v>
      </c>
      <c r="F601" s="47">
        <f>VLOOKUP($A601,'[3]Master From ECAP'!$A:$AJ,6,FALSE)</f>
        <v>19428</v>
      </c>
      <c r="G601" s="47" t="s">
        <v>53</v>
      </c>
      <c r="H601" s="47">
        <f>VLOOKUP($A601,'[3]Master From ECAP'!$A:$AJ,8,FALSE)</f>
        <v>168</v>
      </c>
      <c r="I601" s="47">
        <f>VLOOKUP($A601,'[3]Master From ECAP'!$A:$AJ,9,FALSE)</f>
        <v>0</v>
      </c>
      <c r="J601" s="47">
        <f>VLOOKUP($A601,'[3]Master From ECAP'!$A:$AJ,10,FALSE)</f>
        <v>4842.2423849999996</v>
      </c>
      <c r="K601" s="47" t="str">
        <f>VLOOKUP($A601,'[3]Master From ECAP'!$A:$AJ,11,FALSE)</f>
        <v>kWh</v>
      </c>
      <c r="L601" s="47">
        <f>VLOOKUP($A601,'[3]Master From ECAP'!$A:$AJ,12,FALSE)</f>
        <v>0</v>
      </c>
      <c r="M601" s="47" t="s">
        <v>46</v>
      </c>
      <c r="AF601" s="48">
        <f>VLOOKUP($A601,'[3]Calculated Master'!$A:$P,13,FALSE)</f>
        <v>193.68969539999998</v>
      </c>
      <c r="AG601" s="49">
        <f>IF(F601&gt;0,VLOOKUP($A601,'[3]Calculated Master'!$A:$P,14,FALSE),"")</f>
        <v>0.2492414330353066</v>
      </c>
      <c r="AH601" s="49" t="str">
        <f>IF(I601&gt;0,VLOOKUP($A601,'[3]Calculated Master'!$A:$P,15,FALSE),"")</f>
        <v/>
      </c>
      <c r="AI601" s="47" t="str">
        <f>VLOOKUP($A601,'[3]Master From ECAP'!$A:$AJ,35,FALSE)</f>
        <v>40EL</v>
      </c>
      <c r="AJ601" s="47" t="str">
        <f>VLOOKUP($A601,'[3]Master From ECAP'!$A:$AJ,36,FALSE)</f>
        <v>Outdoor Recreational Facilities</v>
      </c>
    </row>
    <row r="602" spans="1:36" ht="15">
      <c r="A602" s="46" t="s">
        <v>645</v>
      </c>
      <c r="B602" s="47" t="str">
        <f>VLOOKUP(VLOOKUP(A602,'[3]Calculated Master'!A:Z,2,FALSE),'[3]Conversion Factors'!A:C,2,FALSE)</f>
        <v>Other</v>
      </c>
      <c r="C602" s="47" t="str">
        <f>VLOOKUP($A602,'[3]Master From ECAP'!$A:$AJ,3,FALSE)</f>
        <v>160 Geary Av</v>
      </c>
      <c r="D602" s="47" t="str">
        <f>VLOOKUP($A602,'[3]Master From ECAP'!$A:$AJ,4,FALSE)</f>
        <v>Toronto</v>
      </c>
      <c r="E602" s="47" t="str">
        <f>VLOOKUP($A602,'[3]Master From ECAP'!$A:$AJ,5,FALSE)</f>
        <v>M6H 2B3</v>
      </c>
      <c r="F602" s="47">
        <f>VLOOKUP($A602,'[3]Master From ECAP'!$A:$AJ,6,FALSE)</f>
        <v>114495</v>
      </c>
      <c r="G602" s="47" t="s">
        <v>53</v>
      </c>
      <c r="H602" s="47">
        <f>VLOOKUP($A602,'[3]Master From ECAP'!$A:$AJ,8,FALSE)</f>
        <v>100</v>
      </c>
      <c r="I602" s="47">
        <f>VLOOKUP($A602,'[3]Master From ECAP'!$A:$AJ,9,FALSE)</f>
        <v>0</v>
      </c>
      <c r="J602" s="47">
        <f>VLOOKUP($A602,'[3]Master From ECAP'!$A:$AJ,10,FALSE)</f>
        <v>2726.8074750000001</v>
      </c>
      <c r="K602" s="47" t="str">
        <f>VLOOKUP($A602,'[3]Master From ECAP'!$A:$AJ,11,FALSE)</f>
        <v>kWh</v>
      </c>
      <c r="L602" s="47">
        <f>VLOOKUP($A602,'[3]Master From ECAP'!$A:$AJ,12,FALSE)</f>
        <v>0</v>
      </c>
      <c r="M602" s="47" t="s">
        <v>46</v>
      </c>
      <c r="AF602" s="48">
        <f>VLOOKUP($A602,'[3]Calculated Master'!$A:$P,13,FALSE)</f>
        <v>109.072299</v>
      </c>
      <c r="AG602" s="49">
        <f>IF(F602&gt;0,VLOOKUP($A602,'[3]Calculated Master'!$A:$P,14,FALSE),"")</f>
        <v>2.3816051676473316E-2</v>
      </c>
      <c r="AH602" s="49" t="str">
        <f>IF(I602&gt;0,VLOOKUP($A602,'[3]Calculated Master'!$A:$P,15,FALSE),"")</f>
        <v/>
      </c>
      <c r="AI602" s="47" t="str">
        <f>VLOOKUP($A602,'[3]Master From ECAP'!$A:$AJ,35,FALSE)</f>
        <v>GRAP</v>
      </c>
      <c r="AJ602" s="47" t="str">
        <f>VLOOKUP($A602,'[3]Master From ECAP'!$A:$AJ,36,FALSE)</f>
        <v>Outdoor Recreational Facilities</v>
      </c>
    </row>
    <row r="603" spans="1:36" ht="15">
      <c r="A603" s="46" t="s">
        <v>646</v>
      </c>
      <c r="B603" s="47" t="str">
        <f>VLOOKUP(VLOOKUP(A603,'[3]Calculated Master'!A:Z,2,FALSE),'[3]Conversion Factors'!A:C,2,FALSE)</f>
        <v>Other</v>
      </c>
      <c r="C603" s="47" t="str">
        <f>VLOOKUP($A603,'[3]Master From ECAP'!$A:$AJ,3,FALSE)</f>
        <v>15 Geary Av</v>
      </c>
      <c r="D603" s="47" t="str">
        <f>VLOOKUP($A603,'[3]Master From ECAP'!$A:$AJ,4,FALSE)</f>
        <v>Toronto</v>
      </c>
      <c r="E603" s="47" t="str">
        <f>VLOOKUP($A603,'[3]Master From ECAP'!$A:$AJ,5,FALSE)</f>
        <v>M6H 2B3</v>
      </c>
      <c r="F603" s="47">
        <f>VLOOKUP($A603,'[3]Master From ECAP'!$A:$AJ,6,FALSE)</f>
        <v>710</v>
      </c>
      <c r="G603" s="47" t="s">
        <v>53</v>
      </c>
      <c r="H603" s="47">
        <f>VLOOKUP($A603,'[3]Master From ECAP'!$A:$AJ,8,FALSE)</f>
        <v>100</v>
      </c>
      <c r="I603" s="47">
        <f>VLOOKUP($A603,'[3]Master From ECAP'!$A:$AJ,9,FALSE)</f>
        <v>0</v>
      </c>
      <c r="J603" s="47">
        <f>VLOOKUP($A603,'[3]Master From ECAP'!$A:$AJ,10,FALSE)</f>
        <v>3635.7409370000005</v>
      </c>
      <c r="K603" s="47" t="str">
        <f>VLOOKUP($A603,'[3]Master From ECAP'!$A:$AJ,11,FALSE)</f>
        <v>kWh</v>
      </c>
      <c r="L603" s="47">
        <f>VLOOKUP($A603,'[3]Master From ECAP'!$A:$AJ,12,FALSE)</f>
        <v>0</v>
      </c>
      <c r="M603" s="47" t="s">
        <v>46</v>
      </c>
      <c r="AF603" s="48">
        <f>VLOOKUP($A603,'[3]Calculated Master'!$A:$P,13,FALSE)</f>
        <v>145.42963748000003</v>
      </c>
      <c r="AG603" s="49">
        <f>IF(F603&gt;0,VLOOKUP($A603,'[3]Calculated Master'!$A:$P,14,FALSE),"")</f>
        <v>5.1207832196064382</v>
      </c>
      <c r="AH603" s="49" t="str">
        <f>IF(I603&gt;0,VLOOKUP($A603,'[3]Calculated Master'!$A:$P,15,FALSE),"")</f>
        <v/>
      </c>
      <c r="AI603" s="47" t="str">
        <f>VLOOKUP($A603,'[3]Master From ECAP'!$A:$AJ,35,FALSE)</f>
        <v>GAPP</v>
      </c>
      <c r="AJ603" s="47" t="str">
        <f>VLOOKUP($A603,'[3]Master From ECAP'!$A:$AJ,36,FALSE)</f>
        <v>Outdoor Recreational Facilities</v>
      </c>
    </row>
    <row r="604" spans="1:36" ht="15">
      <c r="A604" s="46" t="s">
        <v>647</v>
      </c>
      <c r="B604" s="47" t="str">
        <f>VLOOKUP(VLOOKUP(A604,'[3]Calculated Master'!A:Z,2,FALSE),'[3]Conversion Factors'!A:C,2,FALSE)</f>
        <v>Other</v>
      </c>
      <c r="C604" s="47" t="str">
        <f>VLOOKUP($A604,'[3]Master From ECAP'!$A:$AJ,3,FALSE)</f>
        <v>75 Gihon Spring Dr</v>
      </c>
      <c r="D604" s="47" t="str">
        <f>VLOOKUP($A604,'[3]Master From ECAP'!$A:$AJ,4,FALSE)</f>
        <v>Etobicoke</v>
      </c>
      <c r="E604" s="47" t="str">
        <f>VLOOKUP($A604,'[3]Master From ECAP'!$A:$AJ,5,FALSE)</f>
        <v>M9V 4X6</v>
      </c>
      <c r="F604" s="47">
        <f>VLOOKUP($A604,'[3]Master From ECAP'!$A:$AJ,6,FALSE)</f>
        <v>1873</v>
      </c>
      <c r="G604" s="47" t="s">
        <v>53</v>
      </c>
      <c r="H604" s="47">
        <f>VLOOKUP($A604,'[3]Master From ECAP'!$A:$AJ,8,FALSE)</f>
        <v>100</v>
      </c>
      <c r="I604" s="47">
        <f>VLOOKUP($A604,'[3]Master From ECAP'!$A:$AJ,9,FALSE)</f>
        <v>0</v>
      </c>
      <c r="J604" s="47">
        <f>VLOOKUP($A604,'[3]Master From ECAP'!$A:$AJ,10,FALSE)</f>
        <v>62614.236290999994</v>
      </c>
      <c r="K604" s="47" t="str">
        <f>VLOOKUP($A604,'[3]Master From ECAP'!$A:$AJ,11,FALSE)</f>
        <v>kWh</v>
      </c>
      <c r="L604" s="47">
        <f>VLOOKUP($A604,'[3]Master From ECAP'!$A:$AJ,12,FALSE)</f>
        <v>2437.5757570000001</v>
      </c>
      <c r="M604" s="47" t="s">
        <v>46</v>
      </c>
      <c r="AF604" s="48">
        <f>VLOOKUP($A604,'[3]Calculated Master'!$A:$P,13,FALSE)</f>
        <v>7135.2077414553305</v>
      </c>
      <c r="AG604" s="49">
        <f>IF(F604&gt;0,VLOOKUP($A604,'[3]Calculated Master'!$A:$P,14,FALSE),"")</f>
        <v>47.168910917102728</v>
      </c>
      <c r="AH604" s="49" t="str">
        <f>IF(I604&gt;0,VLOOKUP($A604,'[3]Calculated Master'!$A:$P,15,FALSE),"")</f>
        <v/>
      </c>
      <c r="AI604" s="47" t="str">
        <f>VLOOKUP($A604,'[3]Master From ECAP'!$A:$AJ,35,FALSE)</f>
        <v>GSP</v>
      </c>
      <c r="AJ604" s="47" t="str">
        <f>VLOOKUP($A604,'[3]Master From ECAP'!$A:$AJ,36,FALSE)</f>
        <v>Outdoor Recreational Facilities</v>
      </c>
    </row>
    <row r="605" spans="1:36" ht="15">
      <c r="A605" s="46" t="s">
        <v>648</v>
      </c>
      <c r="B605" s="47" t="str">
        <f>VLOOKUP(VLOOKUP(A605,'[3]Calculated Master'!A:Z,2,FALSE),'[3]Conversion Factors'!A:C,2,FALSE)</f>
        <v>Other</v>
      </c>
      <c r="C605" s="47" t="str">
        <f>VLOOKUP($A605,'[3]Master From ECAP'!$A:$AJ,3,FALSE)</f>
        <v>85 MAGELLAN DR</v>
      </c>
      <c r="D605" s="47" t="str">
        <f>VLOOKUP($A605,'[3]Master From ECAP'!$A:$AJ,4,FALSE)</f>
        <v>North York</v>
      </c>
      <c r="E605" s="47" t="str">
        <f>VLOOKUP($A605,'[3]Master From ECAP'!$A:$AJ,5,FALSE)</f>
        <v>M3L 1T2</v>
      </c>
      <c r="F605" s="47">
        <f>VLOOKUP($A605,'[3]Master From ECAP'!$A:$AJ,6,FALSE)</f>
        <v>140113</v>
      </c>
      <c r="G605" s="47" t="s">
        <v>53</v>
      </c>
      <c r="H605" s="47">
        <f>VLOOKUP($A605,'[3]Master From ECAP'!$A:$AJ,8,FALSE)</f>
        <v>100</v>
      </c>
      <c r="I605" s="47">
        <f>VLOOKUP($A605,'[3]Master From ECAP'!$A:$AJ,9,FALSE)</f>
        <v>0</v>
      </c>
      <c r="J605" s="47">
        <f>VLOOKUP($A605,'[3]Master From ECAP'!$A:$AJ,10,FALSE)</f>
        <v>2873.1758720000003</v>
      </c>
      <c r="K605" s="47" t="str">
        <f>VLOOKUP($A605,'[3]Master From ECAP'!$A:$AJ,11,FALSE)</f>
        <v>kWh</v>
      </c>
      <c r="L605" s="47">
        <f>VLOOKUP($A605,'[3]Master From ECAP'!$A:$AJ,12,FALSE)</f>
        <v>0</v>
      </c>
      <c r="M605" s="47" t="s">
        <v>46</v>
      </c>
      <c r="AF605" s="48">
        <f>VLOOKUP($A605,'[3]Calculated Master'!$A:$P,13,FALSE)</f>
        <v>114.92703488000001</v>
      </c>
      <c r="AG605" s="49">
        <f>IF(F605&gt;0,VLOOKUP($A605,'[3]Calculated Master'!$A:$P,14,FALSE),"")</f>
        <v>2.0506218863104306E-2</v>
      </c>
      <c r="AH605" s="49" t="str">
        <f>IF(I605&gt;0,VLOOKUP($A605,'[3]Calculated Master'!$A:$P,15,FALSE),"")</f>
        <v/>
      </c>
      <c r="AI605" s="47" t="str">
        <f>VLOOKUP($A605,'[3]Master From ECAP'!$A:$AJ,35,FALSE)</f>
        <v>GILPK</v>
      </c>
      <c r="AJ605" s="47" t="str">
        <f>VLOOKUP($A605,'[3]Master From ECAP'!$A:$AJ,36,FALSE)</f>
        <v>Outdoor Recreational Facilities</v>
      </c>
    </row>
    <row r="606" spans="1:36" ht="15">
      <c r="A606" s="46" t="s">
        <v>649</v>
      </c>
      <c r="B606" s="47" t="str">
        <f>VLOOKUP(VLOOKUP(A606,'[3]Calculated Master'!A:Z,2,FALSE),'[3]Conversion Factors'!A:C,2,FALSE)</f>
        <v>Other</v>
      </c>
      <c r="C606" s="47" t="str">
        <f>VLOOKUP($A606,'[3]Master From ECAP'!$A:$AJ,3,FALSE)</f>
        <v>1369 St Clair Ave W</v>
      </c>
      <c r="D606" s="47" t="str">
        <f>VLOOKUP($A606,'[3]Master From ECAP'!$A:$AJ,4,FALSE)</f>
        <v>Toronto</v>
      </c>
      <c r="E606" s="47" t="str">
        <f>VLOOKUP($A606,'[3]Master From ECAP'!$A:$AJ,5,FALSE)</f>
        <v>M6E 1C5</v>
      </c>
      <c r="F606" s="47">
        <f>VLOOKUP($A606,'[3]Master From ECAP'!$A:$AJ,6,FALSE)</f>
        <v>55400</v>
      </c>
      <c r="G606" s="47" t="s">
        <v>53</v>
      </c>
      <c r="H606" s="47">
        <f>VLOOKUP($A606,'[3]Master From ECAP'!$A:$AJ,8,FALSE)</f>
        <v>100</v>
      </c>
      <c r="I606" s="47">
        <f>VLOOKUP($A606,'[3]Master From ECAP'!$A:$AJ,9,FALSE)</f>
        <v>0</v>
      </c>
      <c r="J606" s="47">
        <f>VLOOKUP($A606,'[3]Master From ECAP'!$A:$AJ,10,FALSE)</f>
        <v>756763.26767800003</v>
      </c>
      <c r="K606" s="47" t="str">
        <f>VLOOKUP($A606,'[3]Master From ECAP'!$A:$AJ,11,FALSE)</f>
        <v>kWh</v>
      </c>
      <c r="L606" s="47">
        <f>VLOOKUP($A606,'[3]Master From ECAP'!$A:$AJ,12,FALSE)</f>
        <v>27346.651026</v>
      </c>
      <c r="M606" s="47" t="s">
        <v>46</v>
      </c>
      <c r="AF606" s="48">
        <f>VLOOKUP($A606,'[3]Calculated Master'!$A:$P,13,FALSE)</f>
        <v>82220.690194701951</v>
      </c>
      <c r="AG606" s="49">
        <f>IF(F606&gt;0,VLOOKUP($A606,'[3]Calculated Master'!$A:$P,14,FALSE),"")</f>
        <v>18.871085270905141</v>
      </c>
      <c r="AH606" s="49" t="str">
        <f>IF(I606&gt;0,VLOOKUP($A606,'[3]Calculated Master'!$A:$P,15,FALSE),"")</f>
        <v/>
      </c>
      <c r="AI606" s="47" t="str">
        <f>VLOOKUP($A606,'[3]Master From ECAP'!$A:$AJ,35,FALSE)</f>
        <v>GVC</v>
      </c>
      <c r="AJ606" s="47" t="str">
        <f>VLOOKUP($A606,'[3]Master From ECAP'!$A:$AJ,36,FALSE)</f>
        <v>Outdoor Recreational Facilities</v>
      </c>
    </row>
    <row r="607" spans="1:36" ht="15">
      <c r="A607" s="46" t="s">
        <v>650</v>
      </c>
      <c r="B607" s="47" t="str">
        <f>VLOOKUP(VLOOKUP(A607,'[3]Calculated Master'!A:Z,2,FALSE),'[3]Conversion Factors'!A:C,2,FALSE)</f>
        <v>Other</v>
      </c>
      <c r="C607" s="47" t="str">
        <f>VLOOKUP($A607,'[3]Master From ECAP'!$A:$AJ,3,FALSE)</f>
        <v>50 Antrim Crescent</v>
      </c>
      <c r="D607" s="47" t="str">
        <f>VLOOKUP($A607,'[3]Master From ECAP'!$A:$AJ,4,FALSE)</f>
        <v>Scarborough</v>
      </c>
      <c r="E607" s="47" t="str">
        <f>VLOOKUP($A607,'[3]Master From ECAP'!$A:$AJ,5,FALSE)</f>
        <v>M1P 4T1</v>
      </c>
      <c r="F607" s="47">
        <f>VLOOKUP($A607,'[3]Master From ECAP'!$A:$AJ,6,FALSE)</f>
        <v>559195</v>
      </c>
      <c r="G607" s="47" t="s">
        <v>53</v>
      </c>
      <c r="H607" s="47">
        <f>VLOOKUP($A607,'[3]Master From ECAP'!$A:$AJ,8,FALSE)</f>
        <v>100</v>
      </c>
      <c r="I607" s="47">
        <f>VLOOKUP($A607,'[3]Master From ECAP'!$A:$AJ,9,FALSE)</f>
        <v>0</v>
      </c>
      <c r="J607" s="47">
        <f>VLOOKUP($A607,'[3]Master From ECAP'!$A:$AJ,10,FALSE)</f>
        <v>18728.908087</v>
      </c>
      <c r="K607" s="47" t="str">
        <f>VLOOKUP($A607,'[3]Master From ECAP'!$A:$AJ,11,FALSE)</f>
        <v>kWh</v>
      </c>
      <c r="L607" s="47">
        <f>VLOOKUP($A607,'[3]Master From ECAP'!$A:$AJ,12,FALSE)</f>
        <v>0</v>
      </c>
      <c r="M607" s="47" t="s">
        <v>46</v>
      </c>
      <c r="AF607" s="48">
        <f>VLOOKUP($A607,'[3]Calculated Master'!$A:$P,13,FALSE)</f>
        <v>749.15632347999997</v>
      </c>
      <c r="AG607" s="49">
        <f>IF(F607&gt;0,VLOOKUP($A607,'[3]Calculated Master'!$A:$P,14,FALSE),"")</f>
        <v>3.3492763926925365E-2</v>
      </c>
      <c r="AH607" s="49" t="str">
        <f>IF(I607&gt;0,VLOOKUP($A607,'[3]Calculated Master'!$A:$P,15,FALSE),"")</f>
        <v/>
      </c>
      <c r="AI607" s="47" t="str">
        <f>VLOOKUP($A607,'[3]Master From ECAP'!$A:$AJ,35,FALSE)</f>
        <v>GLAMOR</v>
      </c>
      <c r="AJ607" s="47" t="str">
        <f>VLOOKUP($A607,'[3]Master From ECAP'!$A:$AJ,36,FALSE)</f>
        <v>Outdoor Recreational Facilities</v>
      </c>
    </row>
    <row r="608" spans="1:36" ht="15">
      <c r="A608" s="46" t="s">
        <v>651</v>
      </c>
      <c r="B608" s="47" t="str">
        <f>VLOOKUP(VLOOKUP(A608,'[3]Calculated Master'!A:Z,2,FALSE),'[3]Conversion Factors'!A:C,2,FALSE)</f>
        <v>Other</v>
      </c>
      <c r="C608" s="47" t="str">
        <f>VLOOKUP($A608,'[3]Master From ECAP'!$A:$AJ,3,FALSE)</f>
        <v>7540 Kingston Rd</v>
      </c>
      <c r="D608" s="47" t="str">
        <f>VLOOKUP($A608,'[3]Master From ECAP'!$A:$AJ,4,FALSE)</f>
        <v>Scarborough</v>
      </c>
      <c r="E608" s="47" t="str">
        <f>VLOOKUP($A608,'[3]Master From ECAP'!$A:$AJ,5,FALSE)</f>
        <v>M1N 4G1</v>
      </c>
      <c r="F608" s="47">
        <f>VLOOKUP($A608,'[3]Master From ECAP'!$A:$AJ,6,FALSE)</f>
        <v>2013</v>
      </c>
      <c r="G608" s="47" t="s">
        <v>53</v>
      </c>
      <c r="H608" s="47">
        <f>VLOOKUP($A608,'[3]Master From ECAP'!$A:$AJ,8,FALSE)</f>
        <v>100</v>
      </c>
      <c r="I608" s="47">
        <f>VLOOKUP($A608,'[3]Master From ECAP'!$A:$AJ,9,FALSE)</f>
        <v>0</v>
      </c>
      <c r="J608" s="47">
        <f>VLOOKUP($A608,'[3]Master From ECAP'!$A:$AJ,10,FALSE)</f>
        <v>220000.11605000001</v>
      </c>
      <c r="K608" s="47" t="str">
        <f>VLOOKUP($A608,'[3]Master From ECAP'!$A:$AJ,11,FALSE)</f>
        <v>kWh</v>
      </c>
      <c r="L608" s="47">
        <f>VLOOKUP($A608,'[3]Master From ECAP'!$A:$AJ,12,FALSE)</f>
        <v>0</v>
      </c>
      <c r="M608" s="47" t="s">
        <v>46</v>
      </c>
      <c r="AF608" s="48">
        <f>VLOOKUP($A608,'[3]Calculated Master'!$A:$P,13,FALSE)</f>
        <v>8800.0046419999999</v>
      </c>
      <c r="AG608" s="49">
        <f>IF(F608&gt;0,VLOOKUP($A608,'[3]Calculated Master'!$A:$P,14,FALSE),"")</f>
        <v>109.29013051025844</v>
      </c>
      <c r="AH608" s="49" t="str">
        <f>IF(I608&gt;0,VLOOKUP($A608,'[3]Calculated Master'!$A:$P,15,FALSE),"")</f>
        <v/>
      </c>
      <c r="AI608" s="47" t="str">
        <f>VLOOKUP($A608,'[3]Master From ECAP'!$A:$AJ,35,FALSE)</f>
        <v>GRP</v>
      </c>
      <c r="AJ608" s="47" t="str">
        <f>VLOOKUP($A608,'[3]Master From ECAP'!$A:$AJ,36,FALSE)</f>
        <v>Outdoor Recreational Facilities</v>
      </c>
    </row>
    <row r="609" spans="1:36" ht="15">
      <c r="A609" s="46" t="s">
        <v>652</v>
      </c>
      <c r="B609" s="47" t="str">
        <f>VLOOKUP(VLOOKUP(A609,'[3]Calculated Master'!A:Z,2,FALSE),'[3]Conversion Factors'!A:C,2,FALSE)</f>
        <v>Other</v>
      </c>
      <c r="C609" s="47" t="str">
        <f>VLOOKUP($A609,'[3]Master From ECAP'!$A:$AJ,3,FALSE)</f>
        <v>241 Glen Manor Rd</v>
      </c>
      <c r="D609" s="47" t="str">
        <f>VLOOKUP($A609,'[3]Master From ECAP'!$A:$AJ,4,FALSE)</f>
        <v>Toronto</v>
      </c>
      <c r="E609" s="47" t="str">
        <f>VLOOKUP($A609,'[3]Master From ECAP'!$A:$AJ,5,FALSE)</f>
        <v>M4E 1R9</v>
      </c>
      <c r="F609" s="47">
        <f>VLOOKUP($A609,'[3]Master From ECAP'!$A:$AJ,6,FALSE)</f>
        <v>847453</v>
      </c>
      <c r="G609" s="47" t="s">
        <v>53</v>
      </c>
      <c r="H609" s="47">
        <f>VLOOKUP($A609,'[3]Master From ECAP'!$A:$AJ,8,FALSE)</f>
        <v>100</v>
      </c>
      <c r="I609" s="47">
        <f>VLOOKUP($A609,'[3]Master From ECAP'!$A:$AJ,9,FALSE)</f>
        <v>0</v>
      </c>
      <c r="J609" s="47">
        <f>VLOOKUP($A609,'[3]Master From ECAP'!$A:$AJ,10,FALSE)</f>
        <v>3770.8241779999998</v>
      </c>
      <c r="K609" s="47" t="str">
        <f>VLOOKUP($A609,'[3]Master From ECAP'!$A:$AJ,11,FALSE)</f>
        <v>kWh</v>
      </c>
      <c r="L609" s="47">
        <f>VLOOKUP($A609,'[3]Master From ECAP'!$A:$AJ,12,FALSE)</f>
        <v>0</v>
      </c>
      <c r="M609" s="47" t="s">
        <v>46</v>
      </c>
      <c r="AF609" s="48">
        <f>VLOOKUP($A609,'[3]Calculated Master'!$A:$P,13,FALSE)</f>
        <v>150.83296712000001</v>
      </c>
      <c r="AG609" s="49">
        <f>IF(F609&gt;0,VLOOKUP($A609,'[3]Calculated Master'!$A:$P,14,FALSE),"")</f>
        <v>4.4496153648254334E-3</v>
      </c>
      <c r="AH609" s="49" t="str">
        <f>IF(I609&gt;0,VLOOKUP($A609,'[3]Calculated Master'!$A:$P,15,FALSE),"")</f>
        <v/>
      </c>
      <c r="AI609" s="47" t="str">
        <f>VLOOKUP($A609,'[3]Master From ECAP'!$A:$AJ,35,FALSE)</f>
        <v>GSAP</v>
      </c>
      <c r="AJ609" s="47" t="str">
        <f>VLOOKUP($A609,'[3]Master From ECAP'!$A:$AJ,36,FALSE)</f>
        <v>Outdoor Recreational Facilities</v>
      </c>
    </row>
    <row r="610" spans="1:36" ht="15">
      <c r="A610" s="46" t="s">
        <v>653</v>
      </c>
      <c r="B610" s="47" t="str">
        <f>VLOOKUP(VLOOKUP(A610,'[3]Calculated Master'!A:Z,2,FALSE),'[3]Conversion Factors'!A:C,2,FALSE)</f>
        <v>Other</v>
      </c>
      <c r="C610" s="47" t="str">
        <f>VLOOKUP($A610,'[3]Master From ECAP'!$A:$AJ,3,FALSE)</f>
        <v>201 Glendora</v>
      </c>
      <c r="D610" s="47" t="str">
        <f>VLOOKUP($A610,'[3]Master From ECAP'!$A:$AJ,4,FALSE)</f>
        <v>North York</v>
      </c>
      <c r="E610" s="47" t="str">
        <f>VLOOKUP($A610,'[3]Master From ECAP'!$A:$AJ,5,FALSE)</f>
        <v>M2N 2W5</v>
      </c>
      <c r="F610" s="47">
        <f>VLOOKUP($A610,'[3]Master From ECAP'!$A:$AJ,6,FALSE)</f>
        <v>386941</v>
      </c>
      <c r="G610" s="47" t="s">
        <v>53</v>
      </c>
      <c r="H610" s="47">
        <f>VLOOKUP($A610,'[3]Master From ECAP'!$A:$AJ,8,FALSE)</f>
        <v>100</v>
      </c>
      <c r="I610" s="47">
        <f>VLOOKUP($A610,'[3]Master From ECAP'!$A:$AJ,9,FALSE)</f>
        <v>0</v>
      </c>
      <c r="J610" s="47">
        <f>VLOOKUP($A610,'[3]Master From ECAP'!$A:$AJ,10,FALSE)</f>
        <v>2269.2912719999999</v>
      </c>
      <c r="K610" s="47" t="str">
        <f>VLOOKUP($A610,'[3]Master From ECAP'!$A:$AJ,11,FALSE)</f>
        <v>kWh</v>
      </c>
      <c r="L610" s="47">
        <f>VLOOKUP($A610,'[3]Master From ECAP'!$A:$AJ,12,FALSE)</f>
        <v>0</v>
      </c>
      <c r="M610" s="47" t="s">
        <v>46</v>
      </c>
      <c r="AF610" s="48">
        <f>VLOOKUP($A610,'[3]Calculated Master'!$A:$P,13,FALSE)</f>
        <v>90.771650879999996</v>
      </c>
      <c r="AG610" s="49">
        <f>IF(F610&gt;0,VLOOKUP($A610,'[3]Calculated Master'!$A:$P,14,FALSE),"")</f>
        <v>5.8647202735825346E-3</v>
      </c>
      <c r="AH610" s="49" t="str">
        <f>IF(I610&gt;0,VLOOKUP($A610,'[3]Calculated Master'!$A:$P,15,FALSE),"")</f>
        <v/>
      </c>
      <c r="AI610" s="47" t="str">
        <f>VLOOKUP($A610,'[3]Master From ECAP'!$A:$AJ,35,FALSE)</f>
        <v>GLENDO</v>
      </c>
      <c r="AJ610" s="47" t="str">
        <f>VLOOKUP($A610,'[3]Master From ECAP'!$A:$AJ,36,FALSE)</f>
        <v>Outdoor Recreational Facilities</v>
      </c>
    </row>
    <row r="611" spans="1:36" ht="15">
      <c r="A611" s="46" t="s">
        <v>654</v>
      </c>
      <c r="B611" s="47" t="str">
        <f>VLOOKUP(VLOOKUP(A611,'[3]Calculated Master'!A:Z,2,FALSE),'[3]Conversion Factors'!A:C,2,FALSE)</f>
        <v>Other</v>
      </c>
      <c r="C611" s="47" t="str">
        <f>VLOOKUP($A611,'[3]Master From ECAP'!$A:$AJ,3,FALSE)</f>
        <v>186 Gracedale Blvd</v>
      </c>
      <c r="D611" s="47" t="str">
        <f>VLOOKUP($A611,'[3]Master From ECAP'!$A:$AJ,4,FALSE)</f>
        <v>North York</v>
      </c>
      <c r="E611" s="47" t="str">
        <f>VLOOKUP($A611,'[3]Master From ECAP'!$A:$AJ,5,FALSE)</f>
        <v>M9L 2C1</v>
      </c>
      <c r="F611" s="47">
        <f>VLOOKUP($A611,'[3]Master From ECAP'!$A:$AJ,6,FALSE)</f>
        <v>345941</v>
      </c>
      <c r="G611" s="47" t="s">
        <v>53</v>
      </c>
      <c r="H611" s="47">
        <f>VLOOKUP($A611,'[3]Master From ECAP'!$A:$AJ,8,FALSE)</f>
        <v>100</v>
      </c>
      <c r="I611" s="47">
        <f>VLOOKUP($A611,'[3]Master From ECAP'!$A:$AJ,9,FALSE)</f>
        <v>0</v>
      </c>
      <c r="J611" s="47">
        <f>VLOOKUP($A611,'[3]Master From ECAP'!$A:$AJ,10,FALSE)</f>
        <v>23889.353193000003</v>
      </c>
      <c r="K611" s="47" t="str">
        <f>VLOOKUP($A611,'[3]Master From ECAP'!$A:$AJ,11,FALSE)</f>
        <v>kWh</v>
      </c>
      <c r="L611" s="47">
        <f>VLOOKUP($A611,'[3]Master From ECAP'!$A:$AJ,12,FALSE)</f>
        <v>0</v>
      </c>
      <c r="M611" s="47" t="s">
        <v>46</v>
      </c>
      <c r="AF611" s="48">
        <f>VLOOKUP($A611,'[3]Calculated Master'!$A:$P,13,FALSE)</f>
        <v>955.57412772000009</v>
      </c>
      <c r="AG611" s="49">
        <f>IF(F611&gt;0,VLOOKUP($A611,'[3]Calculated Master'!$A:$P,14,FALSE),"")</f>
        <v>6.9056436594597453E-2</v>
      </c>
      <c r="AH611" s="49" t="str">
        <f>IF(I611&gt;0,VLOOKUP($A611,'[3]Calculated Master'!$A:$P,15,FALSE),"")</f>
        <v/>
      </c>
      <c r="AI611" s="47" t="str">
        <f>VLOOKUP($A611,'[3]Master From ECAP'!$A:$AJ,35,FALSE)</f>
        <v>GRDP</v>
      </c>
      <c r="AJ611" s="47" t="str">
        <f>VLOOKUP($A611,'[3]Master From ECAP'!$A:$AJ,36,FALSE)</f>
        <v>Outdoor Recreational Facilities</v>
      </c>
    </row>
    <row r="612" spans="1:36" ht="15">
      <c r="A612" s="46" t="s">
        <v>655</v>
      </c>
      <c r="B612" s="47" t="str">
        <f>VLOOKUP(VLOOKUP(A612,'[3]Calculated Master'!A:Z,2,FALSE),'[3]Conversion Factors'!A:C,2,FALSE)</f>
        <v>Other</v>
      </c>
      <c r="C612" s="47" t="str">
        <f>VLOOKUP($A612,'[3]Master From ECAP'!$A:$AJ,3,FALSE)</f>
        <v>19 Roncesvalles Ave</v>
      </c>
      <c r="D612" s="47" t="str">
        <f>VLOOKUP($A612,'[3]Master From ECAP'!$A:$AJ,4,FALSE)</f>
        <v>Toronto</v>
      </c>
      <c r="E612" s="47" t="str">
        <f>VLOOKUP($A612,'[3]Master From ECAP'!$A:$AJ,5,FALSE)</f>
        <v>M1A 3T7</v>
      </c>
      <c r="F612" s="47">
        <f>VLOOKUP($A612,'[3]Master From ECAP'!$A:$AJ,6,FALSE)</f>
        <v>1</v>
      </c>
      <c r="G612" s="47" t="s">
        <v>53</v>
      </c>
      <c r="H612" s="47">
        <f>VLOOKUP($A612,'[3]Master From ECAP'!$A:$AJ,8,FALSE)</f>
        <v>100</v>
      </c>
      <c r="I612" s="47">
        <f>VLOOKUP($A612,'[3]Master From ECAP'!$A:$AJ,9,FALSE)</f>
        <v>0</v>
      </c>
      <c r="J612" s="47">
        <f>VLOOKUP($A612,'[3]Master From ECAP'!$A:$AJ,10,FALSE)</f>
        <v>908.93156899999997</v>
      </c>
      <c r="K612" s="47" t="str">
        <f>VLOOKUP($A612,'[3]Master From ECAP'!$A:$AJ,11,FALSE)</f>
        <v>kWh</v>
      </c>
      <c r="L612" s="47">
        <f>VLOOKUP($A612,'[3]Master From ECAP'!$A:$AJ,12,FALSE)</f>
        <v>0</v>
      </c>
      <c r="M612" s="47" t="s">
        <v>46</v>
      </c>
      <c r="AF612" s="48">
        <f>VLOOKUP($A612,'[3]Calculated Master'!$A:$P,13,FALSE)</f>
        <v>36.357262759999998</v>
      </c>
      <c r="AG612" s="49">
        <f>IF(F612&gt;0,VLOOKUP($A612,'[3]Calculated Master'!$A:$P,14,FALSE),"")</f>
        <v>908.93535621487081</v>
      </c>
      <c r="AH612" s="49" t="str">
        <f>IF(I612&gt;0,VLOOKUP($A612,'[3]Calculated Master'!$A:$P,15,FALSE),"")</f>
        <v/>
      </c>
      <c r="AI612" s="47" t="str">
        <f>VLOOKUP($A612,'[3]Master From ECAP'!$A:$AJ,35,FALSE)</f>
        <v>GTP</v>
      </c>
      <c r="AJ612" s="47" t="str">
        <f>VLOOKUP($A612,'[3]Master From ECAP'!$A:$AJ,36,FALSE)</f>
        <v>Outdoor Recreational Facilities</v>
      </c>
    </row>
    <row r="613" spans="1:36" ht="15">
      <c r="A613" s="46" t="s">
        <v>656</v>
      </c>
      <c r="B613" s="47" t="str">
        <f>VLOOKUP(VLOOKUP(A613,'[3]Calculated Master'!A:Z,2,FALSE),'[3]Conversion Factors'!A:C,2,FALSE)</f>
        <v>Other</v>
      </c>
      <c r="C613" s="47" t="str">
        <f>VLOOKUP($A613,'[3]Master From ECAP'!$A:$AJ,3,FALSE)</f>
        <v>317 Dundas St W</v>
      </c>
      <c r="D613" s="47" t="str">
        <f>VLOOKUP($A613,'[3]Master From ECAP'!$A:$AJ,4,FALSE)</f>
        <v>Toronto</v>
      </c>
      <c r="E613" s="47" t="str">
        <f>VLOOKUP($A613,'[3]Master From ECAP'!$A:$AJ,5,FALSE)</f>
        <v>M5T 1G4</v>
      </c>
      <c r="F613" s="47">
        <f>VLOOKUP($A613,'[3]Master From ECAP'!$A:$AJ,6,FALSE)</f>
        <v>1679</v>
      </c>
      <c r="G613" s="47" t="s">
        <v>53</v>
      </c>
      <c r="H613" s="47">
        <f>VLOOKUP($A613,'[3]Master From ECAP'!$A:$AJ,8,FALSE)</f>
        <v>100</v>
      </c>
      <c r="I613" s="47">
        <f>VLOOKUP($A613,'[3]Master From ECAP'!$A:$AJ,9,FALSE)</f>
        <v>0</v>
      </c>
      <c r="J613" s="47">
        <f>VLOOKUP($A613,'[3]Master From ECAP'!$A:$AJ,10,FALSE)</f>
        <v>62881.852243000001</v>
      </c>
      <c r="K613" s="47" t="str">
        <f>VLOOKUP($A613,'[3]Master From ECAP'!$A:$AJ,11,FALSE)</f>
        <v>kWh</v>
      </c>
      <c r="L613" s="47">
        <f>VLOOKUP($A613,'[3]Master From ECAP'!$A:$AJ,12,FALSE)</f>
        <v>0</v>
      </c>
      <c r="M613" s="47" t="s">
        <v>46</v>
      </c>
      <c r="AF613" s="48">
        <f>VLOOKUP($A613,'[3]Calculated Master'!$A:$P,13,FALSE)</f>
        <v>2515.2740897200001</v>
      </c>
      <c r="AG613" s="49">
        <f>IF(F613&gt;0,VLOOKUP($A613,'[3]Calculated Master'!$A:$P,14,FALSE),"")</f>
        <v>37.452122841404218</v>
      </c>
      <c r="AH613" s="49" t="str">
        <f>IF(I613&gt;0,VLOOKUP($A613,'[3]Calculated Master'!$A:$P,15,FALSE),"")</f>
        <v/>
      </c>
      <c r="AI613" s="47" t="str">
        <f>VLOOKUP($A613,'[3]Master From ECAP'!$A:$AJ,35,FALSE)</f>
        <v>GPWR</v>
      </c>
      <c r="AJ613" s="47" t="str">
        <f>VLOOKUP($A613,'[3]Master From ECAP'!$A:$AJ,36,FALSE)</f>
        <v>Outdoor Recreational Facilities</v>
      </c>
    </row>
    <row r="614" spans="1:36" ht="15">
      <c r="A614" s="46" t="s">
        <v>657</v>
      </c>
      <c r="B614" s="47" t="str">
        <f>VLOOKUP(VLOOKUP(A614,'[3]Calculated Master'!A:Z,2,FALSE),'[3]Conversion Factors'!A:C,2,FALSE)</f>
        <v>Other</v>
      </c>
      <c r="C614" s="47" t="str">
        <f>VLOOKUP($A614,'[3]Master From ECAP'!$A:$AJ,3,FALSE)</f>
        <v>52 Grattan St</v>
      </c>
      <c r="D614" s="47" t="str">
        <f>VLOOKUP($A614,'[3]Master From ECAP'!$A:$AJ,4,FALSE)</f>
        <v>Toronto</v>
      </c>
      <c r="E614" s="47" t="str">
        <f>VLOOKUP($A614,'[3]Master From ECAP'!$A:$AJ,5,FALSE)</f>
        <v>M9N 3J5</v>
      </c>
      <c r="F614" s="47">
        <f>VLOOKUP($A614,'[3]Master From ECAP'!$A:$AJ,6,FALSE)</f>
        <v>7545</v>
      </c>
      <c r="G614" s="47" t="s">
        <v>53</v>
      </c>
      <c r="H614" s="47">
        <f>VLOOKUP($A614,'[3]Master From ECAP'!$A:$AJ,8,FALSE)</f>
        <v>100</v>
      </c>
      <c r="I614" s="47">
        <f>VLOOKUP($A614,'[3]Master From ECAP'!$A:$AJ,9,FALSE)</f>
        <v>0</v>
      </c>
      <c r="J614" s="47">
        <f>VLOOKUP($A614,'[3]Master From ECAP'!$A:$AJ,10,FALSE)</f>
        <v>1333.901625</v>
      </c>
      <c r="K614" s="47" t="str">
        <f>VLOOKUP($A614,'[3]Master From ECAP'!$A:$AJ,11,FALSE)</f>
        <v>kWh</v>
      </c>
      <c r="L614" s="47">
        <f>VLOOKUP($A614,'[3]Master From ECAP'!$A:$AJ,12,FALSE)</f>
        <v>0</v>
      </c>
      <c r="M614" s="47" t="s">
        <v>46</v>
      </c>
      <c r="AF614" s="48">
        <f>VLOOKUP($A614,'[3]Calculated Master'!$A:$P,13,FALSE)</f>
        <v>53.356065000000001</v>
      </c>
      <c r="AG614" s="49">
        <f>IF(F614&gt;0,VLOOKUP($A614,'[3]Calculated Master'!$A:$P,14,FALSE),"")</f>
        <v>0.17679352987719518</v>
      </c>
      <c r="AH614" s="49" t="str">
        <f>IF(I614&gt;0,VLOOKUP($A614,'[3]Calculated Master'!$A:$P,15,FALSE),"")</f>
        <v/>
      </c>
      <c r="AI614" s="47" t="str">
        <f>VLOOKUP($A614,'[3]Master From ECAP'!$A:$AJ,35,FALSE)</f>
        <v>GRATTAN</v>
      </c>
      <c r="AJ614" s="47" t="str">
        <f>VLOOKUP($A614,'[3]Master From ECAP'!$A:$AJ,36,FALSE)</f>
        <v>Outdoor Recreational Facilities</v>
      </c>
    </row>
    <row r="615" spans="1:36" ht="15">
      <c r="A615" s="46" t="s">
        <v>658</v>
      </c>
      <c r="B615" s="47" t="str">
        <f>VLOOKUP(VLOOKUP(A615,'[3]Calculated Master'!A:Z,2,FALSE),'[3]Conversion Factors'!A:C,2,FALSE)</f>
        <v>Other</v>
      </c>
      <c r="C615" s="47" t="str">
        <f>VLOOKUP($A615,'[3]Master From ECAP'!$A:$AJ,3,FALSE)</f>
        <v>34 Karen Rd</v>
      </c>
      <c r="D615" s="47" t="str">
        <f>VLOOKUP($A615,'[3]Master From ECAP'!$A:$AJ,4,FALSE)</f>
        <v>North York</v>
      </c>
      <c r="E615" s="47" t="str">
        <f>VLOOKUP($A615,'[3]Master From ECAP'!$A:$AJ,5,FALSE)</f>
        <v>M3A 3L6</v>
      </c>
      <c r="F615" s="47">
        <f>VLOOKUP($A615,'[3]Master From ECAP'!$A:$AJ,6,FALSE)</f>
        <v>571262</v>
      </c>
      <c r="G615" s="47" t="s">
        <v>53</v>
      </c>
      <c r="H615" s="47">
        <f>VLOOKUP($A615,'[3]Master From ECAP'!$A:$AJ,8,FALSE)</f>
        <v>100</v>
      </c>
      <c r="I615" s="47">
        <f>VLOOKUP($A615,'[3]Master From ECAP'!$A:$AJ,9,FALSE)</f>
        <v>0</v>
      </c>
      <c r="J615" s="47">
        <f>VLOOKUP($A615,'[3]Master From ECAP'!$A:$AJ,10,FALSE)</f>
        <v>5908.6268070000006</v>
      </c>
      <c r="K615" s="47" t="str">
        <f>VLOOKUP($A615,'[3]Master From ECAP'!$A:$AJ,11,FALSE)</f>
        <v>kWh</v>
      </c>
      <c r="L615" s="47">
        <f>VLOOKUP($A615,'[3]Master From ECAP'!$A:$AJ,12,FALSE)</f>
        <v>0</v>
      </c>
      <c r="M615" s="47" t="s">
        <v>46</v>
      </c>
      <c r="AF615" s="48">
        <f>VLOOKUP($A615,'[3]Calculated Master'!$A:$P,13,FALSE)</f>
        <v>236.34507228000004</v>
      </c>
      <c r="AG615" s="49">
        <f>IF(F615&gt;0,VLOOKUP($A615,'[3]Calculated Master'!$A:$P,14,FALSE),"")</f>
        <v>1.0343155025677118E-2</v>
      </c>
      <c r="AH615" s="49" t="str">
        <f>IF(I615&gt;0,VLOOKUP($A615,'[3]Calculated Master'!$A:$P,15,FALSE),"")</f>
        <v/>
      </c>
      <c r="AI615" s="47" t="str">
        <f>VLOOKUP($A615,'[3]Master From ECAP'!$A:$AJ,35,FALSE)</f>
        <v>GHT</v>
      </c>
      <c r="AJ615" s="47" t="str">
        <f>VLOOKUP($A615,'[3]Master From ECAP'!$A:$AJ,36,FALSE)</f>
        <v>Outdoor Recreational Facilities</v>
      </c>
    </row>
    <row r="616" spans="1:36" ht="15">
      <c r="A616" s="46" t="s">
        <v>659</v>
      </c>
      <c r="B616" s="47" t="str">
        <f>VLOOKUP(VLOOKUP(A616,'[3]Calculated Master'!A:Z,2,FALSE),'[3]Conversion Factors'!A:C,2,FALSE)</f>
        <v>Other</v>
      </c>
      <c r="C616" s="47" t="str">
        <f>VLOOKUP($A616,'[3]Master From ECAP'!$A:$AJ,3,FALSE)</f>
        <v>291 Greenfield  Ave</v>
      </c>
      <c r="D616" s="47" t="str">
        <f>VLOOKUP($A616,'[3]Master From ECAP'!$A:$AJ,4,FALSE)</f>
        <v>North York</v>
      </c>
      <c r="E616" s="47" t="str">
        <f>VLOOKUP($A616,'[3]Master From ECAP'!$A:$AJ,5,FALSE)</f>
        <v>M2N 3E4</v>
      </c>
      <c r="F616" s="47">
        <f>VLOOKUP($A616,'[3]Master From ECAP'!$A:$AJ,6,FALSE)</f>
        <v>43669</v>
      </c>
      <c r="G616" s="47" t="s">
        <v>53</v>
      </c>
      <c r="H616" s="47">
        <f>VLOOKUP($A616,'[3]Master From ECAP'!$A:$AJ,8,FALSE)</f>
        <v>168</v>
      </c>
      <c r="I616" s="47">
        <f>VLOOKUP($A616,'[3]Master From ECAP'!$A:$AJ,9,FALSE)</f>
        <v>0</v>
      </c>
      <c r="J616" s="47">
        <f>VLOOKUP($A616,'[3]Master From ECAP'!$A:$AJ,10,FALSE)</f>
        <v>2762.4787510000001</v>
      </c>
      <c r="K616" s="47" t="str">
        <f>VLOOKUP($A616,'[3]Master From ECAP'!$A:$AJ,11,FALSE)</f>
        <v>kWh</v>
      </c>
      <c r="L616" s="47">
        <f>VLOOKUP($A616,'[3]Master From ECAP'!$A:$AJ,12,FALSE)</f>
        <v>0</v>
      </c>
      <c r="M616" s="47" t="s">
        <v>46</v>
      </c>
      <c r="AF616" s="48">
        <f>VLOOKUP($A616,'[3]Calculated Master'!$A:$P,13,FALSE)</f>
        <v>110.49915004</v>
      </c>
      <c r="AG616" s="49">
        <f>IF(F616&gt;0,VLOOKUP($A616,'[3]Calculated Master'!$A:$P,14,FALSE),"")</f>
        <v>6.3259755463329348E-2</v>
      </c>
      <c r="AH616" s="49" t="str">
        <f>IF(I616&gt;0,VLOOKUP($A616,'[3]Calculated Master'!$A:$P,15,FALSE),"")</f>
        <v/>
      </c>
      <c r="AI616" s="47" t="str">
        <f>VLOOKUP($A616,'[3]Master From ECAP'!$A:$AJ,35,FALSE)</f>
        <v>291GRE</v>
      </c>
      <c r="AJ616" s="47" t="str">
        <f>VLOOKUP($A616,'[3]Master From ECAP'!$A:$AJ,36,FALSE)</f>
        <v>Outdoor Recreational Facilities</v>
      </c>
    </row>
    <row r="617" spans="1:36" ht="15">
      <c r="A617" s="46" t="s">
        <v>660</v>
      </c>
      <c r="B617" s="47" t="str">
        <f>VLOOKUP(VLOOKUP(A617,'[3]Calculated Master'!A:Z,2,FALSE),'[3]Conversion Factors'!A:C,2,FALSE)</f>
        <v>Other</v>
      </c>
      <c r="C617" s="47" t="str">
        <f>VLOOKUP($A617,'[3]Master From ECAP'!$A:$AJ,3,FALSE)</f>
        <v>10 Wilmar Rd</v>
      </c>
      <c r="D617" s="47" t="str">
        <f>VLOOKUP($A617,'[3]Master From ECAP'!$A:$AJ,4,FALSE)</f>
        <v>Etobicoke</v>
      </c>
      <c r="E617" s="47" t="str">
        <f>VLOOKUP($A617,'[3]Master From ECAP'!$A:$AJ,5,FALSE)</f>
        <v>M9B 3R7</v>
      </c>
      <c r="F617" s="47">
        <f>VLOOKUP($A617,'[3]Master From ECAP'!$A:$AJ,6,FALSE)</f>
        <v>104614</v>
      </c>
      <c r="G617" s="47" t="s">
        <v>53</v>
      </c>
      <c r="H617" s="47">
        <f>VLOOKUP($A617,'[3]Master From ECAP'!$A:$AJ,8,FALSE)</f>
        <v>168</v>
      </c>
      <c r="I617" s="47">
        <f>VLOOKUP($A617,'[3]Master From ECAP'!$A:$AJ,9,FALSE)</f>
        <v>0</v>
      </c>
      <c r="J617" s="47">
        <f>VLOOKUP($A617,'[3]Master From ECAP'!$A:$AJ,10,FALSE)</f>
        <v>2157.5092500000001</v>
      </c>
      <c r="K617" s="47" t="str">
        <f>VLOOKUP($A617,'[3]Master From ECAP'!$A:$AJ,11,FALSE)</f>
        <v>kWh</v>
      </c>
      <c r="L617" s="47">
        <f>VLOOKUP($A617,'[3]Master From ECAP'!$A:$AJ,12,FALSE)</f>
        <v>0</v>
      </c>
      <c r="M617" s="47" t="s">
        <v>46</v>
      </c>
      <c r="AF617" s="48">
        <f>VLOOKUP($A617,'[3]Calculated Master'!$A:$P,13,FALSE)</f>
        <v>86.300370000000001</v>
      </c>
      <c r="AG617" s="49">
        <f>IF(F617&gt;0,VLOOKUP($A617,'[3]Calculated Master'!$A:$P,14,FALSE),"")</f>
        <v>2.0623609073564485E-2</v>
      </c>
      <c r="AH617" s="49" t="str">
        <f>IF(I617&gt;0,VLOOKUP($A617,'[3]Calculated Master'!$A:$P,15,FALSE),"")</f>
        <v/>
      </c>
      <c r="AI617" s="47" t="str">
        <f>VLOOKUP($A617,'[3]Master From ECAP'!$A:$AJ,35,FALSE)</f>
        <v>GREEN</v>
      </c>
      <c r="AJ617" s="47" t="str">
        <f>VLOOKUP($A617,'[3]Master From ECAP'!$A:$AJ,36,FALSE)</f>
        <v>Outdoor Recreational Facilities</v>
      </c>
    </row>
    <row r="618" spans="1:36" ht="15">
      <c r="A618" s="46" t="s">
        <v>661</v>
      </c>
      <c r="B618" s="47" t="str">
        <f>VLOOKUP(VLOOKUP(A618,'[3]Calculated Master'!A:Z,2,FALSE),'[3]Conversion Factors'!A:C,2,FALSE)</f>
        <v>Other</v>
      </c>
      <c r="C618" s="47" t="str">
        <f>VLOOKUP($A618,'[3]Master From ECAP'!$A:$AJ,3,FALSE)</f>
        <v>150 Greenwood Ave</v>
      </c>
      <c r="D618" s="47" t="str">
        <f>VLOOKUP($A618,'[3]Master From ECAP'!$A:$AJ,4,FALSE)</f>
        <v>Toronto</v>
      </c>
      <c r="E618" s="47" t="str">
        <f>VLOOKUP($A618,'[3]Master From ECAP'!$A:$AJ,5,FALSE)</f>
        <v>M4L 2P8</v>
      </c>
      <c r="F618" s="47">
        <f>VLOOKUP($A618,'[3]Master From ECAP'!$A:$AJ,6,FALSE)</f>
        <v>21130</v>
      </c>
      <c r="G618" s="47" t="s">
        <v>53</v>
      </c>
      <c r="H618" s="47">
        <f>VLOOKUP($A618,'[3]Master From ECAP'!$A:$AJ,8,FALSE)</f>
        <v>100</v>
      </c>
      <c r="I618" s="47">
        <f>VLOOKUP($A618,'[3]Master From ECAP'!$A:$AJ,9,FALSE)</f>
        <v>0</v>
      </c>
      <c r="J618" s="47">
        <f>VLOOKUP($A618,'[3]Master From ECAP'!$A:$AJ,10,FALSE)</f>
        <v>534366.90701199998</v>
      </c>
      <c r="K618" s="47" t="str">
        <f>VLOOKUP($A618,'[3]Master From ECAP'!$A:$AJ,11,FALSE)</f>
        <v>kWh</v>
      </c>
      <c r="L618" s="47">
        <f>VLOOKUP($A618,'[3]Master From ECAP'!$A:$AJ,12,FALSE)</f>
        <v>47991.415152000001</v>
      </c>
      <c r="M618" s="47" t="s">
        <v>46</v>
      </c>
      <c r="AF618" s="48">
        <f>VLOOKUP($A618,'[3]Calculated Master'!$A:$P,13,FALSE)</f>
        <v>112543.48773058288</v>
      </c>
      <c r="AG618" s="49">
        <f>IF(F618&gt;0,VLOOKUP($A618,'[3]Calculated Master'!$A:$P,14,FALSE),"")</f>
        <v>49.266559810920157</v>
      </c>
      <c r="AH618" s="49" t="str">
        <f>IF(I618&gt;0,VLOOKUP($A618,'[3]Calculated Master'!$A:$P,15,FALSE),"")</f>
        <v/>
      </c>
      <c r="AI618" s="47" t="str">
        <f>VLOOKUP($A618,'[3]Master From ECAP'!$A:$AJ,35,FALSE)</f>
        <v>GREE</v>
      </c>
      <c r="AJ618" s="47" t="str">
        <f>VLOOKUP($A618,'[3]Master From ECAP'!$A:$AJ,36,FALSE)</f>
        <v>Outdoor Recreational Facilities</v>
      </c>
    </row>
    <row r="619" spans="1:36" ht="15">
      <c r="A619" s="46" t="s">
        <v>662</v>
      </c>
      <c r="B619" s="47" t="str">
        <f>VLOOKUP(VLOOKUP(A619,'[3]Calculated Master'!A:Z,2,FALSE),'[3]Conversion Factors'!A:C,2,FALSE)</f>
        <v>Other</v>
      </c>
      <c r="C619" s="47" t="str">
        <f>VLOOKUP($A619,'[3]Master From ECAP'!$A:$AJ,3,FALSE)</f>
        <v>7 Greystone Walk Dr</v>
      </c>
      <c r="D619" s="47" t="str">
        <f>VLOOKUP($A619,'[3]Master From ECAP'!$A:$AJ,4,FALSE)</f>
        <v>Etobicoke</v>
      </c>
      <c r="E619" s="47" t="str">
        <f>VLOOKUP($A619,'[3]Master From ECAP'!$A:$AJ,5,FALSE)</f>
        <v>M8V 4A5</v>
      </c>
      <c r="F619" s="47">
        <f>VLOOKUP($A619,'[3]Master From ECAP'!$A:$AJ,6,FALSE)</f>
        <v>117628</v>
      </c>
      <c r="G619" s="47" t="s">
        <v>53</v>
      </c>
      <c r="H619" s="47">
        <f>VLOOKUP($A619,'[3]Master From ECAP'!$A:$AJ,8,FALSE)</f>
        <v>100</v>
      </c>
      <c r="I619" s="47">
        <f>VLOOKUP($A619,'[3]Master From ECAP'!$A:$AJ,9,FALSE)</f>
        <v>0</v>
      </c>
      <c r="J619" s="47">
        <f>VLOOKUP($A619,'[3]Master From ECAP'!$A:$AJ,10,FALSE)</f>
        <v>4005.7690029999999</v>
      </c>
      <c r="K619" s="47" t="str">
        <f>VLOOKUP($A619,'[3]Master From ECAP'!$A:$AJ,11,FALSE)</f>
        <v>kWh</v>
      </c>
      <c r="L619" s="47">
        <f>VLOOKUP($A619,'[3]Master From ECAP'!$A:$AJ,12,FALSE)</f>
        <v>0</v>
      </c>
      <c r="M619" s="47" t="s">
        <v>46</v>
      </c>
      <c r="AF619" s="48">
        <f>VLOOKUP($A619,'[3]Calculated Master'!$A:$P,13,FALSE)</f>
        <v>160.23076011999999</v>
      </c>
      <c r="AG619" s="49">
        <f>IF(F619&gt;0,VLOOKUP($A619,'[3]Calculated Master'!$A:$P,14,FALSE),"")</f>
        <v>3.4054695257117178E-2</v>
      </c>
      <c r="AH619" s="49" t="str">
        <f>IF(I619&gt;0,VLOOKUP($A619,'[3]Calculated Master'!$A:$P,15,FALSE),"")</f>
        <v/>
      </c>
      <c r="AI619" s="47" t="str">
        <f>VLOOKUP($A619,'[3]Master From ECAP'!$A:$AJ,35,FALSE)</f>
        <v>7GREYS</v>
      </c>
      <c r="AJ619" s="47" t="str">
        <f>VLOOKUP($A619,'[3]Master From ECAP'!$A:$AJ,36,FALSE)</f>
        <v>Outdoor Recreational Facilities</v>
      </c>
    </row>
    <row r="620" spans="1:36" ht="15">
      <c r="A620" s="46" t="s">
        <v>663</v>
      </c>
      <c r="B620" s="47" t="str">
        <f>VLOOKUP(VLOOKUP(A620,'[3]Calculated Master'!A:Z,2,FALSE),'[3]Conversion Factors'!A:C,2,FALSE)</f>
        <v>Other</v>
      </c>
      <c r="C620" s="47" t="str">
        <f>VLOOKUP($A620,'[3]Master From ECAP'!$A:$AJ,3,FALSE)</f>
        <v>1 Gwendolen Cres</v>
      </c>
      <c r="D620" s="47" t="str">
        <f>VLOOKUP($A620,'[3]Master From ECAP'!$A:$AJ,4,FALSE)</f>
        <v>North York</v>
      </c>
      <c r="E620" s="47" t="str">
        <f>VLOOKUP($A620,'[3]Master From ECAP'!$A:$AJ,5,FALSE)</f>
        <v>M3A 3L6</v>
      </c>
      <c r="F620" s="47">
        <f>VLOOKUP($A620,'[3]Master From ECAP'!$A:$AJ,6,FALSE)</f>
        <v>1916</v>
      </c>
      <c r="G620" s="47" t="s">
        <v>53</v>
      </c>
      <c r="H620" s="47">
        <f>VLOOKUP($A620,'[3]Master From ECAP'!$A:$AJ,8,FALSE)</f>
        <v>100</v>
      </c>
      <c r="I620" s="47">
        <f>VLOOKUP($A620,'[3]Master From ECAP'!$A:$AJ,9,FALSE)</f>
        <v>0</v>
      </c>
      <c r="J620" s="47">
        <f>VLOOKUP($A620,'[3]Master From ECAP'!$A:$AJ,10,FALSE)</f>
        <v>43409.625711000001</v>
      </c>
      <c r="K620" s="47" t="str">
        <f>VLOOKUP($A620,'[3]Master From ECAP'!$A:$AJ,11,FALSE)</f>
        <v>kWh</v>
      </c>
      <c r="L620" s="47">
        <f>VLOOKUP($A620,'[3]Master From ECAP'!$A:$AJ,12,FALSE)</f>
        <v>0</v>
      </c>
      <c r="M620" s="47" t="s">
        <v>46</v>
      </c>
      <c r="AF620" s="48">
        <f>VLOOKUP($A620,'[3]Calculated Master'!$A:$P,13,FALSE)</f>
        <v>1736.38502844</v>
      </c>
      <c r="AG620" s="49">
        <f>IF(F620&gt;0,VLOOKUP($A620,'[3]Calculated Master'!$A:$P,14,FALSE),"")</f>
        <v>22.656475252839488</v>
      </c>
      <c r="AH620" s="49" t="str">
        <f>IF(I620&gt;0,VLOOKUP($A620,'[3]Calculated Master'!$A:$P,15,FALSE),"")</f>
        <v/>
      </c>
      <c r="AI620" s="47" t="str">
        <f>VLOOKUP($A620,'[3]Master From ECAP'!$A:$AJ,35,FALSE)</f>
        <v>GWDP</v>
      </c>
      <c r="AJ620" s="47" t="str">
        <f>VLOOKUP($A620,'[3]Master From ECAP'!$A:$AJ,36,FALSE)</f>
        <v>Outdoor Recreational Facilities</v>
      </c>
    </row>
    <row r="621" spans="1:36" ht="15">
      <c r="A621" s="46" t="s">
        <v>664</v>
      </c>
      <c r="B621" s="47" t="str">
        <f>VLOOKUP(VLOOKUP(A621,'[3]Calculated Master'!A:Z,2,FALSE),'[3]Conversion Factors'!A:C,2,FALSE)</f>
        <v>Other</v>
      </c>
      <c r="C621" s="47" t="str">
        <f>VLOOKUP($A621,'[3]Master From ECAP'!$A:$AJ,3,FALSE)</f>
        <v>31 McCowan Rd</v>
      </c>
      <c r="D621" s="47" t="str">
        <f>VLOOKUP($A621,'[3]Master From ECAP'!$A:$AJ,4,FALSE)</f>
        <v>Scarborough</v>
      </c>
      <c r="E621" s="47" t="str">
        <f>VLOOKUP($A621,'[3]Master From ECAP'!$A:$AJ,5,FALSE)</f>
        <v>M1M 3L7</v>
      </c>
      <c r="F621" s="47">
        <f>VLOOKUP($A621,'[3]Master From ECAP'!$A:$AJ,6,FALSE)</f>
        <v>3150</v>
      </c>
      <c r="G621" s="47" t="s">
        <v>53</v>
      </c>
      <c r="H621" s="47">
        <f>VLOOKUP($A621,'[3]Master From ECAP'!$A:$AJ,8,FALSE)</f>
        <v>100</v>
      </c>
      <c r="I621" s="47">
        <f>VLOOKUP($A621,'[3]Master From ECAP'!$A:$AJ,9,FALSE)</f>
        <v>0</v>
      </c>
      <c r="J621" s="47">
        <f>VLOOKUP($A621,'[3]Master From ECAP'!$A:$AJ,10,FALSE)</f>
        <v>10207.564335999999</v>
      </c>
      <c r="K621" s="47" t="str">
        <f>VLOOKUP($A621,'[3]Master From ECAP'!$A:$AJ,11,FALSE)</f>
        <v>kWh</v>
      </c>
      <c r="L621" s="47">
        <f>VLOOKUP($A621,'[3]Master From ECAP'!$A:$AJ,12,FALSE)</f>
        <v>0</v>
      </c>
      <c r="M621" s="47" t="s">
        <v>46</v>
      </c>
      <c r="AF621" s="48">
        <f>VLOOKUP($A621,'[3]Calculated Master'!$A:$P,13,FALSE)</f>
        <v>408.30257344</v>
      </c>
      <c r="AG621" s="49">
        <f>IF(F621&gt;0,VLOOKUP($A621,'[3]Calculated Master'!$A:$P,14,FALSE),"")</f>
        <v>3.240510116672402</v>
      </c>
      <c r="AH621" s="49" t="str">
        <f>IF(I621&gt;0,VLOOKUP($A621,'[3]Calculated Master'!$A:$P,15,FALSE),"")</f>
        <v/>
      </c>
      <c r="AI621" s="47" t="str">
        <f>VLOOKUP($A621,'[3]Master From ECAP'!$A:$AJ,35,FALSE)</f>
        <v>HALB</v>
      </c>
      <c r="AJ621" s="47" t="str">
        <f>VLOOKUP($A621,'[3]Master From ECAP'!$A:$AJ,36,FALSE)</f>
        <v>Outdoor Recreational Facilities</v>
      </c>
    </row>
    <row r="622" spans="1:36" ht="15">
      <c r="A622" s="46" t="s">
        <v>665</v>
      </c>
      <c r="B622" s="47" t="str">
        <f>VLOOKUP(VLOOKUP(A622,'[3]Calculated Master'!A:Z,2,FALSE),'[3]Conversion Factors'!A:C,2,FALSE)</f>
        <v>Other</v>
      </c>
      <c r="C622" s="47" t="str">
        <f>VLOOKUP($A622,'[3]Master From ECAP'!$A:$AJ,3,FALSE)</f>
        <v>0 Hanlans Pt</v>
      </c>
      <c r="D622" s="47" t="str">
        <f>VLOOKUP($A622,'[3]Master From ECAP'!$A:$AJ,4,FALSE)</f>
        <v>Toronto</v>
      </c>
      <c r="E622" s="47" t="str">
        <f>VLOOKUP($A622,'[3]Master From ECAP'!$A:$AJ,5,FALSE)</f>
        <v>M5V 1A1</v>
      </c>
      <c r="F622" s="47">
        <f>VLOOKUP($A622,'[3]Master From ECAP'!$A:$AJ,6,FALSE)</f>
        <v>7524</v>
      </c>
      <c r="G622" s="47" t="s">
        <v>53</v>
      </c>
      <c r="H622" s="47">
        <f>VLOOKUP($A622,'[3]Master From ECAP'!$A:$AJ,8,FALSE)</f>
        <v>100</v>
      </c>
      <c r="I622" s="47">
        <f>VLOOKUP($A622,'[3]Master From ECAP'!$A:$AJ,9,FALSE)</f>
        <v>0</v>
      </c>
      <c r="J622" s="47">
        <f>VLOOKUP($A622,'[3]Master From ECAP'!$A:$AJ,10,FALSE)</f>
        <v>305650.03938600002</v>
      </c>
      <c r="K622" s="47" t="str">
        <f>VLOOKUP($A622,'[3]Master From ECAP'!$A:$AJ,11,FALSE)</f>
        <v>kWh</v>
      </c>
      <c r="L622" s="47">
        <f>VLOOKUP($A622,'[3]Master From ECAP'!$A:$AJ,12,FALSE)</f>
        <v>0</v>
      </c>
      <c r="M622" s="47" t="s">
        <v>46</v>
      </c>
      <c r="AF622" s="48">
        <f>VLOOKUP($A622,'[3]Calculated Master'!$A:$P,13,FALSE)</f>
        <v>12226.001575440001</v>
      </c>
      <c r="AG622" s="49">
        <f>IF(F622&gt;0,VLOOKUP($A622,'[3]Calculated Master'!$A:$P,14,FALSE),"")</f>
        <v>40.62351314830287</v>
      </c>
      <c r="AH622" s="49" t="str">
        <f>IF(I622&gt;0,VLOOKUP($A622,'[3]Calculated Master'!$A:$P,15,FALSE),"")</f>
        <v/>
      </c>
      <c r="AI622" s="47" t="str">
        <f>VLOOKUP($A622,'[3]Master From ECAP'!$A:$AJ,35,FALSE)</f>
        <v>HPB</v>
      </c>
      <c r="AJ622" s="47" t="str">
        <f>VLOOKUP($A622,'[3]Master From ECAP'!$A:$AJ,36,FALSE)</f>
        <v>Outdoor Recreational Facilities</v>
      </c>
    </row>
    <row r="623" spans="1:36" ht="15">
      <c r="A623" s="46" t="s">
        <v>666</v>
      </c>
      <c r="B623" s="47" t="str">
        <f>VLOOKUP(VLOOKUP(A623,'[3]Calculated Master'!A:Z,2,FALSE),'[3]Conversion Factors'!A:C,2,FALSE)</f>
        <v>Other</v>
      </c>
      <c r="C623" s="47" t="str">
        <f>VLOOKUP($A623,'[3]Master From ECAP'!$A:$AJ,3,FALSE)</f>
        <v>21A Queens Quay W</v>
      </c>
      <c r="D623" s="47" t="str">
        <f>VLOOKUP($A623,'[3]Master From ECAP'!$A:$AJ,4,FALSE)</f>
        <v>Toronto</v>
      </c>
      <c r="E623" s="47" t="str">
        <f>VLOOKUP($A623,'[3]Master From ECAP'!$A:$AJ,5,FALSE)</f>
        <v>M5J 2V3</v>
      </c>
      <c r="F623" s="47">
        <f>VLOOKUP($A623,'[3]Master From ECAP'!$A:$AJ,6,FALSE)</f>
        <v>829</v>
      </c>
      <c r="G623" s="47" t="s">
        <v>53</v>
      </c>
      <c r="H623" s="47">
        <f>VLOOKUP($A623,'[3]Master From ECAP'!$A:$AJ,8,FALSE)</f>
        <v>100</v>
      </c>
      <c r="I623" s="47">
        <f>VLOOKUP($A623,'[3]Master From ECAP'!$A:$AJ,9,FALSE)</f>
        <v>0</v>
      </c>
      <c r="J623" s="47">
        <f>VLOOKUP($A623,'[3]Master From ECAP'!$A:$AJ,10,FALSE)</f>
        <v>57664.863858000004</v>
      </c>
      <c r="K623" s="47" t="str">
        <f>VLOOKUP($A623,'[3]Master From ECAP'!$A:$AJ,11,FALSE)</f>
        <v>kWh</v>
      </c>
      <c r="L623" s="47">
        <f>VLOOKUP($A623,'[3]Master From ECAP'!$A:$AJ,12,FALSE)</f>
        <v>0</v>
      </c>
      <c r="M623" s="47" t="s">
        <v>46</v>
      </c>
      <c r="AF623" s="48">
        <f>VLOOKUP($A623,'[3]Calculated Master'!$A:$P,13,FALSE)</f>
        <v>2306.59455432</v>
      </c>
      <c r="AG623" s="49">
        <f>IF(F623&gt;0,VLOOKUP($A623,'[3]Calculated Master'!$A:$P,14,FALSE),"")</f>
        <v>69.559836101647861</v>
      </c>
      <c r="AH623" s="49" t="str">
        <f>IF(I623&gt;0,VLOOKUP($A623,'[3]Calculated Master'!$A:$P,15,FALSE),"")</f>
        <v/>
      </c>
      <c r="AI623" s="47" t="str">
        <f>VLOOKUP($A623,'[3]Master From ECAP'!$A:$AJ,35,FALSE)</f>
        <v>HSWR</v>
      </c>
      <c r="AJ623" s="47" t="str">
        <f>VLOOKUP($A623,'[3]Master From ECAP'!$A:$AJ,36,FALSE)</f>
        <v>Outdoor Recreational Facilities</v>
      </c>
    </row>
    <row r="624" spans="1:36" ht="15">
      <c r="A624" s="46" t="s">
        <v>667</v>
      </c>
      <c r="B624" s="47" t="str">
        <f>VLOOKUP(VLOOKUP(A624,'[3]Calculated Master'!A:Z,2,FALSE),'[3]Conversion Factors'!A:C,2,FALSE)</f>
        <v>Other</v>
      </c>
      <c r="C624" s="47" t="str">
        <f>VLOOKUP($A624,'[3]Master From ECAP'!$A:$AJ,3,FALSE)</f>
        <v>170 Torresdale Ave</v>
      </c>
      <c r="D624" s="47" t="str">
        <f>VLOOKUP($A624,'[3]Master From ECAP'!$A:$AJ,4,FALSE)</f>
        <v>North York</v>
      </c>
      <c r="E624" s="47" t="str">
        <f>VLOOKUP($A624,'[3]Master From ECAP'!$A:$AJ,5,FALSE)</f>
        <v>M2R 3E3</v>
      </c>
      <c r="F624" s="47">
        <f>VLOOKUP($A624,'[3]Master From ECAP'!$A:$AJ,6,FALSE)</f>
        <v>212318</v>
      </c>
      <c r="G624" s="47" t="s">
        <v>53</v>
      </c>
      <c r="H624" s="47">
        <f>VLOOKUP($A624,'[3]Master From ECAP'!$A:$AJ,8,FALSE)</f>
        <v>100</v>
      </c>
      <c r="I624" s="47">
        <f>VLOOKUP($A624,'[3]Master From ECAP'!$A:$AJ,9,FALSE)</f>
        <v>0</v>
      </c>
      <c r="J624" s="47">
        <f>VLOOKUP($A624,'[3]Master From ECAP'!$A:$AJ,10,FALSE)</f>
        <v>670.45176900000001</v>
      </c>
      <c r="K624" s="47" t="str">
        <f>VLOOKUP($A624,'[3]Master From ECAP'!$A:$AJ,11,FALSE)</f>
        <v>kWh</v>
      </c>
      <c r="L624" s="47">
        <f>VLOOKUP($A624,'[3]Master From ECAP'!$A:$AJ,12,FALSE)</f>
        <v>0</v>
      </c>
      <c r="M624" s="47" t="s">
        <v>46</v>
      </c>
      <c r="AF624" s="48">
        <f>VLOOKUP($A624,'[3]Calculated Master'!$A:$P,13,FALSE)</f>
        <v>26.818070760000001</v>
      </c>
      <c r="AG624" s="49">
        <f>IF(F624&gt;0,VLOOKUP($A624,'[3]Calculated Master'!$A:$P,14,FALSE),"")</f>
        <v>3.1577848441914367E-3</v>
      </c>
      <c r="AH624" s="49" t="str">
        <f>IF(I624&gt;0,VLOOKUP($A624,'[3]Calculated Master'!$A:$P,15,FALSE),"")</f>
        <v/>
      </c>
      <c r="AI624" s="47" t="str">
        <f>VLOOKUP($A624,'[3]Master From ECAP'!$A:$AJ,35,FALSE)</f>
        <v>HARRY</v>
      </c>
      <c r="AJ624" s="47" t="str">
        <f>VLOOKUP($A624,'[3]Master From ECAP'!$A:$AJ,36,FALSE)</f>
        <v>Outdoor Recreational Facilities</v>
      </c>
    </row>
    <row r="625" spans="1:36" ht="15">
      <c r="A625" s="46" t="s">
        <v>668</v>
      </c>
      <c r="B625" s="47" t="str">
        <f>VLOOKUP(VLOOKUP(A625,'[3]Calculated Master'!A:Z,2,FALSE),'[3]Conversion Factors'!A:C,2,FALSE)</f>
        <v>Other</v>
      </c>
      <c r="C625" s="47" t="str">
        <f>VLOOKUP($A625,'[3]Master From ECAP'!$A:$AJ,3,FALSE)</f>
        <v>15 Havenbrook Blvd</v>
      </c>
      <c r="D625" s="47" t="str">
        <f>VLOOKUP($A625,'[3]Master From ECAP'!$A:$AJ,4,FALSE)</f>
        <v>North York</v>
      </c>
      <c r="E625" s="47" t="str">
        <f>VLOOKUP($A625,'[3]Master From ECAP'!$A:$AJ,5,FALSE)</f>
        <v>M2J 1A3</v>
      </c>
      <c r="F625" s="47">
        <f>VLOOKUP($A625,'[3]Master From ECAP'!$A:$AJ,6,FALSE)</f>
        <v>1916</v>
      </c>
      <c r="G625" s="47" t="s">
        <v>53</v>
      </c>
      <c r="H625" s="47">
        <f>VLOOKUP($A625,'[3]Master From ECAP'!$A:$AJ,8,FALSE)</f>
        <v>100</v>
      </c>
      <c r="I625" s="47">
        <f>VLOOKUP($A625,'[3]Master From ECAP'!$A:$AJ,9,FALSE)</f>
        <v>0</v>
      </c>
      <c r="J625" s="47">
        <f>VLOOKUP($A625,'[3]Master From ECAP'!$A:$AJ,10,FALSE)</f>
        <v>36801.928455000001</v>
      </c>
      <c r="K625" s="47" t="str">
        <f>VLOOKUP($A625,'[3]Master From ECAP'!$A:$AJ,11,FALSE)</f>
        <v>kWh</v>
      </c>
      <c r="L625" s="47">
        <f>VLOOKUP($A625,'[3]Master From ECAP'!$A:$AJ,12,FALSE)</f>
        <v>0</v>
      </c>
      <c r="M625" s="47" t="s">
        <v>46</v>
      </c>
      <c r="AF625" s="48">
        <f>VLOOKUP($A625,'[3]Calculated Master'!$A:$P,13,FALSE)</f>
        <v>1472.0771382</v>
      </c>
      <c r="AG625" s="49">
        <f>IF(F625&gt;0,VLOOKUP($A625,'[3]Calculated Master'!$A:$P,14,FALSE),"")</f>
        <v>19.207767117102591</v>
      </c>
      <c r="AH625" s="49" t="str">
        <f>IF(I625&gt;0,VLOOKUP($A625,'[3]Calculated Master'!$A:$P,15,FALSE),"")</f>
        <v/>
      </c>
      <c r="AI625" s="47" t="str">
        <f>VLOOKUP($A625,'[3]Master From ECAP'!$A:$AJ,35,FALSE)</f>
        <v>HBP</v>
      </c>
      <c r="AJ625" s="47" t="str">
        <f>VLOOKUP($A625,'[3]Master From ECAP'!$A:$AJ,36,FALSE)</f>
        <v>Outdoor Recreational Facilities</v>
      </c>
    </row>
    <row r="626" spans="1:36" ht="15">
      <c r="A626" s="46" t="s">
        <v>669</v>
      </c>
      <c r="B626" s="47" t="str">
        <f>VLOOKUP(VLOOKUP(A626,'[3]Calculated Master'!A:Z,2,FALSE),'[3]Conversion Factors'!A:C,2,FALSE)</f>
        <v>Other</v>
      </c>
      <c r="C626" s="47" t="str">
        <f>VLOOKUP($A626,'[3]Master From ECAP'!$A:$AJ,3,FALSE)</f>
        <v>160 Rosedale Valley Rd</v>
      </c>
      <c r="D626" s="47" t="str">
        <f>VLOOKUP($A626,'[3]Master From ECAP'!$A:$AJ,4,FALSE)</f>
        <v>Toronto</v>
      </c>
      <c r="E626" s="47" t="str">
        <f>VLOOKUP($A626,'[3]Master From ECAP'!$A:$AJ,5,FALSE)</f>
        <v>M4W 3M4</v>
      </c>
      <c r="F626" s="47">
        <f>VLOOKUP($A626,'[3]Master From ECAP'!$A:$AJ,6,FALSE)</f>
        <v>1</v>
      </c>
      <c r="G626" s="47" t="s">
        <v>53</v>
      </c>
      <c r="H626" s="47">
        <f>VLOOKUP($A626,'[3]Master From ECAP'!$A:$AJ,8,FALSE)</f>
        <v>100</v>
      </c>
      <c r="I626" s="47">
        <f>VLOOKUP($A626,'[3]Master From ECAP'!$A:$AJ,9,FALSE)</f>
        <v>0</v>
      </c>
      <c r="J626" s="47">
        <f>VLOOKUP($A626,'[3]Master From ECAP'!$A:$AJ,10,FALSE)</f>
        <v>6362.5583079999997</v>
      </c>
      <c r="K626" s="47" t="str">
        <f>VLOOKUP($A626,'[3]Master From ECAP'!$A:$AJ,11,FALSE)</f>
        <v>kWh</v>
      </c>
      <c r="L626" s="47">
        <f>VLOOKUP($A626,'[3]Master From ECAP'!$A:$AJ,12,FALSE)</f>
        <v>0</v>
      </c>
      <c r="M626" s="47" t="s">
        <v>46</v>
      </c>
      <c r="AF626" s="48">
        <f>VLOOKUP($A626,'[3]Calculated Master'!$A:$P,13,FALSE)</f>
        <v>254.50233231999999</v>
      </c>
      <c r="AG626" s="49">
        <f>IF(F626&gt;0,VLOOKUP($A626,'[3]Calculated Master'!$A:$P,14,FALSE),"")</f>
        <v>6362.5848186596168</v>
      </c>
      <c r="AH626" s="49" t="str">
        <f>IF(I626&gt;0,VLOOKUP($A626,'[3]Calculated Master'!$A:$P,15,FALSE),"")</f>
        <v/>
      </c>
      <c r="AI626" s="47" t="str">
        <f>VLOOKUP($A626,'[3]Master From ECAP'!$A:$AJ,35,FALSE)</f>
        <v>HZDP</v>
      </c>
      <c r="AJ626" s="47" t="str">
        <f>VLOOKUP($A626,'[3]Master From ECAP'!$A:$AJ,36,FALSE)</f>
        <v>Outdoor Recreational Facilities</v>
      </c>
    </row>
    <row r="627" spans="1:36" ht="15">
      <c r="A627" s="46" t="s">
        <v>670</v>
      </c>
      <c r="B627" s="47" t="str">
        <f>VLOOKUP(VLOOKUP(A627,'[3]Calculated Master'!A:Z,2,FALSE),'[3]Conversion Factors'!A:C,2,FALSE)</f>
        <v>Other</v>
      </c>
      <c r="C627" s="47" t="str">
        <f>VLOOKUP($A627,'[3]Master From ECAP'!$A:$AJ,3,FALSE)</f>
        <v>50 Hendon Ave</v>
      </c>
      <c r="D627" s="47" t="str">
        <f>VLOOKUP($A627,'[3]Master From ECAP'!$A:$AJ,4,FALSE)</f>
        <v>North York</v>
      </c>
      <c r="E627" s="47" t="str">
        <f>VLOOKUP($A627,'[3]Master From ECAP'!$A:$AJ,5,FALSE)</f>
        <v>M2M 1A2</v>
      </c>
      <c r="F627" s="47">
        <f>VLOOKUP($A627,'[3]Master From ECAP'!$A:$AJ,6,FALSE)</f>
        <v>2056</v>
      </c>
      <c r="G627" s="47" t="s">
        <v>53</v>
      </c>
      <c r="H627" s="47">
        <f>VLOOKUP($A627,'[3]Master From ECAP'!$A:$AJ,8,FALSE)</f>
        <v>100</v>
      </c>
      <c r="I627" s="47">
        <f>VLOOKUP($A627,'[3]Master From ECAP'!$A:$AJ,9,FALSE)</f>
        <v>0</v>
      </c>
      <c r="J627" s="47">
        <f>VLOOKUP($A627,'[3]Master From ECAP'!$A:$AJ,10,FALSE)</f>
        <v>61919.085176000001</v>
      </c>
      <c r="K627" s="47" t="str">
        <f>VLOOKUP($A627,'[3]Master From ECAP'!$A:$AJ,11,FALSE)</f>
        <v>kWh</v>
      </c>
      <c r="L627" s="47">
        <f>VLOOKUP($A627,'[3]Master From ECAP'!$A:$AJ,12,FALSE)</f>
        <v>99</v>
      </c>
      <c r="M627" s="47" t="s">
        <v>46</v>
      </c>
      <c r="AF627" s="48">
        <f>VLOOKUP($A627,'[3]Calculated Master'!$A:$P,13,FALSE)</f>
        <v>2664.8327170399998</v>
      </c>
      <c r="AG627" s="49">
        <f>IF(F627&gt;0,VLOOKUP($A627,'[3]Calculated Master'!$A:$P,14,FALSE),"")</f>
        <v>30.624737948846608</v>
      </c>
      <c r="AH627" s="49" t="str">
        <f>IF(I627&gt;0,VLOOKUP($A627,'[3]Calculated Master'!$A:$P,15,FALSE),"")</f>
        <v/>
      </c>
      <c r="AI627" s="47" t="str">
        <f>VLOOKUP($A627,'[3]Master From ECAP'!$A:$AJ,35,FALSE)</f>
        <v>HDTC</v>
      </c>
      <c r="AJ627" s="47" t="str">
        <f>VLOOKUP($A627,'[3]Master From ECAP'!$A:$AJ,36,FALSE)</f>
        <v>Outdoor Recreational Facilities</v>
      </c>
    </row>
    <row r="628" spans="1:36" ht="15">
      <c r="A628" s="46" t="s">
        <v>671</v>
      </c>
      <c r="B628" s="47" t="str">
        <f>VLOOKUP(VLOOKUP(A628,'[3]Calculated Master'!A:Z,2,FALSE),'[3]Conversion Factors'!A:C,2,FALSE)</f>
        <v>Other</v>
      </c>
      <c r="C628" s="47" t="str">
        <f>VLOOKUP($A628,'[3]Master From ECAP'!$A:$AJ,3,FALSE)</f>
        <v>100 Hickory Tree Rd</v>
      </c>
      <c r="D628" s="47" t="str">
        <f>VLOOKUP($A628,'[3]Master From ECAP'!$A:$AJ,4,FALSE)</f>
        <v>Toronto</v>
      </c>
      <c r="E628" s="47" t="str">
        <f>VLOOKUP($A628,'[3]Master From ECAP'!$A:$AJ,5,FALSE)</f>
        <v>M6N 3W4</v>
      </c>
      <c r="F628" s="47">
        <f>VLOOKUP($A628,'[3]Master From ECAP'!$A:$AJ,6,FALSE)</f>
        <v>1</v>
      </c>
      <c r="G628" s="47" t="s">
        <v>53</v>
      </c>
      <c r="H628" s="47">
        <f>VLOOKUP($A628,'[3]Master From ECAP'!$A:$AJ,8,FALSE)</f>
        <v>100</v>
      </c>
      <c r="I628" s="47">
        <f>VLOOKUP($A628,'[3]Master From ECAP'!$A:$AJ,9,FALSE)</f>
        <v>0</v>
      </c>
      <c r="J628" s="47">
        <f>VLOOKUP($A628,'[3]Master From ECAP'!$A:$AJ,10,FALSE)</f>
        <v>16876.093785999998</v>
      </c>
      <c r="K628" s="47" t="str">
        <f>VLOOKUP($A628,'[3]Master From ECAP'!$A:$AJ,11,FALSE)</f>
        <v>kWh</v>
      </c>
      <c r="L628" s="47">
        <f>VLOOKUP($A628,'[3]Master From ECAP'!$A:$AJ,12,FALSE)</f>
        <v>0</v>
      </c>
      <c r="M628" s="47" t="s">
        <v>46</v>
      </c>
      <c r="AF628" s="48">
        <f>VLOOKUP($A628,'[3]Calculated Master'!$A:$P,13,FALSE)</f>
        <v>675.04375143999994</v>
      </c>
      <c r="AG628" s="49">
        <f>IF(F628&gt;0,VLOOKUP($A628,'[3]Calculated Master'!$A:$P,14,FALSE),"")</f>
        <v>16876.164103057439</v>
      </c>
      <c r="AH628" s="49" t="str">
        <f>IF(I628&gt;0,VLOOKUP($A628,'[3]Calculated Master'!$A:$P,15,FALSE),"")</f>
        <v/>
      </c>
      <c r="AI628" s="47" t="str">
        <f>VLOOKUP($A628,'[3]Master From ECAP'!$A:$AJ,35,FALSE)</f>
        <v>HICKOR</v>
      </c>
      <c r="AJ628" s="47" t="str">
        <f>VLOOKUP($A628,'[3]Master From ECAP'!$A:$AJ,36,FALSE)</f>
        <v>Outdoor Recreational Facilities</v>
      </c>
    </row>
    <row r="629" spans="1:36" ht="15">
      <c r="A629" s="46" t="s">
        <v>672</v>
      </c>
      <c r="B629" s="47" t="str">
        <f>VLOOKUP(VLOOKUP(A629,'[3]Calculated Master'!A:Z,2,FALSE),'[3]Conversion Factors'!A:C,2,FALSE)</f>
        <v>Other</v>
      </c>
      <c r="C629" s="47" t="str">
        <f>VLOOKUP($A629,'[3]Master From ECAP'!$A:$AJ,3,FALSE)</f>
        <v>100 Hickory Tree Road</v>
      </c>
      <c r="D629" s="47" t="str">
        <f>VLOOKUP($A629,'[3]Master From ECAP'!$A:$AJ,4,FALSE)</f>
        <v>Toronto</v>
      </c>
      <c r="E629" s="47" t="str">
        <f>VLOOKUP($A629,'[3]Master From ECAP'!$A:$AJ,5,FALSE)</f>
        <v>M9N 1H7</v>
      </c>
      <c r="F629" s="47">
        <f>VLOOKUP($A629,'[3]Master From ECAP'!$A:$AJ,6,FALSE)</f>
        <v>1</v>
      </c>
      <c r="G629" s="47" t="s">
        <v>53</v>
      </c>
      <c r="H629" s="47">
        <f>VLOOKUP($A629,'[3]Master From ECAP'!$A:$AJ,8,FALSE)</f>
        <v>100</v>
      </c>
      <c r="I629" s="47">
        <f>VLOOKUP($A629,'[3]Master From ECAP'!$A:$AJ,9,FALSE)</f>
        <v>0</v>
      </c>
      <c r="J629" s="47">
        <f>VLOOKUP($A629,'[3]Master From ECAP'!$A:$AJ,10,FALSE)</f>
        <v>65006.907536000006</v>
      </c>
      <c r="K629" s="47" t="str">
        <f>VLOOKUP($A629,'[3]Master From ECAP'!$A:$AJ,11,FALSE)</f>
        <v>kWh</v>
      </c>
      <c r="L629" s="47">
        <f>VLOOKUP($A629,'[3]Master From ECAP'!$A:$AJ,12,FALSE)</f>
        <v>0</v>
      </c>
      <c r="M629" s="47" t="s">
        <v>46</v>
      </c>
      <c r="AF629" s="48">
        <f>VLOOKUP($A629,'[3]Calculated Master'!$A:$P,13,FALSE)</f>
        <v>2600.2763014400002</v>
      </c>
      <c r="AG629" s="49">
        <f>IF(F629&gt;0,VLOOKUP($A629,'[3]Calculated Master'!$A:$P,14,FALSE),"")</f>
        <v>65007.178398114738</v>
      </c>
      <c r="AH629" s="49" t="str">
        <f>IF(I629&gt;0,VLOOKUP($A629,'[3]Calculated Master'!$A:$P,15,FALSE),"")</f>
        <v/>
      </c>
      <c r="AI629" s="47" t="str">
        <f>VLOOKUP($A629,'[3]Master From ECAP'!$A:$AJ,35,FALSE)</f>
        <v>HTLF</v>
      </c>
      <c r="AJ629" s="47" t="str">
        <f>VLOOKUP($A629,'[3]Master From ECAP'!$A:$AJ,36,FALSE)</f>
        <v>Outdoor Recreational Facilities</v>
      </c>
    </row>
    <row r="630" spans="1:36" ht="15">
      <c r="A630" s="46" t="s">
        <v>673</v>
      </c>
      <c r="B630" s="47" t="str">
        <f>VLOOKUP(VLOOKUP(A630,'[3]Calculated Master'!A:Z,2,FALSE),'[3]Conversion Factors'!A:C,2,FALSE)</f>
        <v>Other</v>
      </c>
      <c r="C630" s="47" t="str">
        <f>VLOOKUP($A630,'[3]Master From ECAP'!$A:$AJ,3,FALSE)</f>
        <v>1 Audley Av Rr</v>
      </c>
      <c r="D630" s="47" t="str">
        <f>VLOOKUP($A630,'[3]Master From ECAP'!$A:$AJ,4,FALSE)</f>
        <v>Toronto</v>
      </c>
      <c r="E630" s="47" t="str">
        <f>VLOOKUP($A630,'[3]Master From ECAP'!$A:$AJ,5,FALSE)</f>
        <v>M4M 1P5</v>
      </c>
      <c r="F630" s="47">
        <f>VLOOKUP($A630,'[3]Master From ECAP'!$A:$AJ,6,FALSE)</f>
        <v>194</v>
      </c>
      <c r="G630" s="47" t="s">
        <v>53</v>
      </c>
      <c r="H630" s="47">
        <f>VLOOKUP($A630,'[3]Master From ECAP'!$A:$AJ,8,FALSE)</f>
        <v>100</v>
      </c>
      <c r="I630" s="47">
        <f>VLOOKUP($A630,'[3]Master From ECAP'!$A:$AJ,9,FALSE)</f>
        <v>0</v>
      </c>
      <c r="J630" s="47">
        <f>VLOOKUP($A630,'[3]Master From ECAP'!$A:$AJ,10,FALSE)</f>
        <v>2533.0208950000001</v>
      </c>
      <c r="K630" s="47" t="str">
        <f>VLOOKUP($A630,'[3]Master From ECAP'!$A:$AJ,11,FALSE)</f>
        <v>kWh</v>
      </c>
      <c r="L630" s="47">
        <f>VLOOKUP($A630,'[3]Master From ECAP'!$A:$AJ,12,FALSE)</f>
        <v>0</v>
      </c>
      <c r="M630" s="47" t="s">
        <v>46</v>
      </c>
      <c r="AF630" s="48">
        <f>VLOOKUP($A630,'[3]Calculated Master'!$A:$P,13,FALSE)</f>
        <v>101.32083580000001</v>
      </c>
      <c r="AG630" s="49">
        <f>IF(F630&gt;0,VLOOKUP($A630,'[3]Calculated Master'!$A:$P,14,FALSE),"")</f>
        <v>13.05686314048314</v>
      </c>
      <c r="AH630" s="49" t="str">
        <f>IF(I630&gt;0,VLOOKUP($A630,'[3]Calculated Master'!$A:$P,15,FALSE),"")</f>
        <v/>
      </c>
      <c r="AI630" s="47" t="str">
        <f>VLOOKUP($A630,'[3]Master From ECAP'!$A:$AJ,35,FALSE)</f>
        <v>HDWP</v>
      </c>
      <c r="AJ630" s="47" t="str">
        <f>VLOOKUP($A630,'[3]Master From ECAP'!$A:$AJ,36,FALSE)</f>
        <v>Outdoor Recreational Facilities</v>
      </c>
    </row>
    <row r="631" spans="1:36" ht="15">
      <c r="A631" s="46" t="s">
        <v>674</v>
      </c>
      <c r="B631" s="47" t="str">
        <f>VLOOKUP(VLOOKUP(A631,'[3]Calculated Master'!A:Z,2,FALSE),'[3]Conversion Factors'!A:C,2,FALSE)</f>
        <v>Other</v>
      </c>
      <c r="C631" s="47" t="str">
        <f>VLOOKUP($A631,'[3]Master From ECAP'!$A:$AJ,3,FALSE)</f>
        <v>0 Colborne Lodge Dr</v>
      </c>
      <c r="D631" s="47" t="str">
        <f>VLOOKUP($A631,'[3]Master From ECAP'!$A:$AJ,4,FALSE)</f>
        <v>Toronto</v>
      </c>
      <c r="E631" s="47" t="str">
        <f>VLOOKUP($A631,'[3]Master From ECAP'!$A:$AJ,5,FALSE)</f>
        <v>M6R 2Z3</v>
      </c>
      <c r="F631" s="47">
        <f>VLOOKUP($A631,'[3]Master From ECAP'!$A:$AJ,6,FALSE)</f>
        <v>13</v>
      </c>
      <c r="G631" s="47" t="s">
        <v>53</v>
      </c>
      <c r="H631" s="47">
        <f>VLOOKUP($A631,'[3]Master From ECAP'!$A:$AJ,8,FALSE)</f>
        <v>100</v>
      </c>
      <c r="I631" s="47">
        <f>VLOOKUP($A631,'[3]Master From ECAP'!$A:$AJ,9,FALSE)</f>
        <v>0</v>
      </c>
      <c r="J631" s="47">
        <f>VLOOKUP($A631,'[3]Master From ECAP'!$A:$AJ,10,FALSE)</f>
        <v>456861.81372199999</v>
      </c>
      <c r="K631" s="47" t="str">
        <f>VLOOKUP($A631,'[3]Master From ECAP'!$A:$AJ,11,FALSE)</f>
        <v>kWh</v>
      </c>
      <c r="L631" s="47">
        <f>VLOOKUP($A631,'[3]Master From ECAP'!$A:$AJ,12,FALSE)</f>
        <v>25899.082513999998</v>
      </c>
      <c r="M631" s="47" t="s">
        <v>46</v>
      </c>
      <c r="AF631" s="48">
        <f>VLOOKUP($A631,'[3]Calculated Master'!$A:$P,13,FALSE)</f>
        <v>67474.700609900654</v>
      </c>
      <c r="AG631" s="49">
        <f>IF(F631&gt;0,VLOOKUP($A631,'[3]Calculated Master'!$A:$P,14,FALSE),"")</f>
        <v>56174.908037593399</v>
      </c>
      <c r="AH631" s="49" t="str">
        <f>IF(I631&gt;0,VLOOKUP($A631,'[3]Calculated Master'!$A:$P,15,FALSE),"")</f>
        <v/>
      </c>
      <c r="AI631" s="47" t="str">
        <f>VLOOKUP($A631,'[3]Master From ECAP'!$A:$AJ,35,FALSE)</f>
        <v>HIP</v>
      </c>
      <c r="AJ631" s="47" t="str">
        <f>VLOOKUP($A631,'[3]Master From ECAP'!$A:$AJ,36,FALSE)</f>
        <v>Outdoor Recreational Facilities</v>
      </c>
    </row>
    <row r="632" spans="1:36" ht="15">
      <c r="A632" s="46" t="s">
        <v>675</v>
      </c>
      <c r="B632" s="47" t="str">
        <f>VLOOKUP(VLOOKUP(A632,'[3]Calculated Master'!A:Z,2,FALSE),'[3]Conversion Factors'!A:C,2,FALSE)</f>
        <v>Other</v>
      </c>
      <c r="C632" s="47" t="str">
        <f>VLOOKUP($A632,'[3]Master From ECAP'!$A:$AJ,3,FALSE)</f>
        <v>0 Colborne Lodge Dr</v>
      </c>
      <c r="D632" s="47" t="str">
        <f>VLOOKUP($A632,'[3]Master From ECAP'!$A:$AJ,4,FALSE)</f>
        <v>Toronto</v>
      </c>
      <c r="E632" s="47" t="str">
        <f>VLOOKUP($A632,'[3]Master From ECAP'!$A:$AJ,5,FALSE)</f>
        <v>M6R 2Z3</v>
      </c>
      <c r="F632" s="47">
        <f>VLOOKUP($A632,'[3]Master From ECAP'!$A:$AJ,6,FALSE)</f>
        <v>1</v>
      </c>
      <c r="G632" s="47" t="s">
        <v>53</v>
      </c>
      <c r="H632" s="47">
        <f>VLOOKUP($A632,'[3]Master From ECAP'!$A:$AJ,8,FALSE)</f>
        <v>100</v>
      </c>
      <c r="I632" s="47">
        <f>VLOOKUP($A632,'[3]Master From ECAP'!$A:$AJ,9,FALSE)</f>
        <v>0</v>
      </c>
      <c r="J632" s="47">
        <f>VLOOKUP($A632,'[3]Master From ECAP'!$A:$AJ,10,FALSE)</f>
        <v>362417.17006999999</v>
      </c>
      <c r="K632" s="47" t="str">
        <f>VLOOKUP($A632,'[3]Master From ECAP'!$A:$AJ,11,FALSE)</f>
        <v>kWh</v>
      </c>
      <c r="L632" s="47">
        <f>VLOOKUP($A632,'[3]Master From ECAP'!$A:$AJ,12,FALSE)</f>
        <v>0</v>
      </c>
      <c r="M632" s="47" t="s">
        <v>46</v>
      </c>
      <c r="AF632" s="48">
        <f>VLOOKUP($A632,'[3]Calculated Master'!$A:$P,13,FALSE)</f>
        <v>14496.686802800001</v>
      </c>
      <c r="AG632" s="49">
        <f>IF(F632&gt;0,VLOOKUP($A632,'[3]Calculated Master'!$A:$P,14,FALSE),"")</f>
        <v>362418.68014154193</v>
      </c>
      <c r="AH632" s="49" t="str">
        <f>IF(I632&gt;0,VLOOKUP($A632,'[3]Calculated Master'!$A:$P,15,FALSE),"")</f>
        <v/>
      </c>
      <c r="AI632" s="47" t="str">
        <f>VLOOKUP($A632,'[3]Master From ECAP'!$A:$AJ,35,FALSE)</f>
        <v>HPIR</v>
      </c>
      <c r="AJ632" s="47" t="str">
        <f>VLOOKUP($A632,'[3]Master From ECAP'!$A:$AJ,36,FALSE)</f>
        <v>Outdoor Recreational Facilities</v>
      </c>
    </row>
    <row r="633" spans="1:36" ht="15">
      <c r="A633" s="46" t="s">
        <v>676</v>
      </c>
      <c r="B633" s="47" t="str">
        <f>VLOOKUP(VLOOKUP(A633,'[3]Calculated Master'!A:Z,2,FALSE),'[3]Conversion Factors'!A:C,2,FALSE)</f>
        <v>Other</v>
      </c>
      <c r="C633" s="47" t="str">
        <f>VLOOKUP($A633,'[3]Master From ECAP'!$A:$AJ,3,FALSE)</f>
        <v>430 Parkside Dr</v>
      </c>
      <c r="D633" s="47" t="str">
        <f>VLOOKUP($A633,'[3]Master From ECAP'!$A:$AJ,4,FALSE)</f>
        <v>Toronto</v>
      </c>
      <c r="E633" s="47" t="str">
        <f>VLOOKUP($A633,'[3]Master From ECAP'!$A:$AJ,5,FALSE)</f>
        <v>M6R 2Z3</v>
      </c>
      <c r="F633" s="47">
        <f>VLOOKUP($A633,'[3]Master From ECAP'!$A:$AJ,6,FALSE)</f>
        <v>1</v>
      </c>
      <c r="G633" s="47" t="s">
        <v>53</v>
      </c>
      <c r="H633" s="47">
        <f>VLOOKUP($A633,'[3]Master From ECAP'!$A:$AJ,8,FALSE)</f>
        <v>100</v>
      </c>
      <c r="I633" s="47">
        <f>VLOOKUP($A633,'[3]Master From ECAP'!$A:$AJ,9,FALSE)</f>
        <v>0</v>
      </c>
      <c r="J633" s="47">
        <f>VLOOKUP($A633,'[3]Master From ECAP'!$A:$AJ,10,FALSE)</f>
        <v>60064.806539000005</v>
      </c>
      <c r="K633" s="47" t="str">
        <f>VLOOKUP($A633,'[3]Master From ECAP'!$A:$AJ,11,FALSE)</f>
        <v>kWh</v>
      </c>
      <c r="L633" s="47">
        <f>VLOOKUP($A633,'[3]Master From ECAP'!$A:$AJ,12,FALSE)</f>
        <v>7274.2843549999998</v>
      </c>
      <c r="M633" s="47" t="s">
        <v>46</v>
      </c>
      <c r="AF633" s="48">
        <f>VLOOKUP($A633,'[3]Calculated Master'!$A:$P,13,FALSE)</f>
        <v>16221.477507909949</v>
      </c>
      <c r="AG633" s="49">
        <f>IF(F633&gt;0,VLOOKUP($A633,'[3]Calculated Master'!$A:$P,14,FALSE),"")</f>
        <v>136857.8435252046</v>
      </c>
      <c r="AH633" s="49" t="str">
        <f>IF(I633&gt;0,VLOOKUP($A633,'[3]Calculated Master'!$A:$P,15,FALSE),"")</f>
        <v/>
      </c>
      <c r="AI633" s="47" t="str">
        <f>VLOOKUP($A633,'[3]Master From ECAP'!$A:$AJ,35,FALSE)</f>
        <v>HIPT</v>
      </c>
      <c r="AJ633" s="47" t="str">
        <f>VLOOKUP($A633,'[3]Master From ECAP'!$A:$AJ,36,FALSE)</f>
        <v>Outdoor Recreational Facilities</v>
      </c>
    </row>
    <row r="634" spans="1:36" ht="15">
      <c r="A634" s="46" t="s">
        <v>677</v>
      </c>
      <c r="B634" s="47" t="str">
        <f>VLOOKUP(VLOOKUP(A634,'[3]Calculated Master'!A:Z,2,FALSE),'[3]Conversion Factors'!A:C,2,FALSE)</f>
        <v>Other</v>
      </c>
      <c r="C634" s="47" t="str">
        <f>VLOOKUP($A634,'[3]Master From ECAP'!$A:$AJ,3,FALSE)</f>
        <v>3400 Ellesmere Rd</v>
      </c>
      <c r="D634" s="47" t="str">
        <f>VLOOKUP($A634,'[3]Master From ECAP'!$A:$AJ,4,FALSE)</f>
        <v>Scarborough</v>
      </c>
      <c r="E634" s="47" t="str">
        <f>VLOOKUP($A634,'[3]Master From ECAP'!$A:$AJ,5,FALSE)</f>
        <v>M1E 2P9</v>
      </c>
      <c r="F634" s="47">
        <f>VLOOKUP($A634,'[3]Master From ECAP'!$A:$AJ,6,FALSE)</f>
        <v>3077089</v>
      </c>
      <c r="G634" s="47" t="s">
        <v>53</v>
      </c>
      <c r="H634" s="47">
        <f>VLOOKUP($A634,'[3]Master From ECAP'!$A:$AJ,8,FALSE)</f>
        <v>100</v>
      </c>
      <c r="I634" s="47">
        <f>VLOOKUP($A634,'[3]Master From ECAP'!$A:$AJ,9,FALSE)</f>
        <v>0</v>
      </c>
      <c r="J634" s="47">
        <f>VLOOKUP($A634,'[3]Master From ECAP'!$A:$AJ,10,FALSE)</f>
        <v>2417.5674239999998</v>
      </c>
      <c r="K634" s="47" t="str">
        <f>VLOOKUP($A634,'[3]Master From ECAP'!$A:$AJ,11,FALSE)</f>
        <v>kWh</v>
      </c>
      <c r="L634" s="47">
        <f>VLOOKUP($A634,'[3]Master From ECAP'!$A:$AJ,12,FALSE)</f>
        <v>0</v>
      </c>
      <c r="M634" s="47" t="s">
        <v>46</v>
      </c>
      <c r="AF634" s="48">
        <f>VLOOKUP($A634,'[3]Calculated Master'!$A:$P,13,FALSE)</f>
        <v>96.702696959999997</v>
      </c>
      <c r="AG634" s="49">
        <f>IF(F634&gt;0,VLOOKUP($A634,'[3]Calculated Master'!$A:$P,14,FALSE),"")</f>
        <v>7.8567031931725073E-4</v>
      </c>
      <c r="AH634" s="49" t="str">
        <f>IF(I634&gt;0,VLOOKUP($A634,'[3]Calculated Master'!$A:$P,15,FALSE),"")</f>
        <v/>
      </c>
      <c r="AI634" s="47" t="str">
        <f>VLOOKUP($A634,'[3]Master From ECAP'!$A:$AJ,35,FALSE)</f>
        <v>HCB</v>
      </c>
      <c r="AJ634" s="47" t="str">
        <f>VLOOKUP($A634,'[3]Master From ECAP'!$A:$AJ,36,FALSE)</f>
        <v>Outdoor Recreational Facilities</v>
      </c>
    </row>
    <row r="635" spans="1:36" ht="15">
      <c r="A635" s="46" t="s">
        <v>678</v>
      </c>
      <c r="B635" s="47" t="str">
        <f>VLOOKUP(VLOOKUP(A635,'[3]Calculated Master'!A:Z,2,FALSE),'[3]Conversion Factors'!A:C,2,FALSE)</f>
        <v>Other</v>
      </c>
      <c r="C635" s="47" t="str">
        <f>VLOOKUP($A635,'[3]Master From ECAP'!$A:$AJ,3,FALSE)</f>
        <v>1859 Kingston Rd.</v>
      </c>
      <c r="D635" s="47" t="str">
        <f>VLOOKUP($A635,'[3]Master From ECAP'!$A:$AJ,4,FALSE)</f>
        <v>Scarborough</v>
      </c>
      <c r="E635" s="47" t="str">
        <f>VLOOKUP($A635,'[3]Master From ECAP'!$A:$AJ,5,FALSE)</f>
        <v>M1N 2H7</v>
      </c>
      <c r="F635" s="47">
        <f>VLOOKUP($A635,'[3]Master From ECAP'!$A:$AJ,6,FALSE)</f>
        <v>551144</v>
      </c>
      <c r="G635" s="47" t="s">
        <v>53</v>
      </c>
      <c r="H635" s="47">
        <f>VLOOKUP($A635,'[3]Master From ECAP'!$A:$AJ,8,FALSE)</f>
        <v>100</v>
      </c>
      <c r="I635" s="47">
        <f>VLOOKUP($A635,'[3]Master From ECAP'!$A:$AJ,9,FALSE)</f>
        <v>0</v>
      </c>
      <c r="J635" s="47">
        <f>VLOOKUP($A635,'[3]Master From ECAP'!$A:$AJ,10,FALSE)</f>
        <v>51934.099818000002</v>
      </c>
      <c r="K635" s="47" t="str">
        <f>VLOOKUP($A635,'[3]Master From ECAP'!$A:$AJ,11,FALSE)</f>
        <v>kWh</v>
      </c>
      <c r="L635" s="47">
        <f>VLOOKUP($A635,'[3]Master From ECAP'!$A:$AJ,12,FALSE)</f>
        <v>0</v>
      </c>
      <c r="M635" s="47" t="s">
        <v>46</v>
      </c>
      <c r="AF635" s="48">
        <f>VLOOKUP($A635,'[3]Calculated Master'!$A:$P,13,FALSE)</f>
        <v>2077.3639927200002</v>
      </c>
      <c r="AG635" s="49">
        <f>IF(F635&gt;0,VLOOKUP($A635,'[3]Calculated Master'!$A:$P,14,FALSE),"")</f>
        <v>9.4230031008379983E-2</v>
      </c>
      <c r="AH635" s="49" t="str">
        <f>IF(I635&gt;0,VLOOKUP($A635,'[3]Calculated Master'!$A:$P,15,FALSE),"")</f>
        <v/>
      </c>
      <c r="AI635" s="47" t="str">
        <f>VLOOKUP($A635,'[3]Master From ECAP'!$A:$AJ,35,FALSE)</f>
        <v>HIGHV</v>
      </c>
      <c r="AJ635" s="47" t="str">
        <f>VLOOKUP($A635,'[3]Master From ECAP'!$A:$AJ,36,FALSE)</f>
        <v>Outdoor Recreational Facilities</v>
      </c>
    </row>
    <row r="636" spans="1:36" ht="15">
      <c r="A636" s="46" t="s">
        <v>679</v>
      </c>
      <c r="B636" s="47" t="str">
        <f>VLOOKUP(VLOOKUP(A636,'[3]Calculated Master'!A:Z,2,FALSE),'[3]Conversion Factors'!A:C,2,FALSE)</f>
        <v>Other</v>
      </c>
      <c r="C636" s="47" t="str">
        <f>VLOOKUP($A636,'[3]Master From ECAP'!$A:$AJ,3,FALSE)</f>
        <v>25 Hillcrest Dr</v>
      </c>
      <c r="D636" s="47" t="str">
        <f>VLOOKUP($A636,'[3]Master From ECAP'!$A:$AJ,4,FALSE)</f>
        <v>Toronto</v>
      </c>
      <c r="E636" s="47" t="str">
        <f>VLOOKUP($A636,'[3]Master From ECAP'!$A:$AJ,5,FALSE)</f>
        <v>M4X 1E8</v>
      </c>
      <c r="F636" s="47">
        <f>VLOOKUP($A636,'[3]Master From ECAP'!$A:$AJ,6,FALSE)</f>
        <v>1604</v>
      </c>
      <c r="G636" s="47" t="s">
        <v>53</v>
      </c>
      <c r="H636" s="47">
        <f>VLOOKUP($A636,'[3]Master From ECAP'!$A:$AJ,8,FALSE)</f>
        <v>100</v>
      </c>
      <c r="I636" s="47">
        <f>VLOOKUP($A636,'[3]Master From ECAP'!$A:$AJ,9,FALSE)</f>
        <v>0</v>
      </c>
      <c r="J636" s="47">
        <f>VLOOKUP($A636,'[3]Master From ECAP'!$A:$AJ,10,FALSE)</f>
        <v>48911.828565999996</v>
      </c>
      <c r="K636" s="47" t="str">
        <f>VLOOKUP($A636,'[3]Master From ECAP'!$A:$AJ,11,FALSE)</f>
        <v>kWh</v>
      </c>
      <c r="L636" s="47">
        <f>VLOOKUP($A636,'[3]Master From ECAP'!$A:$AJ,12,FALSE)</f>
        <v>295.53333299999997</v>
      </c>
      <c r="M636" s="47" t="s">
        <v>46</v>
      </c>
      <c r="AF636" s="48">
        <f>VLOOKUP($A636,'[3]Calculated Master'!$A:$P,13,FALSE)</f>
        <v>2517.8948600067697</v>
      </c>
      <c r="AG636" s="49">
        <f>IF(F636&gt;0,VLOOKUP($A636,'[3]Calculated Master'!$A:$P,14,FALSE),"")</f>
        <v>32.438842445952687</v>
      </c>
      <c r="AH636" s="49" t="str">
        <f>IF(I636&gt;0,VLOOKUP($A636,'[3]Calculated Master'!$A:$P,15,FALSE),"")</f>
        <v/>
      </c>
      <c r="AI636" s="47" t="str">
        <f>VLOOKUP($A636,'[3]Master From ECAP'!$A:$AJ,35,FALSE)</f>
        <v>HCP</v>
      </c>
      <c r="AJ636" s="47" t="str">
        <f>VLOOKUP($A636,'[3]Master From ECAP'!$A:$AJ,36,FALSE)</f>
        <v>Outdoor Recreational Facilities</v>
      </c>
    </row>
    <row r="637" spans="1:36" ht="15">
      <c r="A637" s="46" t="s">
        <v>680</v>
      </c>
      <c r="B637" s="47" t="str">
        <f>VLOOKUP(VLOOKUP(A637,'[3]Calculated Master'!A:Z,2,FALSE),'[3]Conversion Factors'!A:C,2,FALSE)</f>
        <v>Other</v>
      </c>
      <c r="C637" s="47" t="str">
        <f>VLOOKUP($A637,'[3]Master From ECAP'!$A:$AJ,3,FALSE)</f>
        <v>32 Hillsdale Ave E</v>
      </c>
      <c r="D637" s="47" t="str">
        <f>VLOOKUP($A637,'[3]Master From ECAP'!$A:$AJ,4,FALSE)</f>
        <v>Toronto</v>
      </c>
      <c r="E637" s="47" t="str">
        <f>VLOOKUP($A637,'[3]Master From ECAP'!$A:$AJ,5,FALSE)</f>
        <v>M4S 2A8</v>
      </c>
      <c r="F637" s="47">
        <f>VLOOKUP($A637,'[3]Master From ECAP'!$A:$AJ,6,FALSE)</f>
        <v>7997</v>
      </c>
      <c r="G637" s="47" t="s">
        <v>53</v>
      </c>
      <c r="H637" s="47">
        <f>VLOOKUP($A637,'[3]Master From ECAP'!$A:$AJ,8,FALSE)</f>
        <v>100</v>
      </c>
      <c r="I637" s="47">
        <f>VLOOKUP($A637,'[3]Master From ECAP'!$A:$AJ,9,FALSE)</f>
        <v>0</v>
      </c>
      <c r="J637" s="47">
        <f>VLOOKUP($A637,'[3]Master From ECAP'!$A:$AJ,10,FALSE)</f>
        <v>20.160336999999998</v>
      </c>
      <c r="K637" s="47" t="str">
        <f>VLOOKUP($A637,'[3]Master From ECAP'!$A:$AJ,11,FALSE)</f>
        <v>kWh</v>
      </c>
      <c r="L637" s="47">
        <f>VLOOKUP($A637,'[3]Master From ECAP'!$A:$AJ,12,FALSE)</f>
        <v>0</v>
      </c>
      <c r="M637" s="47" t="s">
        <v>46</v>
      </c>
      <c r="AF637" s="48">
        <f>VLOOKUP($A637,'[3]Calculated Master'!$A:$P,13,FALSE)</f>
        <v>0.8064134799999999</v>
      </c>
      <c r="AG637" s="49">
        <f>IF(F637&gt;0,VLOOKUP($A637,'[3]Calculated Master'!$A:$P,14,FALSE),"")</f>
        <v>2.5209979994253047E-3</v>
      </c>
      <c r="AH637" s="49" t="str">
        <f>IF(I637&gt;0,VLOOKUP($A637,'[3]Calculated Master'!$A:$P,15,FALSE),"")</f>
        <v/>
      </c>
      <c r="AI637" s="47" t="str">
        <f>VLOOKUP($A637,'[3]Master From ECAP'!$A:$AJ,35,FALSE)</f>
        <v>32HILLSDALEAVEE</v>
      </c>
      <c r="AJ637" s="47" t="str">
        <f>VLOOKUP($A637,'[3]Master From ECAP'!$A:$AJ,36,FALSE)</f>
        <v>Outdoor Recreational Facilities</v>
      </c>
    </row>
    <row r="638" spans="1:36" ht="15">
      <c r="A638" s="46" t="s">
        <v>681</v>
      </c>
      <c r="B638" s="47" t="str">
        <f>VLOOKUP(VLOOKUP(A638,'[3]Calculated Master'!A:Z,2,FALSE),'[3]Conversion Factors'!A:C,2,FALSE)</f>
        <v>Other</v>
      </c>
      <c r="C638" s="47" t="str">
        <f>VLOOKUP($A638,'[3]Master From ECAP'!$A:$AJ,3,FALSE)</f>
        <v>61 Don River Blvd</v>
      </c>
      <c r="D638" s="47" t="str">
        <f>VLOOKUP($A638,'[3]Master From ECAP'!$A:$AJ,4,FALSE)</f>
        <v>North York</v>
      </c>
      <c r="E638" s="47" t="str">
        <f>VLOOKUP($A638,'[3]Master From ECAP'!$A:$AJ,5,FALSE)</f>
        <v>M2N 2M8</v>
      </c>
      <c r="F638" s="47">
        <f>VLOOKUP($A638,'[3]Master From ECAP'!$A:$AJ,6,FALSE)</f>
        <v>1012</v>
      </c>
      <c r="G638" s="47" t="s">
        <v>53</v>
      </c>
      <c r="H638" s="47">
        <f>VLOOKUP($A638,'[3]Master From ECAP'!$A:$AJ,8,FALSE)</f>
        <v>100</v>
      </c>
      <c r="I638" s="47">
        <f>VLOOKUP($A638,'[3]Master From ECAP'!$A:$AJ,9,FALSE)</f>
        <v>0</v>
      </c>
      <c r="J638" s="47">
        <f>VLOOKUP($A638,'[3]Master From ECAP'!$A:$AJ,10,FALSE)</f>
        <v>43799.452323999998</v>
      </c>
      <c r="K638" s="47" t="str">
        <f>VLOOKUP($A638,'[3]Master From ECAP'!$A:$AJ,11,FALSE)</f>
        <v>kWh</v>
      </c>
      <c r="L638" s="47">
        <f>VLOOKUP($A638,'[3]Master From ECAP'!$A:$AJ,12,FALSE)</f>
        <v>0</v>
      </c>
      <c r="M638" s="47" t="s">
        <v>46</v>
      </c>
      <c r="AF638" s="48">
        <f>VLOOKUP($A638,'[3]Calculated Master'!$A:$P,13,FALSE)</f>
        <v>1751.9780929599999</v>
      </c>
      <c r="AG638" s="49">
        <f>IF(F638&gt;0,VLOOKUP($A638,'[3]Calculated Master'!$A:$P,14,FALSE),"")</f>
        <v>43.280271562962461</v>
      </c>
      <c r="AH638" s="49" t="str">
        <f>IF(I638&gt;0,VLOOKUP($A638,'[3]Calculated Master'!$A:$P,15,FALSE),"")</f>
        <v/>
      </c>
      <c r="AI638" s="47" t="str">
        <f>VLOOKUP($A638,'[3]Master From ECAP'!$A:$AJ,35,FALSE)</f>
        <v>61DONR</v>
      </c>
      <c r="AJ638" s="47" t="str">
        <f>VLOOKUP($A638,'[3]Master From ECAP'!$A:$AJ,36,FALSE)</f>
        <v>Outdoor Recreational Facilities</v>
      </c>
    </row>
    <row r="639" spans="1:36" ht="15">
      <c r="A639" s="46" t="s">
        <v>682</v>
      </c>
      <c r="B639" s="47" t="str">
        <f>VLOOKUP(VLOOKUP(A639,'[3]Calculated Master'!A:Z,2,FALSE),'[3]Conversion Factors'!A:C,2,FALSE)</f>
        <v>Other</v>
      </c>
      <c r="C639" s="47" t="str">
        <f>VLOOKUP($A639,'[3]Master From ECAP'!$A:$AJ,3,FALSE)</f>
        <v>276 Davisville Ave</v>
      </c>
      <c r="D639" s="47" t="str">
        <f>VLOOKUP($A639,'[3]Master From ECAP'!$A:$AJ,4,FALSE)</f>
        <v>Toronto</v>
      </c>
      <c r="E639" s="47" t="str">
        <f>VLOOKUP($A639,'[3]Master From ECAP'!$A:$AJ,5,FALSE)</f>
        <v>M4X 1E8</v>
      </c>
      <c r="F639" s="47">
        <f>VLOOKUP($A639,'[3]Master From ECAP'!$A:$AJ,6,FALSE)</f>
        <v>2874</v>
      </c>
      <c r="G639" s="47" t="s">
        <v>53</v>
      </c>
      <c r="H639" s="47">
        <f>VLOOKUP($A639,'[3]Master From ECAP'!$A:$AJ,8,FALSE)</f>
        <v>100</v>
      </c>
      <c r="I639" s="47">
        <f>VLOOKUP($A639,'[3]Master From ECAP'!$A:$AJ,9,FALSE)</f>
        <v>0</v>
      </c>
      <c r="J639" s="47">
        <f>VLOOKUP($A639,'[3]Master From ECAP'!$A:$AJ,10,FALSE)</f>
        <v>310017.90471799998</v>
      </c>
      <c r="K639" s="47" t="str">
        <f>VLOOKUP($A639,'[3]Master From ECAP'!$A:$AJ,11,FALSE)</f>
        <v>kWh</v>
      </c>
      <c r="L639" s="47">
        <f>VLOOKUP($A639,'[3]Master From ECAP'!$A:$AJ,12,FALSE)</f>
        <v>2891.3030310000004</v>
      </c>
      <c r="M639" s="47" t="s">
        <v>46</v>
      </c>
      <c r="AF639" s="48">
        <f>VLOOKUP($A639,'[3]Calculated Master'!$A:$P,13,FALSE)</f>
        <v>17893.295643680391</v>
      </c>
      <c r="AG639" s="49">
        <f>IF(F639&gt;0,VLOOKUP($A639,'[3]Calculated Master'!$A:$P,14,FALSE),"")</f>
        <v>118.49058939090662</v>
      </c>
      <c r="AH639" s="49" t="str">
        <f>IF(I639&gt;0,VLOOKUP($A639,'[3]Calculated Master'!$A:$P,15,FALSE),"")</f>
        <v/>
      </c>
      <c r="AI639" s="47" t="str">
        <f>VLOOKUP($A639,'[3]Master From ECAP'!$A:$AJ,35,FALSE)</f>
        <v>HSSC</v>
      </c>
      <c r="AJ639" s="47" t="str">
        <f>VLOOKUP($A639,'[3]Master From ECAP'!$A:$AJ,36,FALSE)</f>
        <v>Outdoor Recreational Facilities</v>
      </c>
    </row>
    <row r="640" spans="1:36" ht="15">
      <c r="A640" s="46" t="s">
        <v>683</v>
      </c>
      <c r="B640" s="47" t="str">
        <f>VLOOKUP(VLOOKUP(A640,'[3]Calculated Master'!A:Z,2,FALSE),'[3]Conversion Factors'!A:C,2,FALSE)</f>
        <v>Other</v>
      </c>
      <c r="C640" s="47" t="str">
        <f>VLOOKUP($A640,'[3]Master From ECAP'!$A:$AJ,3,FALSE)</f>
        <v>75 Hollywood Ave.</v>
      </c>
      <c r="D640" s="47" t="str">
        <f>VLOOKUP($A640,'[3]Master From ECAP'!$A:$AJ,4,FALSE)</f>
        <v>Toronto</v>
      </c>
      <c r="E640" s="47" t="str">
        <f>VLOOKUP($A640,'[3]Master From ECAP'!$A:$AJ,5,FALSE)</f>
        <v>M4L 2K4</v>
      </c>
      <c r="F640" s="47">
        <f>VLOOKUP($A640,'[3]Master From ECAP'!$A:$AJ,6,FALSE)</f>
        <v>1668</v>
      </c>
      <c r="G640" s="47" t="s">
        <v>53</v>
      </c>
      <c r="H640" s="47">
        <f>VLOOKUP($A640,'[3]Master From ECAP'!$A:$AJ,8,FALSE)</f>
        <v>100</v>
      </c>
      <c r="I640" s="47">
        <f>VLOOKUP($A640,'[3]Master From ECAP'!$A:$AJ,9,FALSE)</f>
        <v>0</v>
      </c>
      <c r="J640" s="47">
        <f>VLOOKUP($A640,'[3]Master From ECAP'!$A:$AJ,10,FALSE)</f>
        <v>23804.845073</v>
      </c>
      <c r="K640" s="47" t="str">
        <f>VLOOKUP($A640,'[3]Master From ECAP'!$A:$AJ,11,FALSE)</f>
        <v>kWh</v>
      </c>
      <c r="L640" s="47">
        <f>VLOOKUP($A640,'[3]Master From ECAP'!$A:$AJ,12,FALSE)</f>
        <v>3846.5065879999997</v>
      </c>
      <c r="M640" s="47" t="s">
        <v>46</v>
      </c>
      <c r="AF640" s="48">
        <f>VLOOKUP($A640,'[3]Calculated Master'!$A:$P,13,FALSE)</f>
        <v>8259.3639030777194</v>
      </c>
      <c r="AG640" s="49">
        <f>IF(F640&gt;0,VLOOKUP($A640,'[3]Calculated Master'!$A:$P,14,FALSE),"")</f>
        <v>38.616034134823096</v>
      </c>
      <c r="AH640" s="49" t="str">
        <f>IF(I640&gt;0,VLOOKUP($A640,'[3]Calculated Master'!$A:$P,15,FALSE),"")</f>
        <v/>
      </c>
      <c r="AI640" s="47" t="str">
        <f>VLOOKUP($A640,'[3]Master From ECAP'!$A:$AJ,35,FALSE)</f>
        <v>HWTC</v>
      </c>
      <c r="AJ640" s="47" t="str">
        <f>VLOOKUP($A640,'[3]Master From ECAP'!$A:$AJ,36,FALSE)</f>
        <v>Outdoor Recreational Facilities</v>
      </c>
    </row>
    <row r="641" spans="1:36" ht="15">
      <c r="A641" s="46" t="s">
        <v>684</v>
      </c>
      <c r="B641" s="47" t="str">
        <f>VLOOKUP(VLOOKUP(A641,'[3]Calculated Master'!A:Z,2,FALSE),'[3]Conversion Factors'!A:C,2,FALSE)</f>
        <v>Other</v>
      </c>
      <c r="C641" s="47" t="str">
        <f>VLOOKUP($A641,'[3]Master From ECAP'!$A:$AJ,3,FALSE)</f>
        <v>100 Humber Blvd</v>
      </c>
      <c r="D641" s="47" t="str">
        <f>VLOOKUP($A641,'[3]Master From ECAP'!$A:$AJ,4,FALSE)</f>
        <v>Toronto</v>
      </c>
      <c r="E641" s="47" t="str">
        <f>VLOOKUP($A641,'[3]Master From ECAP'!$A:$AJ,5,FALSE)</f>
        <v>M6N 2H7</v>
      </c>
      <c r="F641" s="47">
        <f>VLOOKUP($A641,'[3]Master From ECAP'!$A:$AJ,6,FALSE)</f>
        <v>431</v>
      </c>
      <c r="G641" s="47" t="s">
        <v>53</v>
      </c>
      <c r="H641" s="47">
        <f>VLOOKUP($A641,'[3]Master From ECAP'!$A:$AJ,8,FALSE)</f>
        <v>100</v>
      </c>
      <c r="I641" s="47">
        <f>VLOOKUP($A641,'[3]Master From ECAP'!$A:$AJ,9,FALSE)</f>
        <v>0</v>
      </c>
      <c r="J641" s="47">
        <f>VLOOKUP($A641,'[3]Master From ECAP'!$A:$AJ,10,FALSE)</f>
        <v>12932.66699</v>
      </c>
      <c r="K641" s="47" t="str">
        <f>VLOOKUP($A641,'[3]Master From ECAP'!$A:$AJ,11,FALSE)</f>
        <v>kWh</v>
      </c>
      <c r="L641" s="47">
        <f>VLOOKUP($A641,'[3]Master From ECAP'!$A:$AJ,12,FALSE)</f>
        <v>0</v>
      </c>
      <c r="M641" s="47" t="s">
        <v>46</v>
      </c>
      <c r="AF641" s="48">
        <f>VLOOKUP($A641,'[3]Calculated Master'!$A:$P,13,FALSE)</f>
        <v>517.30667960000005</v>
      </c>
      <c r="AG641" s="49">
        <f>IF(F641&gt;0,VLOOKUP($A641,'[3]Calculated Master'!$A:$P,14,FALSE),"")</f>
        <v>30.00631293761591</v>
      </c>
      <c r="AH641" s="49" t="str">
        <f>IF(I641&gt;0,VLOOKUP($A641,'[3]Calculated Master'!$A:$P,15,FALSE),"")</f>
        <v/>
      </c>
      <c r="AI641" s="47" t="str">
        <f>VLOOKUP($A641,'[3]Master From ECAP'!$A:$AJ,35,FALSE)</f>
        <v>HSPW</v>
      </c>
      <c r="AJ641" s="47" t="str">
        <f>VLOOKUP($A641,'[3]Master From ECAP'!$A:$AJ,36,FALSE)</f>
        <v>Outdoor Recreational Facilities</v>
      </c>
    </row>
    <row r="642" spans="1:36" ht="15">
      <c r="A642" s="46" t="s">
        <v>685</v>
      </c>
      <c r="B642" s="47" t="str">
        <f>VLOOKUP(VLOOKUP(A642,'[3]Calculated Master'!A:Z,2,FALSE),'[3]Conversion Factors'!A:C,2,FALSE)</f>
        <v>Other</v>
      </c>
      <c r="C642" s="47" t="str">
        <f>VLOOKUP($A642,'[3]Master From ECAP'!$A:$AJ,3,FALSE)</f>
        <v>660 Eglinton Ave E</v>
      </c>
      <c r="D642" s="47" t="str">
        <f>VLOOKUP($A642,'[3]Master From ECAP'!$A:$AJ,4,FALSE)</f>
        <v>East York</v>
      </c>
      <c r="E642" s="47" t="str">
        <f>VLOOKUP($A642,'[3]Master From ECAP'!$A:$AJ,5,FALSE)</f>
        <v>M4G 2K2</v>
      </c>
      <c r="F642" s="47">
        <f>VLOOKUP($A642,'[3]Master From ECAP'!$A:$AJ,6,FALSE)</f>
        <v>529745</v>
      </c>
      <c r="G642" s="47" t="s">
        <v>53</v>
      </c>
      <c r="H642" s="47">
        <f>VLOOKUP($A642,'[3]Master From ECAP'!$A:$AJ,8,FALSE)</f>
        <v>100</v>
      </c>
      <c r="I642" s="47">
        <f>VLOOKUP($A642,'[3]Master From ECAP'!$A:$AJ,9,FALSE)</f>
        <v>0</v>
      </c>
      <c r="J642" s="47">
        <f>VLOOKUP($A642,'[3]Master From ECAP'!$A:$AJ,10,FALSE)</f>
        <v>30061.876726999999</v>
      </c>
      <c r="K642" s="47" t="str">
        <f>VLOOKUP($A642,'[3]Master From ECAP'!$A:$AJ,11,FALSE)</f>
        <v>kWh</v>
      </c>
      <c r="L642" s="47">
        <f>VLOOKUP($A642,'[3]Master From ECAP'!$A:$AJ,12,FALSE)</f>
        <v>0</v>
      </c>
      <c r="M642" s="47" t="s">
        <v>46</v>
      </c>
      <c r="AF642" s="48">
        <f>VLOOKUP($A642,'[3]Calculated Master'!$A:$P,13,FALSE)</f>
        <v>1202.4750690799999</v>
      </c>
      <c r="AG642" s="49">
        <f>IF(F642&gt;0,VLOOKUP($A642,'[3]Calculated Master'!$A:$P,14,FALSE),"")</f>
        <v>5.6748061774664592E-2</v>
      </c>
      <c r="AH642" s="49" t="str">
        <f>IF(I642&gt;0,VLOOKUP($A642,'[3]Calculated Master'!$A:$P,15,FALSE),"")</f>
        <v/>
      </c>
      <c r="AI642" s="47" t="str">
        <f>VLOOKUP($A642,'[3]Master From ECAP'!$A:$AJ,35,FALSE)</f>
        <v>HOWTP</v>
      </c>
      <c r="AJ642" s="47" t="str">
        <f>VLOOKUP($A642,'[3]Master From ECAP'!$A:$AJ,36,FALSE)</f>
        <v>Outdoor Recreational Facilities</v>
      </c>
    </row>
    <row r="643" spans="1:36" ht="15">
      <c r="A643" s="46" t="s">
        <v>686</v>
      </c>
      <c r="B643" s="47" t="str">
        <f>VLOOKUP(VLOOKUP(A643,'[3]Calculated Master'!A:Z,2,FALSE),'[3]Conversion Factors'!A:C,2,FALSE)</f>
        <v>Other</v>
      </c>
      <c r="C643" s="47" t="str">
        <f>VLOOKUP($A643,'[3]Master From ECAP'!$A:$AJ,3,FALSE)</f>
        <v>339 Queens Quay West</v>
      </c>
      <c r="D643" s="47" t="str">
        <f>VLOOKUP($A643,'[3]Master From ECAP'!$A:$AJ,4,FALSE)</f>
        <v>Toronto</v>
      </c>
      <c r="E643" s="47" t="str">
        <f>VLOOKUP($A643,'[3]Master From ECAP'!$A:$AJ,5,FALSE)</f>
        <v>M5V 1A2</v>
      </c>
      <c r="F643" s="47">
        <f>VLOOKUP($A643,'[3]Master From ECAP'!$A:$AJ,6,FALSE)</f>
        <v>142298</v>
      </c>
      <c r="G643" s="47" t="s">
        <v>53</v>
      </c>
      <c r="H643" s="47">
        <f>VLOOKUP($A643,'[3]Master From ECAP'!$A:$AJ,8,FALSE)</f>
        <v>100</v>
      </c>
      <c r="I643" s="47">
        <f>VLOOKUP($A643,'[3]Master From ECAP'!$A:$AJ,9,FALSE)</f>
        <v>0</v>
      </c>
      <c r="J643" s="47">
        <f>VLOOKUP($A643,'[3]Master From ECAP'!$A:$AJ,10,FALSE)</f>
        <v>31093.320824000002</v>
      </c>
      <c r="K643" s="47" t="str">
        <f>VLOOKUP($A643,'[3]Master From ECAP'!$A:$AJ,11,FALSE)</f>
        <v>kWh</v>
      </c>
      <c r="L643" s="47">
        <f>VLOOKUP($A643,'[3]Master From ECAP'!$A:$AJ,12,FALSE)</f>
        <v>0</v>
      </c>
      <c r="M643" s="47" t="s">
        <v>46</v>
      </c>
      <c r="AF643" s="48">
        <f>VLOOKUP($A643,'[3]Calculated Master'!$A:$P,13,FALSE)</f>
        <v>1243.7328329600002</v>
      </c>
      <c r="AG643" s="49">
        <f>IF(F643&gt;0,VLOOKUP($A643,'[3]Calculated Master'!$A:$P,14,FALSE),"")</f>
        <v>0.21850939844202613</v>
      </c>
      <c r="AH643" s="49" t="str">
        <f>IF(I643&gt;0,VLOOKUP($A643,'[3]Calculated Master'!$A:$P,15,FALSE),"")</f>
        <v/>
      </c>
      <c r="AI643" s="47" t="str">
        <f>VLOOKUP($A643,'[3]Master From ECAP'!$A:$AJ,35,FALSE)</f>
        <v>HTO</v>
      </c>
      <c r="AJ643" s="47" t="str">
        <f>VLOOKUP($A643,'[3]Master From ECAP'!$A:$AJ,36,FALSE)</f>
        <v>Outdoor Recreational Facilities</v>
      </c>
    </row>
    <row r="644" spans="1:36" ht="15">
      <c r="A644" s="46" t="s">
        <v>687</v>
      </c>
      <c r="B644" s="47" t="str">
        <f>VLOOKUP(VLOOKUP(A644,'[3]Calculated Master'!A:Z,2,FALSE),'[3]Conversion Factors'!A:C,2,FALSE)</f>
        <v>Other</v>
      </c>
      <c r="C644" s="47" t="str">
        <f>VLOOKUP($A644,'[3]Master From ECAP'!$A:$AJ,3,FALSE)</f>
        <v>2223 Lake Shore Blvd W.</v>
      </c>
      <c r="D644" s="47" t="str">
        <f>VLOOKUP($A644,'[3]Master From ECAP'!$A:$AJ,4,FALSE)</f>
        <v>Etobicoke</v>
      </c>
      <c r="E644" s="47" t="str">
        <f>VLOOKUP($A644,'[3]Master From ECAP'!$A:$AJ,5,FALSE)</f>
        <v>M8V 0B1</v>
      </c>
      <c r="F644" s="47">
        <f>VLOOKUP($A644,'[3]Master From ECAP'!$A:$AJ,6,FALSE)</f>
        <v>2551</v>
      </c>
      <c r="G644" s="47" t="s">
        <v>53</v>
      </c>
      <c r="H644" s="47">
        <f>VLOOKUP($A644,'[3]Master From ECAP'!$A:$AJ,8,FALSE)</f>
        <v>100</v>
      </c>
      <c r="I644" s="47">
        <f>VLOOKUP($A644,'[3]Master From ECAP'!$A:$AJ,9,FALSE)</f>
        <v>0</v>
      </c>
      <c r="J644" s="47">
        <f>VLOOKUP($A644,'[3]Master From ECAP'!$A:$AJ,10,FALSE)</f>
        <v>110780.62375</v>
      </c>
      <c r="K644" s="47" t="str">
        <f>VLOOKUP($A644,'[3]Master From ECAP'!$A:$AJ,11,FALSE)</f>
        <v>kWh</v>
      </c>
      <c r="L644" s="47">
        <f>VLOOKUP($A644,'[3]Master From ECAP'!$A:$AJ,12,FALSE)</f>
        <v>0</v>
      </c>
      <c r="M644" s="47" t="s">
        <v>46</v>
      </c>
      <c r="AF644" s="48">
        <f>VLOOKUP($A644,'[3]Calculated Master'!$A:$P,13,FALSE)</f>
        <v>4431.2249499999998</v>
      </c>
      <c r="AG644" s="49">
        <f>IF(F644&gt;0,VLOOKUP($A644,'[3]Calculated Master'!$A:$P,14,FALSE),"")</f>
        <v>43.426532863948367</v>
      </c>
      <c r="AH644" s="49" t="str">
        <f>IF(I644&gt;0,VLOOKUP($A644,'[3]Calculated Master'!$A:$P,15,FALSE),"")</f>
        <v/>
      </c>
      <c r="AI644" s="47" t="str">
        <f>VLOOKUP($A644,'[3]Master From ECAP'!$A:$AJ,35,FALSE)</f>
        <v>HBPE</v>
      </c>
      <c r="AJ644" s="47" t="str">
        <f>VLOOKUP($A644,'[3]Master From ECAP'!$A:$AJ,36,FALSE)</f>
        <v>Outdoor Recreational Facilities</v>
      </c>
    </row>
    <row r="645" spans="1:36" ht="15">
      <c r="A645" s="46" t="s">
        <v>688</v>
      </c>
      <c r="B645" s="47" t="str">
        <f>VLOOKUP(VLOOKUP(A645,'[3]Calculated Master'!A:Z,2,FALSE),'[3]Conversion Factors'!A:C,2,FALSE)</f>
        <v>Other</v>
      </c>
      <c r="C645" s="47" t="str">
        <f>VLOOKUP($A645,'[3]Master From ECAP'!$A:$AJ,3,FALSE)</f>
        <v>2225 Lake Shore Blvd.W.</v>
      </c>
      <c r="D645" s="47" t="str">
        <f>VLOOKUP($A645,'[3]Master From ECAP'!$A:$AJ,4,FALSE)</f>
        <v>Etobicoke</v>
      </c>
      <c r="E645" s="47" t="str">
        <f>VLOOKUP($A645,'[3]Master From ECAP'!$A:$AJ,5,FALSE)</f>
        <v>M8V 0B1</v>
      </c>
      <c r="F645" s="47">
        <f>VLOOKUP($A645,'[3]Master From ECAP'!$A:$AJ,6,FALSE)</f>
        <v>3875</v>
      </c>
      <c r="G645" s="47" t="s">
        <v>53</v>
      </c>
      <c r="H645" s="47">
        <f>VLOOKUP($A645,'[3]Master From ECAP'!$A:$AJ,8,FALSE)</f>
        <v>100</v>
      </c>
      <c r="I645" s="47">
        <f>VLOOKUP($A645,'[3]Master From ECAP'!$A:$AJ,9,FALSE)</f>
        <v>0</v>
      </c>
      <c r="J645" s="47">
        <f>VLOOKUP($A645,'[3]Master From ECAP'!$A:$AJ,10,FALSE)</f>
        <v>65278.110626000002</v>
      </c>
      <c r="K645" s="47" t="str">
        <f>VLOOKUP($A645,'[3]Master From ECAP'!$A:$AJ,11,FALSE)</f>
        <v>kWh</v>
      </c>
      <c r="L645" s="47">
        <f>VLOOKUP($A645,'[3]Master From ECAP'!$A:$AJ,12,FALSE)</f>
        <v>3265.9473119999998</v>
      </c>
      <c r="M645" s="47" t="s">
        <v>46</v>
      </c>
      <c r="AF645" s="48">
        <f>VLOOKUP($A645,'[3]Calculated Master'!$A:$P,13,FALSE)</f>
        <v>8815.41187417328</v>
      </c>
      <c r="AG645" s="49">
        <f>IF(F645&gt;0,VLOOKUP($A645,'[3]Calculated Master'!$A:$P,14,FALSE),"")</f>
        <v>25.743526536086875</v>
      </c>
      <c r="AH645" s="49" t="str">
        <f>IF(I645&gt;0,VLOOKUP($A645,'[3]Calculated Master'!$A:$P,15,FALSE),"")</f>
        <v/>
      </c>
      <c r="AI645" s="47" t="str">
        <f>VLOOKUP($A645,'[3]Master From ECAP'!$A:$AJ,35,FALSE)</f>
        <v>HBPW</v>
      </c>
      <c r="AJ645" s="47" t="str">
        <f>VLOOKUP($A645,'[3]Master From ECAP'!$A:$AJ,36,FALSE)</f>
        <v>Outdoor Recreational Facilities</v>
      </c>
    </row>
    <row r="646" spans="1:36" ht="15">
      <c r="A646" s="46" t="s">
        <v>689</v>
      </c>
      <c r="B646" s="47" t="str">
        <f>VLOOKUP(VLOOKUP(A646,'[3]Calculated Master'!A:Z,2,FALSE),'[3]Conversion Factors'!A:C,2,FALSE)</f>
        <v>Other</v>
      </c>
      <c r="C646" s="47" t="str">
        <f>VLOOKUP($A646,'[3]Master From ECAP'!$A:$AJ,3,FALSE)</f>
        <v>2283 Lake Shore Blvd W</v>
      </c>
      <c r="D646" s="47" t="str">
        <f>VLOOKUP($A646,'[3]Master From ECAP'!$A:$AJ,4,FALSE)</f>
        <v>Etobicoke</v>
      </c>
      <c r="E646" s="47" t="str">
        <f>VLOOKUP($A646,'[3]Master From ECAP'!$A:$AJ,5,FALSE)</f>
        <v>M8V 1J1</v>
      </c>
      <c r="F646" s="47">
        <f>VLOOKUP($A646,'[3]Master From ECAP'!$A:$AJ,6,FALSE)</f>
        <v>2779467</v>
      </c>
      <c r="G646" s="47" t="s">
        <v>53</v>
      </c>
      <c r="H646" s="47">
        <f>VLOOKUP($A646,'[3]Master From ECAP'!$A:$AJ,8,FALSE)</f>
        <v>100</v>
      </c>
      <c r="I646" s="47">
        <f>VLOOKUP($A646,'[3]Master From ECAP'!$A:$AJ,9,FALSE)</f>
        <v>0</v>
      </c>
      <c r="J646" s="47">
        <f>VLOOKUP($A646,'[3]Master From ECAP'!$A:$AJ,10,FALSE)</f>
        <v>23834.994438000002</v>
      </c>
      <c r="K646" s="47" t="str">
        <f>VLOOKUP($A646,'[3]Master From ECAP'!$A:$AJ,11,FALSE)</f>
        <v>kWh</v>
      </c>
      <c r="L646" s="47">
        <f>VLOOKUP($A646,'[3]Master From ECAP'!$A:$AJ,12,FALSE)</f>
        <v>0</v>
      </c>
      <c r="M646" s="47" t="s">
        <v>46</v>
      </c>
      <c r="AF646" s="48">
        <f>VLOOKUP($A646,'[3]Calculated Master'!$A:$P,13,FALSE)</f>
        <v>953.39977752000004</v>
      </c>
      <c r="AG646" s="49">
        <f>IF(F646&gt;0,VLOOKUP($A646,'[3]Calculated Master'!$A:$P,14,FALSE),"")</f>
        <v>8.5754188664505914E-3</v>
      </c>
      <c r="AH646" s="49" t="str">
        <f>IF(I646&gt;0,VLOOKUP($A646,'[3]Calculated Master'!$A:$P,15,FALSE),"")</f>
        <v/>
      </c>
      <c r="AI646" s="47" t="str">
        <f>VLOOKUP($A646,'[3]Master From ECAP'!$A:$AJ,35,FALSE)</f>
        <v>2283LA</v>
      </c>
      <c r="AJ646" s="47" t="str">
        <f>VLOOKUP($A646,'[3]Master From ECAP'!$A:$AJ,36,FALSE)</f>
        <v>Outdoor Recreational Facilities</v>
      </c>
    </row>
    <row r="647" spans="1:36" ht="15">
      <c r="A647" s="46" t="s">
        <v>690</v>
      </c>
      <c r="B647" s="47" t="str">
        <f>VLOOKUP(VLOOKUP(A647,'[3]Calculated Master'!A:Z,2,FALSE),'[3]Conversion Factors'!A:C,2,FALSE)</f>
        <v>Other</v>
      </c>
      <c r="C647" s="47" t="str">
        <f>VLOOKUP($A647,'[3]Master From ECAP'!$A:$AJ,3,FALSE)</f>
        <v>10 Armel Court</v>
      </c>
      <c r="D647" s="47" t="str">
        <f>VLOOKUP($A647,'[3]Master From ECAP'!$A:$AJ,4,FALSE)</f>
        <v>Etobicoke</v>
      </c>
      <c r="E647" s="47" t="str">
        <f>VLOOKUP($A647,'[3]Master From ECAP'!$A:$AJ,5,FALSE)</f>
        <v>M9W 6L4</v>
      </c>
      <c r="F647" s="47">
        <f>VLOOKUP($A647,'[3]Master From ECAP'!$A:$AJ,6,FALSE)</f>
        <v>4080</v>
      </c>
      <c r="G647" s="47" t="s">
        <v>53</v>
      </c>
      <c r="H647" s="47">
        <f>VLOOKUP($A647,'[3]Master From ECAP'!$A:$AJ,8,FALSE)</f>
        <v>100</v>
      </c>
      <c r="I647" s="47">
        <f>VLOOKUP($A647,'[3]Master From ECAP'!$A:$AJ,9,FALSE)</f>
        <v>0</v>
      </c>
      <c r="J647" s="47">
        <f>VLOOKUP($A647,'[3]Master From ECAP'!$A:$AJ,10,FALSE)</f>
        <v>45377.611485000001</v>
      </c>
      <c r="K647" s="47" t="str">
        <f>VLOOKUP($A647,'[3]Master From ECAP'!$A:$AJ,11,FALSE)</f>
        <v>kWh</v>
      </c>
      <c r="L647" s="47">
        <f>VLOOKUP($A647,'[3]Master From ECAP'!$A:$AJ,12,FALSE)</f>
        <v>0</v>
      </c>
      <c r="M647" s="47" t="s">
        <v>46</v>
      </c>
      <c r="AF647" s="48">
        <f>VLOOKUP($A647,'[3]Calculated Master'!$A:$P,13,FALSE)</f>
        <v>1815.1044594</v>
      </c>
      <c r="AG647" s="49">
        <f>IF(F647&gt;0,VLOOKUP($A647,'[3]Calculated Master'!$A:$P,14,FALSE),"")</f>
        <v>11.122009940779703</v>
      </c>
      <c r="AH647" s="49" t="str">
        <f>IF(I647&gt;0,VLOOKUP($A647,'[3]Calculated Master'!$A:$P,15,FALSE),"")</f>
        <v/>
      </c>
      <c r="AI647" s="47" t="str">
        <f>VLOOKUP($A647,'[3]Master From ECAP'!$A:$AJ,35,FALSE)</f>
        <v>HVSB</v>
      </c>
      <c r="AJ647" s="47" t="str">
        <f>VLOOKUP($A647,'[3]Master From ECAP'!$A:$AJ,36,FALSE)</f>
        <v>Outdoor Recreational Facilities</v>
      </c>
    </row>
    <row r="648" spans="1:36" ht="15">
      <c r="A648" s="46" t="s">
        <v>691</v>
      </c>
      <c r="B648" s="47" t="str">
        <f>VLOOKUP(VLOOKUP(A648,'[3]Calculated Master'!A:Z,2,FALSE),'[3]Conversion Factors'!A:C,2,FALSE)</f>
        <v>Other</v>
      </c>
      <c r="C648" s="47" t="str">
        <f>VLOOKUP($A648,'[3]Master From ECAP'!$A:$AJ,3,FALSE)</f>
        <v>240 Albion Rd.</v>
      </c>
      <c r="D648" s="47" t="str">
        <f>VLOOKUP($A648,'[3]Master From ECAP'!$A:$AJ,4,FALSE)</f>
        <v>Etobicoke</v>
      </c>
      <c r="E648" s="47" t="str">
        <f>VLOOKUP($A648,'[3]Master From ECAP'!$A:$AJ,5,FALSE)</f>
        <v>M9W 2P1</v>
      </c>
      <c r="F648" s="47">
        <f>VLOOKUP($A648,'[3]Master From ECAP'!$A:$AJ,6,FALSE)</f>
        <v>4327</v>
      </c>
      <c r="G648" s="47" t="s">
        <v>53</v>
      </c>
      <c r="H648" s="47">
        <f>VLOOKUP($A648,'[3]Master From ECAP'!$A:$AJ,8,FALSE)</f>
        <v>100</v>
      </c>
      <c r="I648" s="47">
        <f>VLOOKUP($A648,'[3]Master From ECAP'!$A:$AJ,9,FALSE)</f>
        <v>0</v>
      </c>
      <c r="J648" s="47">
        <f>VLOOKUP($A648,'[3]Master From ECAP'!$A:$AJ,10,FALSE)</f>
        <v>69307.246981000004</v>
      </c>
      <c r="K648" s="47" t="str">
        <f>VLOOKUP($A648,'[3]Master From ECAP'!$A:$AJ,11,FALSE)</f>
        <v>kWh</v>
      </c>
      <c r="L648" s="47">
        <f>VLOOKUP($A648,'[3]Master From ECAP'!$A:$AJ,12,FALSE)</f>
        <v>42364.694008999999</v>
      </c>
      <c r="M648" s="47" t="s">
        <v>46</v>
      </c>
      <c r="AF648" s="48">
        <f>VLOOKUP($A648,'[3]Calculated Master'!$A:$P,13,FALSE)</f>
        <v>83252.075441197201</v>
      </c>
      <c r="AG648" s="49">
        <f>IF(F648&gt;0,VLOOKUP($A648,'[3]Calculated Master'!$A:$P,14,FALSE),"")</f>
        <v>119.37622693078578</v>
      </c>
      <c r="AH648" s="49" t="str">
        <f>IF(I648&gt;0,VLOOKUP($A648,'[3]Calculated Master'!$A:$P,15,FALSE),"")</f>
        <v/>
      </c>
      <c r="AI648" s="47" t="str">
        <f>VLOOKUP($A648,'[3]Master From ECAP'!$A:$AJ,35,FALSE)</f>
        <v>HVGC</v>
      </c>
      <c r="AJ648" s="47" t="str">
        <f>VLOOKUP($A648,'[3]Master From ECAP'!$A:$AJ,36,FALSE)</f>
        <v>Outdoor Recreational Facilities</v>
      </c>
    </row>
    <row r="649" spans="1:36" ht="15">
      <c r="A649" s="46" t="s">
        <v>692</v>
      </c>
      <c r="B649" s="47" t="str">
        <f>VLOOKUP(VLOOKUP(A649,'[3]Calculated Master'!A:Z,2,FALSE),'[3]Conversion Factors'!A:C,2,FALSE)</f>
        <v>Other</v>
      </c>
      <c r="C649" s="47" t="str">
        <f>VLOOKUP($A649,'[3]Master From ECAP'!$A:$AJ,3,FALSE)</f>
        <v>50 Anglesey Blvd</v>
      </c>
      <c r="D649" s="47" t="str">
        <f>VLOOKUP($A649,'[3]Master From ECAP'!$A:$AJ,4,FALSE)</f>
        <v>Etobicoke</v>
      </c>
      <c r="E649" s="47" t="str">
        <f>VLOOKUP($A649,'[3]Master From ECAP'!$A:$AJ,5,FALSE)</f>
        <v>M9A 3B5</v>
      </c>
      <c r="F649" s="47">
        <f>VLOOKUP($A649,'[3]Master From ECAP'!$A:$AJ,6,FALSE)</f>
        <v>2357</v>
      </c>
      <c r="G649" s="47" t="s">
        <v>53</v>
      </c>
      <c r="H649" s="47">
        <f>VLOOKUP($A649,'[3]Master From ECAP'!$A:$AJ,8,FALSE)</f>
        <v>100</v>
      </c>
      <c r="I649" s="47">
        <f>VLOOKUP($A649,'[3]Master From ECAP'!$A:$AJ,9,FALSE)</f>
        <v>0</v>
      </c>
      <c r="J649" s="47">
        <f>VLOOKUP($A649,'[3]Master From ECAP'!$A:$AJ,10,FALSE)</f>
        <v>179272.95776399999</v>
      </c>
      <c r="K649" s="47" t="str">
        <f>VLOOKUP($A649,'[3]Master From ECAP'!$A:$AJ,11,FALSE)</f>
        <v>kWh</v>
      </c>
      <c r="L649" s="47">
        <f>VLOOKUP($A649,'[3]Master From ECAP'!$A:$AJ,12,FALSE)</f>
        <v>9681.0290910000003</v>
      </c>
      <c r="M649" s="47" t="s">
        <v>46</v>
      </c>
      <c r="AF649" s="48">
        <f>VLOOKUP($A649,'[3]Calculated Master'!$A:$P,13,FALSE)</f>
        <v>25561.872464441789</v>
      </c>
      <c r="AG649" s="49">
        <f>IF(F649&gt;0,VLOOKUP($A649,'[3]Calculated Master'!$A:$P,14,FALSE),"")</f>
        <v>119.4204026712179</v>
      </c>
      <c r="AH649" s="49" t="str">
        <f>IF(I649&gt;0,VLOOKUP($A649,'[3]Calculated Master'!$A:$P,15,FALSE),"")</f>
        <v/>
      </c>
      <c r="AI649" s="47" t="str">
        <f>VLOOKUP($A649,'[3]Master From ECAP'!$A:$AJ,35,FALSE)</f>
        <v>HUMBR</v>
      </c>
      <c r="AJ649" s="47" t="str">
        <f>VLOOKUP($A649,'[3]Master From ECAP'!$A:$AJ,36,FALSE)</f>
        <v>Outdoor Recreational Facilities</v>
      </c>
    </row>
    <row r="650" spans="1:36" ht="15">
      <c r="A650" s="46" t="s">
        <v>693</v>
      </c>
      <c r="B650" s="47" t="str">
        <f>VLOOKUP(VLOOKUP(A650,'[3]Calculated Master'!A:Z,2,FALSE),'[3]Conversion Factors'!A:C,2,FALSE)</f>
        <v>Other</v>
      </c>
      <c r="C650" s="47" t="str">
        <f>VLOOKUP($A650,'[3]Master From ECAP'!$A:$AJ,3,FALSE)</f>
        <v>129 Lowther Av Huron Pgd</v>
      </c>
      <c r="D650" s="47" t="str">
        <f>VLOOKUP($A650,'[3]Master From ECAP'!$A:$AJ,4,FALSE)</f>
        <v>Toronto</v>
      </c>
      <c r="E650" s="47" t="str">
        <f>VLOOKUP($A650,'[3]Master From ECAP'!$A:$AJ,5,FALSE)</f>
        <v>M5R 2R3</v>
      </c>
      <c r="F650" s="47">
        <f>VLOOKUP($A650,'[3]Master From ECAP'!$A:$AJ,6,FALSE)</f>
        <v>22442</v>
      </c>
      <c r="G650" s="47" t="s">
        <v>53</v>
      </c>
      <c r="H650" s="47">
        <f>VLOOKUP($A650,'[3]Master From ECAP'!$A:$AJ,8,FALSE)</f>
        <v>100</v>
      </c>
      <c r="I650" s="47">
        <f>VLOOKUP($A650,'[3]Master From ECAP'!$A:$AJ,9,FALSE)</f>
        <v>0</v>
      </c>
      <c r="J650" s="47">
        <f>VLOOKUP($A650,'[3]Master From ECAP'!$A:$AJ,10,FALSE)</f>
        <v>2272.3413649999998</v>
      </c>
      <c r="K650" s="47" t="str">
        <f>VLOOKUP($A650,'[3]Master From ECAP'!$A:$AJ,11,FALSE)</f>
        <v>kWh</v>
      </c>
      <c r="L650" s="47">
        <f>VLOOKUP($A650,'[3]Master From ECAP'!$A:$AJ,12,FALSE)</f>
        <v>0</v>
      </c>
      <c r="M650" s="47" t="s">
        <v>46</v>
      </c>
      <c r="AF650" s="48">
        <f>VLOOKUP($A650,'[3]Calculated Master'!$A:$P,13,FALSE)</f>
        <v>90.893654599999991</v>
      </c>
      <c r="AG650" s="49">
        <f>IF(F650&gt;0,VLOOKUP($A650,'[3]Calculated Master'!$A:$P,14,FALSE),"")</f>
        <v>0.10125438165444348</v>
      </c>
      <c r="AH650" s="49" t="str">
        <f>IF(I650&gt;0,VLOOKUP($A650,'[3]Calculated Master'!$A:$P,15,FALSE),"")</f>
        <v/>
      </c>
      <c r="AI650" s="47" t="str">
        <f>VLOOKUP($A650,'[3]Master From ECAP'!$A:$AJ,35,FALSE)</f>
        <v>HSPG</v>
      </c>
      <c r="AJ650" s="47" t="str">
        <f>VLOOKUP($A650,'[3]Master From ECAP'!$A:$AJ,36,FALSE)</f>
        <v>Outdoor Recreational Facilities</v>
      </c>
    </row>
    <row r="651" spans="1:36" ht="15">
      <c r="A651" s="46" t="s">
        <v>694</v>
      </c>
      <c r="B651" s="47" t="str">
        <f>VLOOKUP(VLOOKUP(A651,'[3]Calculated Master'!A:Z,2,FALSE),'[3]Conversion Factors'!A:C,2,FALSE)</f>
        <v>Other</v>
      </c>
      <c r="C651" s="47" t="str">
        <f>VLOOKUP($A651,'[3]Master From ECAP'!$A:$AJ,3,FALSE)</f>
        <v>295 Chartland Blvd</v>
      </c>
      <c r="D651" s="47" t="str">
        <f>VLOOKUP($A651,'[3]Master From ECAP'!$A:$AJ,4,FALSE)</f>
        <v>Scarborough</v>
      </c>
      <c r="E651" s="47" t="str">
        <f>VLOOKUP($A651,'[3]Master From ECAP'!$A:$AJ,5,FALSE)</f>
        <v>M1P 4N7</v>
      </c>
      <c r="F651" s="47">
        <f>VLOOKUP($A651,'[3]Master From ECAP'!$A:$AJ,6,FALSE)</f>
        <v>435809</v>
      </c>
      <c r="G651" s="47" t="s">
        <v>53</v>
      </c>
      <c r="H651" s="47">
        <f>VLOOKUP($A651,'[3]Master From ECAP'!$A:$AJ,8,FALSE)</f>
        <v>100</v>
      </c>
      <c r="I651" s="47">
        <f>VLOOKUP($A651,'[3]Master From ECAP'!$A:$AJ,9,FALSE)</f>
        <v>0</v>
      </c>
      <c r="J651" s="47">
        <f>VLOOKUP($A651,'[3]Master From ECAP'!$A:$AJ,10,FALSE)</f>
        <v>5340.9746219999997</v>
      </c>
      <c r="K651" s="47" t="str">
        <f>VLOOKUP($A651,'[3]Master From ECAP'!$A:$AJ,11,FALSE)</f>
        <v>kWh</v>
      </c>
      <c r="L651" s="47">
        <f>VLOOKUP($A651,'[3]Master From ECAP'!$A:$AJ,12,FALSE)</f>
        <v>0</v>
      </c>
      <c r="M651" s="47" t="s">
        <v>46</v>
      </c>
      <c r="AF651" s="48">
        <f>VLOOKUP($A651,'[3]Calculated Master'!$A:$P,13,FALSE)</f>
        <v>213.63898487999998</v>
      </c>
      <c r="AG651" s="49">
        <f>IF(F651&gt;0,VLOOKUP($A651,'[3]Calculated Master'!$A:$P,14,FALSE),"")</f>
        <v>1.225536158285149E-2</v>
      </c>
      <c r="AH651" s="49" t="str">
        <f>IF(I651&gt;0,VLOOKUP($A651,'[3]Calculated Master'!$A:$P,15,FALSE),"")</f>
        <v/>
      </c>
      <c r="AI651" s="47" t="str">
        <f>VLOOKUP($A651,'[3]Master From ECAP'!$A:$AJ,35,FALSE)</f>
        <v>IFH</v>
      </c>
      <c r="AJ651" s="47" t="str">
        <f>VLOOKUP($A651,'[3]Master From ECAP'!$A:$AJ,36,FALSE)</f>
        <v>Outdoor Recreational Facilities</v>
      </c>
    </row>
    <row r="652" spans="1:36" ht="15">
      <c r="A652" s="46" t="s">
        <v>695</v>
      </c>
      <c r="B652" s="47" t="str">
        <f>VLOOKUP(VLOOKUP(A652,'[3]Calculated Master'!A:Z,2,FALSE),'[3]Conversion Factors'!A:C,2,FALSE)</f>
        <v>Other</v>
      </c>
      <c r="C652" s="47" t="str">
        <f>VLOOKUP($A652,'[3]Master From ECAP'!$A:$AJ,3,FALSE)</f>
        <v>131 Glen Manor Dr</v>
      </c>
      <c r="D652" s="47" t="str">
        <f>VLOOKUP($A652,'[3]Master From ECAP'!$A:$AJ,4,FALSE)</f>
        <v>Toronto</v>
      </c>
      <c r="E652" s="47" t="str">
        <f>VLOOKUP($A652,'[3]Master From ECAP'!$A:$AJ,5,FALSE)</f>
        <v>M4E 2X6</v>
      </c>
      <c r="F652" s="47">
        <f>VLOOKUP($A652,'[3]Master From ECAP'!$A:$AJ,6,FALSE)</f>
        <v>52441</v>
      </c>
      <c r="G652" s="47" t="s">
        <v>53</v>
      </c>
      <c r="H652" s="47">
        <f>VLOOKUP($A652,'[3]Master From ECAP'!$A:$AJ,8,FALSE)</f>
        <v>100</v>
      </c>
      <c r="I652" s="47">
        <f>VLOOKUP($A652,'[3]Master From ECAP'!$A:$AJ,9,FALSE)</f>
        <v>0</v>
      </c>
      <c r="J652" s="47">
        <f>VLOOKUP($A652,'[3]Master From ECAP'!$A:$AJ,10,FALSE)</f>
        <v>149.42774</v>
      </c>
      <c r="K652" s="47" t="str">
        <f>VLOOKUP($A652,'[3]Master From ECAP'!$A:$AJ,11,FALSE)</f>
        <v>kWh</v>
      </c>
      <c r="L652" s="47">
        <f>VLOOKUP($A652,'[3]Master From ECAP'!$A:$AJ,12,FALSE)</f>
        <v>0</v>
      </c>
      <c r="M652" s="47" t="s">
        <v>46</v>
      </c>
      <c r="AF652" s="48">
        <f>VLOOKUP($A652,'[3]Calculated Master'!$A:$P,13,FALSE)</f>
        <v>5.9771096000000004</v>
      </c>
      <c r="AG652" s="49">
        <f>IF(F652&gt;0,VLOOKUP($A652,'[3]Calculated Master'!$A:$P,14,FALSE),"")</f>
        <v>2.8494567726699209E-3</v>
      </c>
      <c r="AH652" s="49" t="str">
        <f>IF(I652&gt;0,VLOOKUP($A652,'[3]Calculated Master'!$A:$P,15,FALSE),"")</f>
        <v/>
      </c>
      <c r="AI652" s="47" t="str">
        <f>VLOOKUP($A652,'[3]Master From ECAP'!$A:$AJ,35,FALSE)</f>
        <v>IFGD</v>
      </c>
      <c r="AJ652" s="47" t="str">
        <f>VLOOKUP($A652,'[3]Master From ECAP'!$A:$AJ,36,FALSE)</f>
        <v>Outdoor Recreational Facilities</v>
      </c>
    </row>
    <row r="653" spans="1:36" ht="15">
      <c r="A653" s="46" t="s">
        <v>696</v>
      </c>
      <c r="B653" s="47" t="str">
        <f>VLOOKUP(VLOOKUP(A653,'[3]Calculated Master'!A:Z,2,FALSE),'[3]Conversion Factors'!A:C,2,FALSE)</f>
        <v>Other</v>
      </c>
      <c r="C653" s="47" t="str">
        <f>VLOOKUP($A653,'[3]Master From ECAP'!$A:$AJ,3,FALSE)</f>
        <v>929 Kennedy Rd</v>
      </c>
      <c r="D653" s="47" t="str">
        <f>VLOOKUP($A653,'[3]Master From ECAP'!$A:$AJ,4,FALSE)</f>
        <v>Scarborough</v>
      </c>
      <c r="E653" s="47" t="str">
        <f>VLOOKUP($A653,'[3]Master From ECAP'!$A:$AJ,5,FALSE)</f>
        <v>M1K 2E8</v>
      </c>
      <c r="F653" s="47">
        <f>VLOOKUP($A653,'[3]Master From ECAP'!$A:$AJ,6,FALSE)</f>
        <v>2271</v>
      </c>
      <c r="G653" s="47" t="s">
        <v>53</v>
      </c>
      <c r="H653" s="47">
        <f>VLOOKUP($A653,'[3]Master From ECAP'!$A:$AJ,8,FALSE)</f>
        <v>100</v>
      </c>
      <c r="I653" s="47">
        <f>VLOOKUP($A653,'[3]Master From ECAP'!$A:$AJ,9,FALSE)</f>
        <v>0</v>
      </c>
      <c r="J653" s="47">
        <f>VLOOKUP($A653,'[3]Master From ECAP'!$A:$AJ,10,FALSE)</f>
        <v>56728.191726999998</v>
      </c>
      <c r="K653" s="47" t="str">
        <f>VLOOKUP($A653,'[3]Master From ECAP'!$A:$AJ,11,FALSE)</f>
        <v>kWh</v>
      </c>
      <c r="L653" s="47">
        <f>VLOOKUP($A653,'[3]Master From ECAP'!$A:$AJ,12,FALSE)</f>
        <v>2807.409091</v>
      </c>
      <c r="M653" s="47" t="s">
        <v>46</v>
      </c>
      <c r="AF653" s="48">
        <f>VLOOKUP($A653,'[3]Calculated Master'!$A:$P,13,FALSE)</f>
        <v>7602.3346451617908</v>
      </c>
      <c r="AG653" s="49">
        <f>IF(F653&gt;0,VLOOKUP($A653,'[3]Calculated Master'!$A:$P,14,FALSE),"")</f>
        <v>38.029739481508813</v>
      </c>
      <c r="AH653" s="49" t="str">
        <f>IF(I653&gt;0,VLOOKUP($A653,'[3]Calculated Master'!$A:$P,15,FALSE),"")</f>
        <v/>
      </c>
      <c r="AI653" s="47" t="str">
        <f>VLOOKUP($A653,'[3]Master From ECAP'!$A:$AJ,35,FALSE)</f>
        <v>JGLP</v>
      </c>
      <c r="AJ653" s="47" t="str">
        <f>VLOOKUP($A653,'[3]Master From ECAP'!$A:$AJ,36,FALSE)</f>
        <v>Outdoor Recreational Facilities</v>
      </c>
    </row>
    <row r="654" spans="1:36" ht="15">
      <c r="A654" s="46" t="s">
        <v>697</v>
      </c>
      <c r="B654" s="47" t="str">
        <f>VLOOKUP(VLOOKUP(A654,'[3]Calculated Master'!A:Z,2,FALSE),'[3]Conversion Factors'!A:C,2,FALSE)</f>
        <v>Other</v>
      </c>
      <c r="C654" s="47" t="str">
        <f>VLOOKUP($A654,'[3]Master From ECAP'!$A:$AJ,3,FALSE)</f>
        <v>61a Edgehill Rd</v>
      </c>
      <c r="D654" s="47" t="str">
        <f>VLOOKUP($A654,'[3]Master From ECAP'!$A:$AJ,4,FALSE)</f>
        <v>Etobicoke</v>
      </c>
      <c r="E654" s="47" t="str">
        <f>VLOOKUP($A654,'[3]Master From ECAP'!$A:$AJ,5,FALSE)</f>
        <v>M9A 4N1</v>
      </c>
      <c r="F654" s="47">
        <f>VLOOKUP($A654,'[3]Master From ECAP'!$A:$AJ,6,FALSE)</f>
        <v>2411</v>
      </c>
      <c r="G654" s="47" t="s">
        <v>53</v>
      </c>
      <c r="H654" s="47">
        <f>VLOOKUP($A654,'[3]Master From ECAP'!$A:$AJ,8,FALSE)</f>
        <v>100</v>
      </c>
      <c r="I654" s="47">
        <f>VLOOKUP($A654,'[3]Master From ECAP'!$A:$AJ,9,FALSE)</f>
        <v>0</v>
      </c>
      <c r="J654" s="47">
        <f>VLOOKUP($A654,'[3]Master From ECAP'!$A:$AJ,10,FALSE)</f>
        <v>54952.733494999993</v>
      </c>
      <c r="K654" s="47" t="str">
        <f>VLOOKUP($A654,'[3]Master From ECAP'!$A:$AJ,11,FALSE)</f>
        <v>kWh</v>
      </c>
      <c r="L654" s="47">
        <f>VLOOKUP($A654,'[3]Master From ECAP'!$A:$AJ,12,FALSE)</f>
        <v>9650.8365910000011</v>
      </c>
      <c r="M654" s="47" t="s">
        <v>46</v>
      </c>
      <c r="AF654" s="48">
        <f>VLOOKUP($A654,'[3]Calculated Master'!$A:$P,13,FALSE)</f>
        <v>20531.707103356795</v>
      </c>
      <c r="AG654" s="49">
        <f>IF(F654&gt;0,VLOOKUP($A654,'[3]Calculated Master'!$A:$P,14,FALSE),"")</f>
        <v>65.049528084840645</v>
      </c>
      <c r="AH654" s="49" t="str">
        <f>IF(I654&gt;0,VLOOKUP($A654,'[3]Calculated Master'!$A:$P,15,FALSE),"")</f>
        <v/>
      </c>
      <c r="AI654" s="47" t="str">
        <f>VLOOKUP($A654,'[3]Master From ECAP'!$A:$AJ,35,FALSE)</f>
        <v>JGC</v>
      </c>
      <c r="AJ654" s="47" t="str">
        <f>VLOOKUP($A654,'[3]Master From ECAP'!$A:$AJ,36,FALSE)</f>
        <v>Outdoor Recreational Facilities</v>
      </c>
    </row>
    <row r="655" spans="1:36" ht="15">
      <c r="A655" s="46" t="s">
        <v>698</v>
      </c>
      <c r="B655" s="47" t="str">
        <f>VLOOKUP(VLOOKUP(A655,'[3]Calculated Master'!A:Z,2,FALSE),'[3]Conversion Factors'!A:C,2,FALSE)</f>
        <v>Other</v>
      </c>
      <c r="C655" s="47" t="str">
        <f>VLOOKUP($A655,'[3]Master From ECAP'!$A:$AJ,3,FALSE)</f>
        <v>2113 Lake Shore Blvd W</v>
      </c>
      <c r="D655" s="47" t="str">
        <f>VLOOKUP($A655,'[3]Master From ECAP'!$A:$AJ,4,FALSE)</f>
        <v>Etobicoke</v>
      </c>
      <c r="E655" s="47" t="str">
        <f>VLOOKUP($A655,'[3]Master From ECAP'!$A:$AJ,5,FALSE)</f>
        <v>M8V 4E8</v>
      </c>
      <c r="F655" s="47">
        <f>VLOOKUP($A655,'[3]Master From ECAP'!$A:$AJ,6,FALSE)</f>
        <v>86681</v>
      </c>
      <c r="G655" s="47" t="s">
        <v>53</v>
      </c>
      <c r="H655" s="47">
        <f>VLOOKUP($A655,'[3]Master From ECAP'!$A:$AJ,8,FALSE)</f>
        <v>100</v>
      </c>
      <c r="I655" s="47">
        <f>VLOOKUP($A655,'[3]Master From ECAP'!$A:$AJ,9,FALSE)</f>
        <v>0</v>
      </c>
      <c r="J655" s="47">
        <f>VLOOKUP($A655,'[3]Master From ECAP'!$A:$AJ,10,FALSE)</f>
        <v>7076.1494999999995</v>
      </c>
      <c r="K655" s="47" t="str">
        <f>VLOOKUP($A655,'[3]Master From ECAP'!$A:$AJ,11,FALSE)</f>
        <v>kWh</v>
      </c>
      <c r="L655" s="47">
        <f>VLOOKUP($A655,'[3]Master From ECAP'!$A:$AJ,12,FALSE)</f>
        <v>0</v>
      </c>
      <c r="M655" s="47" t="s">
        <v>46</v>
      </c>
      <c r="AF655" s="48">
        <f>VLOOKUP($A655,'[3]Calculated Master'!$A:$P,13,FALSE)</f>
        <v>283.04597999999999</v>
      </c>
      <c r="AG655" s="49">
        <f>IF(F655&gt;0,VLOOKUP($A655,'[3]Calculated Master'!$A:$P,14,FALSE),"")</f>
        <v>8.1634717919223929E-2</v>
      </c>
      <c r="AH655" s="49" t="str">
        <f>IF(I655&gt;0,VLOOKUP($A655,'[3]Calculated Master'!$A:$P,15,FALSE),"")</f>
        <v/>
      </c>
      <c r="AI655" s="47" t="str">
        <f>VLOOKUP($A655,'[3]Master From ECAP'!$A:$AJ,35,FALSE)</f>
        <v>2113LA</v>
      </c>
      <c r="AJ655" s="47" t="str">
        <f>VLOOKUP($A655,'[3]Master From ECAP'!$A:$AJ,36,FALSE)</f>
        <v>Outdoor Recreational Facilities</v>
      </c>
    </row>
    <row r="656" spans="1:36" ht="15">
      <c r="A656" s="46" t="s">
        <v>699</v>
      </c>
      <c r="B656" s="47" t="str">
        <f>VLOOKUP(VLOOKUP(A656,'[3]Calculated Master'!A:Z,2,FALSE),'[3]Conversion Factors'!A:C,2,FALSE)</f>
        <v>Other</v>
      </c>
      <c r="C656" s="47" t="str">
        <f>VLOOKUP($A656,'[3]Master From ECAP'!$A:$AJ,3,FALSE)</f>
        <v>50 Kendal Ave</v>
      </c>
      <c r="D656" s="47" t="str">
        <f>VLOOKUP($A656,'[3]Master From ECAP'!$A:$AJ,4,FALSE)</f>
        <v>Toronto</v>
      </c>
      <c r="E656" s="47" t="str">
        <f>VLOOKUP($A656,'[3]Master From ECAP'!$A:$AJ,5,FALSE)</f>
        <v>M5R 2Z5</v>
      </c>
      <c r="F656" s="47">
        <f>VLOOKUP($A656,'[3]Master From ECAP'!$A:$AJ,6,FALSE)</f>
        <v>183</v>
      </c>
      <c r="G656" s="47" t="s">
        <v>53</v>
      </c>
      <c r="H656" s="47">
        <f>VLOOKUP($A656,'[3]Master From ECAP'!$A:$AJ,8,FALSE)</f>
        <v>100</v>
      </c>
      <c r="I656" s="47">
        <f>VLOOKUP($A656,'[3]Master From ECAP'!$A:$AJ,9,FALSE)</f>
        <v>0</v>
      </c>
      <c r="J656" s="47">
        <f>VLOOKUP($A656,'[3]Master From ECAP'!$A:$AJ,10,FALSE)</f>
        <v>12433.25362</v>
      </c>
      <c r="K656" s="47" t="str">
        <f>VLOOKUP($A656,'[3]Master From ECAP'!$A:$AJ,11,FALSE)</f>
        <v>kWh</v>
      </c>
      <c r="L656" s="47">
        <f>VLOOKUP($A656,'[3]Master From ECAP'!$A:$AJ,12,FALSE)</f>
        <v>0</v>
      </c>
      <c r="M656" s="47" t="s">
        <v>46</v>
      </c>
      <c r="AF656" s="48">
        <f>VLOOKUP($A656,'[3]Calculated Master'!$A:$P,13,FALSE)</f>
        <v>497.33014479999997</v>
      </c>
      <c r="AG656" s="49">
        <f>IF(F656&gt;0,VLOOKUP($A656,'[3]Calculated Master'!$A:$P,14,FALSE),"")</f>
        <v>67.941559700674404</v>
      </c>
      <c r="AH656" s="49" t="str">
        <f>IF(I656&gt;0,VLOOKUP($A656,'[3]Calculated Master'!$A:$P,15,FALSE),"")</f>
        <v/>
      </c>
      <c r="AI656" s="47" t="str">
        <f>VLOOKUP($A656,'[3]Master From ECAP'!$A:$AJ,35,FALSE)</f>
        <v>BWAP</v>
      </c>
      <c r="AJ656" s="47" t="str">
        <f>VLOOKUP($A656,'[3]Master From ECAP'!$A:$AJ,36,FALSE)</f>
        <v>Outdoor Recreational Facilities</v>
      </c>
    </row>
    <row r="657" spans="1:36" ht="15">
      <c r="A657" s="46" t="s">
        <v>700</v>
      </c>
      <c r="B657" s="47" t="str">
        <f>VLOOKUP(VLOOKUP(A657,'[3]Calculated Master'!A:Z,2,FALSE),'[3]Conversion Factors'!A:C,2,FALSE)</f>
        <v>Other</v>
      </c>
      <c r="C657" s="47" t="str">
        <f>VLOOKUP($A657,'[3]Master From ECAP'!$A:$AJ,3,FALSE)</f>
        <v>1 Delroy Dr</v>
      </c>
      <c r="D657" s="47" t="str">
        <f>VLOOKUP($A657,'[3]Master From ECAP'!$A:$AJ,4,FALSE)</f>
        <v>Etobicoke</v>
      </c>
      <c r="E657" s="47" t="str">
        <f>VLOOKUP($A657,'[3]Master From ECAP'!$A:$AJ,5,FALSE)</f>
        <v>M8Y 1M7</v>
      </c>
      <c r="F657" s="47">
        <f>VLOOKUP($A657,'[3]Master From ECAP'!$A:$AJ,6,FALSE)</f>
        <v>608634</v>
      </c>
      <c r="G657" s="47" t="s">
        <v>53</v>
      </c>
      <c r="H657" s="47">
        <f>VLOOKUP($A657,'[3]Master From ECAP'!$A:$AJ,8,FALSE)</f>
        <v>100</v>
      </c>
      <c r="I657" s="47">
        <f>VLOOKUP($A657,'[3]Master From ECAP'!$A:$AJ,9,FALSE)</f>
        <v>0</v>
      </c>
      <c r="J657" s="47">
        <f>VLOOKUP($A657,'[3]Master From ECAP'!$A:$AJ,10,FALSE)</f>
        <v>3259.080575</v>
      </c>
      <c r="K657" s="47" t="str">
        <f>VLOOKUP($A657,'[3]Master From ECAP'!$A:$AJ,11,FALSE)</f>
        <v>kWh</v>
      </c>
      <c r="L657" s="47">
        <f>VLOOKUP($A657,'[3]Master From ECAP'!$A:$AJ,12,FALSE)</f>
        <v>0</v>
      </c>
      <c r="M657" s="47" t="s">
        <v>46</v>
      </c>
      <c r="AF657" s="48">
        <f>VLOOKUP($A657,'[3]Calculated Master'!$A:$P,13,FALSE)</f>
        <v>130.363223</v>
      </c>
      <c r="AG657" s="49">
        <f>IF(F657&gt;0,VLOOKUP($A657,'[3]Calculated Master'!$A:$P,14,FALSE),"")</f>
        <v>5.3547684725177951E-3</v>
      </c>
      <c r="AH657" s="49" t="str">
        <f>IF(I657&gt;0,VLOOKUP($A657,'[3]Calculated Master'!$A:$P,15,FALSE),"")</f>
        <v/>
      </c>
      <c r="AI657" s="47" t="str">
        <f>VLOOKUP($A657,'[3]Master From ECAP'!$A:$AJ,35,FALSE)</f>
        <v>1DELRO</v>
      </c>
      <c r="AJ657" s="47" t="str">
        <f>VLOOKUP($A657,'[3]Master From ECAP'!$A:$AJ,36,FALSE)</f>
        <v>Outdoor Recreational Facilities</v>
      </c>
    </row>
    <row r="658" spans="1:36" ht="15">
      <c r="A658" s="46" t="s">
        <v>701</v>
      </c>
      <c r="B658" s="47" t="str">
        <f>VLOOKUP(VLOOKUP(A658,'[3]Calculated Master'!A:Z,2,FALSE),'[3]Conversion Factors'!A:C,2,FALSE)</f>
        <v>Other</v>
      </c>
      <c r="C658" s="47" t="str">
        <f>VLOOKUP($A658,'[3]Master From ECAP'!$A:$AJ,3,FALSE)</f>
        <v>240 John Tabor Trail</v>
      </c>
      <c r="D658" s="47" t="str">
        <f>VLOOKUP($A658,'[3]Master From ECAP'!$A:$AJ,4,FALSE)</f>
        <v>Scarborough</v>
      </c>
      <c r="E658" s="47" t="str">
        <f>VLOOKUP($A658,'[3]Master From ECAP'!$A:$AJ,5,FALSE)</f>
        <v>M1B 2R6</v>
      </c>
      <c r="F658" s="47">
        <f>VLOOKUP($A658,'[3]Master From ECAP'!$A:$AJ,6,FALSE)</f>
        <v>278462</v>
      </c>
      <c r="G658" s="47" t="s">
        <v>53</v>
      </c>
      <c r="H658" s="47">
        <f>VLOOKUP($A658,'[3]Master From ECAP'!$A:$AJ,8,FALSE)</f>
        <v>100</v>
      </c>
      <c r="I658" s="47">
        <f>VLOOKUP($A658,'[3]Master From ECAP'!$A:$AJ,9,FALSE)</f>
        <v>0</v>
      </c>
      <c r="J658" s="47">
        <f>VLOOKUP($A658,'[3]Master From ECAP'!$A:$AJ,10,FALSE)</f>
        <v>3782.3985170000001</v>
      </c>
      <c r="K658" s="47" t="str">
        <f>VLOOKUP($A658,'[3]Master From ECAP'!$A:$AJ,11,FALSE)</f>
        <v>kWh</v>
      </c>
      <c r="L658" s="47">
        <f>VLOOKUP($A658,'[3]Master From ECAP'!$A:$AJ,12,FALSE)</f>
        <v>0</v>
      </c>
      <c r="M658" s="47" t="s">
        <v>46</v>
      </c>
      <c r="AF658" s="48">
        <f>VLOOKUP($A658,'[3]Calculated Master'!$A:$P,13,FALSE)</f>
        <v>151.29594068</v>
      </c>
      <c r="AG658" s="49">
        <f>IF(F658&gt;0,VLOOKUP($A658,'[3]Calculated Master'!$A:$P,14,FALSE),"")</f>
        <v>1.3583233177215636E-2</v>
      </c>
      <c r="AH658" s="49" t="str">
        <f>IF(I658&gt;0,VLOOKUP($A658,'[3]Calculated Master'!$A:$P,15,FALSE),"")</f>
        <v/>
      </c>
      <c r="AI658" s="47" t="str">
        <f>VLOOKUP($A658,'[3]Master From ECAP'!$A:$AJ,35,FALSE)</f>
        <v>JOHN</v>
      </c>
      <c r="AJ658" s="47" t="str">
        <f>VLOOKUP($A658,'[3]Master From ECAP'!$A:$AJ,36,FALSE)</f>
        <v>Outdoor Recreational Facilities</v>
      </c>
    </row>
    <row r="659" spans="1:36" ht="15">
      <c r="A659" s="46" t="s">
        <v>702</v>
      </c>
      <c r="B659" s="47" t="str">
        <f>VLOOKUP(VLOOKUP(A659,'[3]Calculated Master'!A:Z,2,FALSE),'[3]Conversion Factors'!A:C,2,FALSE)</f>
        <v>Other</v>
      </c>
      <c r="C659" s="47" t="str">
        <f>VLOOKUP($A659,'[3]Master From ECAP'!$A:$AJ,3,FALSE)</f>
        <v>1515 Queen St E</v>
      </c>
      <c r="D659" s="47" t="str">
        <f>VLOOKUP($A659,'[3]Master From ECAP'!$A:$AJ,4,FALSE)</f>
        <v>Toronto</v>
      </c>
      <c r="E659" s="47" t="str">
        <f>VLOOKUP($A659,'[3]Master From ECAP'!$A:$AJ,5,FALSE)</f>
        <v>M4L 2Y5</v>
      </c>
      <c r="F659" s="47">
        <f>VLOOKUP($A659,'[3]Master From ECAP'!$A:$AJ,6,FALSE)</f>
        <v>1</v>
      </c>
      <c r="G659" s="47" t="s">
        <v>53</v>
      </c>
      <c r="H659" s="47">
        <f>VLOOKUP($A659,'[3]Master From ECAP'!$A:$AJ,8,FALSE)</f>
        <v>100</v>
      </c>
      <c r="I659" s="47">
        <f>VLOOKUP($A659,'[3]Master From ECAP'!$A:$AJ,9,FALSE)</f>
        <v>0</v>
      </c>
      <c r="J659" s="47">
        <f>VLOOKUP($A659,'[3]Master From ECAP'!$A:$AJ,10,FALSE)</f>
        <v>9089.3707639999993</v>
      </c>
      <c r="K659" s="47" t="str">
        <f>VLOOKUP($A659,'[3]Master From ECAP'!$A:$AJ,11,FALSE)</f>
        <v>kWh</v>
      </c>
      <c r="L659" s="47">
        <f>VLOOKUP($A659,'[3]Master From ECAP'!$A:$AJ,12,FALSE)</f>
        <v>0</v>
      </c>
      <c r="M659" s="47" t="s">
        <v>46</v>
      </c>
      <c r="AF659" s="48">
        <f>VLOOKUP($A659,'[3]Calculated Master'!$A:$P,13,FALSE)</f>
        <v>363.57483055999995</v>
      </c>
      <c r="AG659" s="49">
        <f>IF(F659&gt;0,VLOOKUP($A659,'[3]Calculated Master'!$A:$P,14,FALSE),"")</f>
        <v>9089.4086363781826</v>
      </c>
      <c r="AH659" s="49" t="str">
        <f>IF(I659&gt;0,VLOOKUP($A659,'[3]Calculated Master'!$A:$P,15,FALSE),"")</f>
        <v/>
      </c>
      <c r="AI659" s="47" t="str">
        <f>VLOOKUP($A659,'[3]Master From ECAP'!$A:$AJ,35,FALSE)</f>
        <v>JAP</v>
      </c>
      <c r="AJ659" s="47" t="str">
        <f>VLOOKUP($A659,'[3]Master From ECAP'!$A:$AJ,36,FALSE)</f>
        <v>Outdoor Recreational Facilities</v>
      </c>
    </row>
    <row r="660" spans="1:36" ht="15">
      <c r="A660" s="46" t="s">
        <v>703</v>
      </c>
      <c r="B660" s="47" t="str">
        <f>VLOOKUP(VLOOKUP(A660,'[3]Calculated Master'!A:Z,2,FALSE),'[3]Conversion Factors'!A:C,2,FALSE)</f>
        <v>Other</v>
      </c>
      <c r="C660" s="47" t="str">
        <f>VLOOKUP($A660,'[3]Master From ECAP'!$A:$AJ,3,FALSE)</f>
        <v>65 Mary Chapman Blvd</v>
      </c>
      <c r="D660" s="47" t="str">
        <f>VLOOKUP($A660,'[3]Master From ECAP'!$A:$AJ,4,FALSE)</f>
        <v>Etobicoke</v>
      </c>
      <c r="E660" s="47" t="str">
        <f>VLOOKUP($A660,'[3]Master From ECAP'!$A:$AJ,5,FALSE)</f>
        <v>M9C 2Y2</v>
      </c>
      <c r="F660" s="47">
        <f>VLOOKUP($A660,'[3]Master From ECAP'!$A:$AJ,6,FALSE)</f>
        <v>1</v>
      </c>
      <c r="G660" s="47" t="s">
        <v>53</v>
      </c>
      <c r="H660" s="47">
        <f>VLOOKUP($A660,'[3]Master From ECAP'!$A:$AJ,8,FALSE)</f>
        <v>100</v>
      </c>
      <c r="I660" s="47">
        <f>VLOOKUP($A660,'[3]Master From ECAP'!$A:$AJ,9,FALSE)</f>
        <v>0</v>
      </c>
      <c r="J660" s="47">
        <f>VLOOKUP($A660,'[3]Master From ECAP'!$A:$AJ,10,FALSE)</f>
        <v>95377.705155000003</v>
      </c>
      <c r="K660" s="47" t="str">
        <f>VLOOKUP($A660,'[3]Master From ECAP'!$A:$AJ,11,FALSE)</f>
        <v>kWh</v>
      </c>
      <c r="L660" s="47">
        <f>VLOOKUP($A660,'[3]Master From ECAP'!$A:$AJ,12,FALSE)</f>
        <v>0</v>
      </c>
      <c r="M660" s="47" t="s">
        <v>46</v>
      </c>
      <c r="AF660" s="48">
        <f>VLOOKUP($A660,'[3]Calculated Master'!$A:$P,13,FALSE)</f>
        <v>3815.1082062</v>
      </c>
      <c r="AG660" s="49">
        <f>IF(F660&gt;0,VLOOKUP($A660,'[3]Calculated Master'!$A:$P,14,FALSE),"")</f>
        <v>95378.102562104803</v>
      </c>
      <c r="AH660" s="49" t="str">
        <f>IF(I660&gt;0,VLOOKUP($A660,'[3]Calculated Master'!$A:$P,15,FALSE),"")</f>
        <v/>
      </c>
      <c r="AI660" s="47" t="str">
        <f>VLOOKUP($A660,'[3]Master From ECAP'!$A:$AJ,35,FALSE)</f>
        <v>JBP</v>
      </c>
      <c r="AJ660" s="47" t="str">
        <f>VLOOKUP($A660,'[3]Master From ECAP'!$A:$AJ,36,FALSE)</f>
        <v>Outdoor Recreational Facilities</v>
      </c>
    </row>
    <row r="661" spans="1:36" ht="15">
      <c r="A661" s="46" t="s">
        <v>704</v>
      </c>
      <c r="B661" s="47" t="str">
        <f>VLOOKUP(VLOOKUP(A661,'[3]Calculated Master'!A:Z,2,FALSE),'[3]Conversion Factors'!A:C,2,FALSE)</f>
        <v>Other</v>
      </c>
      <c r="C661" s="47" t="str">
        <f>VLOOKUP($A661,'[3]Master From ECAP'!$A:$AJ,3,FALSE)</f>
        <v>17 Granby St</v>
      </c>
      <c r="D661" s="47" t="str">
        <f>VLOOKUP($A661,'[3]Master From ECAP'!$A:$AJ,4,FALSE)</f>
        <v>Toronto</v>
      </c>
      <c r="E661" s="47" t="str">
        <f>VLOOKUP($A661,'[3]Master From ECAP'!$A:$AJ,5,FALSE)</f>
        <v>M5B 2J5</v>
      </c>
      <c r="F661" s="47">
        <f>VLOOKUP($A661,'[3]Master From ECAP'!$A:$AJ,6,FALSE)</f>
        <v>1</v>
      </c>
      <c r="G661" s="47" t="s">
        <v>53</v>
      </c>
      <c r="H661" s="47">
        <f>VLOOKUP($A661,'[3]Master From ECAP'!$A:$AJ,8,FALSE)</f>
        <v>100</v>
      </c>
      <c r="I661" s="47">
        <f>VLOOKUP($A661,'[3]Master From ECAP'!$A:$AJ,9,FALSE)</f>
        <v>0</v>
      </c>
      <c r="J661" s="47">
        <f>VLOOKUP($A661,'[3]Master From ECAP'!$A:$AJ,10,FALSE)</f>
        <v>908.93102099999999</v>
      </c>
      <c r="K661" s="47" t="str">
        <f>VLOOKUP($A661,'[3]Master From ECAP'!$A:$AJ,11,FALSE)</f>
        <v>kWh</v>
      </c>
      <c r="L661" s="47">
        <f>VLOOKUP($A661,'[3]Master From ECAP'!$A:$AJ,12,FALSE)</f>
        <v>0</v>
      </c>
      <c r="M661" s="47" t="s">
        <v>46</v>
      </c>
      <c r="AF661" s="48">
        <f>VLOOKUP($A661,'[3]Calculated Master'!$A:$P,13,FALSE)</f>
        <v>36.357240840000003</v>
      </c>
      <c r="AG661" s="49">
        <f>IF(F661&gt;0,VLOOKUP($A661,'[3]Calculated Master'!$A:$P,14,FALSE),"")</f>
        <v>908.93480821258754</v>
      </c>
      <c r="AH661" s="49" t="str">
        <f>IF(I661&gt;0,VLOOKUP($A661,'[3]Calculated Master'!$A:$P,15,FALSE),"")</f>
        <v/>
      </c>
      <c r="AI661" s="47" t="str">
        <f>VLOOKUP($A661,'[3]Master From ECAP'!$A:$AJ,35,FALSE)</f>
        <v>JSSP</v>
      </c>
      <c r="AJ661" s="47" t="str">
        <f>VLOOKUP($A661,'[3]Master From ECAP'!$A:$AJ,36,FALSE)</f>
        <v>Outdoor Recreational Facilities</v>
      </c>
    </row>
    <row r="662" spans="1:36" ht="15">
      <c r="A662" s="46" t="s">
        <v>705</v>
      </c>
      <c r="B662" s="47" t="str">
        <f>VLOOKUP(VLOOKUP(A662,'[3]Calculated Master'!A:Z,2,FALSE),'[3]Conversion Factors'!A:C,2,FALSE)</f>
        <v>Other</v>
      </c>
      <c r="C662" s="47" t="str">
        <f>VLOOKUP($A662,'[3]Master From ECAP'!$A:$AJ,3,FALSE)</f>
        <v>636 Fleet St</v>
      </c>
      <c r="D662" s="47" t="str">
        <f>VLOOKUP($A662,'[3]Master From ECAP'!$A:$AJ,4,FALSE)</f>
        <v>Toronto</v>
      </c>
      <c r="E662" s="47" t="str">
        <f>VLOOKUP($A662,'[3]Master From ECAP'!$A:$AJ,5,FALSE)</f>
        <v>M5V 4A2</v>
      </c>
      <c r="F662" s="47">
        <f>VLOOKUP($A662,'[3]Master From ECAP'!$A:$AJ,6,FALSE)</f>
        <v>93839</v>
      </c>
      <c r="G662" s="47" t="s">
        <v>53</v>
      </c>
      <c r="H662" s="47">
        <f>VLOOKUP($A662,'[3]Master From ECAP'!$A:$AJ,8,FALSE)</f>
        <v>100</v>
      </c>
      <c r="I662" s="47">
        <f>VLOOKUP($A662,'[3]Master From ECAP'!$A:$AJ,9,FALSE)</f>
        <v>0</v>
      </c>
      <c r="J662" s="47">
        <f>VLOOKUP($A662,'[3]Master From ECAP'!$A:$AJ,10,FALSE)</f>
        <v>11682.934950000001</v>
      </c>
      <c r="K662" s="47" t="str">
        <f>VLOOKUP($A662,'[3]Master From ECAP'!$A:$AJ,11,FALSE)</f>
        <v>kWh</v>
      </c>
      <c r="L662" s="47">
        <f>VLOOKUP($A662,'[3]Master From ECAP'!$A:$AJ,12,FALSE)</f>
        <v>0</v>
      </c>
      <c r="M662" s="47" t="s">
        <v>46</v>
      </c>
      <c r="AF662" s="48">
        <f>VLOOKUP($A662,'[3]Calculated Master'!$A:$P,13,FALSE)</f>
        <v>467.31739800000003</v>
      </c>
      <c r="AG662" s="49">
        <f>IF(F662&gt;0,VLOOKUP($A662,'[3]Calculated Master'!$A:$P,14,FALSE),"")</f>
        <v>0.12450029975698405</v>
      </c>
      <c r="AH662" s="49" t="str">
        <f>IF(I662&gt;0,VLOOKUP($A662,'[3]Calculated Master'!$A:$P,15,FALSE),"")</f>
        <v/>
      </c>
      <c r="AI662" s="47" t="str">
        <f>VLOOKUP($A662,'[3]Master From ECAP'!$A:$AJ,35,FALSE)</f>
        <v>JUNECP</v>
      </c>
      <c r="AJ662" s="47" t="str">
        <f>VLOOKUP($A662,'[3]Master From ECAP'!$A:$AJ,36,FALSE)</f>
        <v>Outdoor Recreational Facilities</v>
      </c>
    </row>
    <row r="663" spans="1:36" ht="15">
      <c r="A663" s="46" t="s">
        <v>706</v>
      </c>
      <c r="B663" s="47" t="str">
        <f>VLOOKUP(VLOOKUP(A663,'[3]Calculated Master'!A:Z,2,FALSE),'[3]Conversion Factors'!A:C,2,FALSE)</f>
        <v>Other</v>
      </c>
      <c r="C663" s="47" t="str">
        <f>VLOOKUP($A663,'[3]Master From ECAP'!$A:$AJ,3,FALSE)</f>
        <v>181 Glenlake Ave</v>
      </c>
      <c r="D663" s="47" t="str">
        <f>VLOOKUP($A663,'[3]Master From ECAP'!$A:$AJ,4,FALSE)</f>
        <v>Toronto</v>
      </c>
      <c r="E663" s="47" t="str">
        <f>VLOOKUP($A663,'[3]Master From ECAP'!$A:$AJ,5,FALSE)</f>
        <v>M6P 4B6</v>
      </c>
      <c r="F663" s="47">
        <f>VLOOKUP($A663,'[3]Master From ECAP'!$A:$AJ,6,FALSE)</f>
        <v>10000</v>
      </c>
      <c r="G663" s="47" t="s">
        <v>53</v>
      </c>
      <c r="H663" s="47">
        <f>VLOOKUP($A663,'[3]Master From ECAP'!$A:$AJ,8,FALSE)</f>
        <v>100</v>
      </c>
      <c r="I663" s="47">
        <f>VLOOKUP($A663,'[3]Master From ECAP'!$A:$AJ,9,FALSE)</f>
        <v>0</v>
      </c>
      <c r="J663" s="47">
        <f>VLOOKUP($A663,'[3]Master From ECAP'!$A:$AJ,10,FALSE)</f>
        <v>7228.6027469999999</v>
      </c>
      <c r="K663" s="47" t="str">
        <f>VLOOKUP($A663,'[3]Master From ECAP'!$A:$AJ,11,FALSE)</f>
        <v>kWh</v>
      </c>
      <c r="L663" s="47">
        <f>VLOOKUP($A663,'[3]Master From ECAP'!$A:$AJ,12,FALSE)</f>
        <v>0</v>
      </c>
      <c r="M663" s="47" t="s">
        <v>46</v>
      </c>
      <c r="AF663" s="48">
        <f>VLOOKUP($A663,'[3]Calculated Master'!$A:$P,13,FALSE)</f>
        <v>289.14410988000003</v>
      </c>
      <c r="AG663" s="49">
        <f>IF(F663&gt;0,VLOOKUP($A663,'[3]Calculated Master'!$A:$P,14,FALSE),"")</f>
        <v>0.7228632866178113</v>
      </c>
      <c r="AH663" s="49" t="str">
        <f>IF(I663&gt;0,VLOOKUP($A663,'[3]Calculated Master'!$A:$P,15,FALSE),"")</f>
        <v/>
      </c>
      <c r="AI663" s="47" t="str">
        <f>VLOOKUP($A663,'[3]Master From ECAP'!$A:$AJ,35,FALSE)</f>
        <v>KEELC</v>
      </c>
      <c r="AJ663" s="47" t="str">
        <f>VLOOKUP($A663,'[3]Master From ECAP'!$A:$AJ,36,FALSE)</f>
        <v>Outdoor Recreational Facilities</v>
      </c>
    </row>
    <row r="664" spans="1:36" ht="15">
      <c r="A664" s="46" t="s">
        <v>707</v>
      </c>
      <c r="B664" s="47" t="str">
        <f>VLOOKUP(VLOOKUP(A664,'[3]Calculated Master'!A:Z,2,FALSE),'[3]Conversion Factors'!A:C,2,FALSE)</f>
        <v>Other</v>
      </c>
      <c r="C664" s="47" t="str">
        <f>VLOOKUP($A664,'[3]Master From ECAP'!$A:$AJ,3,FALSE)</f>
        <v>2801 Eglinton Ave W</v>
      </c>
      <c r="D664" s="47" t="str">
        <f>VLOOKUP($A664,'[3]Master From ECAP'!$A:$AJ,4,FALSE)</f>
        <v>Toronto</v>
      </c>
      <c r="E664" s="47" t="str">
        <f>VLOOKUP($A664,'[3]Master From ECAP'!$A:$AJ,5,FALSE)</f>
        <v>M6M 5B4</v>
      </c>
      <c r="F664" s="47">
        <f>VLOOKUP($A664,'[3]Master From ECAP'!$A:$AJ,6,FALSE)</f>
        <v>1399233</v>
      </c>
      <c r="G664" s="47" t="s">
        <v>53</v>
      </c>
      <c r="H664" s="47">
        <f>VLOOKUP($A664,'[3]Master From ECAP'!$A:$AJ,8,FALSE)</f>
        <v>100</v>
      </c>
      <c r="I664" s="47">
        <f>VLOOKUP($A664,'[3]Master From ECAP'!$A:$AJ,9,FALSE)</f>
        <v>0</v>
      </c>
      <c r="J664" s="47">
        <f>VLOOKUP($A664,'[3]Master From ECAP'!$A:$AJ,10,FALSE)</f>
        <v>102391.600167</v>
      </c>
      <c r="K664" s="47" t="str">
        <f>VLOOKUP($A664,'[3]Master From ECAP'!$A:$AJ,11,FALSE)</f>
        <v>kWh</v>
      </c>
      <c r="L664" s="47">
        <f>VLOOKUP($A664,'[3]Master From ECAP'!$A:$AJ,12,FALSE)</f>
        <v>0</v>
      </c>
      <c r="M664" s="47" t="s">
        <v>46</v>
      </c>
      <c r="AF664" s="48">
        <f>VLOOKUP($A664,'[3]Calculated Master'!$A:$P,13,FALSE)</f>
        <v>4095.6640066800001</v>
      </c>
      <c r="AG664" s="49">
        <f>IF(F664&gt;0,VLOOKUP($A664,'[3]Calculated Master'!$A:$P,14,FALSE),"")</f>
        <v>7.31772526796233E-2</v>
      </c>
      <c r="AH664" s="49" t="str">
        <f>IF(I664&gt;0,VLOOKUP($A664,'[3]Calculated Master'!$A:$P,15,FALSE),"")</f>
        <v/>
      </c>
      <c r="AI664" s="47" t="str">
        <f>VLOOKUP($A664,'[3]Master From ECAP'!$A:$AJ,35,FALSE)</f>
        <v>KLDP</v>
      </c>
      <c r="AJ664" s="47" t="str">
        <f>VLOOKUP($A664,'[3]Master From ECAP'!$A:$AJ,36,FALSE)</f>
        <v>Outdoor Recreational Facilities</v>
      </c>
    </row>
    <row r="665" spans="1:36" ht="15">
      <c r="A665" s="46" t="s">
        <v>708</v>
      </c>
      <c r="B665" s="47" t="str">
        <f>VLOOKUP(VLOOKUP(A665,'[3]Calculated Master'!A:Z,2,FALSE),'[3]Conversion Factors'!A:C,2,FALSE)</f>
        <v>Other</v>
      </c>
      <c r="C665" s="47" t="str">
        <f>VLOOKUP($A665,'[3]Master From ECAP'!$A:$AJ,3,FALSE)</f>
        <v>12 Kenaston Gardens</v>
      </c>
      <c r="D665" s="47" t="str">
        <f>VLOOKUP($A665,'[3]Master From ECAP'!$A:$AJ,4,FALSE)</f>
        <v>North York</v>
      </c>
      <c r="E665" s="47" t="str">
        <f>VLOOKUP($A665,'[3]Master From ECAP'!$A:$AJ,5,FALSE)</f>
        <v>M2K 1G8</v>
      </c>
      <c r="F665" s="47">
        <f>VLOOKUP($A665,'[3]Master From ECAP'!$A:$AJ,6,FALSE)</f>
        <v>12432</v>
      </c>
      <c r="G665" s="47" t="s">
        <v>53</v>
      </c>
      <c r="H665" s="47">
        <f>VLOOKUP($A665,'[3]Master From ECAP'!$A:$AJ,8,FALSE)</f>
        <v>100</v>
      </c>
      <c r="I665" s="47">
        <f>VLOOKUP($A665,'[3]Master From ECAP'!$A:$AJ,9,FALSE)</f>
        <v>0</v>
      </c>
      <c r="J665" s="47">
        <f>VLOOKUP($A665,'[3]Master From ECAP'!$A:$AJ,10,FALSE)</f>
        <v>5839.6170239999992</v>
      </c>
      <c r="K665" s="47" t="str">
        <f>VLOOKUP($A665,'[3]Master From ECAP'!$A:$AJ,11,FALSE)</f>
        <v>kWh</v>
      </c>
      <c r="L665" s="47">
        <f>VLOOKUP($A665,'[3]Master From ECAP'!$A:$AJ,12,FALSE)</f>
        <v>0</v>
      </c>
      <c r="M665" s="47" t="s">
        <v>46</v>
      </c>
      <c r="AF665" s="48">
        <f>VLOOKUP($A665,'[3]Calculated Master'!$A:$P,13,FALSE)</f>
        <v>233.58468095999999</v>
      </c>
      <c r="AG665" s="49">
        <f>IF(F665&gt;0,VLOOKUP($A665,'[3]Calculated Master'!$A:$P,14,FALSE),"")</f>
        <v>0.46972662127876441</v>
      </c>
      <c r="AH665" s="49" t="str">
        <f>IF(I665&gt;0,VLOOKUP($A665,'[3]Calculated Master'!$A:$P,15,FALSE),"")</f>
        <v/>
      </c>
      <c r="AI665" s="47" t="str">
        <f>VLOOKUP($A665,'[3]Master From ECAP'!$A:$AJ,35,FALSE)</f>
        <v>KENGDNS</v>
      </c>
      <c r="AJ665" s="47" t="str">
        <f>VLOOKUP($A665,'[3]Master From ECAP'!$A:$AJ,36,FALSE)</f>
        <v>Outdoor Recreational Facilities</v>
      </c>
    </row>
    <row r="666" spans="1:36" ht="15">
      <c r="A666" s="46" t="s">
        <v>709</v>
      </c>
      <c r="B666" s="47" t="str">
        <f>VLOOKUP(VLOOKUP(A666,'[3]Calculated Master'!A:Z,2,FALSE),'[3]Conversion Factors'!A:C,2,FALSE)</f>
        <v>Other</v>
      </c>
      <c r="C666" s="47" t="str">
        <f>VLOOKUP($A666,'[3]Master From ECAP'!$A:$AJ,3,FALSE)</f>
        <v>28-56 Lee Av</v>
      </c>
      <c r="D666" s="47" t="str">
        <f>VLOOKUP($A666,'[3]Master From ECAP'!$A:$AJ,4,FALSE)</f>
        <v>Toronto</v>
      </c>
      <c r="E666" s="47" t="str">
        <f>VLOOKUP($A666,'[3]Master From ECAP'!$A:$AJ,5,FALSE)</f>
        <v>M4E 2N9</v>
      </c>
      <c r="F666" s="47">
        <f>VLOOKUP($A666,'[3]Master From ECAP'!$A:$AJ,6,FALSE)</f>
        <v>797</v>
      </c>
      <c r="G666" s="47" t="s">
        <v>53</v>
      </c>
      <c r="H666" s="47">
        <f>VLOOKUP($A666,'[3]Master From ECAP'!$A:$AJ,8,FALSE)</f>
        <v>100</v>
      </c>
      <c r="I666" s="47">
        <f>VLOOKUP($A666,'[3]Master From ECAP'!$A:$AJ,9,FALSE)</f>
        <v>0</v>
      </c>
      <c r="J666" s="47">
        <f>VLOOKUP($A666,'[3]Master From ECAP'!$A:$AJ,10,FALSE)</f>
        <v>354161.20500000002</v>
      </c>
      <c r="K666" s="47" t="str">
        <f>VLOOKUP($A666,'[3]Master From ECAP'!$A:$AJ,11,FALSE)</f>
        <v>kWh</v>
      </c>
      <c r="L666" s="47">
        <f>VLOOKUP($A666,'[3]Master From ECAP'!$A:$AJ,12,FALSE)</f>
        <v>0</v>
      </c>
      <c r="M666" s="47" t="s">
        <v>46</v>
      </c>
      <c r="AF666" s="48">
        <f>VLOOKUP($A666,'[3]Calculated Master'!$A:$P,13,FALSE)</f>
        <v>14166.448200000001</v>
      </c>
      <c r="AG666" s="49">
        <f>IF(F666&gt;0,VLOOKUP($A666,'[3]Calculated Master'!$A:$P,14,FALSE),"")</f>
        <v>444.36973735468951</v>
      </c>
      <c r="AH666" s="49" t="str">
        <f>IF(I666&gt;0,VLOOKUP($A666,'[3]Calculated Master'!$A:$P,15,FALSE),"")</f>
        <v/>
      </c>
      <c r="AI666" s="47" t="str">
        <f>VLOOKUP($A666,'[3]Master From ECAP'!$A:$AJ,35,FALSE)</f>
        <v>KGODR</v>
      </c>
      <c r="AJ666" s="47" t="str">
        <f>VLOOKUP($A666,'[3]Master From ECAP'!$A:$AJ,36,FALSE)</f>
        <v>Outdoor Recreational Facilities</v>
      </c>
    </row>
    <row r="667" spans="1:36" ht="15">
      <c r="A667" s="46" t="s">
        <v>710</v>
      </c>
      <c r="B667" s="47" t="str">
        <f>VLOOKUP(VLOOKUP(A667,'[3]Calculated Master'!A:Z,2,FALSE),'[3]Conversion Factors'!A:C,2,FALSE)</f>
        <v>Other</v>
      </c>
      <c r="C667" s="47" t="str">
        <f>VLOOKUP($A667,'[3]Master From ECAP'!$A:$AJ,3,FALSE)</f>
        <v>70 Kew Beach Av</v>
      </c>
      <c r="D667" s="47" t="str">
        <f>VLOOKUP($A667,'[3]Master From ECAP'!$A:$AJ,4,FALSE)</f>
        <v>Toronto</v>
      </c>
      <c r="E667" s="47" t="str">
        <f>VLOOKUP($A667,'[3]Master From ECAP'!$A:$AJ,5,FALSE)</f>
        <v>M4L 3R3</v>
      </c>
      <c r="F667" s="47">
        <f>VLOOKUP($A667,'[3]Master From ECAP'!$A:$AJ,6,FALSE)</f>
        <v>18406</v>
      </c>
      <c r="G667" s="47" t="s">
        <v>53</v>
      </c>
      <c r="H667" s="47">
        <f>VLOOKUP($A667,'[3]Master From ECAP'!$A:$AJ,8,FALSE)</f>
        <v>100</v>
      </c>
      <c r="I667" s="47">
        <f>VLOOKUP($A667,'[3]Master From ECAP'!$A:$AJ,9,FALSE)</f>
        <v>0</v>
      </c>
      <c r="J667" s="47">
        <f>VLOOKUP($A667,'[3]Master From ECAP'!$A:$AJ,10,FALSE)</f>
        <v>314136.06004900002</v>
      </c>
      <c r="K667" s="47" t="str">
        <f>VLOOKUP($A667,'[3]Master From ECAP'!$A:$AJ,11,FALSE)</f>
        <v>kWh</v>
      </c>
      <c r="L667" s="47">
        <f>VLOOKUP($A667,'[3]Master From ECAP'!$A:$AJ,12,FALSE)</f>
        <v>13972.400630999999</v>
      </c>
      <c r="M667" s="47" t="s">
        <v>46</v>
      </c>
      <c r="AF667" s="48">
        <f>VLOOKUP($A667,'[3]Calculated Master'!$A:$P,13,FALSE)</f>
        <v>39108.67215666439</v>
      </c>
      <c r="AG667" s="49">
        <f>IF(F667&gt;0,VLOOKUP($A667,'[3]Calculated Master'!$A:$P,14,FALSE),"")</f>
        <v>25.080978005751962</v>
      </c>
      <c r="AH667" s="49" t="str">
        <f>IF(I667&gt;0,VLOOKUP($A667,'[3]Calculated Master'!$A:$P,15,FALSE),"")</f>
        <v/>
      </c>
      <c r="AI667" s="47" t="str">
        <f>VLOOKUP($A667,'[3]Master From ECAP'!$A:$AJ,35,FALSE)</f>
        <v>KGP</v>
      </c>
      <c r="AJ667" s="47" t="str">
        <f>VLOOKUP($A667,'[3]Master From ECAP'!$A:$AJ,36,FALSE)</f>
        <v>Outdoor Recreational Facilities</v>
      </c>
    </row>
    <row r="668" spans="1:36" ht="15">
      <c r="A668" s="46" t="s">
        <v>711</v>
      </c>
      <c r="B668" s="47" t="str">
        <f>VLOOKUP(VLOOKUP(A668,'[3]Calculated Master'!A:Z,2,FALSE),'[3]Conversion Factors'!A:C,2,FALSE)</f>
        <v>Other</v>
      </c>
      <c r="C668" s="47" t="str">
        <f>VLOOKUP($A668,'[3]Master From ECAP'!$A:$AJ,3,FALSE)</f>
        <v>25 Kirkwood Rd</v>
      </c>
      <c r="D668" s="47" t="str">
        <f>VLOOKUP($A668,'[3]Master From ECAP'!$A:$AJ,4,FALSE)</f>
        <v>North York</v>
      </c>
      <c r="E668" s="47" t="str">
        <f>VLOOKUP($A668,'[3]Master From ECAP'!$A:$AJ,5,FALSE)</f>
        <v>M2L 2X7</v>
      </c>
      <c r="F668" s="47">
        <f>VLOOKUP($A668,'[3]Master From ECAP'!$A:$AJ,6,FALSE)</f>
        <v>195537</v>
      </c>
      <c r="G668" s="47" t="s">
        <v>53</v>
      </c>
      <c r="H668" s="47">
        <f>VLOOKUP($A668,'[3]Master From ECAP'!$A:$AJ,8,FALSE)</f>
        <v>100</v>
      </c>
      <c r="I668" s="47">
        <f>VLOOKUP($A668,'[3]Master From ECAP'!$A:$AJ,9,FALSE)</f>
        <v>0</v>
      </c>
      <c r="J668" s="47">
        <f>VLOOKUP($A668,'[3]Master From ECAP'!$A:$AJ,10,FALSE)</f>
        <v>11867.602554999999</v>
      </c>
      <c r="K668" s="47" t="str">
        <f>VLOOKUP($A668,'[3]Master From ECAP'!$A:$AJ,11,FALSE)</f>
        <v>kWh</v>
      </c>
      <c r="L668" s="47">
        <f>VLOOKUP($A668,'[3]Master From ECAP'!$A:$AJ,12,FALSE)</f>
        <v>0</v>
      </c>
      <c r="M668" s="47" t="s">
        <v>46</v>
      </c>
      <c r="AF668" s="48">
        <f>VLOOKUP($A668,'[3]Calculated Master'!$A:$P,13,FALSE)</f>
        <v>474.70410219999997</v>
      </c>
      <c r="AG668" s="49">
        <f>IF(F668&gt;0,VLOOKUP($A668,'[3]Calculated Master'!$A:$P,14,FALSE),"")</f>
        <v>6.0692615736888555E-2</v>
      </c>
      <c r="AH668" s="49" t="str">
        <f>IF(I668&gt;0,VLOOKUP($A668,'[3]Calculated Master'!$A:$P,15,FALSE),"")</f>
        <v/>
      </c>
      <c r="AI668" s="47" t="str">
        <f>VLOOKUP($A668,'[3]Master From ECAP'!$A:$AJ,35,FALSE)</f>
        <v>KWPT</v>
      </c>
      <c r="AJ668" s="47" t="str">
        <f>VLOOKUP($A668,'[3]Master From ECAP'!$A:$AJ,36,FALSE)</f>
        <v>Outdoor Recreational Facilities</v>
      </c>
    </row>
    <row r="669" spans="1:36" ht="15">
      <c r="A669" s="46" t="s">
        <v>712</v>
      </c>
      <c r="B669" s="47" t="str">
        <f>VLOOKUP(VLOOKUP(A669,'[3]Calculated Master'!A:Z,2,FALSE),'[3]Conversion Factors'!A:C,2,FALSE)</f>
        <v>Other</v>
      </c>
      <c r="C669" s="47" t="str">
        <f>VLOOKUP($A669,'[3]Master From ECAP'!$A:$AJ,3,FALSE)</f>
        <v>375 Cedarvale Avenue</v>
      </c>
      <c r="D669" s="47" t="str">
        <f>VLOOKUP($A669,'[3]Master From ECAP'!$A:$AJ,4,FALSE)</f>
        <v>Toronto</v>
      </c>
      <c r="E669" s="47" t="str">
        <f>VLOOKUP($A669,'[3]Master From ECAP'!$A:$AJ,5,FALSE)</f>
        <v>M4C 4K7</v>
      </c>
      <c r="F669" s="47">
        <f>VLOOKUP($A669,'[3]Master From ECAP'!$A:$AJ,6,FALSE)</f>
        <v>2939</v>
      </c>
      <c r="G669" s="47" t="s">
        <v>53</v>
      </c>
      <c r="H669" s="47">
        <f>VLOOKUP($A669,'[3]Master From ECAP'!$A:$AJ,8,FALSE)</f>
        <v>100</v>
      </c>
      <c r="I669" s="47">
        <f>VLOOKUP($A669,'[3]Master From ECAP'!$A:$AJ,9,FALSE)</f>
        <v>0</v>
      </c>
      <c r="J669" s="47">
        <f>VLOOKUP($A669,'[3]Master From ECAP'!$A:$AJ,10,FALSE)</f>
        <v>161731.99192199999</v>
      </c>
      <c r="K669" s="47" t="str">
        <f>VLOOKUP($A669,'[3]Master From ECAP'!$A:$AJ,11,FALSE)</f>
        <v>kWh</v>
      </c>
      <c r="L669" s="47">
        <f>VLOOKUP($A669,'[3]Master From ECAP'!$A:$AJ,12,FALSE)</f>
        <v>0</v>
      </c>
      <c r="M669" s="47" t="s">
        <v>46</v>
      </c>
      <c r="AF669" s="48">
        <f>VLOOKUP($A669,'[3]Calculated Master'!$A:$P,13,FALSE)</f>
        <v>6469.2796768799999</v>
      </c>
      <c r="AG669" s="49">
        <f>IF(F669&gt;0,VLOOKUP($A669,'[3]Calculated Master'!$A:$P,14,FALSE),"")</f>
        <v>55.029828446852555</v>
      </c>
      <c r="AH669" s="49" t="str">
        <f>IF(I669&gt;0,VLOOKUP($A669,'[3]Calculated Master'!$A:$P,15,FALSE),"")</f>
        <v/>
      </c>
      <c r="AI669" s="47" t="str">
        <f>VLOOKUP($A669,'[3]Master From ECAP'!$A:$AJ,35,FALSE)</f>
        <v>KWCR</v>
      </c>
      <c r="AJ669" s="47" t="str">
        <f>VLOOKUP($A669,'[3]Master From ECAP'!$A:$AJ,36,FALSE)</f>
        <v>Outdoor Recreational Facilities</v>
      </c>
    </row>
    <row r="670" spans="1:36" ht="15">
      <c r="A670" s="46" t="s">
        <v>713</v>
      </c>
      <c r="B670" s="47" t="str">
        <f>VLOOKUP(VLOOKUP(A670,'[3]Calculated Master'!A:Z,2,FALSE),'[3]Conversion Factors'!A:C,2,FALSE)</f>
        <v>Other</v>
      </c>
      <c r="C670" s="47" t="str">
        <f>VLOOKUP($A670,'[3]Master From ECAP'!$A:$AJ,3,FALSE)</f>
        <v>25 Seminole Ave</v>
      </c>
      <c r="D670" s="47" t="str">
        <f>VLOOKUP($A670,'[3]Master From ECAP'!$A:$AJ,4,FALSE)</f>
        <v>Scarborough</v>
      </c>
      <c r="E670" s="47" t="str">
        <f>VLOOKUP($A670,'[3]Master From ECAP'!$A:$AJ,5,FALSE)</f>
        <v>M1J 1M8</v>
      </c>
      <c r="F670" s="47">
        <f>VLOOKUP($A670,'[3]Master From ECAP'!$A:$AJ,6,FALSE)</f>
        <v>3255</v>
      </c>
      <c r="G670" s="47" t="s">
        <v>53</v>
      </c>
      <c r="H670" s="47">
        <f>VLOOKUP($A670,'[3]Master From ECAP'!$A:$AJ,8,FALSE)</f>
        <v>100</v>
      </c>
      <c r="I670" s="47">
        <f>VLOOKUP($A670,'[3]Master From ECAP'!$A:$AJ,9,FALSE)</f>
        <v>0</v>
      </c>
      <c r="J670" s="47">
        <f>VLOOKUP($A670,'[3]Master From ECAP'!$A:$AJ,10,FALSE)</f>
        <v>16796.785787000001</v>
      </c>
      <c r="K670" s="47" t="str">
        <f>VLOOKUP($A670,'[3]Master From ECAP'!$A:$AJ,11,FALSE)</f>
        <v>kWh</v>
      </c>
      <c r="L670" s="47">
        <f>VLOOKUP($A670,'[3]Master From ECAP'!$A:$AJ,12,FALSE)</f>
        <v>0</v>
      </c>
      <c r="M670" s="47" t="s">
        <v>46</v>
      </c>
      <c r="AF670" s="48">
        <f>VLOOKUP($A670,'[3]Calculated Master'!$A:$P,13,FALSE)</f>
        <v>671.87143148000007</v>
      </c>
      <c r="AG670" s="49">
        <f>IF(F670&gt;0,VLOOKUP($A670,'[3]Calculated Master'!$A:$P,14,FALSE),"")</f>
        <v>5.1603243544108901</v>
      </c>
      <c r="AH670" s="49" t="str">
        <f>IF(I670&gt;0,VLOOKUP($A670,'[3]Calculated Master'!$A:$P,15,FALSE),"")</f>
        <v/>
      </c>
      <c r="AI670" s="47" t="str">
        <f>VLOOKUP($A670,'[3]Master From ECAP'!$A:$AJ,35,FALSE)</f>
        <v>KNOB</v>
      </c>
      <c r="AJ670" s="47" t="str">
        <f>VLOOKUP($A670,'[3]Master From ECAP'!$A:$AJ,36,FALSE)</f>
        <v>Outdoor Recreational Facilities</v>
      </c>
    </row>
    <row r="671" spans="1:36" ht="15">
      <c r="A671" s="46" t="s">
        <v>714</v>
      </c>
      <c r="B671" s="47" t="str">
        <f>VLOOKUP(VLOOKUP(A671,'[3]Calculated Master'!A:Z,2,FALSE),'[3]Conversion Factors'!A:C,2,FALSE)</f>
        <v>Other</v>
      </c>
      <c r="C671" s="47" t="str">
        <f>VLOOKUP($A671,'[3]Master From ECAP'!$A:$AJ,3,FALSE)</f>
        <v>3061 Birchmount</v>
      </c>
      <c r="D671" s="47" t="str">
        <f>VLOOKUP($A671,'[3]Master From ECAP'!$A:$AJ,4,FALSE)</f>
        <v>Scarborough</v>
      </c>
      <c r="E671" s="47" t="str">
        <f>VLOOKUP($A671,'[3]Master From ECAP'!$A:$AJ,5,FALSE)</f>
        <v>M1W 3W3</v>
      </c>
      <c r="F671" s="47">
        <f>VLOOKUP($A671,'[3]Master From ECAP'!$A:$AJ,6,FALSE)</f>
        <v>1991</v>
      </c>
      <c r="G671" s="47" t="s">
        <v>53</v>
      </c>
      <c r="H671" s="47">
        <f>VLOOKUP($A671,'[3]Master From ECAP'!$A:$AJ,8,FALSE)</f>
        <v>100</v>
      </c>
      <c r="I671" s="47">
        <f>VLOOKUP($A671,'[3]Master From ECAP'!$A:$AJ,9,FALSE)</f>
        <v>0</v>
      </c>
      <c r="J671" s="47">
        <f>VLOOKUP($A671,'[3]Master From ECAP'!$A:$AJ,10,FALSE)</f>
        <v>11117.424626</v>
      </c>
      <c r="K671" s="47" t="str">
        <f>VLOOKUP($A671,'[3]Master From ECAP'!$A:$AJ,11,FALSE)</f>
        <v>kWh</v>
      </c>
      <c r="L671" s="47">
        <f>VLOOKUP($A671,'[3]Master From ECAP'!$A:$AJ,12,FALSE)</f>
        <v>0</v>
      </c>
      <c r="M671" s="47" t="s">
        <v>46</v>
      </c>
      <c r="AF671" s="48">
        <f>VLOOKUP($A671,'[3]Calculated Master'!$A:$P,13,FALSE)</f>
        <v>444.69698504000002</v>
      </c>
      <c r="AG671" s="49">
        <f>IF(F671&gt;0,VLOOKUP($A671,'[3]Calculated Master'!$A:$P,14,FALSE),"")</f>
        <v>5.5838628571585183</v>
      </c>
      <c r="AH671" s="49" t="str">
        <f>IF(I671&gt;0,VLOOKUP($A671,'[3]Calculated Master'!$A:$P,15,FALSE),"")</f>
        <v/>
      </c>
      <c r="AI671" s="47" t="str">
        <f>VLOOKUP($A671,'[3]Master From ECAP'!$A:$AJ,35,FALSE)</f>
        <v>LAFH</v>
      </c>
      <c r="AJ671" s="47" t="str">
        <f>VLOOKUP($A671,'[3]Master From ECAP'!$A:$AJ,36,FALSE)</f>
        <v>Outdoor Recreational Facilities</v>
      </c>
    </row>
    <row r="672" spans="1:36" ht="15">
      <c r="A672" s="46" t="s">
        <v>715</v>
      </c>
      <c r="B672" s="47" t="str">
        <f>VLOOKUP(VLOOKUP(A672,'[3]Calculated Master'!A:Z,2,FALSE),'[3]Conversion Factors'!A:C,2,FALSE)</f>
        <v>Other</v>
      </c>
      <c r="C672" s="47" t="str">
        <f>VLOOKUP($A672,'[3]Master From ECAP'!$A:$AJ,3,FALSE)</f>
        <v>65 La Rose Ave</v>
      </c>
      <c r="D672" s="47" t="str">
        <f>VLOOKUP($A672,'[3]Master From ECAP'!$A:$AJ,4,FALSE)</f>
        <v>Etobicoke</v>
      </c>
      <c r="E672" s="47" t="str">
        <f>VLOOKUP($A672,'[3]Master From ECAP'!$A:$AJ,5,FALSE)</f>
        <v>M9P 1B1</v>
      </c>
      <c r="F672" s="47">
        <f>VLOOKUP($A672,'[3]Master From ECAP'!$A:$AJ,6,FALSE)</f>
        <v>207603</v>
      </c>
      <c r="G672" s="47" t="s">
        <v>53</v>
      </c>
      <c r="H672" s="47">
        <f>VLOOKUP($A672,'[3]Master From ECAP'!$A:$AJ,8,FALSE)</f>
        <v>100</v>
      </c>
      <c r="I672" s="47">
        <f>VLOOKUP($A672,'[3]Master From ECAP'!$A:$AJ,9,FALSE)</f>
        <v>0</v>
      </c>
      <c r="J672" s="47">
        <f>VLOOKUP($A672,'[3]Master From ECAP'!$A:$AJ,10,FALSE)</f>
        <v>2196.7079349999999</v>
      </c>
      <c r="K672" s="47" t="str">
        <f>VLOOKUP($A672,'[3]Master From ECAP'!$A:$AJ,11,FALSE)</f>
        <v>kWh</v>
      </c>
      <c r="L672" s="47">
        <f>VLOOKUP($A672,'[3]Master From ECAP'!$A:$AJ,12,FALSE)</f>
        <v>0</v>
      </c>
      <c r="M672" s="47" t="s">
        <v>46</v>
      </c>
      <c r="AF672" s="48">
        <f>VLOOKUP($A672,'[3]Calculated Master'!$A:$P,13,FALSE)</f>
        <v>87.868317399999995</v>
      </c>
      <c r="AG672" s="49">
        <f>IF(F672&gt;0,VLOOKUP($A672,'[3]Calculated Master'!$A:$P,14,FALSE),"")</f>
        <v>1.0581335953477209E-2</v>
      </c>
      <c r="AH672" s="49" t="str">
        <f>IF(I672&gt;0,VLOOKUP($A672,'[3]Calculated Master'!$A:$P,15,FALSE),"")</f>
        <v/>
      </c>
      <c r="AI672" s="47" t="str">
        <f>VLOOKUP($A672,'[3]Master From ECAP'!$A:$AJ,35,FALSE)</f>
        <v>LAROSE</v>
      </c>
      <c r="AJ672" s="47" t="str">
        <f>VLOOKUP($A672,'[3]Master From ECAP'!$A:$AJ,36,FALSE)</f>
        <v>Outdoor Recreational Facilities</v>
      </c>
    </row>
    <row r="673" spans="1:36" ht="15">
      <c r="A673" s="46" t="s">
        <v>716</v>
      </c>
      <c r="B673" s="47" t="str">
        <f>VLOOKUP(VLOOKUP(A673,'[3]Calculated Master'!A:Z,2,FALSE),'[3]Conversion Factors'!A:C,2,FALSE)</f>
        <v>Other</v>
      </c>
      <c r="C673" s="47" t="str">
        <f>VLOOKUP($A673,'[3]Master From ECAP'!$A:$AJ,3,FALSE)</f>
        <v>390 Lake Front Boat/Hse</v>
      </c>
      <c r="D673" s="47" t="str">
        <f>VLOOKUP($A673,'[3]Master From ECAP'!$A:$AJ,4,FALSE)</f>
        <v>Toronto</v>
      </c>
      <c r="E673" s="47" t="str">
        <f>VLOOKUP($A673,'[3]Master From ECAP'!$A:$AJ,5,FALSE)</f>
        <v>M4E 1A7</v>
      </c>
      <c r="F673" s="47">
        <f>VLOOKUP($A673,'[3]Master From ECAP'!$A:$AJ,6,FALSE)</f>
        <v>1</v>
      </c>
      <c r="G673" s="47" t="s">
        <v>53</v>
      </c>
      <c r="H673" s="47">
        <f>VLOOKUP($A673,'[3]Master From ECAP'!$A:$AJ,8,FALSE)</f>
        <v>100</v>
      </c>
      <c r="I673" s="47">
        <f>VLOOKUP($A673,'[3]Master From ECAP'!$A:$AJ,9,FALSE)</f>
        <v>0</v>
      </c>
      <c r="J673" s="47">
        <f>VLOOKUP($A673,'[3]Master From ECAP'!$A:$AJ,10,FALSE)</f>
        <v>11752.264539000002</v>
      </c>
      <c r="K673" s="47" t="str">
        <f>VLOOKUP($A673,'[3]Master From ECAP'!$A:$AJ,11,FALSE)</f>
        <v>kWh</v>
      </c>
      <c r="L673" s="47">
        <f>VLOOKUP($A673,'[3]Master From ECAP'!$A:$AJ,12,FALSE)</f>
        <v>0</v>
      </c>
      <c r="M673" s="47" t="s">
        <v>46</v>
      </c>
      <c r="AF673" s="48">
        <f>VLOOKUP($A673,'[3]Calculated Master'!$A:$P,13,FALSE)</f>
        <v>470.09058156000009</v>
      </c>
      <c r="AG673" s="49">
        <f>IF(F673&gt;0,VLOOKUP($A673,'[3]Calculated Master'!$A:$P,14,FALSE),"")</f>
        <v>11752.313506768913</v>
      </c>
      <c r="AH673" s="49" t="str">
        <f>IF(I673&gt;0,VLOOKUP($A673,'[3]Calculated Master'!$A:$P,15,FALSE),"")</f>
        <v/>
      </c>
      <c r="AI673" s="47" t="str">
        <f>VLOOKUP($A673,'[3]Master From ECAP'!$A:$AJ,35,FALSE)</f>
        <v>LFBH</v>
      </c>
      <c r="AJ673" s="47" t="str">
        <f>VLOOKUP($A673,'[3]Master From ECAP'!$A:$AJ,36,FALSE)</f>
        <v>Outdoor Recreational Facilities</v>
      </c>
    </row>
    <row r="674" spans="1:36" ht="15">
      <c r="A674" s="46" t="s">
        <v>717</v>
      </c>
      <c r="B674" s="47" t="str">
        <f>VLOOKUP(VLOOKUP(A674,'[3]Calculated Master'!A:Z,2,FALSE),'[3]Conversion Factors'!A:C,2,FALSE)</f>
        <v>Other</v>
      </c>
      <c r="C674" s="47" t="str">
        <f>VLOOKUP($A674,'[3]Master From ECAP'!$A:$AJ,3,FALSE)</f>
        <v>37 Marquis Ave</v>
      </c>
      <c r="D674" s="47" t="str">
        <f>VLOOKUP($A674,'[3]Master From ECAP'!$A:$AJ,4,FALSE)</f>
        <v>Etobicoke</v>
      </c>
      <c r="E674" s="47" t="str">
        <f>VLOOKUP($A674,'[3]Master From ECAP'!$A:$AJ,5,FALSE)</f>
        <v>M8X 1V3</v>
      </c>
      <c r="F674" s="47">
        <f>VLOOKUP($A674,'[3]Master From ECAP'!$A:$AJ,6,FALSE)</f>
        <v>1076</v>
      </c>
      <c r="G674" s="47" t="s">
        <v>53</v>
      </c>
      <c r="H674" s="47">
        <f>VLOOKUP($A674,'[3]Master From ECAP'!$A:$AJ,8,FALSE)</f>
        <v>100</v>
      </c>
      <c r="I674" s="47">
        <f>VLOOKUP($A674,'[3]Master From ECAP'!$A:$AJ,9,FALSE)</f>
        <v>0</v>
      </c>
      <c r="J674" s="47">
        <f>VLOOKUP($A674,'[3]Master From ECAP'!$A:$AJ,10,FALSE)</f>
        <v>237241.95723099998</v>
      </c>
      <c r="K674" s="47" t="str">
        <f>VLOOKUP($A674,'[3]Master From ECAP'!$A:$AJ,11,FALSE)</f>
        <v>kWh</v>
      </c>
      <c r="L674" s="47">
        <f>VLOOKUP($A674,'[3]Master From ECAP'!$A:$AJ,12,FALSE)</f>
        <v>9801</v>
      </c>
      <c r="M674" s="47" t="s">
        <v>46</v>
      </c>
      <c r="AF674" s="48">
        <f>VLOOKUP($A674,'[3]Calculated Master'!$A:$P,13,FALSE)</f>
        <v>28108.539979239999</v>
      </c>
      <c r="AG674" s="49">
        <f>IF(F674&gt;0,VLOOKUP($A674,'[3]Calculated Master'!$A:$P,14,FALSE),"")</f>
        <v>316.64464010460478</v>
      </c>
      <c r="AH674" s="49" t="str">
        <f>IF(I674&gt;0,VLOOKUP($A674,'[3]Calculated Master'!$A:$P,15,FALSE),"")</f>
        <v/>
      </c>
      <c r="AI674" s="47" t="str">
        <f>VLOOKUP($A674,'[3]Master From ECAP'!$A:$AJ,35,FALSE)</f>
        <v>LBP</v>
      </c>
      <c r="AJ674" s="47" t="str">
        <f>VLOOKUP($A674,'[3]Master From ECAP'!$A:$AJ,36,FALSE)</f>
        <v>Outdoor Recreational Facilities</v>
      </c>
    </row>
    <row r="675" spans="1:36" ht="15">
      <c r="A675" s="46" t="s">
        <v>718</v>
      </c>
      <c r="B675" s="47" t="str">
        <f>VLOOKUP(VLOOKUP(A675,'[3]Calculated Master'!A:Z,2,FALSE),'[3]Conversion Factors'!A:C,2,FALSE)</f>
        <v>Other</v>
      </c>
      <c r="C675" s="47" t="str">
        <f>VLOOKUP($A675,'[3]Master From ECAP'!$A:$AJ,3,FALSE)</f>
        <v>11 Woodycrest Ave</v>
      </c>
      <c r="D675" s="47" t="str">
        <f>VLOOKUP($A675,'[3]Master From ECAP'!$A:$AJ,4,FALSE)</f>
        <v>Toronto</v>
      </c>
      <c r="E675" s="47" t="str">
        <f>VLOOKUP($A675,'[3]Master From ECAP'!$A:$AJ,5,FALSE)</f>
        <v>M4J 3A5</v>
      </c>
      <c r="F675" s="47">
        <f>VLOOKUP($A675,'[3]Master From ECAP'!$A:$AJ,6,FALSE)</f>
        <v>1</v>
      </c>
      <c r="G675" s="47" t="s">
        <v>53</v>
      </c>
      <c r="H675" s="47">
        <f>VLOOKUP($A675,'[3]Master From ECAP'!$A:$AJ,8,FALSE)</f>
        <v>100</v>
      </c>
      <c r="I675" s="47">
        <f>VLOOKUP($A675,'[3]Master From ECAP'!$A:$AJ,9,FALSE)</f>
        <v>0</v>
      </c>
      <c r="J675" s="47">
        <f>VLOOKUP($A675,'[3]Master From ECAP'!$A:$AJ,10,FALSE)</f>
        <v>908.93133100000011</v>
      </c>
      <c r="K675" s="47" t="str">
        <f>VLOOKUP($A675,'[3]Master From ECAP'!$A:$AJ,11,FALSE)</f>
        <v>kWh</v>
      </c>
      <c r="L675" s="47">
        <f>VLOOKUP($A675,'[3]Master From ECAP'!$A:$AJ,12,FALSE)</f>
        <v>0</v>
      </c>
      <c r="M675" s="47" t="s">
        <v>46</v>
      </c>
      <c r="AF675" s="48">
        <f>VLOOKUP($A675,'[3]Calculated Master'!$A:$P,13,FALSE)</f>
        <v>36.357253240000006</v>
      </c>
      <c r="AG675" s="49">
        <f>IF(F675&gt;0,VLOOKUP($A675,'[3]Calculated Master'!$A:$P,14,FALSE),"")</f>
        <v>908.93511821387926</v>
      </c>
      <c r="AH675" s="49" t="str">
        <f>IF(I675&gt;0,VLOOKUP($A675,'[3]Calculated Master'!$A:$P,15,FALSE),"")</f>
        <v/>
      </c>
      <c r="AI675" s="47" t="str">
        <f>VLOOKUP($A675,'[3]Master From ECAP'!$A:$AJ,35,FALSE)</f>
        <v>LFP</v>
      </c>
      <c r="AJ675" s="47" t="str">
        <f>VLOOKUP($A675,'[3]Master From ECAP'!$A:$AJ,36,FALSE)</f>
        <v>Outdoor Recreational Facilities</v>
      </c>
    </row>
    <row r="676" spans="1:36" ht="15">
      <c r="A676" s="46" t="s">
        <v>719</v>
      </c>
      <c r="B676" s="47" t="str">
        <f>VLOOKUP(VLOOKUP(A676,'[3]Calculated Master'!A:Z,2,FALSE),'[3]Conversion Factors'!A:C,2,FALSE)</f>
        <v>Other</v>
      </c>
      <c r="C676" s="47" t="str">
        <f>VLOOKUP($A676,'[3]Master From ECAP'!$A:$AJ,3,FALSE)</f>
        <v>142 Lanyard Rd</v>
      </c>
      <c r="D676" s="47" t="str">
        <f>VLOOKUP($A676,'[3]Master From ECAP'!$A:$AJ,4,FALSE)</f>
        <v>Etobicoke</v>
      </c>
      <c r="E676" s="47" t="str">
        <f>VLOOKUP($A676,'[3]Master From ECAP'!$A:$AJ,5,FALSE)</f>
        <v>M9C 2Y2</v>
      </c>
      <c r="F676" s="47">
        <f>VLOOKUP($A676,'[3]Master From ECAP'!$A:$AJ,6,FALSE)</f>
        <v>229088</v>
      </c>
      <c r="G676" s="47" t="s">
        <v>53</v>
      </c>
      <c r="H676" s="47">
        <f>VLOOKUP($A676,'[3]Master From ECAP'!$A:$AJ,8,FALSE)</f>
        <v>100</v>
      </c>
      <c r="I676" s="47">
        <f>VLOOKUP($A676,'[3]Master From ECAP'!$A:$AJ,9,FALSE)</f>
        <v>0</v>
      </c>
      <c r="J676" s="47">
        <f>VLOOKUP($A676,'[3]Master From ECAP'!$A:$AJ,10,FALSE)</f>
        <v>17010.071167999999</v>
      </c>
      <c r="K676" s="47" t="str">
        <f>VLOOKUP($A676,'[3]Master From ECAP'!$A:$AJ,11,FALSE)</f>
        <v>kWh</v>
      </c>
      <c r="L676" s="47">
        <f>VLOOKUP($A676,'[3]Master From ECAP'!$A:$AJ,12,FALSE)</f>
        <v>0</v>
      </c>
      <c r="M676" s="47" t="s">
        <v>46</v>
      </c>
      <c r="AF676" s="48">
        <f>VLOOKUP($A676,'[3]Calculated Master'!$A:$P,13,FALSE)</f>
        <v>680.40284671999996</v>
      </c>
      <c r="AG676" s="49">
        <f>IF(F676&gt;0,VLOOKUP($A676,'[3]Calculated Master'!$A:$P,14,FALSE),"")</f>
        <v>7.4251562907251933E-2</v>
      </c>
      <c r="AH676" s="49" t="str">
        <f>IF(I676&gt;0,VLOOKUP($A676,'[3]Calculated Master'!$A:$P,15,FALSE),"")</f>
        <v/>
      </c>
      <c r="AI676" s="47" t="str">
        <f>VLOOKUP($A676,'[3]Master From ECAP'!$A:$AJ,35,FALSE)</f>
        <v>LYFL</v>
      </c>
      <c r="AJ676" s="47" t="str">
        <f>VLOOKUP($A676,'[3]Master From ECAP'!$A:$AJ,36,FALSE)</f>
        <v>Outdoor Recreational Facilities</v>
      </c>
    </row>
    <row r="677" spans="1:36" ht="15">
      <c r="A677" s="46" t="s">
        <v>720</v>
      </c>
      <c r="B677" s="47" t="str">
        <f>VLOOKUP(VLOOKUP(A677,'[3]Calculated Master'!A:Z,2,FALSE),'[3]Conversion Factors'!A:C,2,FALSE)</f>
        <v>Other</v>
      </c>
      <c r="C677" s="47" t="str">
        <f>VLOOKUP($A677,'[3]Master From ECAP'!$A:$AJ,3,FALSE)</f>
        <v>12 Laura Rd</v>
      </c>
      <c r="D677" s="47" t="str">
        <f>VLOOKUP($A677,'[3]Master From ECAP'!$A:$AJ,4,FALSE)</f>
        <v>North York</v>
      </c>
      <c r="E677" s="47" t="str">
        <f>VLOOKUP($A677,'[3]Master From ECAP'!$A:$AJ,5,FALSE)</f>
        <v>M3N 1Z6</v>
      </c>
      <c r="F677" s="47">
        <f>VLOOKUP($A677,'[3]Master From ECAP'!$A:$AJ,6,FALSE)</f>
        <v>206354</v>
      </c>
      <c r="G677" s="47" t="s">
        <v>53</v>
      </c>
      <c r="H677" s="47">
        <f>VLOOKUP($A677,'[3]Master From ECAP'!$A:$AJ,8,FALSE)</f>
        <v>100</v>
      </c>
      <c r="I677" s="47">
        <f>VLOOKUP($A677,'[3]Master From ECAP'!$A:$AJ,9,FALSE)</f>
        <v>0</v>
      </c>
      <c r="J677" s="47">
        <f>VLOOKUP($A677,'[3]Master From ECAP'!$A:$AJ,10,FALSE)</f>
        <v>5608.7259270000004</v>
      </c>
      <c r="K677" s="47" t="str">
        <f>VLOOKUP($A677,'[3]Master From ECAP'!$A:$AJ,11,FALSE)</f>
        <v>kWh</v>
      </c>
      <c r="L677" s="47">
        <f>VLOOKUP($A677,'[3]Master From ECAP'!$A:$AJ,12,FALSE)</f>
        <v>0</v>
      </c>
      <c r="M677" s="47" t="s">
        <v>46</v>
      </c>
      <c r="AF677" s="48">
        <f>VLOOKUP($A677,'[3]Calculated Master'!$A:$P,13,FALSE)</f>
        <v>224.34903708000002</v>
      </c>
      <c r="AG677" s="49">
        <f>IF(F677&gt;0,VLOOKUP($A677,'[3]Calculated Master'!$A:$P,14,FALSE),"")</f>
        <v>2.718023055860978E-2</v>
      </c>
      <c r="AH677" s="49" t="str">
        <f>IF(I677&gt;0,VLOOKUP($A677,'[3]Calculated Master'!$A:$P,15,FALSE),"")</f>
        <v/>
      </c>
      <c r="AI677" s="47" t="str">
        <f>VLOOKUP($A677,'[3]Master From ECAP'!$A:$AJ,35,FALSE)</f>
        <v>LPL</v>
      </c>
      <c r="AJ677" s="47" t="str">
        <f>VLOOKUP($A677,'[3]Master From ECAP'!$A:$AJ,36,FALSE)</f>
        <v>Outdoor Recreational Facilities</v>
      </c>
    </row>
    <row r="678" spans="1:36" ht="15">
      <c r="A678" s="46" t="s">
        <v>721</v>
      </c>
      <c r="B678" s="47" t="str">
        <f>VLOOKUP(VLOOKUP(A678,'[3]Calculated Master'!A:Z,2,FALSE),'[3]Conversion Factors'!A:C,2,FALSE)</f>
        <v>Other</v>
      </c>
      <c r="C678" s="47" t="str">
        <f>VLOOKUP($A678,'[3]Master From ECAP'!$A:$AJ,3,FALSE)</f>
        <v>150 Bayview Avenue</v>
      </c>
      <c r="D678" s="47" t="str">
        <f>VLOOKUP($A678,'[3]Master From ECAP'!$A:$AJ,4,FALSE)</f>
        <v>Toronto</v>
      </c>
      <c r="E678" s="47" t="str">
        <f>VLOOKUP($A678,'[3]Master From ECAP'!$A:$AJ,5,FALSE)</f>
        <v>M5A 1H7</v>
      </c>
      <c r="F678" s="47">
        <f>VLOOKUP($A678,'[3]Master From ECAP'!$A:$AJ,6,FALSE)</f>
        <v>12916</v>
      </c>
      <c r="G678" s="47" t="s">
        <v>53</v>
      </c>
      <c r="H678" s="47">
        <f>VLOOKUP($A678,'[3]Master From ECAP'!$A:$AJ,8,FALSE)</f>
        <v>100</v>
      </c>
      <c r="I678" s="47">
        <f>VLOOKUP($A678,'[3]Master From ECAP'!$A:$AJ,9,FALSE)</f>
        <v>0</v>
      </c>
      <c r="J678" s="47">
        <f>VLOOKUP($A678,'[3]Master From ECAP'!$A:$AJ,10,FALSE)</f>
        <v>19063.637973000001</v>
      </c>
      <c r="K678" s="47" t="str">
        <f>VLOOKUP($A678,'[3]Master From ECAP'!$A:$AJ,11,FALSE)</f>
        <v>kWh</v>
      </c>
      <c r="L678" s="47">
        <f>VLOOKUP($A678,'[3]Master From ECAP'!$A:$AJ,12,FALSE)</f>
        <v>0</v>
      </c>
      <c r="M678" s="47" t="s">
        <v>46</v>
      </c>
      <c r="AF678" s="48">
        <f>VLOOKUP($A678,'[3]Calculated Master'!$A:$P,13,FALSE)</f>
        <v>762.54551892000006</v>
      </c>
      <c r="AG678" s="49">
        <f>IF(F678&gt;0,VLOOKUP($A678,'[3]Calculated Master'!$A:$P,14,FALSE),"")</f>
        <v>1.4759768817609853</v>
      </c>
      <c r="AH678" s="49" t="str">
        <f>IF(I678&gt;0,VLOOKUP($A678,'[3]Calculated Master'!$A:$P,15,FALSE),"")</f>
        <v/>
      </c>
      <c r="AI678" s="47" t="str">
        <f>VLOOKUP($A678,'[3]Master From ECAP'!$A:$AJ,35,FALSE)</f>
        <v>LAWHAR</v>
      </c>
      <c r="AJ678" s="47" t="str">
        <f>VLOOKUP($A678,'[3]Master From ECAP'!$A:$AJ,36,FALSE)</f>
        <v>Outdoor Recreational Facilities</v>
      </c>
    </row>
    <row r="679" spans="1:36" ht="15">
      <c r="A679" s="46" t="s">
        <v>722</v>
      </c>
      <c r="B679" s="47" t="str">
        <f>VLOOKUP(VLOOKUP(A679,'[3]Calculated Master'!A:Z,2,FALSE),'[3]Conversion Factors'!A:C,2,FALSE)</f>
        <v>Other</v>
      </c>
      <c r="C679" s="47" t="str">
        <f>VLOOKUP($A679,'[3]Master From ECAP'!$A:$AJ,3,FALSE)</f>
        <v>645 Eglinton Ave E</v>
      </c>
      <c r="D679" s="47" t="str">
        <f>VLOOKUP($A679,'[3]Master From ECAP'!$A:$AJ,4,FALSE)</f>
        <v>East York</v>
      </c>
      <c r="E679" s="47" t="str">
        <f>VLOOKUP($A679,'[3]Master From ECAP'!$A:$AJ,5,FALSE)</f>
        <v>M4G 2K3</v>
      </c>
      <c r="F679" s="47">
        <f>VLOOKUP($A679,'[3]Master From ECAP'!$A:$AJ,6,FALSE)</f>
        <v>2207</v>
      </c>
      <c r="G679" s="47" t="s">
        <v>53</v>
      </c>
      <c r="H679" s="47">
        <f>VLOOKUP($A679,'[3]Master From ECAP'!$A:$AJ,8,FALSE)</f>
        <v>100</v>
      </c>
      <c r="I679" s="47">
        <f>VLOOKUP($A679,'[3]Master From ECAP'!$A:$AJ,9,FALSE)</f>
        <v>0</v>
      </c>
      <c r="J679" s="47">
        <f>VLOOKUP($A679,'[3]Master From ECAP'!$A:$AJ,10,FALSE)</f>
        <v>10260.920727000001</v>
      </c>
      <c r="K679" s="47" t="str">
        <f>VLOOKUP($A679,'[3]Master From ECAP'!$A:$AJ,11,FALSE)</f>
        <v>kWh</v>
      </c>
      <c r="L679" s="47">
        <f>VLOOKUP($A679,'[3]Master From ECAP'!$A:$AJ,12,FALSE)</f>
        <v>0</v>
      </c>
      <c r="M679" s="47" t="s">
        <v>46</v>
      </c>
      <c r="AF679" s="48">
        <f>VLOOKUP($A679,'[3]Calculated Master'!$A:$P,13,FALSE)</f>
        <v>410.43682908000005</v>
      </c>
      <c r="AG679" s="49">
        <f>IF(F679&gt;0,VLOOKUP($A679,'[3]Calculated Master'!$A:$P,14,FALSE),"")</f>
        <v>4.6492811422004365</v>
      </c>
      <c r="AH679" s="49" t="str">
        <f>IF(I679&gt;0,VLOOKUP($A679,'[3]Calculated Master'!$A:$P,15,FALSE),"")</f>
        <v/>
      </c>
      <c r="AI679" s="47" t="str">
        <f>VLOOKUP($A679,'[3]Master From ECAP'!$A:$AJ,35,FALSE)</f>
        <v>LSLB</v>
      </c>
      <c r="AJ679" s="47" t="str">
        <f>VLOOKUP($A679,'[3]Master From ECAP'!$A:$AJ,36,FALSE)</f>
        <v>Outdoor Recreational Facilities</v>
      </c>
    </row>
    <row r="680" spans="1:36" ht="15">
      <c r="A680" s="46" t="s">
        <v>723</v>
      </c>
      <c r="B680" s="47" t="str">
        <f>VLOOKUP(VLOOKUP(A680,'[3]Calculated Master'!A:Z,2,FALSE),'[3]Conversion Factors'!A:C,2,FALSE)</f>
        <v>Other</v>
      </c>
      <c r="C680" s="47" t="str">
        <f>VLOOKUP($A680,'[3]Master From ECAP'!$A:$AJ,3,FALSE)</f>
        <v>5 Leaside Park Dr</v>
      </c>
      <c r="D680" s="47" t="str">
        <f>VLOOKUP($A680,'[3]Master From ECAP'!$A:$AJ,4,FALSE)</f>
        <v>East York</v>
      </c>
      <c r="E680" s="47" t="str">
        <f>VLOOKUP($A680,'[3]Master From ECAP'!$A:$AJ,5,FALSE)</f>
        <v>M4H 1R1</v>
      </c>
      <c r="F680" s="47">
        <f>VLOOKUP($A680,'[3]Master From ECAP'!$A:$AJ,6,FALSE)</f>
        <v>5662</v>
      </c>
      <c r="G680" s="47" t="s">
        <v>53</v>
      </c>
      <c r="H680" s="47">
        <f>VLOOKUP($A680,'[3]Master From ECAP'!$A:$AJ,8,FALSE)</f>
        <v>100</v>
      </c>
      <c r="I680" s="47">
        <f>VLOOKUP($A680,'[3]Master From ECAP'!$A:$AJ,9,FALSE)</f>
        <v>0</v>
      </c>
      <c r="J680" s="47">
        <f>VLOOKUP($A680,'[3]Master From ECAP'!$A:$AJ,10,FALSE)</f>
        <v>60248.715637000001</v>
      </c>
      <c r="K680" s="47" t="str">
        <f>VLOOKUP($A680,'[3]Master From ECAP'!$A:$AJ,11,FALSE)</f>
        <v>kWh</v>
      </c>
      <c r="L680" s="47">
        <f>VLOOKUP($A680,'[3]Master From ECAP'!$A:$AJ,12,FALSE)</f>
        <v>20250.966667000001</v>
      </c>
      <c r="M680" s="47" t="s">
        <v>46</v>
      </c>
      <c r="AF680" s="48">
        <f>VLOOKUP($A680,'[3]Calculated Master'!$A:$P,13,FALSE)</f>
        <v>40880.507493113233</v>
      </c>
      <c r="AG680" s="49">
        <f>IF(F680&gt;0,VLOOKUP($A680,'[3]Calculated Master'!$A:$P,14,FALSE),"")</f>
        <v>48.398678603871574</v>
      </c>
      <c r="AH680" s="49" t="str">
        <f>IF(I680&gt;0,VLOOKUP($A680,'[3]Calculated Master'!$A:$P,15,FALSE),"")</f>
        <v/>
      </c>
      <c r="AI680" s="47" t="str">
        <f>VLOOKUP($A680,'[3]Master From ECAP'!$A:$AJ,35,FALSE)</f>
        <v>LSPP</v>
      </c>
      <c r="AJ680" s="47" t="str">
        <f>VLOOKUP($A680,'[3]Master From ECAP'!$A:$AJ,36,FALSE)</f>
        <v>Outdoor Recreational Facilities</v>
      </c>
    </row>
    <row r="681" spans="1:36" ht="15">
      <c r="A681" s="46" t="s">
        <v>724</v>
      </c>
      <c r="B681" s="47" t="str">
        <f>VLOOKUP(VLOOKUP(A681,'[3]Calculated Master'!A:Z,2,FALSE),'[3]Conversion Factors'!A:C,2,FALSE)</f>
        <v>Other</v>
      </c>
      <c r="C681" s="47" t="str">
        <f>VLOOKUP($A681,'[3]Master From ECAP'!$A:$AJ,3,FALSE)</f>
        <v>135 Vanderhoof</v>
      </c>
      <c r="D681" s="47" t="str">
        <f>VLOOKUP($A681,'[3]Master From ECAP'!$A:$AJ,4,FALSE)</f>
        <v>East York</v>
      </c>
      <c r="E681" s="47" t="str">
        <f>VLOOKUP($A681,'[3]Master From ECAP'!$A:$AJ,5,FALSE)</f>
        <v>M4G 1P2</v>
      </c>
      <c r="F681" s="47">
        <f>VLOOKUP($A681,'[3]Master From ECAP'!$A:$AJ,6,FALSE)</f>
        <v>87112</v>
      </c>
      <c r="G681" s="47" t="s">
        <v>53</v>
      </c>
      <c r="H681" s="47">
        <f>VLOOKUP($A681,'[3]Master From ECAP'!$A:$AJ,8,FALSE)</f>
        <v>100</v>
      </c>
      <c r="I681" s="47">
        <f>VLOOKUP($A681,'[3]Master From ECAP'!$A:$AJ,9,FALSE)</f>
        <v>0</v>
      </c>
      <c r="J681" s="47">
        <f>VLOOKUP($A681,'[3]Master From ECAP'!$A:$AJ,10,FALSE)</f>
        <v>2639.6248489999998</v>
      </c>
      <c r="K681" s="47" t="str">
        <f>VLOOKUP($A681,'[3]Master From ECAP'!$A:$AJ,11,FALSE)</f>
        <v>kWh</v>
      </c>
      <c r="L681" s="47">
        <f>VLOOKUP($A681,'[3]Master From ECAP'!$A:$AJ,12,FALSE)</f>
        <v>0</v>
      </c>
      <c r="M681" s="47" t="s">
        <v>46</v>
      </c>
      <c r="AF681" s="48">
        <f>VLOOKUP($A681,'[3]Calculated Master'!$A:$P,13,FALSE)</f>
        <v>105.58499395999999</v>
      </c>
      <c r="AG681" s="49">
        <f>IF(F681&gt;0,VLOOKUP($A681,'[3]Calculated Master'!$A:$P,14,FALSE),"")</f>
        <v>3.0301632925852584E-2</v>
      </c>
      <c r="AH681" s="49" t="str">
        <f>IF(I681&gt;0,VLOOKUP($A681,'[3]Calculated Master'!$A:$P,15,FALSE),"")</f>
        <v/>
      </c>
      <c r="AI681" s="47" t="str">
        <f>VLOOKUP($A681,'[3]Master From ECAP'!$A:$AJ,35,FALSE)</f>
        <v>135VAN</v>
      </c>
      <c r="AJ681" s="47" t="str">
        <f>VLOOKUP($A681,'[3]Master From ECAP'!$A:$AJ,36,FALSE)</f>
        <v>Outdoor Recreational Facilities</v>
      </c>
    </row>
    <row r="682" spans="1:36" ht="15">
      <c r="A682" s="46" t="s">
        <v>725</v>
      </c>
      <c r="B682" s="47" t="str">
        <f>VLOOKUP(VLOOKUP(A682,'[3]Calculated Master'!A:Z,2,FALSE),'[3]Conversion Factors'!A:C,2,FALSE)</f>
        <v>Other</v>
      </c>
      <c r="C682" s="47" t="str">
        <f>VLOOKUP($A682,'[3]Master From ECAP'!$A:$AJ,3,FALSE)</f>
        <v>58 Humberview Rd</v>
      </c>
      <c r="D682" s="47" t="str">
        <f>VLOOKUP($A682,'[3]Master From ECAP'!$A:$AJ,4,FALSE)</f>
        <v>Toronto</v>
      </c>
      <c r="E682" s="47" t="str">
        <f>VLOOKUP($A682,'[3]Master From ECAP'!$A:$AJ,5,FALSE)</f>
        <v>M6S 1W6</v>
      </c>
      <c r="F682" s="47">
        <f>VLOOKUP($A682,'[3]Master From ECAP'!$A:$AJ,6,FALSE)</f>
        <v>157820</v>
      </c>
      <c r="G682" s="47" t="s">
        <v>53</v>
      </c>
      <c r="H682" s="47">
        <f>VLOOKUP($A682,'[3]Master From ECAP'!$A:$AJ,8,FALSE)</f>
        <v>100</v>
      </c>
      <c r="I682" s="47">
        <f>VLOOKUP($A682,'[3]Master From ECAP'!$A:$AJ,9,FALSE)</f>
        <v>0</v>
      </c>
      <c r="J682" s="47">
        <f>VLOOKUP($A682,'[3]Master From ECAP'!$A:$AJ,10,FALSE)</f>
        <v>1554.2668530000001</v>
      </c>
      <c r="K682" s="47" t="str">
        <f>VLOOKUP($A682,'[3]Master From ECAP'!$A:$AJ,11,FALSE)</f>
        <v>kWh</v>
      </c>
      <c r="L682" s="47">
        <f>VLOOKUP($A682,'[3]Master From ECAP'!$A:$AJ,12,FALSE)</f>
        <v>0</v>
      </c>
      <c r="M682" s="47" t="s">
        <v>46</v>
      </c>
      <c r="AF682" s="48">
        <f>VLOOKUP($A682,'[3]Calculated Master'!$A:$P,13,FALSE)</f>
        <v>62.170674120000008</v>
      </c>
      <c r="AG682" s="49">
        <f>IF(F682&gt;0,VLOOKUP($A682,'[3]Calculated Master'!$A:$P,14,FALSE),"")</f>
        <v>9.8483926568995531E-3</v>
      </c>
      <c r="AH682" s="49" t="str">
        <f>IF(I682&gt;0,VLOOKUP($A682,'[3]Calculated Master'!$A:$P,15,FALSE),"")</f>
        <v/>
      </c>
      <c r="AI682" s="47" t="str">
        <f>VLOOKUP($A682,'[3]Master From ECAP'!$A:$AJ,35,FALSE)</f>
        <v>58HV</v>
      </c>
      <c r="AJ682" s="47" t="str">
        <f>VLOOKUP($A682,'[3]Master From ECAP'!$A:$AJ,36,FALSE)</f>
        <v>Outdoor Recreational Facilities</v>
      </c>
    </row>
    <row r="683" spans="1:36" ht="15">
      <c r="A683" s="46" t="s">
        <v>726</v>
      </c>
      <c r="B683" s="47" t="str">
        <f>VLOOKUP(VLOOKUP(A683,'[3]Calculated Master'!A:Z,2,FALSE),'[3]Conversion Factors'!A:C,2,FALSE)</f>
        <v>Other</v>
      </c>
      <c r="C683" s="47" t="str">
        <f>VLOOKUP($A683,'[3]Master From ECAP'!$A:$AJ,3,FALSE)</f>
        <v>70 EAST LIBERTY</v>
      </c>
      <c r="D683" s="47" t="str">
        <f>VLOOKUP($A683,'[3]Master From ECAP'!$A:$AJ,4,FALSE)</f>
        <v>Toronto</v>
      </c>
      <c r="E683" s="47" t="str">
        <f>VLOOKUP($A683,'[3]Master From ECAP'!$A:$AJ,5,FALSE)</f>
        <v>M6K 0A2</v>
      </c>
      <c r="F683" s="47">
        <f>VLOOKUP($A683,'[3]Master From ECAP'!$A:$AJ,6,FALSE)</f>
        <v>45197</v>
      </c>
      <c r="G683" s="47" t="s">
        <v>53</v>
      </c>
      <c r="H683" s="47">
        <f>VLOOKUP($A683,'[3]Master From ECAP'!$A:$AJ,8,FALSE)</f>
        <v>100</v>
      </c>
      <c r="I683" s="47">
        <f>VLOOKUP($A683,'[3]Master From ECAP'!$A:$AJ,9,FALSE)</f>
        <v>0</v>
      </c>
      <c r="J683" s="47">
        <f>VLOOKUP($A683,'[3]Master From ECAP'!$A:$AJ,10,FALSE)</f>
        <v>12806.674053000001</v>
      </c>
      <c r="K683" s="47" t="str">
        <f>VLOOKUP($A683,'[3]Master From ECAP'!$A:$AJ,11,FALSE)</f>
        <v>kWh</v>
      </c>
      <c r="L683" s="47">
        <f>VLOOKUP($A683,'[3]Master From ECAP'!$A:$AJ,12,FALSE)</f>
        <v>0</v>
      </c>
      <c r="M683" s="47" t="s">
        <v>46</v>
      </c>
      <c r="AF683" s="48">
        <f>VLOOKUP($A683,'[3]Calculated Master'!$A:$P,13,FALSE)</f>
        <v>512.26696212000002</v>
      </c>
      <c r="AG683" s="49">
        <f>IF(F683&gt;0,VLOOKUP($A683,'[3]Calculated Master'!$A:$P,14,FALSE),"")</f>
        <v>0.28335348395118898</v>
      </c>
      <c r="AH683" s="49" t="str">
        <f>IF(I683&gt;0,VLOOKUP($A683,'[3]Calculated Master'!$A:$P,15,FALSE),"")</f>
        <v/>
      </c>
      <c r="AI683" s="47" t="str">
        <f>VLOOKUP($A683,'[3]Master From ECAP'!$A:$AJ,35,FALSE)</f>
        <v>70EASTLIBERTY</v>
      </c>
      <c r="AJ683" s="47" t="str">
        <f>VLOOKUP($A683,'[3]Master From ECAP'!$A:$AJ,36,FALSE)</f>
        <v>Outdoor Recreational Facilities</v>
      </c>
    </row>
    <row r="684" spans="1:36" ht="15">
      <c r="A684" s="46" t="s">
        <v>727</v>
      </c>
      <c r="B684" s="47" t="str">
        <f>VLOOKUP(VLOOKUP(A684,'[3]Calculated Master'!A:Z,2,FALSE),'[3]Conversion Factors'!A:C,2,FALSE)</f>
        <v>Other</v>
      </c>
      <c r="C684" s="47" t="str">
        <f>VLOOKUP($A684,'[3]Master From ECAP'!$A:$AJ,3,FALSE)</f>
        <v>228 Otonabee Ave</v>
      </c>
      <c r="D684" s="47" t="str">
        <f>VLOOKUP($A684,'[3]Master From ECAP'!$A:$AJ,4,FALSE)</f>
        <v>North York</v>
      </c>
      <c r="E684" s="47" t="str">
        <f>VLOOKUP($A684,'[3]Master From ECAP'!$A:$AJ,5,FALSE)</f>
        <v>M2M 2S9</v>
      </c>
      <c r="F684" s="47">
        <f>VLOOKUP($A684,'[3]Master From ECAP'!$A:$AJ,6,FALSE)</f>
        <v>110028</v>
      </c>
      <c r="G684" s="47" t="s">
        <v>53</v>
      </c>
      <c r="H684" s="47">
        <f>VLOOKUP($A684,'[3]Master From ECAP'!$A:$AJ,8,FALSE)</f>
        <v>100</v>
      </c>
      <c r="I684" s="47">
        <f>VLOOKUP($A684,'[3]Master From ECAP'!$A:$AJ,9,FALSE)</f>
        <v>0</v>
      </c>
      <c r="J684" s="47">
        <f>VLOOKUP($A684,'[3]Master From ECAP'!$A:$AJ,10,FALSE)</f>
        <v>2883.483999</v>
      </c>
      <c r="K684" s="47" t="str">
        <f>VLOOKUP($A684,'[3]Master From ECAP'!$A:$AJ,11,FALSE)</f>
        <v>kWh</v>
      </c>
      <c r="L684" s="47">
        <f>VLOOKUP($A684,'[3]Master From ECAP'!$A:$AJ,12,FALSE)</f>
        <v>0</v>
      </c>
      <c r="M684" s="47" t="s">
        <v>46</v>
      </c>
      <c r="AF684" s="48">
        <f>VLOOKUP($A684,'[3]Calculated Master'!$A:$P,13,FALSE)</f>
        <v>115.33935996000001</v>
      </c>
      <c r="AG684" s="49">
        <f>IF(F684&gt;0,VLOOKUP($A684,'[3]Calculated Master'!$A:$P,14,FALSE),"")</f>
        <v>2.6206929268155946E-2</v>
      </c>
      <c r="AH684" s="49" t="str">
        <f>IF(I684&gt;0,VLOOKUP($A684,'[3]Calculated Master'!$A:$P,15,FALSE),"")</f>
        <v/>
      </c>
      <c r="AI684" s="47" t="str">
        <f>VLOOKUP($A684,'[3]Master From ECAP'!$A:$AJ,35,FALSE)</f>
        <v>LLP</v>
      </c>
      <c r="AJ684" s="47" t="str">
        <f>VLOOKUP($A684,'[3]Master From ECAP'!$A:$AJ,36,FALSE)</f>
        <v>Outdoor Recreational Facilities</v>
      </c>
    </row>
    <row r="685" spans="1:36" ht="15">
      <c r="A685" s="46" t="s">
        <v>728</v>
      </c>
      <c r="B685" s="47" t="str">
        <f>VLOOKUP(VLOOKUP(A685,'[3]Calculated Master'!A:Z,2,FALSE),'[3]Conversion Factors'!A:C,2,FALSE)</f>
        <v>Other</v>
      </c>
      <c r="C685" s="47" t="str">
        <f>VLOOKUP($A685,'[3]Master From ECAP'!$A:$AJ,3,FALSE)</f>
        <v>90 LISGAR ST</v>
      </c>
      <c r="D685" s="47" t="str">
        <f>VLOOKUP($A685,'[3]Master From ECAP'!$A:$AJ,4,FALSE)</f>
        <v>Toronto</v>
      </c>
      <c r="E685" s="47" t="str">
        <f>VLOOKUP($A685,'[3]Master From ECAP'!$A:$AJ,5,FALSE)</f>
        <v>M6J 3G4</v>
      </c>
      <c r="F685" s="47">
        <f>VLOOKUP($A685,'[3]Master From ECAP'!$A:$AJ,6,FALSE)</f>
        <v>31850</v>
      </c>
      <c r="G685" s="47" t="s">
        <v>53</v>
      </c>
      <c r="H685" s="47">
        <f>VLOOKUP($A685,'[3]Master From ECAP'!$A:$AJ,8,FALSE)</f>
        <v>100</v>
      </c>
      <c r="I685" s="47">
        <f>VLOOKUP($A685,'[3]Master From ECAP'!$A:$AJ,9,FALSE)</f>
        <v>0</v>
      </c>
      <c r="J685" s="47">
        <f>VLOOKUP($A685,'[3]Master From ECAP'!$A:$AJ,10,FALSE)</f>
        <v>10285.521983999999</v>
      </c>
      <c r="K685" s="47" t="str">
        <f>VLOOKUP($A685,'[3]Master From ECAP'!$A:$AJ,11,FALSE)</f>
        <v>kWh</v>
      </c>
      <c r="L685" s="47">
        <f>VLOOKUP($A685,'[3]Master From ECAP'!$A:$AJ,12,FALSE)</f>
        <v>0</v>
      </c>
      <c r="M685" s="47" t="s">
        <v>46</v>
      </c>
      <c r="AF685" s="48">
        <f>VLOOKUP($A685,'[3]Calculated Master'!$A:$P,13,FALSE)</f>
        <v>411.42087935999996</v>
      </c>
      <c r="AG685" s="49">
        <f>IF(F685&gt;0,VLOOKUP($A685,'[3]Calculated Master'!$A:$P,14,FALSE),"")</f>
        <v>0.32293767159628256</v>
      </c>
      <c r="AH685" s="49" t="str">
        <f>IF(I685&gt;0,VLOOKUP($A685,'[3]Calculated Master'!$A:$P,15,FALSE),"")</f>
        <v/>
      </c>
      <c r="AI685" s="47" t="str">
        <f>VLOOKUP($A685,'[3]Master From ECAP'!$A:$AJ,35,FALSE)</f>
        <v>LISPK</v>
      </c>
      <c r="AJ685" s="47" t="str">
        <f>VLOOKUP($A685,'[3]Master From ECAP'!$A:$AJ,36,FALSE)</f>
        <v>Outdoor Recreational Facilities</v>
      </c>
    </row>
    <row r="686" spans="1:36" ht="15">
      <c r="A686" s="46" t="s">
        <v>729</v>
      </c>
      <c r="B686" s="47" t="str">
        <f>VLOOKUP(VLOOKUP(A686,'[3]Calculated Master'!A:Z,2,FALSE),'[3]Conversion Factors'!A:C,2,FALSE)</f>
        <v>Other</v>
      </c>
      <c r="C686" s="47" t="str">
        <f>VLOOKUP($A686,'[3]Master From ECAP'!$A:$AJ,3,FALSE)</f>
        <v>155 Oakmount Rd</v>
      </c>
      <c r="D686" s="47" t="str">
        <f>VLOOKUP($A686,'[3]Master From ECAP'!$A:$AJ,4,FALSE)</f>
        <v>Scarborough</v>
      </c>
      <c r="E686" s="47" t="str">
        <f>VLOOKUP($A686,'[3]Master From ECAP'!$A:$AJ,5,FALSE)</f>
        <v>M1P 4N7</v>
      </c>
      <c r="F686" s="47">
        <f>VLOOKUP($A686,'[3]Master From ECAP'!$A:$AJ,6,FALSE)</f>
        <v>1582</v>
      </c>
      <c r="G686" s="47" t="s">
        <v>53</v>
      </c>
      <c r="H686" s="47">
        <f>VLOOKUP($A686,'[3]Master From ECAP'!$A:$AJ,8,FALSE)</f>
        <v>100</v>
      </c>
      <c r="I686" s="47">
        <f>VLOOKUP($A686,'[3]Master From ECAP'!$A:$AJ,9,FALSE)</f>
        <v>0</v>
      </c>
      <c r="J686" s="47">
        <f>VLOOKUP($A686,'[3]Master From ECAP'!$A:$AJ,10,FALSE)</f>
        <v>7296.6758039999995</v>
      </c>
      <c r="K686" s="47" t="str">
        <f>VLOOKUP($A686,'[3]Master From ECAP'!$A:$AJ,11,FALSE)</f>
        <v>kWh</v>
      </c>
      <c r="L686" s="47">
        <f>VLOOKUP($A686,'[3]Master From ECAP'!$A:$AJ,12,FALSE)</f>
        <v>0</v>
      </c>
      <c r="M686" s="47" t="s">
        <v>46</v>
      </c>
      <c r="AF686" s="48">
        <f>VLOOKUP($A686,'[3]Calculated Master'!$A:$P,13,FALSE)</f>
        <v>291.86703216000001</v>
      </c>
      <c r="AG686" s="49">
        <f>IF(F686&gt;0,VLOOKUP($A686,'[3]Calculated Master'!$A:$P,14,FALSE),"")</f>
        <v>4.6123300928039503</v>
      </c>
      <c r="AH686" s="49" t="str">
        <f>IF(I686&gt;0,VLOOKUP($A686,'[3]Calculated Master'!$A:$P,15,FALSE),"")</f>
        <v/>
      </c>
      <c r="AI686" s="47" t="str">
        <f>VLOOKUP($A686,'[3]Master From ECAP'!$A:$AJ,35,FALSE)</f>
        <v>LITP</v>
      </c>
      <c r="AJ686" s="47" t="str">
        <f>VLOOKUP($A686,'[3]Master From ECAP'!$A:$AJ,36,FALSE)</f>
        <v>Outdoor Recreational Facilities</v>
      </c>
    </row>
    <row r="687" spans="1:36" ht="15">
      <c r="A687" s="46" t="s">
        <v>730</v>
      </c>
      <c r="B687" s="47" t="str">
        <f>VLOOKUP(VLOOKUP(A687,'[3]Calculated Master'!A:Z,2,FALSE),'[3]Conversion Factors'!A:C,2,FALSE)</f>
        <v>Other</v>
      </c>
      <c r="C687" s="47" t="str">
        <f>VLOOKUP($A687,'[3]Master From ECAP'!$A:$AJ,3,FALSE)</f>
        <v>659 Queens Quay W</v>
      </c>
      <c r="D687" s="47" t="str">
        <f>VLOOKUP($A687,'[3]Master From ECAP'!$A:$AJ,4,FALSE)</f>
        <v>Toronto</v>
      </c>
      <c r="E687" s="47" t="str">
        <f>VLOOKUP($A687,'[3]Master From ECAP'!$A:$AJ,5,FALSE)</f>
        <v>M5V 3G3</v>
      </c>
      <c r="F687" s="47">
        <f>VLOOKUP($A687,'[3]Master From ECAP'!$A:$AJ,6,FALSE)</f>
        <v>2540</v>
      </c>
      <c r="G687" s="47" t="s">
        <v>53</v>
      </c>
      <c r="H687" s="47">
        <f>VLOOKUP($A687,'[3]Master From ECAP'!$A:$AJ,8,FALSE)</f>
        <v>100</v>
      </c>
      <c r="I687" s="47">
        <f>VLOOKUP($A687,'[3]Master From ECAP'!$A:$AJ,9,FALSE)</f>
        <v>0</v>
      </c>
      <c r="J687" s="47">
        <f>VLOOKUP($A687,'[3]Master From ECAP'!$A:$AJ,10,FALSE)</f>
        <v>99564.248942000006</v>
      </c>
      <c r="K687" s="47" t="str">
        <f>VLOOKUP($A687,'[3]Master From ECAP'!$A:$AJ,11,FALSE)</f>
        <v>kWh</v>
      </c>
      <c r="L687" s="47">
        <f>VLOOKUP($A687,'[3]Master From ECAP'!$A:$AJ,12,FALSE)</f>
        <v>0</v>
      </c>
      <c r="M687" s="47" t="s">
        <v>46</v>
      </c>
      <c r="AF687" s="48">
        <f>VLOOKUP($A687,'[3]Calculated Master'!$A:$P,13,FALSE)</f>
        <v>3982.5699576800002</v>
      </c>
      <c r="AG687" s="49">
        <f>IF(F687&gt;0,VLOOKUP($A687,'[3]Calculated Master'!$A:$P,14,FALSE),"")</f>
        <v>39.198686532691838</v>
      </c>
      <c r="AH687" s="49" t="str">
        <f>IF(I687&gt;0,VLOOKUP($A687,'[3]Calculated Master'!$A:$P,15,FALSE),"")</f>
        <v/>
      </c>
      <c r="AI687" s="47" t="str">
        <f>VLOOKUP($A687,'[3]Master From ECAP'!$A:$AJ,35,FALSE)</f>
        <v>LNWP</v>
      </c>
      <c r="AJ687" s="47" t="str">
        <f>VLOOKUP($A687,'[3]Master From ECAP'!$A:$AJ,36,FALSE)</f>
        <v>Outdoor Recreational Facilities</v>
      </c>
    </row>
    <row r="688" spans="1:36" ht="15">
      <c r="A688" s="46" t="s">
        <v>731</v>
      </c>
      <c r="B688" s="47" t="str">
        <f>VLOOKUP(VLOOKUP(A688,'[3]Calculated Master'!A:Z,2,FALSE),'[3]Conversion Factors'!A:C,2,FALSE)</f>
        <v>Other</v>
      </c>
      <c r="C688" s="47" t="str">
        <f>VLOOKUP($A688,'[3]Master From ECAP'!$A:$AJ,3,FALSE)</f>
        <v>11743 Sheppard Ave. E.</v>
      </c>
      <c r="D688" s="47" t="str">
        <f>VLOOKUP($A688,'[3]Master From ECAP'!$A:$AJ,4,FALSE)</f>
        <v>Scarborough</v>
      </c>
      <c r="E688" s="47" t="str">
        <f>VLOOKUP($A688,'[3]Master From ECAP'!$A:$AJ,5,FALSE)</f>
        <v>M1B 5M3</v>
      </c>
      <c r="F688" s="47">
        <f>VLOOKUP($A688,'[3]Master From ECAP'!$A:$AJ,6,FALSE)</f>
        <v>526032</v>
      </c>
      <c r="G688" s="47" t="s">
        <v>53</v>
      </c>
      <c r="H688" s="47">
        <f>VLOOKUP($A688,'[3]Master From ECAP'!$A:$AJ,8,FALSE)</f>
        <v>100</v>
      </c>
      <c r="I688" s="47">
        <f>VLOOKUP($A688,'[3]Master From ECAP'!$A:$AJ,9,FALSE)</f>
        <v>0</v>
      </c>
      <c r="J688" s="47">
        <f>VLOOKUP($A688,'[3]Master From ECAP'!$A:$AJ,10,FALSE)</f>
        <v>200.933933</v>
      </c>
      <c r="K688" s="47" t="str">
        <f>VLOOKUP($A688,'[3]Master From ECAP'!$A:$AJ,11,FALSE)</f>
        <v>kWh</v>
      </c>
      <c r="L688" s="47">
        <f>VLOOKUP($A688,'[3]Master From ECAP'!$A:$AJ,12,FALSE)</f>
        <v>0</v>
      </c>
      <c r="M688" s="47" t="s">
        <v>46</v>
      </c>
      <c r="AF688" s="48">
        <f>VLOOKUP($A688,'[3]Calculated Master'!$A:$P,13,FALSE)</f>
        <v>8.0373573199999999</v>
      </c>
      <c r="AG688" s="49">
        <f>IF(F688&gt;0,VLOOKUP($A688,'[3]Calculated Master'!$A:$P,14,FALSE),"")</f>
        <v>3.8198202813654073E-4</v>
      </c>
      <c r="AH688" s="49" t="str">
        <f>IF(I688&gt;0,VLOOKUP($A688,'[3]Calculated Master'!$A:$P,15,FALSE),"")</f>
        <v/>
      </c>
      <c r="AI688" s="47" t="str">
        <f>VLOOKUP($A688,'[3]Master From ECAP'!$A:$AJ,35,FALSE)</f>
        <v>11743S</v>
      </c>
      <c r="AJ688" s="47" t="str">
        <f>VLOOKUP($A688,'[3]Master From ECAP'!$A:$AJ,36,FALSE)</f>
        <v>Outdoor Recreational Facilities</v>
      </c>
    </row>
    <row r="689" spans="1:36" ht="15">
      <c r="A689" s="46" t="s">
        <v>732</v>
      </c>
      <c r="B689" s="47" t="str">
        <f>VLOOKUP(VLOOKUP(A689,'[3]Calculated Master'!A:Z,2,FALSE),'[3]Conversion Factors'!A:C,2,FALSE)</f>
        <v>Other</v>
      </c>
      <c r="C689" s="47" t="str">
        <f>VLOOKUP($A689,'[3]Master From ECAP'!$A:$AJ,3,FALSE)</f>
        <v>922 Logan Ave</v>
      </c>
      <c r="D689" s="47" t="str">
        <f>VLOOKUP($A689,'[3]Master From ECAP'!$A:$AJ,4,FALSE)</f>
        <v>Toronto</v>
      </c>
      <c r="E689" s="47" t="str">
        <f>VLOOKUP($A689,'[3]Master From ECAP'!$A:$AJ,5,FALSE)</f>
        <v>M4K 3E4</v>
      </c>
      <c r="F689" s="47">
        <f>VLOOKUP($A689,'[3]Master From ECAP'!$A:$AJ,6,FALSE)</f>
        <v>1</v>
      </c>
      <c r="G689" s="47" t="s">
        <v>53</v>
      </c>
      <c r="H689" s="47">
        <f>VLOOKUP($A689,'[3]Master From ECAP'!$A:$AJ,8,FALSE)</f>
        <v>100</v>
      </c>
      <c r="I689" s="47">
        <f>VLOOKUP($A689,'[3]Master From ECAP'!$A:$AJ,9,FALSE)</f>
        <v>0</v>
      </c>
      <c r="J689" s="47">
        <f>VLOOKUP($A689,'[3]Master From ECAP'!$A:$AJ,10,FALSE)</f>
        <v>908.93127099999992</v>
      </c>
      <c r="K689" s="47" t="str">
        <f>VLOOKUP($A689,'[3]Master From ECAP'!$A:$AJ,11,FALSE)</f>
        <v>kWh</v>
      </c>
      <c r="L689" s="47">
        <f>VLOOKUP($A689,'[3]Master From ECAP'!$A:$AJ,12,FALSE)</f>
        <v>0</v>
      </c>
      <c r="M689" s="47" t="s">
        <v>46</v>
      </c>
      <c r="AF689" s="48">
        <f>VLOOKUP($A689,'[3]Calculated Master'!$A:$P,13,FALSE)</f>
        <v>36.357250839999999</v>
      </c>
      <c r="AG689" s="49">
        <f>IF(F689&gt;0,VLOOKUP($A689,'[3]Calculated Master'!$A:$P,14,FALSE),"")</f>
        <v>908.93505821362908</v>
      </c>
      <c r="AH689" s="49" t="str">
        <f>IF(I689&gt;0,VLOOKUP($A689,'[3]Calculated Master'!$A:$P,15,FALSE),"")</f>
        <v/>
      </c>
      <c r="AI689" s="47" t="str">
        <f>VLOOKUP($A689,'[3]Master From ECAP'!$A:$AJ,35,FALSE)</f>
        <v>LOGANPK</v>
      </c>
      <c r="AJ689" s="47" t="str">
        <f>VLOOKUP($A689,'[3]Master From ECAP'!$A:$AJ,36,FALSE)</f>
        <v>Outdoor Recreational Facilities</v>
      </c>
    </row>
    <row r="690" spans="1:36" ht="15">
      <c r="A690" s="46" t="s">
        <v>733</v>
      </c>
      <c r="B690" s="47" t="str">
        <f>VLOOKUP(VLOOKUP(A690,'[3]Calculated Master'!A:Z,2,FALSE),'[3]Conversion Factors'!A:C,2,FALSE)</f>
        <v>Other</v>
      </c>
      <c r="C690" s="47" t="str">
        <f>VLOOKUP($A690,'[3]Master From ECAP'!$A:$AJ,3,FALSE)</f>
        <v>205 Lake Promenade</v>
      </c>
      <c r="D690" s="47" t="str">
        <f>VLOOKUP($A690,'[3]Master From ECAP'!$A:$AJ,4,FALSE)</f>
        <v>Etobicoke</v>
      </c>
      <c r="E690" s="47" t="str">
        <f>VLOOKUP($A690,'[3]Master From ECAP'!$A:$AJ,5,FALSE)</f>
        <v>M8W 1A6</v>
      </c>
      <c r="F690" s="47">
        <f>VLOOKUP($A690,'[3]Master From ECAP'!$A:$AJ,6,FALSE)</f>
        <v>154892</v>
      </c>
      <c r="G690" s="47" t="s">
        <v>53</v>
      </c>
      <c r="H690" s="47">
        <f>VLOOKUP($A690,'[3]Master From ECAP'!$A:$AJ,8,FALSE)</f>
        <v>100</v>
      </c>
      <c r="I690" s="47">
        <f>VLOOKUP($A690,'[3]Master From ECAP'!$A:$AJ,9,FALSE)</f>
        <v>0</v>
      </c>
      <c r="J690" s="47">
        <f>VLOOKUP($A690,'[3]Master From ECAP'!$A:$AJ,10,FALSE)</f>
        <v>210.707818</v>
      </c>
      <c r="K690" s="47" t="str">
        <f>VLOOKUP($A690,'[3]Master From ECAP'!$A:$AJ,11,FALSE)</f>
        <v>kWh</v>
      </c>
      <c r="L690" s="47">
        <f>VLOOKUP($A690,'[3]Master From ECAP'!$A:$AJ,12,FALSE)</f>
        <v>0</v>
      </c>
      <c r="M690" s="47" t="s">
        <v>46</v>
      </c>
      <c r="AF690" s="48">
        <f>VLOOKUP($A690,'[3]Calculated Master'!$A:$P,13,FALSE)</f>
        <v>8.428312720000001</v>
      </c>
      <c r="AG690" s="49">
        <f>IF(F690&gt;0,VLOOKUP($A690,'[3]Calculated Master'!$A:$P,14,FALSE),"")</f>
        <v>1.3603588045169646E-3</v>
      </c>
      <c r="AH690" s="49" t="str">
        <f>IF(I690&gt;0,VLOOKUP($A690,'[3]Calculated Master'!$A:$P,15,FALSE),"")</f>
        <v/>
      </c>
      <c r="AI690" s="47" t="str">
        <f>VLOOKUP($A690,'[3]Master From ECAP'!$A:$AJ,35,FALSE)</f>
        <v>205LAK</v>
      </c>
      <c r="AJ690" s="47" t="str">
        <f>VLOOKUP($A690,'[3]Master From ECAP'!$A:$AJ,36,FALSE)</f>
        <v>Outdoor Recreational Facilities</v>
      </c>
    </row>
    <row r="691" spans="1:36" ht="15">
      <c r="A691" s="46" t="s">
        <v>734</v>
      </c>
      <c r="B691" s="47" t="str">
        <f>VLOOKUP(VLOOKUP(A691,'[3]Calculated Master'!A:Z,2,FALSE),'[3]Conversion Factors'!A:C,2,FALSE)</f>
        <v>Other</v>
      </c>
      <c r="C691" s="47" t="str">
        <f>VLOOKUP($A691,'[3]Master From ECAP'!$A:$AJ,3,FALSE)</f>
        <v>27 Fernalroy Blvd</v>
      </c>
      <c r="D691" s="47" t="str">
        <f>VLOOKUP($A691,'[3]Master From ECAP'!$A:$AJ,4,FALSE)</f>
        <v>Etobicoke</v>
      </c>
      <c r="E691" s="47" t="str">
        <f>VLOOKUP($A691,'[3]Master From ECAP'!$A:$AJ,5,FALSE)</f>
        <v>M8Z 3W1</v>
      </c>
      <c r="F691" s="47">
        <f>VLOOKUP($A691,'[3]Master From ECAP'!$A:$AJ,6,FALSE)</f>
        <v>101428</v>
      </c>
      <c r="G691" s="47" t="s">
        <v>53</v>
      </c>
      <c r="H691" s="47">
        <f>VLOOKUP($A691,'[3]Master From ECAP'!$A:$AJ,8,FALSE)</f>
        <v>100</v>
      </c>
      <c r="I691" s="47">
        <f>VLOOKUP($A691,'[3]Master From ECAP'!$A:$AJ,9,FALSE)</f>
        <v>0</v>
      </c>
      <c r="J691" s="47">
        <f>VLOOKUP($A691,'[3]Master From ECAP'!$A:$AJ,10,FALSE)</f>
        <v>3270.957058</v>
      </c>
      <c r="K691" s="47" t="str">
        <f>VLOOKUP($A691,'[3]Master From ECAP'!$A:$AJ,11,FALSE)</f>
        <v>kWh</v>
      </c>
      <c r="L691" s="47">
        <f>VLOOKUP($A691,'[3]Master From ECAP'!$A:$AJ,12,FALSE)</f>
        <v>0</v>
      </c>
      <c r="M691" s="47" t="s">
        <v>46</v>
      </c>
      <c r="AF691" s="48">
        <f>VLOOKUP($A691,'[3]Calculated Master'!$A:$P,13,FALSE)</f>
        <v>130.83828231999999</v>
      </c>
      <c r="AG691" s="49">
        <f>IF(F691&gt;0,VLOOKUP($A691,'[3]Calculated Master'!$A:$P,14,FALSE),"")</f>
        <v>3.2249188458687357E-2</v>
      </c>
      <c r="AH691" s="49" t="str">
        <f>IF(I691&gt;0,VLOOKUP($A691,'[3]Calculated Master'!$A:$P,15,FALSE),"")</f>
        <v/>
      </c>
      <c r="AI691" s="47" t="str">
        <f>VLOOKUP($A691,'[3]Master From ECAP'!$A:$AJ,35,FALSE)</f>
        <v>27FERN</v>
      </c>
      <c r="AJ691" s="47" t="str">
        <f>VLOOKUP($A691,'[3]Master From ECAP'!$A:$AJ,36,FALSE)</f>
        <v>Outdoor Recreational Facilities</v>
      </c>
    </row>
    <row r="692" spans="1:36" ht="15">
      <c r="A692" s="46" t="s">
        <v>735</v>
      </c>
      <c r="B692" s="47" t="str">
        <f>VLOOKUP(VLOOKUP(A692,'[3]Calculated Master'!A:Z,2,FALSE),'[3]Conversion Factors'!A:C,2,FALSE)</f>
        <v>Other</v>
      </c>
      <c r="C692" s="47" t="str">
        <f>VLOOKUP($A692,'[3]Master From ECAP'!$A:$AJ,3,FALSE)</f>
        <v>225 Lytton Bv Pole 48</v>
      </c>
      <c r="D692" s="47" t="str">
        <f>VLOOKUP($A692,'[3]Master From ECAP'!$A:$AJ,4,FALSE)</f>
        <v>Toronto</v>
      </c>
      <c r="E692" s="47" t="str">
        <f>VLOOKUP($A692,'[3]Master From ECAP'!$A:$AJ,5,FALSE)</f>
        <v>M4R 1L4</v>
      </c>
      <c r="F692" s="47">
        <f>VLOOKUP($A692,'[3]Master From ECAP'!$A:$AJ,6,FALSE)</f>
        <v>4306</v>
      </c>
      <c r="G692" s="47" t="s">
        <v>53</v>
      </c>
      <c r="H692" s="47">
        <f>VLOOKUP($A692,'[3]Master From ECAP'!$A:$AJ,8,FALSE)</f>
        <v>100</v>
      </c>
      <c r="I692" s="47">
        <f>VLOOKUP($A692,'[3]Master From ECAP'!$A:$AJ,9,FALSE)</f>
        <v>0</v>
      </c>
      <c r="J692" s="47">
        <f>VLOOKUP($A692,'[3]Master From ECAP'!$A:$AJ,10,FALSE)</f>
        <v>19068.821425999999</v>
      </c>
      <c r="K692" s="47" t="str">
        <f>VLOOKUP($A692,'[3]Master From ECAP'!$A:$AJ,11,FALSE)</f>
        <v>kWh</v>
      </c>
      <c r="L692" s="47">
        <f>VLOOKUP($A692,'[3]Master From ECAP'!$A:$AJ,12,FALSE)</f>
        <v>0</v>
      </c>
      <c r="M692" s="47" t="s">
        <v>46</v>
      </c>
      <c r="AF692" s="48">
        <f>VLOOKUP($A692,'[3]Calculated Master'!$A:$P,13,FALSE)</f>
        <v>762.75285703999998</v>
      </c>
      <c r="AG692" s="49">
        <f>IF(F692&gt;0,VLOOKUP($A692,'[3]Calculated Master'!$A:$P,14,FALSE),"")</f>
        <v>4.4284488804975863</v>
      </c>
      <c r="AH692" s="49" t="str">
        <f>IF(I692&gt;0,VLOOKUP($A692,'[3]Calculated Master'!$A:$P,15,FALSE),"")</f>
        <v/>
      </c>
      <c r="AI692" s="47" t="str">
        <f>VLOOKUP($A692,'[3]Master From ECAP'!$A:$AJ,35,FALSE)</f>
        <v>LYTP</v>
      </c>
      <c r="AJ692" s="47" t="str">
        <f>VLOOKUP($A692,'[3]Master From ECAP'!$A:$AJ,36,FALSE)</f>
        <v>Outdoor Recreational Facilities</v>
      </c>
    </row>
    <row r="693" spans="1:36" ht="15">
      <c r="A693" s="46" t="s">
        <v>736</v>
      </c>
      <c r="B693" s="47" t="str">
        <f>VLOOKUP(VLOOKUP(A693,'[3]Calculated Master'!A:Z,2,FALSE),'[3]Conversion Factors'!A:C,2,FALSE)</f>
        <v>Other</v>
      </c>
      <c r="C693" s="47" t="str">
        <f>VLOOKUP($A693,'[3]Master From ECAP'!$A:$AJ,3,FALSE)</f>
        <v>200 Lytton Blvd</v>
      </c>
      <c r="D693" s="47" t="str">
        <f>VLOOKUP($A693,'[3]Master From ECAP'!$A:$AJ,4,FALSE)</f>
        <v>Toronto</v>
      </c>
      <c r="E693" s="47" t="str">
        <f>VLOOKUP($A693,'[3]Master From ECAP'!$A:$AJ,5,FALSE)</f>
        <v>M4R 1L4</v>
      </c>
      <c r="F693" s="47">
        <f>VLOOKUP($A693,'[3]Master From ECAP'!$A:$AJ,6,FALSE)</f>
        <v>3229</v>
      </c>
      <c r="G693" s="47" t="s">
        <v>53</v>
      </c>
      <c r="H693" s="47">
        <f>VLOOKUP($A693,'[3]Master From ECAP'!$A:$AJ,8,FALSE)</f>
        <v>100</v>
      </c>
      <c r="I693" s="47">
        <f>VLOOKUP($A693,'[3]Master From ECAP'!$A:$AJ,9,FALSE)</f>
        <v>0</v>
      </c>
      <c r="J693" s="47">
        <f>VLOOKUP($A693,'[3]Master From ECAP'!$A:$AJ,10,FALSE)</f>
        <v>2345.4250430000002</v>
      </c>
      <c r="K693" s="47" t="str">
        <f>VLOOKUP($A693,'[3]Master From ECAP'!$A:$AJ,11,FALSE)</f>
        <v>kWh</v>
      </c>
      <c r="L693" s="47">
        <f>VLOOKUP($A693,'[3]Master From ECAP'!$A:$AJ,12,FALSE)</f>
        <v>0</v>
      </c>
      <c r="M693" s="47" t="s">
        <v>46</v>
      </c>
      <c r="AF693" s="48">
        <f>VLOOKUP($A693,'[3]Calculated Master'!$A:$P,13,FALSE)</f>
        <v>93.817001720000007</v>
      </c>
      <c r="AG693" s="49">
        <f>IF(F693&gt;0,VLOOKUP($A693,'[3]Calculated Master'!$A:$P,14,FALSE),"")</f>
        <v>0.72636569080345192</v>
      </c>
      <c r="AH693" s="49" t="str">
        <f>IF(I693&gt;0,VLOOKUP($A693,'[3]Calculated Master'!$A:$P,15,FALSE),"")</f>
        <v/>
      </c>
      <c r="AI693" s="47" t="str">
        <f>VLOOKUP($A693,'[3]Master From ECAP'!$A:$AJ,35,FALSE)</f>
        <v>LPLB</v>
      </c>
      <c r="AJ693" s="47" t="str">
        <f>VLOOKUP($A693,'[3]Master From ECAP'!$A:$AJ,36,FALSE)</f>
        <v>Outdoor Recreational Facilities</v>
      </c>
    </row>
    <row r="694" spans="1:36" ht="15">
      <c r="A694" s="46" t="s">
        <v>737</v>
      </c>
      <c r="B694" s="47" t="str">
        <f>VLOOKUP(VLOOKUP(A694,'[3]Calculated Master'!A:Z,2,FALSE),'[3]Conversion Factors'!A:C,2,FALSE)</f>
        <v>Other</v>
      </c>
      <c r="C694" s="47" t="str">
        <f>VLOOKUP($A694,'[3]Master From ECAP'!$A:$AJ,3,FALSE)</f>
        <v>346 Lansdowne Ave</v>
      </c>
      <c r="D694" s="47" t="str">
        <f>VLOOKUP($A694,'[3]Master From ECAP'!$A:$AJ,4,FALSE)</f>
        <v>Toronto</v>
      </c>
      <c r="E694" s="47" t="str">
        <f>VLOOKUP($A694,'[3]Master From ECAP'!$A:$AJ,5,FALSE)</f>
        <v>M6H 3Y2</v>
      </c>
      <c r="F694" s="47">
        <f>VLOOKUP($A694,'[3]Master From ECAP'!$A:$AJ,6,FALSE)</f>
        <v>157680</v>
      </c>
      <c r="G694" s="47" t="s">
        <v>53</v>
      </c>
      <c r="H694" s="47">
        <f>VLOOKUP($A694,'[3]Master From ECAP'!$A:$AJ,8,FALSE)</f>
        <v>100</v>
      </c>
      <c r="I694" s="47">
        <f>VLOOKUP($A694,'[3]Master From ECAP'!$A:$AJ,9,FALSE)</f>
        <v>0</v>
      </c>
      <c r="J694" s="47">
        <f>VLOOKUP($A694,'[3]Master From ECAP'!$A:$AJ,10,FALSE)</f>
        <v>63093.472893999999</v>
      </c>
      <c r="K694" s="47" t="str">
        <f>VLOOKUP($A694,'[3]Master From ECAP'!$A:$AJ,11,FALSE)</f>
        <v>kWh</v>
      </c>
      <c r="L694" s="47">
        <f>VLOOKUP($A694,'[3]Master From ECAP'!$A:$AJ,12,FALSE)</f>
        <v>0</v>
      </c>
      <c r="M694" s="47" t="s">
        <v>46</v>
      </c>
      <c r="AF694" s="48">
        <f>VLOOKUP($A694,'[3]Calculated Master'!$A:$P,13,FALSE)</f>
        <v>2523.7389157600001</v>
      </c>
      <c r="AG694" s="49">
        <f>IF(F694&gt;0,VLOOKUP($A694,'[3]Calculated Master'!$A:$P,14,FALSE),"")</f>
        <v>0.40013784743449005</v>
      </c>
      <c r="AH694" s="49" t="str">
        <f>IF(I694&gt;0,VLOOKUP($A694,'[3]Calculated Master'!$A:$P,15,FALSE),"")</f>
        <v/>
      </c>
      <c r="AI694" s="47" t="str">
        <f>VLOOKUP($A694,'[3]Master From ECAP'!$A:$AJ,35,FALSE)</f>
        <v>MGP</v>
      </c>
      <c r="AJ694" s="47" t="str">
        <f>VLOOKUP($A694,'[3]Master From ECAP'!$A:$AJ,36,FALSE)</f>
        <v>Outdoor Recreational Facilities</v>
      </c>
    </row>
    <row r="695" spans="1:36" ht="15">
      <c r="A695" s="46" t="s">
        <v>738</v>
      </c>
      <c r="B695" s="47" t="str">
        <f>VLOOKUP(VLOOKUP(A695,'[3]Calculated Master'!A:Z,2,FALSE),'[3]Conversion Factors'!A:C,2,FALSE)</f>
        <v>Other</v>
      </c>
      <c r="C695" s="47" t="str">
        <f>VLOOKUP($A695,'[3]Master From ECAP'!$A:$AJ,3,FALSE)</f>
        <v>9 Queens Quay W.</v>
      </c>
      <c r="D695" s="47" t="str">
        <f>VLOOKUP($A695,'[3]Master From ECAP'!$A:$AJ,4,FALSE)</f>
        <v>Toronto</v>
      </c>
      <c r="E695" s="47" t="str">
        <f>VLOOKUP($A695,'[3]Master From ECAP'!$A:$AJ,5,FALSE)</f>
        <v>M5J 2H3</v>
      </c>
      <c r="F695" s="47">
        <f>VLOOKUP($A695,'[3]Master From ECAP'!$A:$AJ,6,FALSE)</f>
        <v>6135</v>
      </c>
      <c r="G695" s="47" t="s">
        <v>53</v>
      </c>
      <c r="H695" s="47">
        <f>VLOOKUP($A695,'[3]Master From ECAP'!$A:$AJ,8,FALSE)</f>
        <v>100</v>
      </c>
      <c r="I695" s="47">
        <f>VLOOKUP($A695,'[3]Master From ECAP'!$A:$AJ,9,FALSE)</f>
        <v>0</v>
      </c>
      <c r="J695" s="47">
        <f>VLOOKUP($A695,'[3]Master From ECAP'!$A:$AJ,10,FALSE)</f>
        <v>633928.05869999994</v>
      </c>
      <c r="K695" s="47" t="str">
        <f>VLOOKUP($A695,'[3]Master From ECAP'!$A:$AJ,11,FALSE)</f>
        <v>kWh</v>
      </c>
      <c r="L695" s="47">
        <f>VLOOKUP($A695,'[3]Master From ECAP'!$A:$AJ,12,FALSE)</f>
        <v>6236.1321869999992</v>
      </c>
      <c r="M695" s="47" t="s">
        <v>46</v>
      </c>
      <c r="AF695" s="48">
        <f>VLOOKUP($A695,'[3]Calculated Master'!$A:$P,13,FALSE)</f>
        <v>37203.840302322031</v>
      </c>
      <c r="AG695" s="49">
        <f>IF(F695&gt;0,VLOOKUP($A695,'[3]Calculated Master'!$A:$P,14,FALSE),"")</f>
        <v>114.06095777899205</v>
      </c>
      <c r="AH695" s="49" t="str">
        <f>IF(I695&gt;0,VLOOKUP($A695,'[3]Calculated Master'!$A:$P,15,FALSE),"")</f>
        <v/>
      </c>
      <c r="AI695" s="47" t="str">
        <f>VLOOKUP($A695,'[3]Master From ECAP'!$A:$AJ,35,FALSE)</f>
        <v>MFT</v>
      </c>
      <c r="AJ695" s="47" t="str">
        <f>VLOOKUP($A695,'[3]Master From ECAP'!$A:$AJ,36,FALSE)</f>
        <v>Outdoor Recreational Facilities</v>
      </c>
    </row>
    <row r="696" spans="1:36" ht="15">
      <c r="A696" s="46" t="s">
        <v>739</v>
      </c>
      <c r="B696" s="47" t="str">
        <f>VLOOKUP(VLOOKUP(A696,'[3]Calculated Master'!A:Z,2,FALSE),'[3]Conversion Factors'!A:C,2,FALSE)</f>
        <v>Other</v>
      </c>
      <c r="C696" s="47" t="str">
        <f>VLOOKUP($A696,'[3]Master From ECAP'!$A:$AJ,3,FALSE)</f>
        <v>3187 Dundas St W</v>
      </c>
      <c r="D696" s="47" t="str">
        <f>VLOOKUP($A696,'[3]Master From ECAP'!$A:$AJ,4,FALSE)</f>
        <v>Toronto</v>
      </c>
      <c r="E696" s="47" t="str">
        <f>VLOOKUP($A696,'[3]Master From ECAP'!$A:$AJ,5,FALSE)</f>
        <v>M6P 2A2</v>
      </c>
      <c r="F696" s="47">
        <f>VLOOKUP($A696,'[3]Master From ECAP'!$A:$AJ,6,FALSE)</f>
        <v>20677</v>
      </c>
      <c r="G696" s="47" t="s">
        <v>53</v>
      </c>
      <c r="H696" s="47">
        <f>VLOOKUP($A696,'[3]Master From ECAP'!$A:$AJ,8,FALSE)</f>
        <v>100</v>
      </c>
      <c r="I696" s="47">
        <f>VLOOKUP($A696,'[3]Master From ECAP'!$A:$AJ,9,FALSE)</f>
        <v>0</v>
      </c>
      <c r="J696" s="47">
        <f>VLOOKUP($A696,'[3]Master From ECAP'!$A:$AJ,10,FALSE)</f>
        <v>454.46080699999999</v>
      </c>
      <c r="K696" s="47" t="str">
        <f>VLOOKUP($A696,'[3]Master From ECAP'!$A:$AJ,11,FALSE)</f>
        <v>kWh</v>
      </c>
      <c r="L696" s="47">
        <f>VLOOKUP($A696,'[3]Master From ECAP'!$A:$AJ,12,FALSE)</f>
        <v>0</v>
      </c>
      <c r="M696" s="47" t="s">
        <v>46</v>
      </c>
      <c r="AF696" s="48">
        <f>VLOOKUP($A696,'[3]Calculated Master'!$A:$P,13,FALSE)</f>
        <v>18.178432279999999</v>
      </c>
      <c r="AG696" s="49">
        <f>IF(F696&gt;0,VLOOKUP($A696,'[3]Calculated Master'!$A:$P,14,FALSE),"")</f>
        <v>2.1979141102998298E-2</v>
      </c>
      <c r="AH696" s="49" t="str">
        <f>IF(I696&gt;0,VLOOKUP($A696,'[3]Calculated Master'!$A:$P,15,FALSE),"")</f>
        <v/>
      </c>
      <c r="AI696" s="47" t="str">
        <f>VLOOKUP($A696,'[3]Master From ECAP'!$A:$AJ,35,FALSE)</f>
        <v>MALP</v>
      </c>
      <c r="AJ696" s="47" t="str">
        <f>VLOOKUP($A696,'[3]Master From ECAP'!$A:$AJ,36,FALSE)</f>
        <v>Outdoor Recreational Facilities</v>
      </c>
    </row>
    <row r="697" spans="1:36" ht="15">
      <c r="A697" s="46" t="s">
        <v>740</v>
      </c>
      <c r="B697" s="47" t="str">
        <f>VLOOKUP(VLOOKUP(A697,'[3]Calculated Master'!A:Z,2,FALSE),'[3]Conversion Factors'!A:C,2,FALSE)</f>
        <v>Other</v>
      </c>
      <c r="C697" s="47" t="str">
        <f>VLOOKUP($A697,'[3]Master From ECAP'!$A:$AJ,3,FALSE)</f>
        <v>75 Manchester St</v>
      </c>
      <c r="D697" s="47" t="str">
        <f>VLOOKUP($A697,'[3]Master From ECAP'!$A:$AJ,4,FALSE)</f>
        <v>Etobicoke</v>
      </c>
      <c r="E697" s="47" t="str">
        <f>VLOOKUP($A697,'[3]Master From ECAP'!$A:$AJ,5,FALSE)</f>
        <v>M8V 3V7</v>
      </c>
      <c r="F697" s="47">
        <f>VLOOKUP($A697,'[3]Master From ECAP'!$A:$AJ,6,FALSE)</f>
        <v>250486</v>
      </c>
      <c r="G697" s="47" t="s">
        <v>53</v>
      </c>
      <c r="H697" s="47">
        <f>VLOOKUP($A697,'[3]Master From ECAP'!$A:$AJ,8,FALSE)</f>
        <v>100</v>
      </c>
      <c r="I697" s="47">
        <f>VLOOKUP($A697,'[3]Master From ECAP'!$A:$AJ,9,FALSE)</f>
        <v>0</v>
      </c>
      <c r="J697" s="47">
        <f>VLOOKUP($A697,'[3]Master From ECAP'!$A:$AJ,10,FALSE)</f>
        <v>11182.202600000001</v>
      </c>
      <c r="K697" s="47" t="str">
        <f>VLOOKUP($A697,'[3]Master From ECAP'!$A:$AJ,11,FALSE)</f>
        <v>kWh</v>
      </c>
      <c r="L697" s="47">
        <f>VLOOKUP($A697,'[3]Master From ECAP'!$A:$AJ,12,FALSE)</f>
        <v>0</v>
      </c>
      <c r="M697" s="47" t="s">
        <v>46</v>
      </c>
      <c r="AF697" s="48">
        <f>VLOOKUP($A697,'[3]Calculated Master'!$A:$P,13,FALSE)</f>
        <v>447.28810400000003</v>
      </c>
      <c r="AG697" s="49">
        <f>IF(F697&gt;0,VLOOKUP($A697,'[3]Calculated Master'!$A:$P,14,FALSE),"")</f>
        <v>4.4642212309314033E-2</v>
      </c>
      <c r="AH697" s="49" t="str">
        <f>IF(I697&gt;0,VLOOKUP($A697,'[3]Calculated Master'!$A:$P,15,FALSE),"")</f>
        <v/>
      </c>
      <c r="AI697" s="47" t="str">
        <f>VLOOKUP($A697,'[3]Master From ECAP'!$A:$AJ,35,FALSE)</f>
        <v>117BUR</v>
      </c>
      <c r="AJ697" s="47" t="str">
        <f>VLOOKUP($A697,'[3]Master From ECAP'!$A:$AJ,36,FALSE)</f>
        <v>Outdoor Recreational Facilities</v>
      </c>
    </row>
    <row r="698" spans="1:36" ht="15">
      <c r="A698" s="46" t="s">
        <v>741</v>
      </c>
      <c r="B698" s="47" t="str">
        <f>VLOOKUP(VLOOKUP(A698,'[3]Calculated Master'!A:Z,2,FALSE),'[3]Conversion Factors'!A:C,2,FALSE)</f>
        <v>Other</v>
      </c>
      <c r="C698" s="47" t="str">
        <f>VLOOKUP($A698,'[3]Master From ECAP'!$A:$AJ,3,FALSE)</f>
        <v>320 Culford Rd</v>
      </c>
      <c r="D698" s="47" t="str">
        <f>VLOOKUP($A698,'[3]Master From ECAP'!$A:$AJ,4,FALSE)</f>
        <v>North York</v>
      </c>
      <c r="E698" s="47" t="str">
        <f>VLOOKUP($A698,'[3]Master From ECAP'!$A:$AJ,5,FALSE)</f>
        <v>M6L 2V7</v>
      </c>
      <c r="F698" s="47">
        <f>VLOOKUP($A698,'[3]Master From ECAP'!$A:$AJ,6,FALSE)</f>
        <v>2303</v>
      </c>
      <c r="G698" s="47" t="s">
        <v>53</v>
      </c>
      <c r="H698" s="47">
        <f>VLOOKUP($A698,'[3]Master From ECAP'!$A:$AJ,8,FALSE)</f>
        <v>100</v>
      </c>
      <c r="I698" s="47">
        <f>VLOOKUP($A698,'[3]Master From ECAP'!$A:$AJ,9,FALSE)</f>
        <v>0</v>
      </c>
      <c r="J698" s="47">
        <f>VLOOKUP($A698,'[3]Master From ECAP'!$A:$AJ,10,FALSE)</f>
        <v>86512.843545999989</v>
      </c>
      <c r="K698" s="47" t="str">
        <f>VLOOKUP($A698,'[3]Master From ECAP'!$A:$AJ,11,FALSE)</f>
        <v>kWh</v>
      </c>
      <c r="L698" s="47">
        <f>VLOOKUP($A698,'[3]Master From ECAP'!$A:$AJ,12,FALSE)</f>
        <v>0</v>
      </c>
      <c r="M698" s="47" t="s">
        <v>46</v>
      </c>
      <c r="AF698" s="48">
        <f>VLOOKUP($A698,'[3]Calculated Master'!$A:$P,13,FALSE)</f>
        <v>3460.5137418399995</v>
      </c>
      <c r="AG698" s="49">
        <f>IF(F698&gt;0,VLOOKUP($A698,'[3]Calculated Master'!$A:$P,14,FALSE),"")</f>
        <v>37.565438131212083</v>
      </c>
      <c r="AH698" s="49" t="str">
        <f>IF(I698&gt;0,VLOOKUP($A698,'[3]Calculated Master'!$A:$P,15,FALSE),"")</f>
        <v/>
      </c>
      <c r="AI698" s="47" t="str">
        <f>VLOOKUP($A698,'[3]Master From ECAP'!$A:$AJ,35,FALSE)</f>
        <v>MAPLR</v>
      </c>
      <c r="AJ698" s="47" t="str">
        <f>VLOOKUP($A698,'[3]Master From ECAP'!$A:$AJ,36,FALSE)</f>
        <v>Outdoor Recreational Facilities</v>
      </c>
    </row>
    <row r="699" spans="1:36" ht="15">
      <c r="A699" s="46" t="s">
        <v>742</v>
      </c>
      <c r="B699" s="47" t="str">
        <f>VLOOKUP(VLOOKUP(A699,'[3]Calculated Master'!A:Z,2,FALSE),'[3]Conversion Factors'!A:C,2,FALSE)</f>
        <v>Other</v>
      </c>
      <c r="C699" s="47" t="str">
        <f>VLOOKUP($A699,'[3]Master From ECAP'!$A:$AJ,3,FALSE)</f>
        <v>375 Queens Quay W</v>
      </c>
      <c r="D699" s="47" t="str">
        <f>VLOOKUP($A699,'[3]Master From ECAP'!$A:$AJ,4,FALSE)</f>
        <v>Toronto</v>
      </c>
      <c r="E699" s="47" t="str">
        <f>VLOOKUP($A699,'[3]Master From ECAP'!$A:$AJ,5,FALSE)</f>
        <v>M5V 1A2</v>
      </c>
      <c r="F699" s="47">
        <f>VLOOKUP($A699,'[3]Master From ECAP'!$A:$AJ,6,FALSE)</f>
        <v>42689</v>
      </c>
      <c r="G699" s="47" t="s">
        <v>53</v>
      </c>
      <c r="H699" s="47">
        <f>VLOOKUP($A699,'[3]Master From ECAP'!$A:$AJ,8,FALSE)</f>
        <v>100</v>
      </c>
      <c r="I699" s="47">
        <f>VLOOKUP($A699,'[3]Master From ECAP'!$A:$AJ,9,FALSE)</f>
        <v>0</v>
      </c>
      <c r="J699" s="47">
        <f>VLOOKUP($A699,'[3]Master From ECAP'!$A:$AJ,10,FALSE)</f>
        <v>98969.112200000003</v>
      </c>
      <c r="K699" s="47" t="str">
        <f>VLOOKUP($A699,'[3]Master From ECAP'!$A:$AJ,11,FALSE)</f>
        <v>kWh</v>
      </c>
      <c r="L699" s="47">
        <f>VLOOKUP($A699,'[3]Master From ECAP'!$A:$AJ,12,FALSE)</f>
        <v>0</v>
      </c>
      <c r="M699" s="47" t="s">
        <v>46</v>
      </c>
      <c r="AF699" s="48">
        <f>VLOOKUP($A699,'[3]Calculated Master'!$A:$P,13,FALSE)</f>
        <v>3958.7644880000003</v>
      </c>
      <c r="AG699" s="49">
        <f>IF(F699&gt;0,VLOOKUP($A699,'[3]Calculated Master'!$A:$P,14,FALSE),"")</f>
        <v>2.3183847026470716</v>
      </c>
      <c r="AH699" s="49" t="str">
        <f>IF(I699&gt;0,VLOOKUP($A699,'[3]Calculated Master'!$A:$P,15,FALSE),"")</f>
        <v/>
      </c>
      <c r="AI699" s="47" t="str">
        <f>VLOOKUP($A699,'[3]Master From ECAP'!$A:$AJ,35,FALSE)</f>
        <v>MLQP</v>
      </c>
      <c r="AJ699" s="47" t="str">
        <f>VLOOKUP($A699,'[3]Master From ECAP'!$A:$AJ,36,FALSE)</f>
        <v>Outdoor Recreational Facilities</v>
      </c>
    </row>
    <row r="700" spans="1:36" ht="15">
      <c r="A700" s="46" t="s">
        <v>743</v>
      </c>
      <c r="B700" s="47" t="str">
        <f>VLOOKUP(VLOOKUP(A700,'[3]Calculated Master'!A:Z,2,FALSE),'[3]Conversion Factors'!A:C,2,FALSE)</f>
        <v>Other</v>
      </c>
      <c r="C700" s="47" t="str">
        <f>VLOOKUP($A700,'[3]Master From ECAP'!$A:$AJ,3,FALSE)</f>
        <v>2 Forty-Second St</v>
      </c>
      <c r="D700" s="47" t="str">
        <f>VLOOKUP($A700,'[3]Master From ECAP'!$A:$AJ,4,FALSE)</f>
        <v>Etobicoke</v>
      </c>
      <c r="E700" s="47" t="str">
        <f>VLOOKUP($A700,'[3]Master From ECAP'!$A:$AJ,5,FALSE)</f>
        <v>M8W 3P2</v>
      </c>
      <c r="F700" s="47">
        <f>VLOOKUP($A700,'[3]Master From ECAP'!$A:$AJ,6,FALSE)</f>
        <v>3014</v>
      </c>
      <c r="G700" s="47" t="s">
        <v>53</v>
      </c>
      <c r="H700" s="47">
        <f>VLOOKUP($A700,'[3]Master From ECAP'!$A:$AJ,8,FALSE)</f>
        <v>100</v>
      </c>
      <c r="I700" s="47">
        <f>VLOOKUP($A700,'[3]Master From ECAP'!$A:$AJ,9,FALSE)</f>
        <v>0</v>
      </c>
      <c r="J700" s="47">
        <f>VLOOKUP($A700,'[3]Master From ECAP'!$A:$AJ,10,FALSE)</f>
        <v>53604.569495000003</v>
      </c>
      <c r="K700" s="47" t="str">
        <f>VLOOKUP($A700,'[3]Master From ECAP'!$A:$AJ,11,FALSE)</f>
        <v>kWh</v>
      </c>
      <c r="L700" s="47">
        <f>VLOOKUP($A700,'[3]Master From ECAP'!$A:$AJ,12,FALSE)</f>
        <v>0</v>
      </c>
      <c r="M700" s="47" t="s">
        <v>46</v>
      </c>
      <c r="AF700" s="48">
        <f>VLOOKUP($A700,'[3]Calculated Master'!$A:$P,13,FALSE)</f>
        <v>2144.1827798000004</v>
      </c>
      <c r="AG700" s="49">
        <f>IF(F700&gt;0,VLOOKUP($A700,'[3]Calculated Master'!$A:$P,14,FALSE),"")</f>
        <v>17.785266372718279</v>
      </c>
      <c r="AH700" s="49" t="str">
        <f>IF(I700&gt;0,VLOOKUP($A700,'[3]Calculated Master'!$A:$P,15,FALSE),"")</f>
        <v/>
      </c>
      <c r="AI700" s="47" t="str">
        <f>VLOOKUP($A700,'[3]Master From ECAP'!$A:$AJ,35,FALSE)</f>
        <v>MCP</v>
      </c>
      <c r="AJ700" s="47" t="str">
        <f>VLOOKUP($A700,'[3]Master From ECAP'!$A:$AJ,36,FALSE)</f>
        <v>Outdoor Recreational Facilities</v>
      </c>
    </row>
    <row r="701" spans="1:36" ht="15">
      <c r="A701" s="46" t="s">
        <v>744</v>
      </c>
      <c r="B701" s="47" t="str">
        <f>VLOOKUP(VLOOKUP(A701,'[3]Calculated Master'!A:Z,2,FALSE),'[3]Conversion Factors'!A:C,2,FALSE)</f>
        <v>Other</v>
      </c>
      <c r="C701" s="47" t="str">
        <f>VLOOKUP($A701,'[3]Master From ECAP'!$A:$AJ,3,FALSE)</f>
        <v>31 Lavington Dr</v>
      </c>
      <c r="D701" s="47" t="str">
        <f>VLOOKUP($A701,'[3]Master From ECAP'!$A:$AJ,4,FALSE)</f>
        <v>Etobicoke</v>
      </c>
      <c r="E701" s="47" t="str">
        <f>VLOOKUP($A701,'[3]Master From ECAP'!$A:$AJ,5,FALSE)</f>
        <v>M9R 2H9</v>
      </c>
      <c r="F701" s="47">
        <f>VLOOKUP($A701,'[3]Master From ECAP'!$A:$AJ,6,FALSE)</f>
        <v>408372</v>
      </c>
      <c r="G701" s="47" t="s">
        <v>53</v>
      </c>
      <c r="H701" s="47">
        <f>VLOOKUP($A701,'[3]Master From ECAP'!$A:$AJ,8,FALSE)</f>
        <v>100</v>
      </c>
      <c r="I701" s="47">
        <f>VLOOKUP($A701,'[3]Master From ECAP'!$A:$AJ,9,FALSE)</f>
        <v>0</v>
      </c>
      <c r="J701" s="47">
        <f>VLOOKUP($A701,'[3]Master From ECAP'!$A:$AJ,10,FALSE)</f>
        <v>2021.3735260000001</v>
      </c>
      <c r="K701" s="47" t="str">
        <f>VLOOKUP($A701,'[3]Master From ECAP'!$A:$AJ,11,FALSE)</f>
        <v>kWh</v>
      </c>
      <c r="L701" s="47">
        <f>VLOOKUP($A701,'[3]Master From ECAP'!$A:$AJ,12,FALSE)</f>
        <v>0</v>
      </c>
      <c r="M701" s="47" t="s">
        <v>46</v>
      </c>
      <c r="AF701" s="48">
        <f>VLOOKUP($A701,'[3]Calculated Master'!$A:$P,13,FALSE)</f>
        <v>80.85494104</v>
      </c>
      <c r="AG701" s="49">
        <f>IF(F701&gt;0,VLOOKUP($A701,'[3]Calculated Master'!$A:$P,14,FALSE),"")</f>
        <v>4.9498544180053769E-3</v>
      </c>
      <c r="AH701" s="49" t="str">
        <f>IF(I701&gt;0,VLOOKUP($A701,'[3]Calculated Master'!$A:$P,15,FALSE),"")</f>
        <v/>
      </c>
      <c r="AI701" s="47" t="str">
        <f>VLOOKUP($A701,'[3]Master From ECAP'!$A:$AJ,35,FALSE)</f>
        <v>31LAVI</v>
      </c>
      <c r="AJ701" s="47" t="str">
        <f>VLOOKUP($A701,'[3]Master From ECAP'!$A:$AJ,36,FALSE)</f>
        <v>Outdoor Recreational Facilities</v>
      </c>
    </row>
    <row r="702" spans="1:36" ht="15">
      <c r="A702" s="46" t="s">
        <v>745</v>
      </c>
      <c r="B702" s="47" t="str">
        <f>VLOOKUP(VLOOKUP(A702,'[3]Calculated Master'!A:Z,2,FALSE),'[3]Conversion Factors'!A:C,2,FALSE)</f>
        <v>Other</v>
      </c>
      <c r="C702" s="47" t="str">
        <f>VLOOKUP($A702,'[3]Master From ECAP'!$A:$AJ,3,FALSE)</f>
        <v>410 Martin Grove Rd</v>
      </c>
      <c r="D702" s="47" t="str">
        <f>VLOOKUP($A702,'[3]Master From ECAP'!$A:$AJ,4,FALSE)</f>
        <v>Etobicoke</v>
      </c>
      <c r="E702" s="47" t="str">
        <f>VLOOKUP($A702,'[3]Master From ECAP'!$A:$AJ,5,FALSE)</f>
        <v>M9B 4L9</v>
      </c>
      <c r="F702" s="47">
        <f>VLOOKUP($A702,'[3]Master From ECAP'!$A:$AJ,6,FALSE)</f>
        <v>4790</v>
      </c>
      <c r="G702" s="47" t="s">
        <v>53</v>
      </c>
      <c r="H702" s="47">
        <f>VLOOKUP($A702,'[3]Master From ECAP'!$A:$AJ,8,FALSE)</f>
        <v>100</v>
      </c>
      <c r="I702" s="47">
        <f>VLOOKUP($A702,'[3]Master From ECAP'!$A:$AJ,9,FALSE)</f>
        <v>0</v>
      </c>
      <c r="J702" s="47">
        <f>VLOOKUP($A702,'[3]Master From ECAP'!$A:$AJ,10,FALSE)</f>
        <v>7270.0495709999996</v>
      </c>
      <c r="K702" s="47" t="str">
        <f>VLOOKUP($A702,'[3]Master From ECAP'!$A:$AJ,11,FALSE)</f>
        <v>kWh</v>
      </c>
      <c r="L702" s="47">
        <f>VLOOKUP($A702,'[3]Master From ECAP'!$A:$AJ,12,FALSE)</f>
        <v>1487.9244120000001</v>
      </c>
      <c r="M702" s="47" t="s">
        <v>46</v>
      </c>
      <c r="AF702" s="48">
        <f>VLOOKUP($A702,'[3]Calculated Master'!$A:$P,13,FALSE)</f>
        <v>3117.3971090722803</v>
      </c>
      <c r="AG702" s="49">
        <f>IF(F702&gt;0,VLOOKUP($A702,'[3]Calculated Master'!$A:$P,14,FALSE),"")</f>
        <v>4.797019395192323</v>
      </c>
      <c r="AH702" s="49" t="str">
        <f>IF(I702&gt;0,VLOOKUP($A702,'[3]Calculated Master'!$A:$P,15,FALSE),"")</f>
        <v/>
      </c>
      <c r="AI702" s="47" t="str">
        <f>VLOOKUP($A702,'[3]Master From ECAP'!$A:$AJ,35,FALSE)</f>
        <v>MGHS</v>
      </c>
      <c r="AJ702" s="47" t="str">
        <f>VLOOKUP($A702,'[3]Master From ECAP'!$A:$AJ,36,FALSE)</f>
        <v>Outdoor Recreational Facilities</v>
      </c>
    </row>
    <row r="703" spans="1:36" ht="15">
      <c r="A703" s="46" t="s">
        <v>746</v>
      </c>
      <c r="B703" s="47" t="str">
        <f>VLOOKUP(VLOOKUP(A703,'[3]Calculated Master'!A:Z,2,FALSE),'[3]Conversion Factors'!A:C,2,FALSE)</f>
        <v>Other</v>
      </c>
      <c r="C703" s="47" t="str">
        <f>VLOOKUP($A703,'[3]Master From ECAP'!$A:$AJ,3,FALSE)</f>
        <v>400 Martin Grove Rd</v>
      </c>
      <c r="D703" s="47" t="str">
        <f>VLOOKUP($A703,'[3]Master From ECAP'!$A:$AJ,4,FALSE)</f>
        <v>Etobicoke</v>
      </c>
      <c r="E703" s="47" t="str">
        <f>VLOOKUP($A703,'[3]Master From ECAP'!$A:$AJ,5,FALSE)</f>
        <v>M9B 4L9</v>
      </c>
      <c r="F703" s="47">
        <f>VLOOKUP($A703,'[3]Master From ECAP'!$A:$AJ,6,FALSE)</f>
        <v>4435</v>
      </c>
      <c r="G703" s="47" t="s">
        <v>53</v>
      </c>
      <c r="H703" s="47">
        <f>VLOOKUP($A703,'[3]Master From ECAP'!$A:$AJ,8,FALSE)</f>
        <v>100</v>
      </c>
      <c r="I703" s="47">
        <f>VLOOKUP($A703,'[3]Master From ECAP'!$A:$AJ,9,FALSE)</f>
        <v>0</v>
      </c>
      <c r="J703" s="47">
        <f>VLOOKUP($A703,'[3]Master From ECAP'!$A:$AJ,10,FALSE)</f>
        <v>238691.45496800001</v>
      </c>
      <c r="K703" s="47" t="str">
        <f>VLOOKUP($A703,'[3]Master From ECAP'!$A:$AJ,11,FALSE)</f>
        <v>kWh</v>
      </c>
      <c r="L703" s="47">
        <f>VLOOKUP($A703,'[3]Master From ECAP'!$A:$AJ,12,FALSE)</f>
        <v>15659.110882000001</v>
      </c>
      <c r="M703" s="47" t="s">
        <v>46</v>
      </c>
      <c r="AF703" s="48">
        <f>VLOOKUP($A703,'[3]Calculated Master'!$A:$P,13,FALSE)</f>
        <v>39295.11455014658</v>
      </c>
      <c r="AG703" s="49">
        <f>IF(F703&gt;0,VLOOKUP($A703,'[3]Calculated Master'!$A:$P,14,FALSE),"")</f>
        <v>91.093965453440589</v>
      </c>
      <c r="AH703" s="49" t="str">
        <f>IF(I703&gt;0,VLOOKUP($A703,'[3]Calculated Master'!$A:$P,15,FALSE),"")</f>
        <v/>
      </c>
      <c r="AI703" s="47" t="str">
        <f>VLOOKUP($A703,'[3]Master From ECAP'!$A:$AJ,35,FALSE)</f>
        <v>MARTR</v>
      </c>
      <c r="AJ703" s="47" t="str">
        <f>VLOOKUP($A703,'[3]Master From ECAP'!$A:$AJ,36,FALSE)</f>
        <v>Outdoor Recreational Facilities</v>
      </c>
    </row>
    <row r="704" spans="1:36" ht="15">
      <c r="A704" s="46" t="s">
        <v>747</v>
      </c>
      <c r="B704" s="47" t="str">
        <f>VLOOKUP(VLOOKUP(A704,'[3]Calculated Master'!A:Z,2,FALSE),'[3]Conversion Factors'!A:C,2,FALSE)</f>
        <v>Other</v>
      </c>
      <c r="C704" s="47" t="str">
        <f>VLOOKUP($A704,'[3]Master From ECAP'!$A:$AJ,3,FALSE)</f>
        <v>19 Maryland Blvd</v>
      </c>
      <c r="D704" s="47" t="str">
        <f>VLOOKUP($A704,'[3]Master From ECAP'!$A:$AJ,4,FALSE)</f>
        <v>Toronto</v>
      </c>
      <c r="E704" s="47" t="str">
        <f>VLOOKUP($A704,'[3]Master From ECAP'!$A:$AJ,5,FALSE)</f>
        <v>M4C 1R2</v>
      </c>
      <c r="F704" s="47">
        <f>VLOOKUP($A704,'[3]Master From ECAP'!$A:$AJ,6,FALSE)</f>
        <v>1151</v>
      </c>
      <c r="G704" s="47" t="s">
        <v>53</v>
      </c>
      <c r="H704" s="47">
        <f>VLOOKUP($A704,'[3]Master From ECAP'!$A:$AJ,8,FALSE)</f>
        <v>100</v>
      </c>
      <c r="I704" s="47">
        <f>VLOOKUP($A704,'[3]Master From ECAP'!$A:$AJ,9,FALSE)</f>
        <v>0</v>
      </c>
      <c r="J704" s="47">
        <f>VLOOKUP($A704,'[3]Master From ECAP'!$A:$AJ,10,FALSE)</f>
        <v>15811.182943</v>
      </c>
      <c r="K704" s="47" t="str">
        <f>VLOOKUP($A704,'[3]Master From ECAP'!$A:$AJ,11,FALSE)</f>
        <v>kWh</v>
      </c>
      <c r="L704" s="47">
        <f>VLOOKUP($A704,'[3]Master From ECAP'!$A:$AJ,12,FALSE)</f>
        <v>0</v>
      </c>
      <c r="M704" s="47" t="s">
        <v>46</v>
      </c>
      <c r="AF704" s="48">
        <f>VLOOKUP($A704,'[3]Calculated Master'!$A:$P,13,FALSE)</f>
        <v>632.44731772</v>
      </c>
      <c r="AG704" s="49">
        <f>IF(F704&gt;0,VLOOKUP($A704,'[3]Calculated Master'!$A:$P,14,FALSE),"")</f>
        <v>13.736966831389164</v>
      </c>
      <c r="AH704" s="49" t="str">
        <f>IF(I704&gt;0,VLOOKUP($A704,'[3]Calculated Master'!$A:$P,15,FALSE),"")</f>
        <v/>
      </c>
      <c r="AI704" s="47" t="str">
        <f>VLOOKUP($A704,'[3]Master From ECAP'!$A:$AJ,35,FALSE)</f>
        <v>19MARY</v>
      </c>
      <c r="AJ704" s="47" t="str">
        <f>VLOOKUP($A704,'[3]Master From ECAP'!$A:$AJ,36,FALSE)</f>
        <v>Outdoor Recreational Facilities</v>
      </c>
    </row>
    <row r="705" spans="1:36" ht="15">
      <c r="A705" s="46" t="s">
        <v>748</v>
      </c>
      <c r="B705" s="47" t="str">
        <f>VLOOKUP(VLOOKUP(A705,'[3]Calculated Master'!A:Z,2,FALSE),'[3]Conversion Factors'!A:C,2,FALSE)</f>
        <v>Other</v>
      </c>
      <c r="C705" s="47" t="str">
        <f>VLOOKUP($A705,'[3]Master From ECAP'!$A:$AJ,3,FALSE)</f>
        <v>1325 Pharmacy Ave</v>
      </c>
      <c r="D705" s="47" t="str">
        <f>VLOOKUP($A705,'[3]Master From ECAP'!$A:$AJ,4,FALSE)</f>
        <v>Scarborough</v>
      </c>
      <c r="E705" s="47" t="str">
        <f>VLOOKUP($A705,'[3]Master From ECAP'!$A:$AJ,5,FALSE)</f>
        <v>M1R 2J1</v>
      </c>
      <c r="F705" s="47">
        <f>VLOOKUP($A705,'[3]Master From ECAP'!$A:$AJ,6,FALSE)</f>
        <v>5100</v>
      </c>
      <c r="G705" s="47" t="s">
        <v>53</v>
      </c>
      <c r="H705" s="47">
        <f>VLOOKUP($A705,'[3]Master From ECAP'!$A:$AJ,8,FALSE)</f>
        <v>100</v>
      </c>
      <c r="I705" s="47">
        <f>VLOOKUP($A705,'[3]Master From ECAP'!$A:$AJ,9,FALSE)</f>
        <v>0</v>
      </c>
      <c r="J705" s="47">
        <f>VLOOKUP($A705,'[3]Master From ECAP'!$A:$AJ,10,FALSE)</f>
        <v>25922.002233000003</v>
      </c>
      <c r="K705" s="47" t="str">
        <f>VLOOKUP($A705,'[3]Master From ECAP'!$A:$AJ,11,FALSE)</f>
        <v>kWh</v>
      </c>
      <c r="L705" s="47">
        <f>VLOOKUP($A705,'[3]Master From ECAP'!$A:$AJ,12,FALSE)</f>
        <v>2184.1413039999998</v>
      </c>
      <c r="M705" s="47" t="s">
        <v>46</v>
      </c>
      <c r="AF705" s="48">
        <f>VLOOKUP($A705,'[3]Calculated Master'!$A:$P,13,FALSE)</f>
        <v>5186.0714831157602</v>
      </c>
      <c r="AG705" s="49">
        <f>IF(F705&gt;0,VLOOKUP($A705,'[3]Calculated Master'!$A:$P,14,FALSE),"")</f>
        <v>9.6038312851110774</v>
      </c>
      <c r="AH705" s="49" t="str">
        <f>IF(I705&gt;0,VLOOKUP($A705,'[3]Calculated Master'!$A:$P,15,FALSE),"")</f>
        <v/>
      </c>
      <c r="AI705" s="47" t="str">
        <f>VLOOKUP($A705,'[3]Master From ECAP'!$A:$AJ,35,FALSE)</f>
        <v>MARY</v>
      </c>
      <c r="AJ705" s="47" t="str">
        <f>VLOOKUP($A705,'[3]Master From ECAP'!$A:$AJ,36,FALSE)</f>
        <v>Outdoor Recreational Facilities</v>
      </c>
    </row>
    <row r="706" spans="1:36" ht="15">
      <c r="A706" s="46" t="s">
        <v>749</v>
      </c>
      <c r="B706" s="47" t="str">
        <f>VLOOKUP(VLOOKUP(A706,'[3]Calculated Master'!A:Z,2,FALSE),'[3]Conversion Factors'!A:C,2,FALSE)</f>
        <v>Other</v>
      </c>
      <c r="C706" s="47" t="str">
        <f>VLOOKUP($A706,'[3]Master From ECAP'!$A:$AJ,3,FALSE)</f>
        <v>755 Lake Shore Blvd E</v>
      </c>
      <c r="D706" s="47" t="str">
        <f>VLOOKUP($A706,'[3]Master From ECAP'!$A:$AJ,4,FALSE)</f>
        <v>Toronto</v>
      </c>
      <c r="E706" s="47" t="str">
        <f>VLOOKUP($A706,'[3]Master From ECAP'!$A:$AJ,5,FALSE)</f>
        <v>M4M 1A9</v>
      </c>
      <c r="F706" s="47">
        <f>VLOOKUP($A706,'[3]Master From ECAP'!$A:$AJ,6,FALSE)</f>
        <v>603</v>
      </c>
      <c r="G706" s="47" t="s">
        <v>53</v>
      </c>
      <c r="H706" s="47">
        <f>VLOOKUP($A706,'[3]Master From ECAP'!$A:$AJ,8,FALSE)</f>
        <v>100</v>
      </c>
      <c r="I706" s="47">
        <f>VLOOKUP($A706,'[3]Master From ECAP'!$A:$AJ,9,FALSE)</f>
        <v>0</v>
      </c>
      <c r="J706" s="47">
        <f>VLOOKUP($A706,'[3]Master From ECAP'!$A:$AJ,10,FALSE)</f>
        <v>31122.940038000001</v>
      </c>
      <c r="K706" s="47" t="str">
        <f>VLOOKUP($A706,'[3]Master From ECAP'!$A:$AJ,11,FALSE)</f>
        <v>kWh</v>
      </c>
      <c r="L706" s="47">
        <f>VLOOKUP($A706,'[3]Master From ECAP'!$A:$AJ,12,FALSE)</f>
        <v>0</v>
      </c>
      <c r="M706" s="47" t="s">
        <v>46</v>
      </c>
      <c r="AF706" s="48">
        <f>VLOOKUP($A706,'[3]Calculated Master'!$A:$P,13,FALSE)</f>
        <v>1244.9176015200001</v>
      </c>
      <c r="AG706" s="49">
        <f>IF(F706&gt;0,VLOOKUP($A706,'[3]Calculated Master'!$A:$P,14,FALSE),"")</f>
        <v>51.613714290077652</v>
      </c>
      <c r="AH706" s="49" t="str">
        <f>IF(I706&gt;0,VLOOKUP($A706,'[3]Calculated Master'!$A:$P,15,FALSE),"")</f>
        <v/>
      </c>
      <c r="AI706" s="47" t="str">
        <f>VLOOKUP($A706,'[3]Master From ECAP'!$A:$AJ,35,FALSE)</f>
        <v>MCPW</v>
      </c>
      <c r="AJ706" s="47" t="str">
        <f>VLOOKUP($A706,'[3]Master From ECAP'!$A:$AJ,36,FALSE)</f>
        <v>Outdoor Recreational Facilities</v>
      </c>
    </row>
    <row r="707" spans="1:36" ht="15">
      <c r="A707" s="46" t="s">
        <v>750</v>
      </c>
      <c r="B707" s="47" t="str">
        <f>VLOOKUP(VLOOKUP(A707,'[3]Calculated Master'!A:Z,2,FALSE),'[3]Conversion Factors'!A:C,2,FALSE)</f>
        <v>Other</v>
      </c>
      <c r="C707" s="47" t="str">
        <f>VLOOKUP($A707,'[3]Master From ECAP'!$A:$AJ,3,FALSE)</f>
        <v>215 McNicoll Ave</v>
      </c>
      <c r="D707" s="47" t="str">
        <f>VLOOKUP($A707,'[3]Master From ECAP'!$A:$AJ,4,FALSE)</f>
        <v>North York</v>
      </c>
      <c r="E707" s="47" t="str">
        <f>VLOOKUP($A707,'[3]Master From ECAP'!$A:$AJ,5,FALSE)</f>
        <v>M2H 2C4</v>
      </c>
      <c r="F707" s="47">
        <f>VLOOKUP($A707,'[3]Master From ECAP'!$A:$AJ,6,FALSE)</f>
        <v>304877</v>
      </c>
      <c r="G707" s="47" t="s">
        <v>53</v>
      </c>
      <c r="H707" s="47">
        <f>VLOOKUP($A707,'[3]Master From ECAP'!$A:$AJ,8,FALSE)</f>
        <v>100</v>
      </c>
      <c r="I707" s="47">
        <f>VLOOKUP($A707,'[3]Master From ECAP'!$A:$AJ,9,FALSE)</f>
        <v>0</v>
      </c>
      <c r="J707" s="47">
        <f>VLOOKUP($A707,'[3]Master From ECAP'!$A:$AJ,10,FALSE)</f>
        <v>26565.797758999997</v>
      </c>
      <c r="K707" s="47" t="str">
        <f>VLOOKUP($A707,'[3]Master From ECAP'!$A:$AJ,11,FALSE)</f>
        <v>kWh</v>
      </c>
      <c r="L707" s="47">
        <f>VLOOKUP($A707,'[3]Master From ECAP'!$A:$AJ,12,FALSE)</f>
        <v>0</v>
      </c>
      <c r="M707" s="47" t="s">
        <v>46</v>
      </c>
      <c r="AF707" s="48">
        <f>VLOOKUP($A707,'[3]Calculated Master'!$A:$P,13,FALSE)</f>
        <v>1062.6319103599999</v>
      </c>
      <c r="AG707" s="49">
        <f>IF(F707&gt;0,VLOOKUP($A707,'[3]Calculated Master'!$A:$P,14,FALSE),"")</f>
        <v>8.7136479464912056E-2</v>
      </c>
      <c r="AH707" s="49" t="str">
        <f>IF(I707&gt;0,VLOOKUP($A707,'[3]Calculated Master'!$A:$P,15,FALSE),"")</f>
        <v/>
      </c>
      <c r="AI707" s="47" t="str">
        <f>VLOOKUP($A707,'[3]Master From ECAP'!$A:$AJ,35,FALSE)</f>
        <v>MCNP</v>
      </c>
      <c r="AJ707" s="47" t="str">
        <f>VLOOKUP($A707,'[3]Master From ECAP'!$A:$AJ,36,FALSE)</f>
        <v>Outdoor Recreational Facilities</v>
      </c>
    </row>
    <row r="708" spans="1:36" ht="15">
      <c r="A708" s="46" t="s">
        <v>751</v>
      </c>
      <c r="B708" s="47" t="str">
        <f>VLOOKUP(VLOOKUP(A708,'[3]Calculated Master'!A:Z,2,FALSE),'[3]Conversion Factors'!A:C,2,FALSE)</f>
        <v>Other</v>
      </c>
      <c r="C708" s="47" t="str">
        <f>VLOOKUP($A708,'[3]Master From ECAP'!$A:$AJ,3,FALSE)</f>
        <v>5100 Yonge St</v>
      </c>
      <c r="D708" s="47" t="str">
        <f>VLOOKUP($A708,'[3]Master From ECAP'!$A:$AJ,4,FALSE)</f>
        <v>North York</v>
      </c>
      <c r="E708" s="47" t="str">
        <f>VLOOKUP($A708,'[3]Master From ECAP'!$A:$AJ,5,FALSE)</f>
        <v>M2N 5V7</v>
      </c>
      <c r="F708" s="47">
        <f>VLOOKUP($A708,'[3]Master From ECAP'!$A:$AJ,6,FALSE)</f>
        <v>117692</v>
      </c>
      <c r="G708" s="47" t="s">
        <v>53</v>
      </c>
      <c r="H708" s="47">
        <f>VLOOKUP($A708,'[3]Master From ECAP'!$A:$AJ,8,FALSE)</f>
        <v>100</v>
      </c>
      <c r="I708" s="47">
        <f>VLOOKUP($A708,'[3]Master From ECAP'!$A:$AJ,9,FALSE)</f>
        <v>0</v>
      </c>
      <c r="J708" s="47">
        <f>VLOOKUP($A708,'[3]Master From ECAP'!$A:$AJ,10,FALSE)</f>
        <v>268641.801936</v>
      </c>
      <c r="K708" s="47" t="str">
        <f>VLOOKUP($A708,'[3]Master From ECAP'!$A:$AJ,11,FALSE)</f>
        <v>kWh</v>
      </c>
      <c r="L708" s="47">
        <f>VLOOKUP($A708,'[3]Master From ECAP'!$A:$AJ,12,FALSE)</f>
        <v>0</v>
      </c>
      <c r="M708" s="47" t="s">
        <v>46</v>
      </c>
      <c r="AF708" s="48">
        <f>VLOOKUP($A708,'[3]Calculated Master'!$A:$P,13,FALSE)</f>
        <v>10745.67207744</v>
      </c>
      <c r="AG708" s="49">
        <f>IF(F708&gt;0,VLOOKUP($A708,'[3]Calculated Master'!$A:$P,14,FALSE),"")</f>
        <v>2.282592880372849</v>
      </c>
      <c r="AH708" s="49" t="str">
        <f>IF(I708&gt;0,VLOOKUP($A708,'[3]Calculated Master'!$A:$P,15,FALSE),"")</f>
        <v/>
      </c>
      <c r="AI708" s="47" t="str">
        <f>VLOOKUP($A708,'[3]Master From ECAP'!$A:$AJ,35,FALSE)</f>
        <v>MLSQ</v>
      </c>
      <c r="AJ708" s="47" t="str">
        <f>VLOOKUP($A708,'[3]Master From ECAP'!$A:$AJ,36,FALSE)</f>
        <v>Outdoor Recreational Facilities</v>
      </c>
    </row>
    <row r="709" spans="1:36" ht="15">
      <c r="A709" s="46" t="s">
        <v>752</v>
      </c>
      <c r="B709" s="47" t="str">
        <f>VLOOKUP(VLOOKUP(A709,'[3]Calculated Master'!A:Z,2,FALSE),'[3]Conversion Factors'!A:C,2,FALSE)</f>
        <v>Other</v>
      </c>
      <c r="C709" s="47" t="str">
        <f>VLOOKUP($A709,'[3]Master From ECAP'!$A:$AJ,3,FALSE)</f>
        <v>340 Chaplin Crescent</v>
      </c>
      <c r="D709" s="47" t="str">
        <f>VLOOKUP($A709,'[3]Master From ECAP'!$A:$AJ,4,FALSE)</f>
        <v>Toronto</v>
      </c>
      <c r="E709" s="47" t="str">
        <f>VLOOKUP($A709,'[3]Master From ECAP'!$A:$AJ,5,FALSE)</f>
        <v>M5N 2N3</v>
      </c>
      <c r="F709" s="47">
        <f>VLOOKUP($A709,'[3]Master From ECAP'!$A:$AJ,6,FALSE)</f>
        <v>584157</v>
      </c>
      <c r="G709" s="47" t="s">
        <v>53</v>
      </c>
      <c r="H709" s="47">
        <f>VLOOKUP($A709,'[3]Master From ECAP'!$A:$AJ,8,FALSE)</f>
        <v>100</v>
      </c>
      <c r="I709" s="47">
        <f>VLOOKUP($A709,'[3]Master From ECAP'!$A:$AJ,9,FALSE)</f>
        <v>0</v>
      </c>
      <c r="J709" s="47">
        <f>VLOOKUP($A709,'[3]Master From ECAP'!$A:$AJ,10,FALSE)</f>
        <v>12889.107498000001</v>
      </c>
      <c r="K709" s="47" t="str">
        <f>VLOOKUP($A709,'[3]Master From ECAP'!$A:$AJ,11,FALSE)</f>
        <v>kWh</v>
      </c>
      <c r="L709" s="47">
        <f>VLOOKUP($A709,'[3]Master From ECAP'!$A:$AJ,12,FALSE)</f>
        <v>0</v>
      </c>
      <c r="M709" s="47" t="s">
        <v>46</v>
      </c>
      <c r="AF709" s="48">
        <f>VLOOKUP($A709,'[3]Calculated Master'!$A:$P,13,FALSE)</f>
        <v>515.56429992000005</v>
      </c>
      <c r="AG709" s="49">
        <f>IF(F709&gt;0,VLOOKUP($A709,'[3]Calculated Master'!$A:$P,14,FALSE),"")</f>
        <v>2.206454977448627E-2</v>
      </c>
      <c r="AH709" s="49" t="str">
        <f>IF(I709&gt;0,VLOOKUP($A709,'[3]Calculated Master'!$A:$P,15,FALSE),"")</f>
        <v/>
      </c>
      <c r="AI709" s="47" t="str">
        <f>VLOOKUP($A709,'[3]Master From ECAP'!$A:$AJ,35,FALSE)</f>
        <v>MMPK</v>
      </c>
      <c r="AJ709" s="47" t="str">
        <f>VLOOKUP($A709,'[3]Master From ECAP'!$A:$AJ,36,FALSE)</f>
        <v>Outdoor Recreational Facilities</v>
      </c>
    </row>
    <row r="710" spans="1:36" ht="15">
      <c r="A710" s="46" t="s">
        <v>753</v>
      </c>
      <c r="B710" s="47" t="str">
        <f>VLOOKUP(VLOOKUP(A710,'[3]Calculated Master'!A:Z,2,FALSE),'[3]Conversion Factors'!A:C,2,FALSE)</f>
        <v>Other</v>
      </c>
      <c r="C710" s="47" t="str">
        <f>VLOOKUP($A710,'[3]Master From ECAP'!$A:$AJ,3,FALSE)</f>
        <v>200 Wellington St W</v>
      </c>
      <c r="D710" s="47" t="str">
        <f>VLOOKUP($A710,'[3]Master From ECAP'!$A:$AJ,4,FALSE)</f>
        <v>Toronto</v>
      </c>
      <c r="E710" s="47" t="str">
        <f>VLOOKUP($A710,'[3]Master From ECAP'!$A:$AJ,5,FALSE)</f>
        <v>M5V 3C7</v>
      </c>
      <c r="F710" s="47">
        <f>VLOOKUP($A710,'[3]Master From ECAP'!$A:$AJ,6,FALSE)</f>
        <v>1</v>
      </c>
      <c r="G710" s="47" t="s">
        <v>53</v>
      </c>
      <c r="H710" s="47">
        <f>VLOOKUP($A710,'[3]Master From ECAP'!$A:$AJ,8,FALSE)</f>
        <v>100</v>
      </c>
      <c r="I710" s="47">
        <f>VLOOKUP($A710,'[3]Master From ECAP'!$A:$AJ,9,FALSE)</f>
        <v>0</v>
      </c>
      <c r="J710" s="47">
        <f>VLOOKUP($A710,'[3]Master From ECAP'!$A:$AJ,10,FALSE)</f>
        <v>0</v>
      </c>
      <c r="K710" s="47">
        <f>VLOOKUP($A710,'[3]Master From ECAP'!$A:$AJ,11,FALSE)</f>
        <v>0</v>
      </c>
      <c r="L710" s="47">
        <f>VLOOKUP($A710,'[3]Master From ECAP'!$A:$AJ,12,FALSE)</f>
        <v>8089.2080089999999</v>
      </c>
      <c r="M710" s="47" t="s">
        <v>46</v>
      </c>
      <c r="AF710" s="48">
        <f>VLOOKUP($A710,'[3]Calculated Master'!$A:$P,13,FALSE)</f>
        <v>15366.987562617211</v>
      </c>
      <c r="AG710" s="49">
        <f>IF(F710&gt;0,VLOOKUP($A710,'[3]Calculated Master'!$A:$P,14,FALSE),"")</f>
        <v>85395.730359502937</v>
      </c>
      <c r="AH710" s="49" t="str">
        <f>IF(I710&gt;0,VLOOKUP($A710,'[3]Calculated Master'!$A:$P,15,FALSE),"")</f>
        <v/>
      </c>
      <c r="AI710" s="47" t="str">
        <f>VLOOKUP($A710,'[3]Master From ECAP'!$A:$AJ,35,FALSE)</f>
        <v>MSEF</v>
      </c>
      <c r="AJ710" s="47" t="str">
        <f>VLOOKUP($A710,'[3]Master From ECAP'!$A:$AJ,36,FALSE)</f>
        <v>Outdoor Recreational Facilities</v>
      </c>
    </row>
    <row r="711" spans="1:36" ht="15">
      <c r="A711" s="46" t="s">
        <v>754</v>
      </c>
      <c r="B711" s="47" t="str">
        <f>VLOOKUP(VLOOKUP(A711,'[3]Calculated Master'!A:Z,2,FALSE),'[3]Conversion Factors'!A:C,2,FALSE)</f>
        <v>Other</v>
      </c>
      <c r="C711" s="47" t="str">
        <f>VLOOKUP($A711,'[3]Master From ECAP'!$A:$AJ,3,FALSE)</f>
        <v>4235 McCowan Rd</v>
      </c>
      <c r="D711" s="47" t="str">
        <f>VLOOKUP($A711,'[3]Master From ECAP'!$A:$AJ,4,FALSE)</f>
        <v>Scarborough</v>
      </c>
      <c r="E711" s="47" t="str">
        <f>VLOOKUP($A711,'[3]Master From ECAP'!$A:$AJ,5,FALSE)</f>
        <v>M1V 4P1</v>
      </c>
      <c r="F711" s="47">
        <f>VLOOKUP($A711,'[3]Master From ECAP'!$A:$AJ,6,FALSE)</f>
        <v>4004</v>
      </c>
      <c r="G711" s="47" t="s">
        <v>53</v>
      </c>
      <c r="H711" s="47">
        <f>VLOOKUP($A711,'[3]Master From ECAP'!$A:$AJ,8,FALSE)</f>
        <v>100</v>
      </c>
      <c r="I711" s="47">
        <f>VLOOKUP($A711,'[3]Master From ECAP'!$A:$AJ,9,FALSE)</f>
        <v>0</v>
      </c>
      <c r="J711" s="47">
        <f>VLOOKUP($A711,'[3]Master From ECAP'!$A:$AJ,10,FALSE)</f>
        <v>180472.65484999999</v>
      </c>
      <c r="K711" s="47" t="str">
        <f>VLOOKUP($A711,'[3]Master From ECAP'!$A:$AJ,11,FALSE)</f>
        <v>kWh</v>
      </c>
      <c r="L711" s="47">
        <f>VLOOKUP($A711,'[3]Master From ECAP'!$A:$AJ,12,FALSE)</f>
        <v>0</v>
      </c>
      <c r="M711" s="47" t="s">
        <v>46</v>
      </c>
      <c r="AF711" s="48">
        <f>VLOOKUP($A711,'[3]Calculated Master'!$A:$P,13,FALSE)</f>
        <v>7218.9061940000001</v>
      </c>
      <c r="AG711" s="49">
        <f>IF(F711&gt;0,VLOOKUP($A711,'[3]Calculated Master'!$A:$P,14,FALSE),"")</f>
        <v>45.073278426422377</v>
      </c>
      <c r="AH711" s="49" t="str">
        <f>IF(I711&gt;0,VLOOKUP($A711,'[3]Calculated Master'!$A:$P,15,FALSE),"")</f>
        <v/>
      </c>
      <c r="AI711" s="47" t="str">
        <f>VLOOKUP($A711,'[3]Master From ECAP'!$A:$AJ,35,FALSE)</f>
        <v>MILC</v>
      </c>
      <c r="AJ711" s="47" t="str">
        <f>VLOOKUP($A711,'[3]Master From ECAP'!$A:$AJ,36,FALSE)</f>
        <v>Outdoor Recreational Facilities</v>
      </c>
    </row>
    <row r="712" spans="1:36" ht="15">
      <c r="A712" s="46" t="s">
        <v>755</v>
      </c>
      <c r="B712" s="47" t="str">
        <f>VLOOKUP(VLOOKUP(A712,'[3]Calculated Master'!A:Z,2,FALSE),'[3]Conversion Factors'!A:C,2,FALSE)</f>
        <v>Other</v>
      </c>
      <c r="C712" s="47" t="str">
        <f>VLOOKUP($A712,'[3]Master From ECAP'!$A:$AJ,3,FALSE)</f>
        <v>4350 Bloor St</v>
      </c>
      <c r="D712" s="47" t="str">
        <f>VLOOKUP($A712,'[3]Master From ECAP'!$A:$AJ,4,FALSE)</f>
        <v>Etobicoke</v>
      </c>
      <c r="E712" s="47" t="str">
        <f>VLOOKUP($A712,'[3]Master From ECAP'!$A:$AJ,5,FALSE)</f>
        <v>M9C 1Y2</v>
      </c>
      <c r="F712" s="47">
        <f>VLOOKUP($A712,'[3]Master From ECAP'!$A:$AJ,6,FALSE)</f>
        <v>458983</v>
      </c>
      <c r="G712" s="47" t="s">
        <v>53</v>
      </c>
      <c r="H712" s="47">
        <f>VLOOKUP($A712,'[3]Master From ECAP'!$A:$AJ,8,FALSE)</f>
        <v>100</v>
      </c>
      <c r="I712" s="47">
        <f>VLOOKUP($A712,'[3]Master From ECAP'!$A:$AJ,9,FALSE)</f>
        <v>0</v>
      </c>
      <c r="J712" s="47">
        <f>VLOOKUP($A712,'[3]Master From ECAP'!$A:$AJ,10,FALSE)</f>
        <v>18764.980556000002</v>
      </c>
      <c r="K712" s="47" t="str">
        <f>VLOOKUP($A712,'[3]Master From ECAP'!$A:$AJ,11,FALSE)</f>
        <v>kWh</v>
      </c>
      <c r="L712" s="47">
        <f>VLOOKUP($A712,'[3]Master From ECAP'!$A:$AJ,12,FALSE)</f>
        <v>0</v>
      </c>
      <c r="M712" s="47" t="s">
        <v>46</v>
      </c>
      <c r="AF712" s="48">
        <f>VLOOKUP($A712,'[3]Calculated Master'!$A:$P,13,FALSE)</f>
        <v>750.59922224000013</v>
      </c>
      <c r="AG712" s="49">
        <f>IF(F712&gt;0,VLOOKUP($A712,'[3]Calculated Master'!$A:$P,14,FALSE),"")</f>
        <v>4.0883995144523837E-2</v>
      </c>
      <c r="AH712" s="49" t="str">
        <f>IF(I712&gt;0,VLOOKUP($A712,'[3]Calculated Master'!$A:$P,15,FALSE),"")</f>
        <v/>
      </c>
      <c r="AI712" s="47" t="str">
        <f>VLOOKUP($A712,'[3]Master From ECAP'!$A:$AJ,35,FALSE)</f>
        <v>MILL</v>
      </c>
      <c r="AJ712" s="47" t="str">
        <f>VLOOKUP($A712,'[3]Master From ECAP'!$A:$AJ,36,FALSE)</f>
        <v>Outdoor Recreational Facilities</v>
      </c>
    </row>
    <row r="713" spans="1:36" ht="15">
      <c r="A713" s="46" t="s">
        <v>756</v>
      </c>
      <c r="B713" s="47" t="str">
        <f>VLOOKUP(VLOOKUP(A713,'[3]Calculated Master'!A:Z,2,FALSE),'[3]Conversion Factors'!A:C,2,FALSE)</f>
        <v>Other</v>
      </c>
      <c r="C713" s="47" t="str">
        <f>VLOOKUP($A713,'[3]Master From ECAP'!$A:$AJ,3,FALSE)</f>
        <v>25 George St</v>
      </c>
      <c r="D713" s="47" t="str">
        <f>VLOOKUP($A713,'[3]Master From ECAP'!$A:$AJ,4,FALSE)</f>
        <v>Etobicoke</v>
      </c>
      <c r="E713" s="47" t="str">
        <f>VLOOKUP($A713,'[3]Master From ECAP'!$A:$AJ,5,FALSE)</f>
        <v>M8V 2S1</v>
      </c>
      <c r="F713" s="47">
        <f>VLOOKUP($A713,'[3]Master From ECAP'!$A:$AJ,6,FALSE)</f>
        <v>149553</v>
      </c>
      <c r="G713" s="47" t="s">
        <v>53</v>
      </c>
      <c r="H713" s="47">
        <f>VLOOKUP($A713,'[3]Master From ECAP'!$A:$AJ,8,FALSE)</f>
        <v>100</v>
      </c>
      <c r="I713" s="47">
        <f>VLOOKUP($A713,'[3]Master From ECAP'!$A:$AJ,9,FALSE)</f>
        <v>0</v>
      </c>
      <c r="J713" s="47">
        <f>VLOOKUP($A713,'[3]Master From ECAP'!$A:$AJ,10,FALSE)</f>
        <v>7858.8966249999994</v>
      </c>
      <c r="K713" s="47" t="str">
        <f>VLOOKUP($A713,'[3]Master From ECAP'!$A:$AJ,11,FALSE)</f>
        <v>kWh</v>
      </c>
      <c r="L713" s="47">
        <f>VLOOKUP($A713,'[3]Master From ECAP'!$A:$AJ,12,FALSE)</f>
        <v>0</v>
      </c>
      <c r="M713" s="47" t="s">
        <v>46</v>
      </c>
      <c r="AF713" s="48">
        <f>VLOOKUP($A713,'[3]Calculated Master'!$A:$P,13,FALSE)</f>
        <v>314.35586499999999</v>
      </c>
      <c r="AG713" s="49">
        <f>IF(F713&gt;0,VLOOKUP($A713,'[3]Calculated Master'!$A:$P,14,FALSE),"")</f>
        <v>5.2549459859732688E-2</v>
      </c>
      <c r="AH713" s="49" t="str">
        <f>IF(I713&gt;0,VLOOKUP($A713,'[3]Calculated Master'!$A:$P,15,FALSE),"")</f>
        <v/>
      </c>
      <c r="AI713" s="47" t="str">
        <f>VLOOKUP($A713,'[3]Master From ECAP'!$A:$AJ,35,FALSE)</f>
        <v>25GEOR</v>
      </c>
      <c r="AJ713" s="47" t="str">
        <f>VLOOKUP($A713,'[3]Master From ECAP'!$A:$AJ,36,FALSE)</f>
        <v>Outdoor Recreational Facilities</v>
      </c>
    </row>
    <row r="714" spans="1:36" ht="15">
      <c r="A714" s="46" t="s">
        <v>757</v>
      </c>
      <c r="B714" s="47" t="str">
        <f>VLOOKUP(VLOOKUP(A714,'[3]Calculated Master'!A:Z,2,FALSE),'[3]Conversion Factors'!A:C,2,FALSE)</f>
        <v>Other</v>
      </c>
      <c r="C714" s="47" t="str">
        <f>VLOOKUP($A714,'[3]Master From ECAP'!$A:$AJ,3,FALSE)</f>
        <v>351 Lesmill Rd</v>
      </c>
      <c r="D714" s="47" t="str">
        <f>VLOOKUP($A714,'[3]Master From ECAP'!$A:$AJ,4,FALSE)</f>
        <v>North York</v>
      </c>
      <c r="E714" s="47" t="str">
        <f>VLOOKUP($A714,'[3]Master From ECAP'!$A:$AJ,5,FALSE)</f>
        <v>M3B 2T5</v>
      </c>
      <c r="F714" s="47">
        <f>VLOOKUP($A714,'[3]Master From ECAP'!$A:$AJ,6,FALSE)</f>
        <v>1030127</v>
      </c>
      <c r="G714" s="47" t="s">
        <v>53</v>
      </c>
      <c r="H714" s="47">
        <f>VLOOKUP($A714,'[3]Master From ECAP'!$A:$AJ,8,FALSE)</f>
        <v>100</v>
      </c>
      <c r="I714" s="47">
        <f>VLOOKUP($A714,'[3]Master From ECAP'!$A:$AJ,9,FALSE)</f>
        <v>0</v>
      </c>
      <c r="J714" s="47">
        <f>VLOOKUP($A714,'[3]Master From ECAP'!$A:$AJ,10,FALSE)</f>
        <v>15600.972091000001</v>
      </c>
      <c r="K714" s="47" t="str">
        <f>VLOOKUP($A714,'[3]Master From ECAP'!$A:$AJ,11,FALSE)</f>
        <v>kWh</v>
      </c>
      <c r="L714" s="47">
        <f>VLOOKUP($A714,'[3]Master From ECAP'!$A:$AJ,12,FALSE)</f>
        <v>0</v>
      </c>
      <c r="M714" s="47" t="s">
        <v>46</v>
      </c>
      <c r="AF714" s="48">
        <f>VLOOKUP($A714,'[3]Calculated Master'!$A:$P,13,FALSE)</f>
        <v>624.03888364000011</v>
      </c>
      <c r="AG714" s="49">
        <f>IF(F714&gt;0,VLOOKUP($A714,'[3]Calculated Master'!$A:$P,14,FALSE),"")</f>
        <v>1.5144770591442007E-2</v>
      </c>
      <c r="AH714" s="49" t="str">
        <f>IF(I714&gt;0,VLOOKUP($A714,'[3]Calculated Master'!$A:$P,15,FALSE),"")</f>
        <v/>
      </c>
      <c r="AI714" s="47" t="str">
        <f>VLOOKUP($A714,'[3]Master From ECAP'!$A:$AJ,35,FALSE)</f>
        <v>MFFP</v>
      </c>
      <c r="AJ714" s="47" t="str">
        <f>VLOOKUP($A714,'[3]Master From ECAP'!$A:$AJ,36,FALSE)</f>
        <v>Outdoor Recreational Facilities</v>
      </c>
    </row>
    <row r="715" spans="1:36" ht="15">
      <c r="A715" s="46" t="s">
        <v>758</v>
      </c>
      <c r="B715" s="47" t="str">
        <f>VLOOKUP(VLOOKUP(A715,'[3]Calculated Master'!A:Z,2,FALSE),'[3]Conversion Factors'!A:C,2,FALSE)</f>
        <v>Other</v>
      </c>
      <c r="C715" s="47" t="str">
        <f>VLOOKUP($A715,'[3]Master From ECAP'!$A:$AJ,3,FALSE)</f>
        <v>115 Felstead Ave</v>
      </c>
      <c r="D715" s="47" t="str">
        <f>VLOOKUP($A715,'[3]Master From ECAP'!$A:$AJ,4,FALSE)</f>
        <v>Toronto</v>
      </c>
      <c r="E715" s="47" t="str">
        <f>VLOOKUP($A715,'[3]Master From ECAP'!$A:$AJ,5,FALSE)</f>
        <v>M4J 1G3</v>
      </c>
      <c r="F715" s="47">
        <f>VLOOKUP($A715,'[3]Master From ECAP'!$A:$AJ,6,FALSE)</f>
        <v>22787</v>
      </c>
      <c r="G715" s="47" t="s">
        <v>53</v>
      </c>
      <c r="H715" s="47">
        <f>VLOOKUP($A715,'[3]Master From ECAP'!$A:$AJ,8,FALSE)</f>
        <v>100</v>
      </c>
      <c r="I715" s="47">
        <f>VLOOKUP($A715,'[3]Master From ECAP'!$A:$AJ,9,FALSE)</f>
        <v>0</v>
      </c>
      <c r="J715" s="47">
        <f>VLOOKUP($A715,'[3]Master From ECAP'!$A:$AJ,10,FALSE)</f>
        <v>28631.821148000003</v>
      </c>
      <c r="K715" s="47" t="str">
        <f>VLOOKUP($A715,'[3]Master From ECAP'!$A:$AJ,11,FALSE)</f>
        <v>kWh</v>
      </c>
      <c r="L715" s="47">
        <f>VLOOKUP($A715,'[3]Master From ECAP'!$A:$AJ,12,FALSE)</f>
        <v>0</v>
      </c>
      <c r="M715" s="47" t="s">
        <v>46</v>
      </c>
      <c r="AF715" s="48">
        <f>VLOOKUP($A715,'[3]Calculated Master'!$A:$P,13,FALSE)</f>
        <v>1145.2728459200002</v>
      </c>
      <c r="AG715" s="49">
        <f>IF(F715&gt;0,VLOOKUP($A715,'[3]Calculated Master'!$A:$P,14,FALSE),"")</f>
        <v>1.2565032890356249</v>
      </c>
      <c r="AH715" s="49" t="str">
        <f>IF(I715&gt;0,VLOOKUP($A715,'[3]Calculated Master'!$A:$P,15,FALSE),"")</f>
        <v/>
      </c>
      <c r="AI715" s="47" t="str">
        <f>VLOOKUP($A715,'[3]Master From ECAP'!$A:$AJ,35,FALSE)</f>
        <v>MNPK</v>
      </c>
      <c r="AJ715" s="47" t="str">
        <f>VLOOKUP($A715,'[3]Master From ECAP'!$A:$AJ,36,FALSE)</f>
        <v>Outdoor Recreational Facilities</v>
      </c>
    </row>
    <row r="716" spans="1:36" ht="15">
      <c r="A716" s="46" t="s">
        <v>759</v>
      </c>
      <c r="B716" s="47" t="str">
        <f>VLOOKUP(VLOOKUP(A716,'[3]Calculated Master'!A:Z,2,FALSE),'[3]Conversion Factors'!A:C,2,FALSE)</f>
        <v>Other</v>
      </c>
      <c r="C716" s="47" t="str">
        <f>VLOOKUP($A716,'[3]Master From ECAP'!$A:$AJ,3,FALSE)</f>
        <v>115 Felstead Ave</v>
      </c>
      <c r="D716" s="47" t="str">
        <f>VLOOKUP($A716,'[3]Master From ECAP'!$A:$AJ,4,FALSE)</f>
        <v>Toronto</v>
      </c>
      <c r="E716" s="47" t="str">
        <f>VLOOKUP($A716,'[3]Master From ECAP'!$A:$AJ,5,FALSE)</f>
        <v>M4J 1G3</v>
      </c>
      <c r="F716" s="47">
        <f>VLOOKUP($A716,'[3]Master From ECAP'!$A:$AJ,6,FALSE)</f>
        <v>9364</v>
      </c>
      <c r="G716" s="47" t="s">
        <v>53</v>
      </c>
      <c r="H716" s="47">
        <f>VLOOKUP($A716,'[3]Master From ECAP'!$A:$AJ,8,FALSE)</f>
        <v>100</v>
      </c>
      <c r="I716" s="47">
        <f>VLOOKUP($A716,'[3]Master From ECAP'!$A:$AJ,9,FALSE)</f>
        <v>0</v>
      </c>
      <c r="J716" s="47">
        <f>VLOOKUP($A716,'[3]Master From ECAP'!$A:$AJ,10,FALSE)</f>
        <v>667621.884097</v>
      </c>
      <c r="K716" s="47" t="str">
        <f>VLOOKUP($A716,'[3]Master From ECAP'!$A:$AJ,11,FALSE)</f>
        <v>kWh</v>
      </c>
      <c r="L716" s="47">
        <f>VLOOKUP($A716,'[3]Master From ECAP'!$A:$AJ,12,FALSE)</f>
        <v>26193.200891</v>
      </c>
      <c r="M716" s="47" t="s">
        <v>46</v>
      </c>
      <c r="AF716" s="48">
        <f>VLOOKUP($A716,'[3]Calculated Master'!$A:$P,13,FALSE)</f>
        <v>76463.837164503799</v>
      </c>
      <c r="AG716" s="49">
        <f>IF(F716&gt;0,VLOOKUP($A716,'[3]Calculated Master'!$A:$P,14,FALSE),"")</f>
        <v>100.82653637492447</v>
      </c>
      <c r="AH716" s="49" t="str">
        <f>IF(I716&gt;0,VLOOKUP($A716,'[3]Calculated Master'!$A:$P,15,FALSE),"")</f>
        <v/>
      </c>
      <c r="AI716" s="47" t="str">
        <f>VLOOKUP($A716,'[3]Master From ECAP'!$A:$AJ,35,FALSE)</f>
        <v>MPSP</v>
      </c>
      <c r="AJ716" s="47" t="str">
        <f>VLOOKUP($A716,'[3]Master From ECAP'!$A:$AJ,36,FALSE)</f>
        <v>Outdoor Recreational Facilities</v>
      </c>
    </row>
    <row r="717" spans="1:36" ht="15">
      <c r="A717" s="46" t="s">
        <v>760</v>
      </c>
      <c r="B717" s="47" t="str">
        <f>VLOOKUP(VLOOKUP(A717,'[3]Calculated Master'!A:Z,2,FALSE),'[3]Conversion Factors'!A:C,2,FALSE)</f>
        <v>Other</v>
      </c>
      <c r="C717" s="47" t="str">
        <f>VLOOKUP($A717,'[3]Master From ECAP'!$A:$AJ,3,FALSE)</f>
        <v>117 Moore Av Shelter</v>
      </c>
      <c r="D717" s="47" t="str">
        <f>VLOOKUP($A717,'[3]Master From ECAP'!$A:$AJ,4,FALSE)</f>
        <v>Toronto</v>
      </c>
      <c r="E717" s="47" t="str">
        <f>VLOOKUP($A717,'[3]Master From ECAP'!$A:$AJ,5,FALSE)</f>
        <v>M4T 1V8</v>
      </c>
      <c r="F717" s="47">
        <f>VLOOKUP($A717,'[3]Master From ECAP'!$A:$AJ,6,FALSE)</f>
        <v>2390</v>
      </c>
      <c r="G717" s="47" t="s">
        <v>53</v>
      </c>
      <c r="H717" s="47">
        <f>VLOOKUP($A717,'[3]Master From ECAP'!$A:$AJ,8,FALSE)</f>
        <v>100</v>
      </c>
      <c r="I717" s="47">
        <f>VLOOKUP($A717,'[3]Master From ECAP'!$A:$AJ,9,FALSE)</f>
        <v>0</v>
      </c>
      <c r="J717" s="47">
        <f>VLOOKUP($A717,'[3]Master From ECAP'!$A:$AJ,10,FALSE)</f>
        <v>64094.893497999998</v>
      </c>
      <c r="K717" s="47" t="str">
        <f>VLOOKUP($A717,'[3]Master From ECAP'!$A:$AJ,11,FALSE)</f>
        <v>kWh</v>
      </c>
      <c r="L717" s="47">
        <f>VLOOKUP($A717,'[3]Master From ECAP'!$A:$AJ,12,FALSE)</f>
        <v>6948.3700230000004</v>
      </c>
      <c r="M717" s="47" t="s">
        <v>46</v>
      </c>
      <c r="AF717" s="48">
        <f>VLOOKUP($A717,'[3]Calculated Master'!$A:$P,13,FALSE)</f>
        <v>15763.544788912872</v>
      </c>
      <c r="AG717" s="49">
        <f>IF(F717&gt;0,VLOOKUP($A717,'[3]Calculated Master'!$A:$P,14,FALSE),"")</f>
        <v>57.509352221003006</v>
      </c>
      <c r="AH717" s="49" t="str">
        <f>IF(I717&gt;0,VLOOKUP($A717,'[3]Calculated Master'!$A:$P,15,FALSE),"")</f>
        <v/>
      </c>
      <c r="AI717" s="47" t="str">
        <f>VLOOKUP($A717,'[3]Master From ECAP'!$A:$AJ,35,FALSE)</f>
        <v>MOOR</v>
      </c>
      <c r="AJ717" s="47" t="str">
        <f>VLOOKUP($A717,'[3]Master From ECAP'!$A:$AJ,36,FALSE)</f>
        <v>Outdoor Recreational Facilities</v>
      </c>
    </row>
    <row r="718" spans="1:36" ht="15">
      <c r="A718" s="46" t="s">
        <v>761</v>
      </c>
      <c r="B718" s="47" t="str">
        <f>VLOOKUP(VLOOKUP(A718,'[3]Calculated Master'!A:Z,2,FALSE),'[3]Conversion Factors'!A:C,2,FALSE)</f>
        <v>Other</v>
      </c>
      <c r="C718" s="47" t="str">
        <f>VLOOKUP($A718,'[3]Master From ECAP'!$A:$AJ,3,FALSE)</f>
        <v>390 Morningside Ave</v>
      </c>
      <c r="D718" s="47" t="str">
        <f>VLOOKUP($A718,'[3]Master From ECAP'!$A:$AJ,4,FALSE)</f>
        <v>Scarborough</v>
      </c>
      <c r="E718" s="47" t="str">
        <f>VLOOKUP($A718,'[3]Master From ECAP'!$A:$AJ,5,FALSE)</f>
        <v>M1C 1B9</v>
      </c>
      <c r="F718" s="47">
        <f>VLOOKUP($A718,'[3]Master From ECAP'!$A:$AJ,6,FALSE)</f>
        <v>4392</v>
      </c>
      <c r="G718" s="47" t="s">
        <v>53</v>
      </c>
      <c r="H718" s="47">
        <f>VLOOKUP($A718,'[3]Master From ECAP'!$A:$AJ,8,FALSE)</f>
        <v>100</v>
      </c>
      <c r="I718" s="47">
        <f>VLOOKUP($A718,'[3]Master From ECAP'!$A:$AJ,9,FALSE)</f>
        <v>0</v>
      </c>
      <c r="J718" s="47">
        <f>VLOOKUP($A718,'[3]Master From ECAP'!$A:$AJ,10,FALSE)</f>
        <v>106490.10698999999</v>
      </c>
      <c r="K718" s="47" t="str">
        <f>VLOOKUP($A718,'[3]Master From ECAP'!$A:$AJ,11,FALSE)</f>
        <v>kWh</v>
      </c>
      <c r="L718" s="47">
        <f>VLOOKUP($A718,'[3]Master From ECAP'!$A:$AJ,12,FALSE)</f>
        <v>0</v>
      </c>
      <c r="M718" s="47" t="s">
        <v>46</v>
      </c>
      <c r="AF718" s="48">
        <f>VLOOKUP($A718,'[3]Calculated Master'!$A:$P,13,FALSE)</f>
        <v>4259.6042795999992</v>
      </c>
      <c r="AG718" s="49">
        <f>IF(F718&gt;0,VLOOKUP($A718,'[3]Calculated Master'!$A:$P,14,FALSE),"")</f>
        <v>24.246482399539872</v>
      </c>
      <c r="AH718" s="49" t="str">
        <f>IF(I718&gt;0,VLOOKUP($A718,'[3]Calculated Master'!$A:$P,15,FALSE),"")</f>
        <v/>
      </c>
      <c r="AI718" s="47" t="str">
        <f>VLOOKUP($A718,'[3]Master From ECAP'!$A:$AJ,35,FALSE)</f>
        <v>MSP</v>
      </c>
      <c r="AJ718" s="47" t="str">
        <f>VLOOKUP($A718,'[3]Master From ECAP'!$A:$AJ,36,FALSE)</f>
        <v>Outdoor Recreational Facilities</v>
      </c>
    </row>
    <row r="719" spans="1:36" ht="15">
      <c r="A719" s="46" t="s">
        <v>762</v>
      </c>
      <c r="B719" s="47" t="str">
        <f>VLOOKUP(VLOOKUP(A719,'[3]Calculated Master'!A:Z,2,FALSE),'[3]Conversion Factors'!A:C,2,FALSE)</f>
        <v>Other</v>
      </c>
      <c r="C719" s="47" t="str">
        <f>VLOOKUP($A719,'[3]Master From ECAP'!$A:$AJ,3,FALSE)</f>
        <v>76 Morse St</v>
      </c>
      <c r="D719" s="47" t="str">
        <f>VLOOKUP($A719,'[3]Master From ECAP'!$A:$AJ,4,FALSE)</f>
        <v>Toronto</v>
      </c>
      <c r="E719" s="47" t="str">
        <f>VLOOKUP($A719,'[3]Master From ECAP'!$A:$AJ,5,FALSE)</f>
        <v>M4M 2P6</v>
      </c>
      <c r="F719" s="47">
        <f>VLOOKUP($A719,'[3]Master From ECAP'!$A:$AJ,6,FALSE)</f>
        <v>29762</v>
      </c>
      <c r="G719" s="47" t="s">
        <v>53</v>
      </c>
      <c r="H719" s="47">
        <f>VLOOKUP($A719,'[3]Master From ECAP'!$A:$AJ,8,FALSE)</f>
        <v>100</v>
      </c>
      <c r="I719" s="47">
        <f>VLOOKUP($A719,'[3]Master From ECAP'!$A:$AJ,9,FALSE)</f>
        <v>0</v>
      </c>
      <c r="J719" s="47">
        <f>VLOOKUP($A719,'[3]Master From ECAP'!$A:$AJ,10,FALSE)</f>
        <v>1786.242898</v>
      </c>
      <c r="K719" s="47" t="str">
        <f>VLOOKUP($A719,'[3]Master From ECAP'!$A:$AJ,11,FALSE)</f>
        <v>kWh</v>
      </c>
      <c r="L719" s="47">
        <f>VLOOKUP($A719,'[3]Master From ECAP'!$A:$AJ,12,FALSE)</f>
        <v>0</v>
      </c>
      <c r="M719" s="47" t="s">
        <v>46</v>
      </c>
      <c r="AF719" s="48">
        <f>VLOOKUP($A719,'[3]Calculated Master'!$A:$P,13,FALSE)</f>
        <v>71.449715920000003</v>
      </c>
      <c r="AG719" s="49">
        <f>IF(F719&gt;0,VLOOKUP($A719,'[3]Calculated Master'!$A:$P,14,FALSE),"")</f>
        <v>6.0017819389783671E-2</v>
      </c>
      <c r="AH719" s="49" t="str">
        <f>IF(I719&gt;0,VLOOKUP($A719,'[3]Calculated Master'!$A:$P,15,FALSE),"")</f>
        <v/>
      </c>
      <c r="AI719" s="47" t="str">
        <f>VLOOKUP($A719,'[3]Master From ECAP'!$A:$AJ,35,FALSE)</f>
        <v>MSPG</v>
      </c>
      <c r="AJ719" s="47" t="str">
        <f>VLOOKUP($A719,'[3]Master From ECAP'!$A:$AJ,36,FALSE)</f>
        <v>Outdoor Recreational Facilities</v>
      </c>
    </row>
    <row r="720" spans="1:36" ht="15">
      <c r="A720" s="46" t="s">
        <v>763</v>
      </c>
      <c r="B720" s="47" t="str">
        <f>VLOOKUP(VLOOKUP(A720,'[3]Calculated Master'!A:Z,2,FALSE),'[3]Conversion Factors'!A:C,2,FALSE)</f>
        <v>Other</v>
      </c>
      <c r="C720" s="47" t="str">
        <f>VLOOKUP($A720,'[3]Master From ECAP'!$A:$AJ,3,FALSE)</f>
        <v>500 Mount Pleasant Rd</v>
      </c>
      <c r="D720" s="47" t="str">
        <f>VLOOKUP($A720,'[3]Master From ECAP'!$A:$AJ,4,FALSE)</f>
        <v>Toronto</v>
      </c>
      <c r="E720" s="47" t="str">
        <f>VLOOKUP($A720,'[3]Master From ECAP'!$A:$AJ,5,FALSE)</f>
        <v>M4S 2L8</v>
      </c>
      <c r="F720" s="47">
        <f>VLOOKUP($A720,'[3]Master From ECAP'!$A:$AJ,6,FALSE)</f>
        <v>17491</v>
      </c>
      <c r="G720" s="47" t="s">
        <v>53</v>
      </c>
      <c r="H720" s="47">
        <f>VLOOKUP($A720,'[3]Master From ECAP'!$A:$AJ,8,FALSE)</f>
        <v>100</v>
      </c>
      <c r="I720" s="47">
        <f>VLOOKUP($A720,'[3]Master From ECAP'!$A:$AJ,9,FALSE)</f>
        <v>0</v>
      </c>
      <c r="J720" s="47">
        <f>VLOOKUP($A720,'[3]Master From ECAP'!$A:$AJ,10,FALSE)</f>
        <v>13405.791999999999</v>
      </c>
      <c r="K720" s="47" t="str">
        <f>VLOOKUP($A720,'[3]Master From ECAP'!$A:$AJ,11,FALSE)</f>
        <v>kWh</v>
      </c>
      <c r="L720" s="47">
        <f>VLOOKUP($A720,'[3]Master From ECAP'!$A:$AJ,12,FALSE)</f>
        <v>0</v>
      </c>
      <c r="M720" s="47" t="s">
        <v>46</v>
      </c>
      <c r="AF720" s="48">
        <f>VLOOKUP($A720,'[3]Calculated Master'!$A:$P,13,FALSE)</f>
        <v>536.23167999999998</v>
      </c>
      <c r="AG720" s="49">
        <f>IF(F720&gt;0,VLOOKUP($A720,'[3]Calculated Master'!$A:$P,14,FALSE),"")</f>
        <v>0.76644261948811765</v>
      </c>
      <c r="AH720" s="49" t="str">
        <f>IF(I720&gt;0,VLOOKUP($A720,'[3]Calculated Master'!$A:$P,15,FALSE),"")</f>
        <v/>
      </c>
      <c r="AI720" s="47" t="str">
        <f>VLOOKUP($A720,'[3]Master From ECAP'!$A:$AJ,35,FALSE)</f>
        <v>MPP</v>
      </c>
      <c r="AJ720" s="47" t="str">
        <f>VLOOKUP($A720,'[3]Master From ECAP'!$A:$AJ,36,FALSE)</f>
        <v>Outdoor Recreational Facilities</v>
      </c>
    </row>
    <row r="721" spans="1:36" ht="15">
      <c r="A721" s="46" t="s">
        <v>764</v>
      </c>
      <c r="B721" s="47" t="str">
        <f>VLOOKUP(VLOOKUP(A721,'[3]Calculated Master'!A:Z,2,FALSE),'[3]Conversion Factors'!A:C,2,FALSE)</f>
        <v>Other</v>
      </c>
      <c r="C721" s="47" t="str">
        <f>VLOOKUP($A721,'[3]Master From ECAP'!$A:$AJ,3,FALSE)</f>
        <v>61 Muirhead Rd</v>
      </c>
      <c r="D721" s="47" t="str">
        <f>VLOOKUP($A721,'[3]Master From ECAP'!$A:$AJ,4,FALSE)</f>
        <v>North York</v>
      </c>
      <c r="E721" s="47" t="str">
        <f>VLOOKUP($A721,'[3]Master From ECAP'!$A:$AJ,5,FALSE)</f>
        <v>M2J 3W4</v>
      </c>
      <c r="F721" s="47">
        <f>VLOOKUP($A721,'[3]Master From ECAP'!$A:$AJ,6,FALSE)</f>
        <v>21219</v>
      </c>
      <c r="G721" s="47" t="s">
        <v>53</v>
      </c>
      <c r="H721" s="47">
        <f>VLOOKUP($A721,'[3]Master From ECAP'!$A:$AJ,8,FALSE)</f>
        <v>100</v>
      </c>
      <c r="I721" s="47">
        <f>VLOOKUP($A721,'[3]Master From ECAP'!$A:$AJ,9,FALSE)</f>
        <v>0</v>
      </c>
      <c r="J721" s="47">
        <f>VLOOKUP($A721,'[3]Master From ECAP'!$A:$AJ,10,FALSE)</f>
        <v>12556.494558999999</v>
      </c>
      <c r="K721" s="47" t="str">
        <f>VLOOKUP($A721,'[3]Master From ECAP'!$A:$AJ,11,FALSE)</f>
        <v>kWh</v>
      </c>
      <c r="L721" s="47">
        <f>VLOOKUP($A721,'[3]Master From ECAP'!$A:$AJ,12,FALSE)</f>
        <v>0</v>
      </c>
      <c r="M721" s="47" t="s">
        <v>46</v>
      </c>
      <c r="AF721" s="48">
        <f>VLOOKUP($A721,'[3]Calculated Master'!$A:$P,13,FALSE)</f>
        <v>502.25978235999997</v>
      </c>
      <c r="AG721" s="49">
        <f>IF(F721&gt;0,VLOOKUP($A721,'[3]Calculated Master'!$A:$P,14,FALSE),"")</f>
        <v>0.59175959648085819</v>
      </c>
      <c r="AH721" s="49" t="str">
        <f>IF(I721&gt;0,VLOOKUP($A721,'[3]Calculated Master'!$A:$P,15,FALSE),"")</f>
        <v/>
      </c>
      <c r="AI721" s="47" t="str">
        <f>VLOOKUP($A721,'[3]Master From ECAP'!$A:$AJ,35,FALSE)</f>
        <v>MUIR</v>
      </c>
      <c r="AJ721" s="47" t="str">
        <f>VLOOKUP($A721,'[3]Master From ECAP'!$A:$AJ,36,FALSE)</f>
        <v>Outdoor Recreational Facilities</v>
      </c>
    </row>
    <row r="722" spans="1:36" ht="15">
      <c r="A722" s="46" t="s">
        <v>765</v>
      </c>
      <c r="B722" s="47" t="str">
        <f>VLOOKUP(VLOOKUP(A722,'[3]Calculated Master'!A:Z,2,FALSE),'[3]Conversion Factors'!A:C,2,FALSE)</f>
        <v>Other</v>
      </c>
      <c r="C722" s="47" t="str">
        <f>VLOOKUP($A722,'[3]Master From ECAP'!$A:$AJ,3,FALSE)</f>
        <v>95 Murison Blvd</v>
      </c>
      <c r="D722" s="47" t="str">
        <f>VLOOKUP($A722,'[3]Master From ECAP'!$A:$AJ,4,FALSE)</f>
        <v>Scarborough</v>
      </c>
      <c r="E722" s="47" t="str">
        <f>VLOOKUP($A722,'[3]Master From ECAP'!$A:$AJ,5,FALSE)</f>
        <v>M1B 2L6</v>
      </c>
      <c r="F722" s="47">
        <f>VLOOKUP($A722,'[3]Master From ECAP'!$A:$AJ,6,FALSE)</f>
        <v>499001</v>
      </c>
      <c r="G722" s="47" t="s">
        <v>53</v>
      </c>
      <c r="H722" s="47">
        <f>VLOOKUP($A722,'[3]Master From ECAP'!$A:$AJ,8,FALSE)</f>
        <v>100</v>
      </c>
      <c r="I722" s="47">
        <f>VLOOKUP($A722,'[3]Master From ECAP'!$A:$AJ,9,FALSE)</f>
        <v>0</v>
      </c>
      <c r="J722" s="47">
        <f>VLOOKUP($A722,'[3]Master From ECAP'!$A:$AJ,10,FALSE)</f>
        <v>4791.6090159999994</v>
      </c>
      <c r="K722" s="47" t="str">
        <f>VLOOKUP($A722,'[3]Master From ECAP'!$A:$AJ,11,FALSE)</f>
        <v>kWh</v>
      </c>
      <c r="L722" s="47">
        <f>VLOOKUP($A722,'[3]Master From ECAP'!$A:$AJ,12,FALSE)</f>
        <v>0</v>
      </c>
      <c r="M722" s="47" t="s">
        <v>46</v>
      </c>
      <c r="AF722" s="48">
        <f>VLOOKUP($A722,'[3]Calculated Master'!$A:$P,13,FALSE)</f>
        <v>191.66436063999998</v>
      </c>
      <c r="AG722" s="49">
        <f>IF(F722&gt;0,VLOOKUP($A722,'[3]Calculated Master'!$A:$P,14,FALSE),"")</f>
        <v>9.6024436444767953E-3</v>
      </c>
      <c r="AH722" s="49" t="str">
        <f>IF(I722&gt;0,VLOOKUP($A722,'[3]Calculated Master'!$A:$P,15,FALSE),"")</f>
        <v/>
      </c>
      <c r="AI722" s="47" t="str">
        <f>VLOOKUP($A722,'[3]Master From ECAP'!$A:$AJ,35,FALSE)</f>
        <v>95MURR</v>
      </c>
      <c r="AJ722" s="47" t="str">
        <f>VLOOKUP($A722,'[3]Master From ECAP'!$A:$AJ,36,FALSE)</f>
        <v>Outdoor Recreational Facilities</v>
      </c>
    </row>
    <row r="723" spans="1:36" ht="15">
      <c r="A723" s="46" t="s">
        <v>766</v>
      </c>
      <c r="B723" s="47" t="str">
        <f>VLOOKUP(VLOOKUP(A723,'[3]Calculated Master'!A:Z,2,FALSE),'[3]Conversion Factors'!A:C,2,FALSE)</f>
        <v>Other</v>
      </c>
      <c r="C723" s="47" t="str">
        <f>VLOOKUP($A723,'[3]Master From ECAP'!$A:$AJ,3,FALSE)</f>
        <v>1575 Neilson Rd</v>
      </c>
      <c r="D723" s="47" t="str">
        <f>VLOOKUP($A723,'[3]Master From ECAP'!$A:$AJ,4,FALSE)</f>
        <v>Scarborough</v>
      </c>
      <c r="E723" s="47" t="str">
        <f>VLOOKUP($A723,'[3]Master From ECAP'!$A:$AJ,5,FALSE)</f>
        <v>M1B 5Z7</v>
      </c>
      <c r="F723" s="47">
        <f>VLOOKUP($A723,'[3]Master From ECAP'!$A:$AJ,6,FALSE)</f>
        <v>3251</v>
      </c>
      <c r="G723" s="47" t="s">
        <v>53</v>
      </c>
      <c r="H723" s="47">
        <f>VLOOKUP($A723,'[3]Master From ECAP'!$A:$AJ,8,FALSE)</f>
        <v>100</v>
      </c>
      <c r="I723" s="47">
        <f>VLOOKUP($A723,'[3]Master From ECAP'!$A:$AJ,9,FALSE)</f>
        <v>0</v>
      </c>
      <c r="J723" s="47">
        <f>VLOOKUP($A723,'[3]Master From ECAP'!$A:$AJ,10,FALSE)</f>
        <v>107989.513198</v>
      </c>
      <c r="K723" s="47" t="str">
        <f>VLOOKUP($A723,'[3]Master From ECAP'!$A:$AJ,11,FALSE)</f>
        <v>kWh</v>
      </c>
      <c r="L723" s="47">
        <f>VLOOKUP($A723,'[3]Master From ECAP'!$A:$AJ,12,FALSE)</f>
        <v>5311.3397609999993</v>
      </c>
      <c r="M723" s="47" t="s">
        <v>46</v>
      </c>
      <c r="AF723" s="48">
        <f>VLOOKUP($A723,'[3]Calculated Master'!$A:$P,13,FALSE)</f>
        <v>14409.479558494091</v>
      </c>
      <c r="AG723" s="49">
        <f>IF(F723&gt;0,VLOOKUP($A723,'[3]Calculated Master'!$A:$P,14,FALSE),"")</f>
        <v>50.464607345622824</v>
      </c>
      <c r="AH723" s="49" t="str">
        <f>IF(I723&gt;0,VLOOKUP($A723,'[3]Calculated Master'!$A:$P,15,FALSE),"")</f>
        <v/>
      </c>
      <c r="AI723" s="47" t="str">
        <f>VLOOKUP($A723,'[3]Master From ECAP'!$A:$AJ,35,FALSE)</f>
        <v>NSP</v>
      </c>
      <c r="AJ723" s="47" t="str">
        <f>VLOOKUP($A723,'[3]Master From ECAP'!$A:$AJ,36,FALSE)</f>
        <v>Outdoor Recreational Facilities</v>
      </c>
    </row>
    <row r="724" spans="1:36" ht="15">
      <c r="A724" s="46" t="s">
        <v>767</v>
      </c>
      <c r="B724" s="47" t="str">
        <f>VLOOKUP(VLOOKUP(A724,'[3]Calculated Master'!A:Z,2,FALSE),'[3]Conversion Factors'!A:C,2,FALSE)</f>
        <v>Other</v>
      </c>
      <c r="C724" s="47" t="str">
        <f>VLOOKUP($A724,'[3]Master From ECAP'!$A:$AJ,3,FALSE)</f>
        <v>18 NIGHTSTAR RD</v>
      </c>
      <c r="D724" s="47" t="str">
        <f>VLOOKUP($A724,'[3]Master From ECAP'!$A:$AJ,4,FALSE)</f>
        <v>Scarborough</v>
      </c>
      <c r="E724" s="47" t="str">
        <f>VLOOKUP($A724,'[3]Master From ECAP'!$A:$AJ,5,FALSE)</f>
        <v>M1X 1Z8</v>
      </c>
      <c r="F724" s="47">
        <f>VLOOKUP($A724,'[3]Master From ECAP'!$A:$AJ,6,FALSE)</f>
        <v>34455</v>
      </c>
      <c r="G724" s="47" t="s">
        <v>53</v>
      </c>
      <c r="H724" s="47">
        <f>VLOOKUP($A724,'[3]Master From ECAP'!$A:$AJ,8,FALSE)</f>
        <v>100</v>
      </c>
      <c r="I724" s="47">
        <f>VLOOKUP($A724,'[3]Master From ECAP'!$A:$AJ,9,FALSE)</f>
        <v>0</v>
      </c>
      <c r="J724" s="47">
        <f>VLOOKUP($A724,'[3]Master From ECAP'!$A:$AJ,10,FALSE)</f>
        <v>628.70559500000002</v>
      </c>
      <c r="K724" s="47" t="str">
        <f>VLOOKUP($A724,'[3]Master From ECAP'!$A:$AJ,11,FALSE)</f>
        <v>kWh</v>
      </c>
      <c r="L724" s="47">
        <f>VLOOKUP($A724,'[3]Master From ECAP'!$A:$AJ,12,FALSE)</f>
        <v>0</v>
      </c>
      <c r="M724" s="47" t="s">
        <v>46</v>
      </c>
      <c r="AF724" s="48">
        <f>VLOOKUP($A724,'[3]Calculated Master'!$A:$P,13,FALSE)</f>
        <v>25.1482238</v>
      </c>
      <c r="AG724" s="49">
        <f>IF(F724&gt;0,VLOOKUP($A724,'[3]Calculated Master'!$A:$P,14,FALSE),"")</f>
        <v>1.8247227241522154E-2</v>
      </c>
      <c r="AH724" s="49" t="str">
        <f>IF(I724&gt;0,VLOOKUP($A724,'[3]Calculated Master'!$A:$P,15,FALSE),"")</f>
        <v/>
      </c>
      <c r="AI724" s="47" t="str">
        <f>VLOOKUP($A724,'[3]Master From ECAP'!$A:$AJ,35,FALSE)</f>
        <v>18NIGHTSTAR</v>
      </c>
      <c r="AJ724" s="47" t="str">
        <f>VLOOKUP($A724,'[3]Master From ECAP'!$A:$AJ,36,FALSE)</f>
        <v>Outdoor Recreational Facilities</v>
      </c>
    </row>
    <row r="725" spans="1:36" ht="15">
      <c r="A725" s="46" t="s">
        <v>768</v>
      </c>
      <c r="B725" s="47" t="str">
        <f>VLOOKUP(VLOOKUP(A725,'[3]Calculated Master'!A:Z,2,FALSE),'[3]Conversion Factors'!A:C,2,FALSE)</f>
        <v>Other</v>
      </c>
      <c r="C725" s="47" t="str">
        <f>VLOOKUP($A725,'[3]Master From ECAP'!$A:$AJ,3,FALSE)</f>
        <v>13 Isabella St</v>
      </c>
      <c r="D725" s="47" t="str">
        <f>VLOOKUP($A725,'[3]Master From ECAP'!$A:$AJ,4,FALSE)</f>
        <v>Scarborough</v>
      </c>
      <c r="E725" s="47" t="str">
        <f>VLOOKUP($A725,'[3]Master From ECAP'!$A:$AJ,5,FALSE)</f>
        <v>M1T 3T7</v>
      </c>
      <c r="F725" s="47">
        <f>VLOOKUP($A725,'[3]Master From ECAP'!$A:$AJ,6,FALSE)</f>
        <v>25338</v>
      </c>
      <c r="G725" s="47" t="s">
        <v>53</v>
      </c>
      <c r="H725" s="47">
        <f>VLOOKUP($A725,'[3]Master From ECAP'!$A:$AJ,8,FALSE)</f>
        <v>168</v>
      </c>
      <c r="I725" s="47">
        <f>VLOOKUP($A725,'[3]Master From ECAP'!$A:$AJ,9,FALSE)</f>
        <v>0</v>
      </c>
      <c r="J725" s="47">
        <f>VLOOKUP($A725,'[3]Master From ECAP'!$A:$AJ,10,FALSE)</f>
        <v>4966.174008</v>
      </c>
      <c r="K725" s="47" t="str">
        <f>VLOOKUP($A725,'[3]Master From ECAP'!$A:$AJ,11,FALSE)</f>
        <v>kWh</v>
      </c>
      <c r="L725" s="47">
        <f>VLOOKUP($A725,'[3]Master From ECAP'!$A:$AJ,12,FALSE)</f>
        <v>0</v>
      </c>
      <c r="M725" s="47" t="s">
        <v>46</v>
      </c>
      <c r="AF725" s="48">
        <f>VLOOKUP($A725,'[3]Calculated Master'!$A:$P,13,FALSE)</f>
        <v>198.64696032000001</v>
      </c>
      <c r="AG725" s="49">
        <f>IF(F725&gt;0,VLOOKUP($A725,'[3]Calculated Master'!$A:$P,14,FALSE),"")</f>
        <v>0.19599789645558846</v>
      </c>
      <c r="AH725" s="49" t="str">
        <f>IF(I725&gt;0,VLOOKUP($A725,'[3]Calculated Master'!$A:$P,15,FALSE),"")</f>
        <v/>
      </c>
      <c r="AI725" s="47" t="str">
        <f>VLOOKUP($A725,'[3]Master From ECAP'!$A:$AJ,35,FALSE)</f>
        <v>13ISAB</v>
      </c>
      <c r="AJ725" s="47" t="str">
        <f>VLOOKUP($A725,'[3]Master From ECAP'!$A:$AJ,36,FALSE)</f>
        <v>Outdoor Recreational Facilities</v>
      </c>
    </row>
    <row r="726" spans="1:36" ht="15">
      <c r="A726" s="46" t="s">
        <v>769</v>
      </c>
      <c r="B726" s="47" t="str">
        <f>VLOOKUP(VLOOKUP(A726,'[3]Calculated Master'!A:Z,2,FALSE),'[3]Conversion Factors'!A:C,2,FALSE)</f>
        <v>Other</v>
      </c>
      <c r="C726" s="47" t="str">
        <f>VLOOKUP($A726,'[3]Master From ECAP'!$A:$AJ,3,FALSE)</f>
        <v>2901 Kipling Ave</v>
      </c>
      <c r="D726" s="47" t="str">
        <f>VLOOKUP($A726,'[3]Master From ECAP'!$A:$AJ,4,FALSE)</f>
        <v>Etobicoke</v>
      </c>
      <c r="E726" s="47" t="str">
        <f>VLOOKUP($A726,'[3]Master From ECAP'!$A:$AJ,5,FALSE)</f>
        <v>M9V 5E5</v>
      </c>
      <c r="F726" s="47">
        <f>VLOOKUP($A726,'[3]Master From ECAP'!$A:$AJ,6,FALSE)</f>
        <v>183481</v>
      </c>
      <c r="G726" s="47" t="s">
        <v>53</v>
      </c>
      <c r="H726" s="47">
        <f>VLOOKUP($A726,'[3]Master From ECAP'!$A:$AJ,8,FALSE)</f>
        <v>100</v>
      </c>
      <c r="I726" s="47">
        <f>VLOOKUP($A726,'[3]Master From ECAP'!$A:$AJ,9,FALSE)</f>
        <v>0</v>
      </c>
      <c r="J726" s="47">
        <f>VLOOKUP($A726,'[3]Master From ECAP'!$A:$AJ,10,FALSE)</f>
        <v>5832.7972660000005</v>
      </c>
      <c r="K726" s="47" t="str">
        <f>VLOOKUP($A726,'[3]Master From ECAP'!$A:$AJ,11,FALSE)</f>
        <v>kWh</v>
      </c>
      <c r="L726" s="47">
        <f>VLOOKUP($A726,'[3]Master From ECAP'!$A:$AJ,12,FALSE)</f>
        <v>0</v>
      </c>
      <c r="M726" s="47" t="s">
        <v>46</v>
      </c>
      <c r="AF726" s="48">
        <f>VLOOKUP($A726,'[3]Calculated Master'!$A:$P,13,FALSE)</f>
        <v>233.31189064000003</v>
      </c>
      <c r="AG726" s="49">
        <f>IF(F726&gt;0,VLOOKUP($A726,'[3]Calculated Master'!$A:$P,14,FALSE),"")</f>
        <v>3.1789785151170646E-2</v>
      </c>
      <c r="AH726" s="49" t="str">
        <f>IF(I726&gt;0,VLOOKUP($A726,'[3]Calculated Master'!$A:$P,15,FALSE),"")</f>
        <v/>
      </c>
      <c r="AI726" s="47" t="str">
        <f>VLOOKUP($A726,'[3]Master From ECAP'!$A:$AJ,35,FALSE)</f>
        <v>2901KI</v>
      </c>
      <c r="AJ726" s="47" t="str">
        <f>VLOOKUP($A726,'[3]Master From ECAP'!$A:$AJ,36,FALSE)</f>
        <v>Outdoor Recreational Facilities</v>
      </c>
    </row>
    <row r="727" spans="1:36" ht="15">
      <c r="A727" s="46" t="s">
        <v>770</v>
      </c>
      <c r="B727" s="47" t="str">
        <f>VLOOKUP(VLOOKUP(A727,'[3]Calculated Master'!A:Z,2,FALSE),'[3]Conversion Factors'!A:C,2,FALSE)</f>
        <v>Other</v>
      </c>
      <c r="C727" s="47" t="str">
        <f>VLOOKUP($A727,'[3]Master From ECAP'!$A:$AJ,3,FALSE)</f>
        <v>175 Dan Leckie Way</v>
      </c>
      <c r="D727" s="47" t="str">
        <f>VLOOKUP($A727,'[3]Master From ECAP'!$A:$AJ,4,FALSE)</f>
        <v>Toronto</v>
      </c>
      <c r="E727" s="47" t="str">
        <f>VLOOKUP($A727,'[3]Master From ECAP'!$A:$AJ,5,FALSE)</f>
        <v>M5V 4A8</v>
      </c>
      <c r="F727" s="47">
        <f>VLOOKUP($A727,'[3]Master From ECAP'!$A:$AJ,6,FALSE)</f>
        <v>1</v>
      </c>
      <c r="G727" s="47" t="s">
        <v>53</v>
      </c>
      <c r="H727" s="47">
        <f>VLOOKUP($A727,'[3]Master From ECAP'!$A:$AJ,8,FALSE)</f>
        <v>100</v>
      </c>
      <c r="I727" s="47">
        <f>VLOOKUP($A727,'[3]Master From ECAP'!$A:$AJ,9,FALSE)</f>
        <v>0</v>
      </c>
      <c r="J727" s="47">
        <f>VLOOKUP($A727,'[3]Master From ECAP'!$A:$AJ,10,FALSE)</f>
        <v>41404.909340999999</v>
      </c>
      <c r="K727" s="47" t="str">
        <f>VLOOKUP($A727,'[3]Master From ECAP'!$A:$AJ,11,FALSE)</f>
        <v>kWh</v>
      </c>
      <c r="L727" s="47">
        <f>VLOOKUP($A727,'[3]Master From ECAP'!$A:$AJ,12,FALSE)</f>
        <v>0</v>
      </c>
      <c r="M727" s="47" t="s">
        <v>46</v>
      </c>
      <c r="AF727" s="48">
        <f>VLOOKUP($A727,'[3]Calculated Master'!$A:$P,13,FALSE)</f>
        <v>1656.19637364</v>
      </c>
      <c r="AG727" s="49">
        <f>IF(F727&gt;0,VLOOKUP($A727,'[3]Calculated Master'!$A:$P,14,FALSE),"")</f>
        <v>41405.081861455583</v>
      </c>
      <c r="AH727" s="49" t="str">
        <f>IF(I727&gt;0,VLOOKUP($A727,'[3]Calculated Master'!$A:$P,15,FALSE),"")</f>
        <v/>
      </c>
      <c r="AI727" s="47" t="str">
        <f>VLOOKUP($A727,'[3]Master From ECAP'!$A:$AJ,35,FALSE)</f>
        <v>NLP</v>
      </c>
      <c r="AJ727" s="47" t="str">
        <f>VLOOKUP($A727,'[3]Master From ECAP'!$A:$AJ,36,FALSE)</f>
        <v>Outdoor Recreational Facilities</v>
      </c>
    </row>
    <row r="728" spans="1:36" ht="15">
      <c r="A728" s="46" t="s">
        <v>771</v>
      </c>
      <c r="B728" s="47" t="str">
        <f>VLOOKUP(VLOOKUP(A728,'[3]Calculated Master'!A:Z,2,FALSE),'[3]Conversion Factors'!A:C,2,FALSE)</f>
        <v>Other</v>
      </c>
      <c r="C728" s="47" t="str">
        <f>VLOOKUP($A728,'[3]Master From ECAP'!$A:$AJ,3,FALSE)</f>
        <v>134 Stilecroft Dr</v>
      </c>
      <c r="D728" s="47" t="str">
        <f>VLOOKUP($A728,'[3]Master From ECAP'!$A:$AJ,4,FALSE)</f>
        <v>North York</v>
      </c>
      <c r="E728" s="47" t="str">
        <f>VLOOKUP($A728,'[3]Master From ECAP'!$A:$AJ,5,FALSE)</f>
        <v>M3J 1A9</v>
      </c>
      <c r="F728" s="47">
        <f>VLOOKUP($A728,'[3]Master From ECAP'!$A:$AJ,6,FALSE)</f>
        <v>850</v>
      </c>
      <c r="G728" s="47" t="s">
        <v>53</v>
      </c>
      <c r="H728" s="47">
        <f>VLOOKUP($A728,'[3]Master From ECAP'!$A:$AJ,8,FALSE)</f>
        <v>100</v>
      </c>
      <c r="I728" s="47">
        <f>VLOOKUP($A728,'[3]Master From ECAP'!$A:$AJ,9,FALSE)</f>
        <v>0</v>
      </c>
      <c r="J728" s="47">
        <f>VLOOKUP($A728,'[3]Master From ECAP'!$A:$AJ,10,FALSE)</f>
        <v>13483.710631</v>
      </c>
      <c r="K728" s="47" t="str">
        <f>VLOOKUP($A728,'[3]Master From ECAP'!$A:$AJ,11,FALSE)</f>
        <v>kWh</v>
      </c>
      <c r="L728" s="47">
        <f>VLOOKUP($A728,'[3]Master From ECAP'!$A:$AJ,12,FALSE)</f>
        <v>0</v>
      </c>
      <c r="M728" s="47" t="s">
        <v>46</v>
      </c>
      <c r="AF728" s="48">
        <f>VLOOKUP($A728,'[3]Calculated Master'!$A:$P,13,FALSE)</f>
        <v>539.34842523999998</v>
      </c>
      <c r="AG728" s="49">
        <f>IF(F728&gt;0,VLOOKUP($A728,'[3]Calculated Master'!$A:$P,14,FALSE),"")</f>
        <v>15.8632550742678</v>
      </c>
      <c r="AH728" s="49" t="str">
        <f>IF(I728&gt;0,VLOOKUP($A728,'[3]Calculated Master'!$A:$P,15,FALSE),"")</f>
        <v/>
      </c>
      <c r="AI728" s="47" t="str">
        <f>VLOOKUP($A728,'[3]Master From ECAP'!$A:$AJ,35,FALSE)</f>
        <v>NWP</v>
      </c>
      <c r="AJ728" s="47" t="str">
        <f>VLOOKUP($A728,'[3]Master From ECAP'!$A:$AJ,36,FALSE)</f>
        <v>Outdoor Recreational Facilities</v>
      </c>
    </row>
    <row r="729" spans="1:36" ht="15">
      <c r="A729" s="46" t="s">
        <v>772</v>
      </c>
      <c r="B729" s="47" t="str">
        <f>VLOOKUP(VLOOKUP(A729,'[3]Calculated Master'!A:Z,2,FALSE),'[3]Conversion Factors'!A:C,2,FALSE)</f>
        <v>Other</v>
      </c>
      <c r="C729" s="47" t="str">
        <f>VLOOKUP($A729,'[3]Master From ECAP'!$A:$AJ,3,FALSE)</f>
        <v>10 Norwood Rd</v>
      </c>
      <c r="D729" s="47" t="str">
        <f>VLOOKUP($A729,'[3]Master From ECAP'!$A:$AJ,4,FALSE)</f>
        <v>Toronto</v>
      </c>
      <c r="E729" s="47" t="str">
        <f>VLOOKUP($A729,'[3]Master From ECAP'!$A:$AJ,5,FALSE)</f>
        <v>M4E 2R8</v>
      </c>
      <c r="F729" s="47">
        <f>VLOOKUP($A729,'[3]Master From ECAP'!$A:$AJ,6,FALSE)</f>
        <v>1905</v>
      </c>
      <c r="G729" s="47" t="s">
        <v>53</v>
      </c>
      <c r="H729" s="47">
        <f>VLOOKUP($A729,'[3]Master From ECAP'!$A:$AJ,8,FALSE)</f>
        <v>100</v>
      </c>
      <c r="I729" s="47">
        <f>VLOOKUP($A729,'[3]Master From ECAP'!$A:$AJ,9,FALSE)</f>
        <v>0</v>
      </c>
      <c r="J729" s="47">
        <f>VLOOKUP($A729,'[3]Master From ECAP'!$A:$AJ,10,FALSE)</f>
        <v>7868.7117689999995</v>
      </c>
      <c r="K729" s="47" t="str">
        <f>VLOOKUP($A729,'[3]Master From ECAP'!$A:$AJ,11,FALSE)</f>
        <v>kWh</v>
      </c>
      <c r="L729" s="47">
        <f>VLOOKUP($A729,'[3]Master From ECAP'!$A:$AJ,12,FALSE)</f>
        <v>3827.8739350000001</v>
      </c>
      <c r="M729" s="47" t="s">
        <v>46</v>
      </c>
      <c r="AF729" s="48">
        <f>VLOOKUP($A729,'[3]Calculated Master'!$A:$P,13,FALSE)</f>
        <v>7586.52230634015</v>
      </c>
      <c r="AG729" s="49">
        <f>IF(F729&gt;0,VLOOKUP($A729,'[3]Calculated Master'!$A:$P,14,FALSE),"")</f>
        <v>25.343120740311257</v>
      </c>
      <c r="AH729" s="49" t="str">
        <f>IF(I729&gt;0,VLOOKUP($A729,'[3]Calculated Master'!$A:$P,15,FALSE),"")</f>
        <v/>
      </c>
      <c r="AI729" s="47" t="str">
        <f>VLOOKUP($A729,'[3]Master From ECAP'!$A:$AJ,35,FALSE)</f>
        <v>NORW</v>
      </c>
      <c r="AJ729" s="47" t="str">
        <f>VLOOKUP($A729,'[3]Master From ECAP'!$A:$AJ,36,FALSE)</f>
        <v>Outdoor Recreational Facilities</v>
      </c>
    </row>
    <row r="730" spans="1:36" ht="15">
      <c r="A730" s="46" t="s">
        <v>773</v>
      </c>
      <c r="B730" s="47" t="str">
        <f>VLOOKUP(VLOOKUP(A730,'[3]Calculated Master'!A:Z,2,FALSE),'[3]Conversion Factors'!A:C,2,FALSE)</f>
        <v>Other</v>
      </c>
      <c r="C730" s="47" t="str">
        <f>VLOOKUP($A730,'[3]Master From ECAP'!$A:$AJ,3,FALSE)</f>
        <v>20 Oakcrest Av /Park</v>
      </c>
      <c r="D730" s="47" t="str">
        <f>VLOOKUP($A730,'[3]Master From ECAP'!$A:$AJ,4,FALSE)</f>
        <v>Toronto</v>
      </c>
      <c r="E730" s="47" t="str">
        <f>VLOOKUP($A730,'[3]Master From ECAP'!$A:$AJ,5,FALSE)</f>
        <v>M4C 1B4</v>
      </c>
      <c r="F730" s="47">
        <f>VLOOKUP($A730,'[3]Master From ECAP'!$A:$AJ,6,FALSE)</f>
        <v>183</v>
      </c>
      <c r="G730" s="47" t="s">
        <v>53</v>
      </c>
      <c r="H730" s="47">
        <f>VLOOKUP($A730,'[3]Master From ECAP'!$A:$AJ,8,FALSE)</f>
        <v>100</v>
      </c>
      <c r="I730" s="47">
        <f>VLOOKUP($A730,'[3]Master From ECAP'!$A:$AJ,9,FALSE)</f>
        <v>0</v>
      </c>
      <c r="J730" s="47">
        <f>VLOOKUP($A730,'[3]Master From ECAP'!$A:$AJ,10,FALSE)</f>
        <v>537.47400000000005</v>
      </c>
      <c r="K730" s="47" t="str">
        <f>VLOOKUP($A730,'[3]Master From ECAP'!$A:$AJ,11,FALSE)</f>
        <v>kWh</v>
      </c>
      <c r="L730" s="47">
        <f>VLOOKUP($A730,'[3]Master From ECAP'!$A:$AJ,12,FALSE)</f>
        <v>0</v>
      </c>
      <c r="M730" s="47" t="s">
        <v>46</v>
      </c>
      <c r="AF730" s="48">
        <f>VLOOKUP($A730,'[3]Calculated Master'!$A:$P,13,FALSE)</f>
        <v>21.498960000000004</v>
      </c>
      <c r="AG730" s="49">
        <f>IF(F730&gt;0,VLOOKUP($A730,'[3]Calculated Master'!$A:$P,14,FALSE),"")</f>
        <v>2.9370286310109295</v>
      </c>
      <c r="AH730" s="49" t="str">
        <f>IF(I730&gt;0,VLOOKUP($A730,'[3]Calculated Master'!$A:$P,15,FALSE),"")</f>
        <v/>
      </c>
      <c r="AI730" s="47" t="str">
        <f>VLOOKUP($A730,'[3]Master From ECAP'!$A:$AJ,35,FALSE)</f>
        <v>OKCP</v>
      </c>
      <c r="AJ730" s="47" t="str">
        <f>VLOOKUP($A730,'[3]Master From ECAP'!$A:$AJ,36,FALSE)</f>
        <v>Outdoor Recreational Facilities</v>
      </c>
    </row>
    <row r="731" spans="1:36" ht="15">
      <c r="A731" s="46" t="s">
        <v>774</v>
      </c>
      <c r="B731" s="47" t="str">
        <f>VLOOKUP(VLOOKUP(A731,'[3]Calculated Master'!A:Z,2,FALSE),'[3]Conversion Factors'!A:C,2,FALSE)</f>
        <v>Other</v>
      </c>
      <c r="C731" s="47" t="str">
        <f>VLOOKUP($A731,'[3]Master From ECAP'!$A:$AJ,3,FALSE)</f>
        <v>88 fred young dr</v>
      </c>
      <c r="D731" s="47" t="str">
        <f>VLOOKUP($A731,'[3]Master From ECAP'!$A:$AJ,4,FALSE)</f>
        <v>North York</v>
      </c>
      <c r="E731" s="47" t="str">
        <f>VLOOKUP($A731,'[3]Master From ECAP'!$A:$AJ,5,FALSE)</f>
        <v>M3L 0A3</v>
      </c>
      <c r="F731" s="47">
        <f>VLOOKUP($A731,'[3]Master From ECAP'!$A:$AJ,6,FALSE)</f>
        <v>123451</v>
      </c>
      <c r="G731" s="47" t="s">
        <v>53</v>
      </c>
      <c r="H731" s="47">
        <f>VLOOKUP($A731,'[3]Master From ECAP'!$A:$AJ,8,FALSE)</f>
        <v>100</v>
      </c>
      <c r="I731" s="47">
        <f>VLOOKUP($A731,'[3]Master From ECAP'!$A:$AJ,9,FALSE)</f>
        <v>0</v>
      </c>
      <c r="J731" s="47">
        <f>VLOOKUP($A731,'[3]Master From ECAP'!$A:$AJ,10,FALSE)</f>
        <v>2593.8750180000002</v>
      </c>
      <c r="K731" s="47" t="str">
        <f>VLOOKUP($A731,'[3]Master From ECAP'!$A:$AJ,11,FALSE)</f>
        <v>kWh</v>
      </c>
      <c r="L731" s="47">
        <f>VLOOKUP($A731,'[3]Master From ECAP'!$A:$AJ,12,FALSE)</f>
        <v>0</v>
      </c>
      <c r="M731" s="47" t="s">
        <v>46</v>
      </c>
      <c r="AF731" s="48">
        <f>VLOOKUP($A731,'[3]Calculated Master'!$A:$P,13,FALSE)</f>
        <v>103.75500072000001</v>
      </c>
      <c r="AG731" s="49">
        <f>IF(F731&gt;0,VLOOKUP($A731,'[3]Calculated Master'!$A:$P,14,FALSE),"")</f>
        <v>2.1011460626585245E-2</v>
      </c>
      <c r="AH731" s="49" t="str">
        <f>IF(I731&gt;0,VLOOKUP($A731,'[3]Calculated Master'!$A:$P,15,FALSE),"")</f>
        <v/>
      </c>
      <c r="AI731" s="47" t="str">
        <f>VLOOKUP($A731,'[3]Master From ECAP'!$A:$AJ,35,FALSE)</f>
        <v>OAKVILLPK</v>
      </c>
      <c r="AJ731" s="47" t="str">
        <f>VLOOKUP($A731,'[3]Master From ECAP'!$A:$AJ,36,FALSE)</f>
        <v>Outdoor Recreational Facilities</v>
      </c>
    </row>
    <row r="732" spans="1:36" ht="15">
      <c r="A732" s="46" t="s">
        <v>775</v>
      </c>
      <c r="B732" s="47" t="str">
        <f>VLOOKUP(VLOOKUP(A732,'[3]Calculated Master'!A:Z,2,FALSE),'[3]Conversion Factors'!A:C,2,FALSE)</f>
        <v>Other</v>
      </c>
      <c r="C732" s="47" t="str">
        <f>VLOOKUP($A732,'[3]Master From ECAP'!$A:$AJ,3,FALSE)</f>
        <v>10 Oates Dr</v>
      </c>
      <c r="D732" s="47" t="str">
        <f>VLOOKUP($A732,'[3]Master From ECAP'!$A:$AJ,4,FALSE)</f>
        <v>Scarborough</v>
      </c>
      <c r="E732" s="47" t="str">
        <f>VLOOKUP($A732,'[3]Master From ECAP'!$A:$AJ,5,FALSE)</f>
        <v>M1L 0A9</v>
      </c>
      <c r="F732" s="47">
        <f>VLOOKUP($A732,'[3]Master From ECAP'!$A:$AJ,6,FALSE)</f>
        <v>130264</v>
      </c>
      <c r="G732" s="47" t="s">
        <v>53</v>
      </c>
      <c r="H732" s="47">
        <f>VLOOKUP($A732,'[3]Master From ECAP'!$A:$AJ,8,FALSE)</f>
        <v>100</v>
      </c>
      <c r="I732" s="47">
        <f>VLOOKUP($A732,'[3]Master From ECAP'!$A:$AJ,9,FALSE)</f>
        <v>0</v>
      </c>
      <c r="J732" s="47">
        <f>VLOOKUP($A732,'[3]Master From ECAP'!$A:$AJ,10,FALSE)</f>
        <v>3786.8749469999998</v>
      </c>
      <c r="K732" s="47" t="str">
        <f>VLOOKUP($A732,'[3]Master From ECAP'!$A:$AJ,11,FALSE)</f>
        <v>kWh</v>
      </c>
      <c r="L732" s="47">
        <f>VLOOKUP($A732,'[3]Master From ECAP'!$A:$AJ,12,FALSE)</f>
        <v>0</v>
      </c>
      <c r="M732" s="47" t="s">
        <v>46</v>
      </c>
      <c r="AF732" s="48">
        <f>VLOOKUP($A732,'[3]Calculated Master'!$A:$P,13,FALSE)</f>
        <v>151.47499787999999</v>
      </c>
      <c r="AG732" s="49">
        <f>IF(F732&gt;0,VLOOKUP($A732,'[3]Calculated Master'!$A:$P,14,FALSE),"")</f>
        <v>2.9070892385045847E-2</v>
      </c>
      <c r="AH732" s="49" t="str">
        <f>IF(I732&gt;0,VLOOKUP($A732,'[3]Calculated Master'!$A:$P,15,FALSE),"")</f>
        <v/>
      </c>
      <c r="AI732" s="47" t="str">
        <f>VLOOKUP($A732,'[3]Master From ECAP'!$A:$AJ,35,FALSE)</f>
        <v>OATES</v>
      </c>
      <c r="AJ732" s="47" t="str">
        <f>VLOOKUP($A732,'[3]Master From ECAP'!$A:$AJ,36,FALSE)</f>
        <v>Outdoor Recreational Facilities</v>
      </c>
    </row>
    <row r="733" spans="1:36" ht="15">
      <c r="A733" s="46" t="s">
        <v>776</v>
      </c>
      <c r="B733" s="47" t="str">
        <f>VLOOKUP(VLOOKUP(A733,'[3]Calculated Master'!A:Z,2,FALSE),'[3]Conversion Factors'!A:C,2,FALSE)</f>
        <v>Other</v>
      </c>
      <c r="C733" s="47" t="str">
        <f>VLOOKUP($A733,'[3]Master From ECAP'!$A:$AJ,3,FALSE)</f>
        <v>450 Deloraine Ave</v>
      </c>
      <c r="D733" s="47" t="str">
        <f>VLOOKUP($A733,'[3]Master From ECAP'!$A:$AJ,4,FALSE)</f>
        <v>Toronto</v>
      </c>
      <c r="E733" s="47" t="str">
        <f>VLOOKUP($A733,'[3]Master From ECAP'!$A:$AJ,5,FALSE)</f>
        <v>M5M 2B8</v>
      </c>
      <c r="F733" s="47">
        <f>VLOOKUP($A733,'[3]Master From ECAP'!$A:$AJ,6,FALSE)</f>
        <v>50611</v>
      </c>
      <c r="G733" s="47" t="s">
        <v>53</v>
      </c>
      <c r="H733" s="47">
        <f>VLOOKUP($A733,'[3]Master From ECAP'!$A:$AJ,8,FALSE)</f>
        <v>100</v>
      </c>
      <c r="I733" s="47">
        <f>VLOOKUP($A733,'[3]Master From ECAP'!$A:$AJ,9,FALSE)</f>
        <v>0</v>
      </c>
      <c r="J733" s="47">
        <f>VLOOKUP($A733,'[3]Master From ECAP'!$A:$AJ,10,FALSE)</f>
        <v>2830.4178440000001</v>
      </c>
      <c r="K733" s="47" t="str">
        <f>VLOOKUP($A733,'[3]Master From ECAP'!$A:$AJ,11,FALSE)</f>
        <v>kWh</v>
      </c>
      <c r="L733" s="47">
        <f>VLOOKUP($A733,'[3]Master From ECAP'!$A:$AJ,12,FALSE)</f>
        <v>0</v>
      </c>
      <c r="M733" s="47" t="s">
        <v>46</v>
      </c>
      <c r="AF733" s="48">
        <f>VLOOKUP($A733,'[3]Calculated Master'!$A:$P,13,FALSE)</f>
        <v>113.21671376</v>
      </c>
      <c r="AG733" s="49">
        <f>IF(F733&gt;0,VLOOKUP($A733,'[3]Calculated Master'!$A:$P,14,FALSE),"")</f>
        <v>5.5925186963460188E-2</v>
      </c>
      <c r="AH733" s="49" t="str">
        <f>IF(I733&gt;0,VLOOKUP($A733,'[3]Calculated Master'!$A:$P,15,FALSE),"")</f>
        <v/>
      </c>
      <c r="AI733" s="47" t="str">
        <f>VLOOKUP($A733,'[3]Master From ECAP'!$A:$AJ,35,FALSE)</f>
        <v>450DELORAINEAVE</v>
      </c>
      <c r="AJ733" s="47" t="str">
        <f>VLOOKUP($A733,'[3]Master From ECAP'!$A:$AJ,36,FALSE)</f>
        <v>Outdoor Recreational Facilities</v>
      </c>
    </row>
    <row r="734" spans="1:36" ht="15">
      <c r="A734" s="46" t="s">
        <v>777</v>
      </c>
      <c r="B734" s="47" t="str">
        <f>VLOOKUP(VLOOKUP(A734,'[3]Calculated Master'!A:Z,2,FALSE),'[3]Conversion Factors'!A:C,2,FALSE)</f>
        <v>Other</v>
      </c>
      <c r="C734" s="47" t="str">
        <f>VLOOKUP($A734,'[3]Master From ECAP'!$A:$AJ,3,FALSE)</f>
        <v>0 Olympic Isld</v>
      </c>
      <c r="D734" s="47" t="str">
        <f>VLOOKUP($A734,'[3]Master From ECAP'!$A:$AJ,4,FALSE)</f>
        <v>Toronto</v>
      </c>
      <c r="E734" s="47" t="str">
        <f>VLOOKUP($A734,'[3]Master From ECAP'!$A:$AJ,5,FALSE)</f>
        <v>M5J 2V3</v>
      </c>
      <c r="F734" s="47">
        <f>VLOOKUP($A734,'[3]Master From ECAP'!$A:$AJ,6,FALSE)</f>
        <v>4725</v>
      </c>
      <c r="G734" s="47" t="s">
        <v>53</v>
      </c>
      <c r="H734" s="47">
        <f>VLOOKUP($A734,'[3]Master From ECAP'!$A:$AJ,8,FALSE)</f>
        <v>100</v>
      </c>
      <c r="I734" s="47">
        <f>VLOOKUP($A734,'[3]Master From ECAP'!$A:$AJ,9,FALSE)</f>
        <v>0</v>
      </c>
      <c r="J734" s="47">
        <f>VLOOKUP($A734,'[3]Master From ECAP'!$A:$AJ,10,FALSE)</f>
        <v>42976.083190999998</v>
      </c>
      <c r="K734" s="47" t="str">
        <f>VLOOKUP($A734,'[3]Master From ECAP'!$A:$AJ,11,FALSE)</f>
        <v>kWh</v>
      </c>
      <c r="L734" s="47">
        <f>VLOOKUP($A734,'[3]Master From ECAP'!$A:$AJ,12,FALSE)</f>
        <v>0</v>
      </c>
      <c r="M734" s="47" t="s">
        <v>46</v>
      </c>
      <c r="AF734" s="48">
        <f>VLOOKUP($A734,'[3]Calculated Master'!$A:$P,13,FALSE)</f>
        <v>1719.0433276399999</v>
      </c>
      <c r="AG734" s="49">
        <f>IF(F734&gt;0,VLOOKUP($A734,'[3]Calculated Master'!$A:$P,14,FALSE),"")</f>
        <v>9.0955052397911729</v>
      </c>
      <c r="AH734" s="49" t="str">
        <f>IF(I734&gt;0,VLOOKUP($A734,'[3]Calculated Master'!$A:$P,15,FALSE),"")</f>
        <v/>
      </c>
      <c r="AI734" s="47" t="str">
        <f>VLOOKUP($A734,'[3]Master From ECAP'!$A:$AJ,35,FALSE)</f>
        <v>OIB</v>
      </c>
      <c r="AJ734" s="47" t="str">
        <f>VLOOKUP($A734,'[3]Master From ECAP'!$A:$AJ,36,FALSE)</f>
        <v>Outdoor Recreational Facilities</v>
      </c>
    </row>
    <row r="735" spans="1:36" ht="15">
      <c r="A735" s="46" t="s">
        <v>778</v>
      </c>
      <c r="B735" s="47" t="str">
        <f>VLOOKUP(VLOOKUP(A735,'[3]Calculated Master'!A:Z,2,FALSE),'[3]Conversion Factors'!A:C,2,FALSE)</f>
        <v>Other</v>
      </c>
      <c r="C735" s="47" t="str">
        <f>VLOOKUP($A735,'[3]Master From ECAP'!$A:$AJ,3,FALSE)</f>
        <v>201 Oriole Pky</v>
      </c>
      <c r="D735" s="47" t="str">
        <f>VLOOKUP($A735,'[3]Master From ECAP'!$A:$AJ,4,FALSE)</f>
        <v>Toronto</v>
      </c>
      <c r="E735" s="47" t="str">
        <f>VLOOKUP($A735,'[3]Master From ECAP'!$A:$AJ,5,FALSE)</f>
        <v>M5P 2HR</v>
      </c>
      <c r="F735" s="47">
        <f>VLOOKUP($A735,'[3]Master From ECAP'!$A:$AJ,6,FALSE)</f>
        <v>377</v>
      </c>
      <c r="G735" s="47" t="s">
        <v>53</v>
      </c>
      <c r="H735" s="47">
        <f>VLOOKUP($A735,'[3]Master From ECAP'!$A:$AJ,8,FALSE)</f>
        <v>100</v>
      </c>
      <c r="I735" s="47">
        <f>VLOOKUP($A735,'[3]Master From ECAP'!$A:$AJ,9,FALSE)</f>
        <v>0</v>
      </c>
      <c r="J735" s="47">
        <f>VLOOKUP($A735,'[3]Master From ECAP'!$A:$AJ,10,FALSE)</f>
        <v>10295.610561000001</v>
      </c>
      <c r="K735" s="47" t="str">
        <f>VLOOKUP($A735,'[3]Master From ECAP'!$A:$AJ,11,FALSE)</f>
        <v>kWh</v>
      </c>
      <c r="L735" s="47">
        <f>VLOOKUP($A735,'[3]Master From ECAP'!$A:$AJ,12,FALSE)</f>
        <v>0</v>
      </c>
      <c r="M735" s="47" t="s">
        <v>46</v>
      </c>
      <c r="AF735" s="48">
        <f>VLOOKUP($A735,'[3]Calculated Master'!$A:$P,13,FALSE)</f>
        <v>411.82442244000003</v>
      </c>
      <c r="AG735" s="49">
        <f>IF(F735&gt;0,VLOOKUP($A735,'[3]Calculated Master'!$A:$P,14,FALSE),"")</f>
        <v>27.309425621690551</v>
      </c>
      <c r="AH735" s="49" t="str">
        <f>IF(I735&gt;0,VLOOKUP($A735,'[3]Calculated Master'!$A:$P,15,FALSE),"")</f>
        <v/>
      </c>
      <c r="AI735" s="47" t="str">
        <f>VLOOKUP($A735,'[3]Master From ECAP'!$A:$AJ,35,FALSE)</f>
        <v>ORP</v>
      </c>
      <c r="AJ735" s="47" t="str">
        <f>VLOOKUP($A735,'[3]Master From ECAP'!$A:$AJ,36,FALSE)</f>
        <v>Outdoor Recreational Facilities</v>
      </c>
    </row>
    <row r="736" spans="1:36" ht="15">
      <c r="A736" s="46" t="s">
        <v>779</v>
      </c>
      <c r="B736" s="47" t="str">
        <f>VLOOKUP(VLOOKUP(A736,'[3]Calculated Master'!A:Z,2,FALSE),'[3]Conversion Factors'!A:C,2,FALSE)</f>
        <v>Other</v>
      </c>
      <c r="C736" s="47" t="str">
        <f>VLOOKUP($A736,'[3]Master From ECAP'!$A:$AJ,3,FALSE)</f>
        <v>95 Argyle St</v>
      </c>
      <c r="D736" s="47" t="str">
        <f>VLOOKUP($A736,'[3]Master From ECAP'!$A:$AJ,4,FALSE)</f>
        <v>Toronto</v>
      </c>
      <c r="E736" s="47" t="str">
        <f>VLOOKUP($A736,'[3]Master From ECAP'!$A:$AJ,5,FALSE)</f>
        <v>M6J 1N7</v>
      </c>
      <c r="F736" s="47">
        <f>VLOOKUP($A736,'[3]Master From ECAP'!$A:$AJ,6,FALSE)</f>
        <v>183</v>
      </c>
      <c r="G736" s="47" t="s">
        <v>53</v>
      </c>
      <c r="H736" s="47">
        <f>VLOOKUP($A736,'[3]Master From ECAP'!$A:$AJ,8,FALSE)</f>
        <v>100</v>
      </c>
      <c r="I736" s="47">
        <f>VLOOKUP($A736,'[3]Master From ECAP'!$A:$AJ,9,FALSE)</f>
        <v>0</v>
      </c>
      <c r="J736" s="47">
        <f>VLOOKUP($A736,'[3]Master From ECAP'!$A:$AJ,10,FALSE)</f>
        <v>6817.0231659999999</v>
      </c>
      <c r="K736" s="47" t="str">
        <f>VLOOKUP($A736,'[3]Master From ECAP'!$A:$AJ,11,FALSE)</f>
        <v>kWh</v>
      </c>
      <c r="L736" s="47">
        <f>VLOOKUP($A736,'[3]Master From ECAP'!$A:$AJ,12,FALSE)</f>
        <v>0</v>
      </c>
      <c r="M736" s="47" t="s">
        <v>46</v>
      </c>
      <c r="AF736" s="48">
        <f>VLOOKUP($A736,'[3]Calculated Master'!$A:$P,13,FALSE)</f>
        <v>272.68092664</v>
      </c>
      <c r="AG736" s="49">
        <f>IF(F736&gt;0,VLOOKUP($A736,'[3]Calculated Master'!$A:$P,14,FALSE),"")</f>
        <v>37.251647924935476</v>
      </c>
      <c r="AH736" s="49" t="str">
        <f>IF(I736&gt;0,VLOOKUP($A736,'[3]Calculated Master'!$A:$P,15,FALSE),"")</f>
        <v/>
      </c>
      <c r="AI736" s="47" t="str">
        <f>VLOOKUP($A736,'[3]Master From ECAP'!$A:$AJ,35,FALSE)</f>
        <v>OSPG</v>
      </c>
      <c r="AJ736" s="47" t="str">
        <f>VLOOKUP($A736,'[3]Master From ECAP'!$A:$AJ,36,FALSE)</f>
        <v>Outdoor Recreational Facilities</v>
      </c>
    </row>
    <row r="737" spans="1:36" ht="15">
      <c r="A737" s="46" t="s">
        <v>780</v>
      </c>
      <c r="B737" s="47" t="str">
        <f>VLOOKUP(VLOOKUP(A737,'[3]Calculated Master'!A:Z,2,FALSE),'[3]Conversion Factors'!A:C,2,FALSE)</f>
        <v>Other</v>
      </c>
      <c r="C737" s="47" t="str">
        <f>VLOOKUP($A737,'[3]Master From ECAP'!$A:$AJ,3,FALSE)</f>
        <v>16A Osler St</v>
      </c>
      <c r="D737" s="47" t="str">
        <f>VLOOKUP($A737,'[3]Master From ECAP'!$A:$AJ,4,FALSE)</f>
        <v>Toronto</v>
      </c>
      <c r="E737" s="47" t="str">
        <f>VLOOKUP($A737,'[3]Master From ECAP'!$A:$AJ,5,FALSE)</f>
        <v>M6P 4A2</v>
      </c>
      <c r="F737" s="47">
        <f>VLOOKUP($A737,'[3]Master From ECAP'!$A:$AJ,6,FALSE)</f>
        <v>1722</v>
      </c>
      <c r="G737" s="47" t="s">
        <v>53</v>
      </c>
      <c r="H737" s="47">
        <f>VLOOKUP($A737,'[3]Master From ECAP'!$A:$AJ,8,FALSE)</f>
        <v>100</v>
      </c>
      <c r="I737" s="47">
        <f>VLOOKUP($A737,'[3]Master From ECAP'!$A:$AJ,9,FALSE)</f>
        <v>0</v>
      </c>
      <c r="J737" s="47">
        <f>VLOOKUP($A737,'[3]Master From ECAP'!$A:$AJ,10,FALSE)</f>
        <v>17977.541519999999</v>
      </c>
      <c r="K737" s="47" t="str">
        <f>VLOOKUP($A737,'[3]Master From ECAP'!$A:$AJ,11,FALSE)</f>
        <v>kWh</v>
      </c>
      <c r="L737" s="47">
        <f>VLOOKUP($A737,'[3]Master From ECAP'!$A:$AJ,12,FALSE)</f>
        <v>0</v>
      </c>
      <c r="M737" s="47" t="s">
        <v>46</v>
      </c>
      <c r="AF737" s="48">
        <f>VLOOKUP($A737,'[3]Calculated Master'!$A:$P,13,FALSE)</f>
        <v>719.10166079999999</v>
      </c>
      <c r="AG737" s="49">
        <f>IF(F737&gt;0,VLOOKUP($A737,'[3]Calculated Master'!$A:$P,14,FALSE),"")</f>
        <v>10.439963081546457</v>
      </c>
      <c r="AH737" s="49" t="str">
        <f>IF(I737&gt;0,VLOOKUP($A737,'[3]Calculated Master'!$A:$P,15,FALSE),"")</f>
        <v/>
      </c>
      <c r="AI737" s="47" t="str">
        <f>VLOOKUP($A737,'[3]Master From ECAP'!$A:$AJ,35,FALSE)</f>
        <v>16AOSLER</v>
      </c>
      <c r="AJ737" s="47" t="str">
        <f>VLOOKUP($A737,'[3]Master From ECAP'!$A:$AJ,36,FALSE)</f>
        <v>Outdoor Recreational Facilities</v>
      </c>
    </row>
    <row r="738" spans="1:36" ht="15">
      <c r="A738" s="46" t="s">
        <v>781</v>
      </c>
      <c r="B738" s="47" t="str">
        <f>VLOOKUP(VLOOKUP(A738,'[3]Calculated Master'!A:Z,2,FALSE),'[3]Conversion Factors'!A:C,2,FALSE)</f>
        <v>Other</v>
      </c>
      <c r="C738" s="47" t="str">
        <f>VLOOKUP($A738,'[3]Master From ECAP'!$A:$AJ,3,FALSE)</f>
        <v>140 Cheritan Ave</v>
      </c>
      <c r="D738" s="47" t="str">
        <f>VLOOKUP($A738,'[3]Master From ECAP'!$A:$AJ,4,FALSE)</f>
        <v>Toronto</v>
      </c>
      <c r="E738" s="47" t="str">
        <f>VLOOKUP($A738,'[3]Master From ECAP'!$A:$AJ,5,FALSE)</f>
        <v>M4R 1S8</v>
      </c>
      <c r="F738" s="47">
        <f>VLOOKUP($A738,'[3]Master From ECAP'!$A:$AJ,6,FALSE)</f>
        <v>3035</v>
      </c>
      <c r="G738" s="47" t="s">
        <v>53</v>
      </c>
      <c r="H738" s="47">
        <f>VLOOKUP($A738,'[3]Master From ECAP'!$A:$AJ,8,FALSE)</f>
        <v>100</v>
      </c>
      <c r="I738" s="47">
        <f>VLOOKUP($A738,'[3]Master From ECAP'!$A:$AJ,9,FALSE)</f>
        <v>0</v>
      </c>
      <c r="J738" s="47">
        <f>VLOOKUP($A738,'[3]Master From ECAP'!$A:$AJ,10,FALSE)</f>
        <v>350523.43022500002</v>
      </c>
      <c r="K738" s="47" t="str">
        <f>VLOOKUP($A738,'[3]Master From ECAP'!$A:$AJ,11,FALSE)</f>
        <v>kWh</v>
      </c>
      <c r="L738" s="47">
        <f>VLOOKUP($A738,'[3]Master From ECAP'!$A:$AJ,12,FALSE)</f>
        <v>0</v>
      </c>
      <c r="M738" s="47" t="s">
        <v>46</v>
      </c>
      <c r="AF738" s="48">
        <f>VLOOKUP($A738,'[3]Calculated Master'!$A:$P,13,FALSE)</f>
        <v>14020.937209000002</v>
      </c>
      <c r="AG738" s="49">
        <f>IF(F738&gt;0,VLOOKUP($A738,'[3]Calculated Master'!$A:$P,14,FALSE),"")</f>
        <v>115.49419793716396</v>
      </c>
      <c r="AH738" s="49" t="str">
        <f>IF(I738&gt;0,VLOOKUP($A738,'[3]Calculated Master'!$A:$P,15,FALSE),"")</f>
        <v/>
      </c>
      <c r="AI738" s="47" t="str">
        <f>VLOOKUP($A738,'[3]Master From ECAP'!$A:$AJ,35,FALSE)</f>
        <v>OCP</v>
      </c>
      <c r="AJ738" s="47" t="str">
        <f>VLOOKUP($A738,'[3]Master From ECAP'!$A:$AJ,36,FALSE)</f>
        <v>Outdoor Recreational Facilities</v>
      </c>
    </row>
    <row r="739" spans="1:36" ht="15">
      <c r="A739" s="46" t="s">
        <v>782</v>
      </c>
      <c r="B739" s="47" t="str">
        <f>VLOOKUP(VLOOKUP(A739,'[3]Calculated Master'!A:Z,2,FALSE),'[3]Conversion Factors'!A:C,2,FALSE)</f>
        <v>Other</v>
      </c>
      <c r="C739" s="47" t="str">
        <f>VLOOKUP($A739,'[3]Master From ECAP'!$A:$AJ,3,FALSE)</f>
        <v>36 Ourland Ave</v>
      </c>
      <c r="D739" s="47" t="str">
        <f>VLOOKUP($A739,'[3]Master From ECAP'!$A:$AJ,4,FALSE)</f>
        <v>Etobicoke</v>
      </c>
      <c r="E739" s="47" t="str">
        <f>VLOOKUP($A739,'[3]Master From ECAP'!$A:$AJ,5,FALSE)</f>
        <v>M8Z 4C9</v>
      </c>
      <c r="F739" s="47">
        <f>VLOOKUP($A739,'[3]Master From ECAP'!$A:$AJ,6,FALSE)</f>
        <v>1098</v>
      </c>
      <c r="G739" s="47" t="s">
        <v>53</v>
      </c>
      <c r="H739" s="47">
        <f>VLOOKUP($A739,'[3]Master From ECAP'!$A:$AJ,8,FALSE)</f>
        <v>100</v>
      </c>
      <c r="I739" s="47">
        <f>VLOOKUP($A739,'[3]Master From ECAP'!$A:$AJ,9,FALSE)</f>
        <v>0</v>
      </c>
      <c r="J739" s="47">
        <f>VLOOKUP($A739,'[3]Master From ECAP'!$A:$AJ,10,FALSE)</f>
        <v>31654.341634</v>
      </c>
      <c r="K739" s="47" t="str">
        <f>VLOOKUP($A739,'[3]Master From ECAP'!$A:$AJ,11,FALSE)</f>
        <v>kWh</v>
      </c>
      <c r="L739" s="47">
        <f>VLOOKUP($A739,'[3]Master From ECAP'!$A:$AJ,12,FALSE)</f>
        <v>0</v>
      </c>
      <c r="M739" s="47" t="s">
        <v>46</v>
      </c>
      <c r="AF739" s="48">
        <f>VLOOKUP($A739,'[3]Calculated Master'!$A:$P,13,FALSE)</f>
        <v>1266.1736653600001</v>
      </c>
      <c r="AG739" s="49">
        <f>IF(F739&gt;0,VLOOKUP($A739,'[3]Calculated Master'!$A:$P,14,FALSE),"")</f>
        <v>28.829210862559329</v>
      </c>
      <c r="AH739" s="49" t="str">
        <f>IF(I739&gt;0,VLOOKUP($A739,'[3]Calculated Master'!$A:$P,15,FALSE),"")</f>
        <v/>
      </c>
      <c r="AI739" s="47" t="str">
        <f>VLOOKUP($A739,'[3]Master From ECAP'!$A:$AJ,35,FALSE)</f>
        <v>OLP</v>
      </c>
      <c r="AJ739" s="47" t="str">
        <f>VLOOKUP($A739,'[3]Master From ECAP'!$A:$AJ,36,FALSE)</f>
        <v>Outdoor Recreational Facilities</v>
      </c>
    </row>
    <row r="740" spans="1:36" ht="15">
      <c r="A740" s="46" t="s">
        <v>783</v>
      </c>
      <c r="B740" s="47" t="str">
        <f>VLOOKUP(VLOOKUP(A740,'[3]Calculated Master'!A:Z,2,FALSE),'[3]Conversion Factors'!A:C,2,FALSE)</f>
        <v>Other</v>
      </c>
      <c r="C740" s="47" t="str">
        <f>VLOOKUP($A740,'[3]Master From ECAP'!$A:$AJ,3,FALSE)</f>
        <v>70 Kew Beach Ave</v>
      </c>
      <c r="D740" s="47" t="str">
        <f>VLOOKUP($A740,'[3]Master From ECAP'!$A:$AJ,4,FALSE)</f>
        <v>Toronto</v>
      </c>
      <c r="E740" s="47" t="str">
        <f>VLOOKUP($A740,'[3]Master From ECAP'!$A:$AJ,5,FALSE)</f>
        <v>M4L 1B8</v>
      </c>
      <c r="F740" s="47">
        <f>VLOOKUP($A740,'[3]Master From ECAP'!$A:$AJ,6,FALSE)</f>
        <v>7373</v>
      </c>
      <c r="G740" s="47" t="s">
        <v>53</v>
      </c>
      <c r="H740" s="47">
        <f>VLOOKUP($A740,'[3]Master From ECAP'!$A:$AJ,8,FALSE)</f>
        <v>100</v>
      </c>
      <c r="I740" s="47">
        <f>VLOOKUP($A740,'[3]Master From ECAP'!$A:$AJ,9,FALSE)</f>
        <v>0</v>
      </c>
      <c r="J740" s="47">
        <f>VLOOKUP($A740,'[3]Master From ECAP'!$A:$AJ,10,FALSE)</f>
        <v>84325.827749999997</v>
      </c>
      <c r="K740" s="47" t="str">
        <f>VLOOKUP($A740,'[3]Master From ECAP'!$A:$AJ,11,FALSE)</f>
        <v>kWh</v>
      </c>
      <c r="L740" s="47">
        <f>VLOOKUP($A740,'[3]Master From ECAP'!$A:$AJ,12,FALSE)</f>
        <v>0</v>
      </c>
      <c r="M740" s="47" t="s">
        <v>46</v>
      </c>
      <c r="AF740" s="48">
        <f>VLOOKUP($A740,'[3]Calculated Master'!$A:$P,13,FALSE)</f>
        <v>3373.0331099999999</v>
      </c>
      <c r="AG740" s="49">
        <f>IF(F740&gt;0,VLOOKUP($A740,'[3]Calculated Master'!$A:$P,14,FALSE),"")</f>
        <v>11.437159786737503</v>
      </c>
      <c r="AH740" s="49" t="str">
        <f>IF(I740&gt;0,VLOOKUP($A740,'[3]Calculated Master'!$A:$P,15,FALSE),"")</f>
        <v/>
      </c>
      <c r="AI740" s="47" t="str">
        <f>VLOOKUP($A740,'[3]Master From ECAP'!$A:$AJ,35,FALSE)</f>
        <v>PPBP</v>
      </c>
      <c r="AJ740" s="47" t="str">
        <f>VLOOKUP($A740,'[3]Master From ECAP'!$A:$AJ,36,FALSE)</f>
        <v>Outdoor Recreational Facilities</v>
      </c>
    </row>
    <row r="741" spans="1:36" ht="15">
      <c r="A741" s="46" t="s">
        <v>784</v>
      </c>
      <c r="B741" s="47" t="str">
        <f>VLOOKUP(VLOOKUP(A741,'[3]Calculated Master'!A:Z,2,FALSE),'[3]Conversion Factors'!A:C,2,FALSE)</f>
        <v>Other</v>
      </c>
      <c r="C741" s="47" t="str">
        <f>VLOOKUP($A741,'[3]Master From ECAP'!$A:$AJ,3,FALSE)</f>
        <v>979 Gerrard St E</v>
      </c>
      <c r="D741" s="47" t="str">
        <f>VLOOKUP($A741,'[3]Master From ECAP'!$A:$AJ,4,FALSE)</f>
        <v>Toronto</v>
      </c>
      <c r="E741" s="47" t="str">
        <f>VLOOKUP($A741,'[3]Master From ECAP'!$A:$AJ,5,FALSE)</f>
        <v>M4M 1Z4</v>
      </c>
      <c r="F741" s="47">
        <f>VLOOKUP($A741,'[3]Master From ECAP'!$A:$AJ,6,FALSE)</f>
        <v>121244</v>
      </c>
      <c r="G741" s="47" t="s">
        <v>53</v>
      </c>
      <c r="H741" s="47">
        <f>VLOOKUP($A741,'[3]Master From ECAP'!$A:$AJ,8,FALSE)</f>
        <v>100</v>
      </c>
      <c r="I741" s="47">
        <f>VLOOKUP($A741,'[3]Master From ECAP'!$A:$AJ,9,FALSE)</f>
        <v>0</v>
      </c>
      <c r="J741" s="47">
        <f>VLOOKUP($A741,'[3]Master From ECAP'!$A:$AJ,10,FALSE)</f>
        <v>7290.3646859999999</v>
      </c>
      <c r="K741" s="47" t="str">
        <f>VLOOKUP($A741,'[3]Master From ECAP'!$A:$AJ,11,FALSE)</f>
        <v>kWh</v>
      </c>
      <c r="L741" s="47">
        <f>VLOOKUP($A741,'[3]Master From ECAP'!$A:$AJ,12,FALSE)</f>
        <v>0</v>
      </c>
      <c r="M741" s="47" t="s">
        <v>46</v>
      </c>
      <c r="AF741" s="48">
        <f>VLOOKUP($A741,'[3]Calculated Master'!$A:$P,13,FALSE)</f>
        <v>291.61458743999998</v>
      </c>
      <c r="AG741" s="49">
        <f>IF(F741&gt;0,VLOOKUP($A741,'[3]Calculated Master'!$A:$P,14,FALSE),"")</f>
        <v>6.0129945090227351E-2</v>
      </c>
      <c r="AH741" s="49" t="str">
        <f>IF(I741&gt;0,VLOOKUP($A741,'[3]Calculated Master'!$A:$P,15,FALSE),"")</f>
        <v/>
      </c>
      <c r="AI741" s="47" t="str">
        <f>VLOOKUP($A741,'[3]Master From ECAP'!$A:$AJ,35,FALSE)</f>
        <v>PAPG</v>
      </c>
      <c r="AJ741" s="47" t="str">
        <f>VLOOKUP($A741,'[3]Master From ECAP'!$A:$AJ,36,FALSE)</f>
        <v>Outdoor Recreational Facilities</v>
      </c>
    </row>
    <row r="742" spans="1:36" ht="15">
      <c r="A742" s="46" t="s">
        <v>785</v>
      </c>
      <c r="B742" s="47" t="str">
        <f>VLOOKUP(VLOOKUP(A742,'[3]Calculated Master'!A:Z,2,FALSE),'[3]Conversion Factors'!A:C,2,FALSE)</f>
        <v>Other</v>
      </c>
      <c r="C742" s="47" t="str">
        <f>VLOOKUP($A742,'[3]Master From ECAP'!$A:$AJ,3,FALSE)</f>
        <v>0 City Parks Ltg</v>
      </c>
      <c r="D742" s="47" t="str">
        <f>VLOOKUP($A742,'[3]Master From ECAP'!$A:$AJ,4,FALSE)</f>
        <v>Toronto</v>
      </c>
      <c r="E742" s="47" t="str">
        <f>VLOOKUP($A742,'[3]Master From ECAP'!$A:$AJ,5,FALSE)</f>
        <v>M5V 3C6</v>
      </c>
      <c r="F742" s="47">
        <f>VLOOKUP($A742,'[3]Master From ECAP'!$A:$AJ,6,FALSE)</f>
        <v>1</v>
      </c>
      <c r="G742" s="47" t="s">
        <v>53</v>
      </c>
      <c r="H742" s="47">
        <f>VLOOKUP($A742,'[3]Master From ECAP'!$A:$AJ,8,FALSE)</f>
        <v>100</v>
      </c>
      <c r="I742" s="47">
        <f>VLOOKUP($A742,'[3]Master From ECAP'!$A:$AJ,9,FALSE)</f>
        <v>0</v>
      </c>
      <c r="J742" s="47">
        <f>VLOOKUP($A742,'[3]Master From ECAP'!$A:$AJ,10,FALSE)</f>
        <v>909158.89199999999</v>
      </c>
      <c r="K742" s="47" t="str">
        <f>VLOOKUP($A742,'[3]Master From ECAP'!$A:$AJ,11,FALSE)</f>
        <v>kWh</v>
      </c>
      <c r="L742" s="47">
        <f>VLOOKUP($A742,'[3]Master From ECAP'!$A:$AJ,12,FALSE)</f>
        <v>0</v>
      </c>
      <c r="M742" s="47" t="s">
        <v>46</v>
      </c>
      <c r="AF742" s="48">
        <f>VLOOKUP($A742,'[3]Calculated Master'!$A:$P,13,FALSE)</f>
        <v>36366.355680000001</v>
      </c>
      <c r="AG742" s="49">
        <f>IF(F742&gt;0,VLOOKUP($A742,'[3]Calculated Master'!$A:$P,14,FALSE),"")</f>
        <v>909162.68016204995</v>
      </c>
      <c r="AH742" s="49" t="str">
        <f>IF(I742&gt;0,VLOOKUP($A742,'[3]Calculated Master'!$A:$P,15,FALSE),"")</f>
        <v/>
      </c>
      <c r="AI742" s="47" t="str">
        <f>VLOOKUP($A742,'[3]Master From ECAP'!$A:$AJ,35,FALSE)</f>
        <v>PLTO</v>
      </c>
      <c r="AJ742" s="47" t="str">
        <f>VLOOKUP($A742,'[3]Master From ECAP'!$A:$AJ,36,FALSE)</f>
        <v>Outdoor Recreational Facilities</v>
      </c>
    </row>
    <row r="743" spans="1:36" ht="15">
      <c r="A743" s="46" t="s">
        <v>786</v>
      </c>
      <c r="B743" s="47" t="str">
        <f>VLOOKUP(VLOOKUP(A743,'[3]Calculated Master'!A:Z,2,FALSE),'[3]Conversion Factors'!A:C,2,FALSE)</f>
        <v>Other</v>
      </c>
      <c r="C743" s="47" t="str">
        <f>VLOOKUP($A743,'[3]Master From ECAP'!$A:$AJ,3,FALSE)</f>
        <v>340 Park Lawn Rd</v>
      </c>
      <c r="D743" s="47" t="str">
        <f>VLOOKUP($A743,'[3]Master From ECAP'!$A:$AJ,4,FALSE)</f>
        <v>Etobicoke</v>
      </c>
      <c r="E743" s="47" t="str">
        <f>VLOOKUP($A743,'[3]Master From ECAP'!$A:$AJ,5,FALSE)</f>
        <v>M8Y 3K3</v>
      </c>
      <c r="F743" s="47">
        <f>VLOOKUP($A743,'[3]Master From ECAP'!$A:$AJ,6,FALSE)</f>
        <v>5210</v>
      </c>
      <c r="G743" s="47" t="s">
        <v>53</v>
      </c>
      <c r="H743" s="47">
        <f>VLOOKUP($A743,'[3]Master From ECAP'!$A:$AJ,8,FALSE)</f>
        <v>100</v>
      </c>
      <c r="I743" s="47">
        <f>VLOOKUP($A743,'[3]Master From ECAP'!$A:$AJ,9,FALSE)</f>
        <v>0</v>
      </c>
      <c r="J743" s="47">
        <f>VLOOKUP($A743,'[3]Master From ECAP'!$A:$AJ,10,FALSE)</f>
        <v>601157.20782100002</v>
      </c>
      <c r="K743" s="47" t="str">
        <f>VLOOKUP($A743,'[3]Master From ECAP'!$A:$AJ,11,FALSE)</f>
        <v>kWh</v>
      </c>
      <c r="L743" s="47">
        <f>VLOOKUP($A743,'[3]Master From ECAP'!$A:$AJ,12,FALSE)</f>
        <v>56546.942424000001</v>
      </c>
      <c r="M743" s="47" t="s">
        <v>46</v>
      </c>
      <c r="AF743" s="48">
        <f>VLOOKUP($A743,'[3]Calculated Master'!$A:$P,13,FALSE)</f>
        <v>131467.94936628858</v>
      </c>
      <c r="AG743" s="49">
        <f>IF(F743&gt;0,VLOOKUP($A743,'[3]Calculated Master'!$A:$P,14,FALSE),"")</f>
        <v>229.96382595140088</v>
      </c>
      <c r="AH743" s="49" t="str">
        <f>IF(I743&gt;0,VLOOKUP($A743,'[3]Calculated Master'!$A:$P,15,FALSE),"")</f>
        <v/>
      </c>
      <c r="AI743" s="47" t="str">
        <f>VLOOKUP($A743,'[3]Master From ECAP'!$A:$AJ,35,FALSE)</f>
        <v>PARKR</v>
      </c>
      <c r="AJ743" s="47" t="str">
        <f>VLOOKUP($A743,'[3]Master From ECAP'!$A:$AJ,36,FALSE)</f>
        <v>Outdoor Recreational Facilities</v>
      </c>
    </row>
    <row r="744" spans="1:36" ht="15">
      <c r="A744" s="46" t="s">
        <v>787</v>
      </c>
      <c r="B744" s="47" t="str">
        <f>VLOOKUP(VLOOKUP(A744,'[3]Calculated Master'!A:Z,2,FALSE),'[3]Conversion Factors'!A:C,2,FALSE)</f>
        <v>Other</v>
      </c>
      <c r="C744" s="47" t="str">
        <f>VLOOKUP($A744,'[3]Master From ECAP'!$A:$AJ,3,FALSE)</f>
        <v>Various Locations</v>
      </c>
      <c r="D744" s="47" t="str">
        <f>VLOOKUP($A744,'[3]Master From ECAP'!$A:$AJ,4,FALSE)</f>
        <v>Toronto</v>
      </c>
      <c r="E744" s="47" t="str">
        <f>VLOOKUP($A744,'[3]Master From ECAP'!$A:$AJ,5,FALSE)</f>
        <v>M5V 3C6</v>
      </c>
      <c r="F744" s="47">
        <f>VLOOKUP($A744,'[3]Master From ECAP'!$A:$AJ,6,FALSE)</f>
        <v>85</v>
      </c>
      <c r="G744" s="47" t="s">
        <v>53</v>
      </c>
      <c r="H744" s="47">
        <f>VLOOKUP($A744,'[3]Master From ECAP'!$A:$AJ,8,FALSE)</f>
        <v>100</v>
      </c>
      <c r="I744" s="47">
        <f>VLOOKUP($A744,'[3]Master From ECAP'!$A:$AJ,9,FALSE)</f>
        <v>0</v>
      </c>
      <c r="J744" s="47">
        <f>VLOOKUP($A744,'[3]Master From ECAP'!$A:$AJ,10,FALSE)</f>
        <v>1114905.912881</v>
      </c>
      <c r="K744" s="47" t="str">
        <f>VLOOKUP($A744,'[3]Master From ECAP'!$A:$AJ,11,FALSE)</f>
        <v>kWh</v>
      </c>
      <c r="L744" s="47">
        <f>VLOOKUP($A744,'[3]Master From ECAP'!$A:$AJ,12,FALSE)</f>
        <v>0</v>
      </c>
      <c r="M744" s="47" t="s">
        <v>46</v>
      </c>
      <c r="AF744" s="48">
        <f>VLOOKUP($A744,'[3]Calculated Master'!$A:$P,13,FALSE)</f>
        <v>44596.236515240002</v>
      </c>
      <c r="AG744" s="49">
        <f>IF(F744&gt;0,VLOOKUP($A744,'[3]Calculated Master'!$A:$P,14,FALSE),"")</f>
        <v>13116.594803791808</v>
      </c>
      <c r="AH744" s="49" t="str">
        <f>IF(I744&gt;0,VLOOKUP($A744,'[3]Calculated Master'!$A:$P,15,FALSE),"")</f>
        <v/>
      </c>
      <c r="AI744" s="47" t="str">
        <f>VLOOKUP($A744,'[3]Master From ECAP'!$A:$AJ,35,FALSE)</f>
        <v>PKLOC</v>
      </c>
      <c r="AJ744" s="47" t="str">
        <f>VLOOKUP($A744,'[3]Master From ECAP'!$A:$AJ,36,FALSE)</f>
        <v>Outdoor Recreational Facilities</v>
      </c>
    </row>
    <row r="745" spans="1:36" ht="15">
      <c r="A745" s="46" t="s">
        <v>788</v>
      </c>
      <c r="B745" s="47" t="str">
        <f>VLOOKUP(VLOOKUP(A745,'[3]Calculated Master'!A:Z,2,FALSE),'[3]Conversion Factors'!A:C,2,FALSE)</f>
        <v>Other</v>
      </c>
      <c r="C745" s="47" t="str">
        <f>VLOOKUP($A745,'[3]Master From ECAP'!$A:$AJ,3,FALSE)</f>
        <v>437 Perth Av</v>
      </c>
      <c r="D745" s="47" t="str">
        <f>VLOOKUP($A745,'[3]Master From ECAP'!$A:$AJ,4,FALSE)</f>
        <v>Toronto</v>
      </c>
      <c r="E745" s="47" t="str">
        <f>VLOOKUP($A745,'[3]Master From ECAP'!$A:$AJ,5,FALSE)</f>
        <v>M6P 4G7</v>
      </c>
      <c r="F745" s="47">
        <f>VLOOKUP($A745,'[3]Master From ECAP'!$A:$AJ,6,FALSE)</f>
        <v>65315</v>
      </c>
      <c r="G745" s="47" t="s">
        <v>53</v>
      </c>
      <c r="H745" s="47">
        <f>VLOOKUP($A745,'[3]Master From ECAP'!$A:$AJ,8,FALSE)</f>
        <v>100</v>
      </c>
      <c r="I745" s="47">
        <f>VLOOKUP($A745,'[3]Master From ECAP'!$A:$AJ,9,FALSE)</f>
        <v>0</v>
      </c>
      <c r="J745" s="47">
        <f>VLOOKUP($A745,'[3]Master From ECAP'!$A:$AJ,10,FALSE)</f>
        <v>2725.8080940000004</v>
      </c>
      <c r="K745" s="47" t="str">
        <f>VLOOKUP($A745,'[3]Master From ECAP'!$A:$AJ,11,FALSE)</f>
        <v>kWh</v>
      </c>
      <c r="L745" s="47">
        <f>VLOOKUP($A745,'[3]Master From ECAP'!$A:$AJ,12,FALSE)</f>
        <v>0</v>
      </c>
      <c r="M745" s="47" t="s">
        <v>46</v>
      </c>
      <c r="AF745" s="48">
        <f>VLOOKUP($A745,'[3]Calculated Master'!$A:$P,13,FALSE)</f>
        <v>109.03232376000003</v>
      </c>
      <c r="AG745" s="49">
        <f>IF(F745&gt;0,VLOOKUP($A745,'[3]Calculated Master'!$A:$P,14,FALSE),"")</f>
        <v>4.1733437212489101E-2</v>
      </c>
      <c r="AH745" s="49" t="str">
        <f>IF(I745&gt;0,VLOOKUP($A745,'[3]Calculated Master'!$A:$P,15,FALSE),"")</f>
        <v/>
      </c>
      <c r="AI745" s="47" t="str">
        <f>VLOOKUP($A745,'[3]Master From ECAP'!$A:$AJ,35,FALSE)</f>
        <v>PASQ</v>
      </c>
      <c r="AJ745" s="47" t="str">
        <f>VLOOKUP($A745,'[3]Master From ECAP'!$A:$AJ,36,FALSE)</f>
        <v>Outdoor Recreational Facilities</v>
      </c>
    </row>
    <row r="746" spans="1:36" ht="15">
      <c r="A746" s="46" t="s">
        <v>789</v>
      </c>
      <c r="B746" s="47" t="str">
        <f>VLOOKUP(VLOOKUP(A746,'[3]Calculated Master'!A:Z,2,FALSE),'[3]Conversion Factors'!A:C,2,FALSE)</f>
        <v>Other</v>
      </c>
      <c r="C746" s="47" t="str">
        <f>VLOOKUP($A746,'[3]Master From ECAP'!$A:$AJ,3,FALSE)</f>
        <v>300 Perth Av</v>
      </c>
      <c r="D746" s="47" t="str">
        <f>VLOOKUP($A746,'[3]Master From ECAP'!$A:$AJ,4,FALSE)</f>
        <v>Toronto</v>
      </c>
      <c r="E746" s="47" t="str">
        <f>VLOOKUP($A746,'[3]Master From ECAP'!$A:$AJ,5,FALSE)</f>
        <v>M6P 3X9</v>
      </c>
      <c r="F746" s="47">
        <f>VLOOKUP($A746,'[3]Master From ECAP'!$A:$AJ,6,FALSE)</f>
        <v>560</v>
      </c>
      <c r="G746" s="47" t="s">
        <v>53</v>
      </c>
      <c r="H746" s="47">
        <f>VLOOKUP($A746,'[3]Master From ECAP'!$A:$AJ,8,FALSE)</f>
        <v>100</v>
      </c>
      <c r="I746" s="47">
        <f>VLOOKUP($A746,'[3]Master From ECAP'!$A:$AJ,9,FALSE)</f>
        <v>0</v>
      </c>
      <c r="J746" s="47">
        <f>VLOOKUP($A746,'[3]Master From ECAP'!$A:$AJ,10,FALSE)</f>
        <v>14665.229106999999</v>
      </c>
      <c r="K746" s="47" t="str">
        <f>VLOOKUP($A746,'[3]Master From ECAP'!$A:$AJ,11,FALSE)</f>
        <v>kWh</v>
      </c>
      <c r="L746" s="47">
        <f>VLOOKUP($A746,'[3]Master From ECAP'!$A:$AJ,12,FALSE)</f>
        <v>0</v>
      </c>
      <c r="M746" s="47" t="s">
        <v>46</v>
      </c>
      <c r="AF746" s="48">
        <f>VLOOKUP($A746,'[3]Calculated Master'!$A:$P,13,FALSE)</f>
        <v>586.60916427999996</v>
      </c>
      <c r="AG746" s="49">
        <f>IF(F746&gt;0,VLOOKUP($A746,'[3]Calculated Master'!$A:$P,14,FALSE),"")</f>
        <v>26.188018235930851</v>
      </c>
      <c r="AH746" s="49" t="str">
        <f>IF(I746&gt;0,VLOOKUP($A746,'[3]Calculated Master'!$A:$P,15,FALSE),"")</f>
        <v/>
      </c>
      <c r="AI746" s="47" t="str">
        <f>VLOOKUP($A746,'[3]Master From ECAP'!$A:$AJ,35,FALSE)</f>
        <v>PESP</v>
      </c>
      <c r="AJ746" s="47" t="str">
        <f>VLOOKUP($A746,'[3]Master From ECAP'!$A:$AJ,36,FALSE)</f>
        <v>Outdoor Recreational Facilities</v>
      </c>
    </row>
    <row r="747" spans="1:36" ht="15">
      <c r="A747" s="46" t="s">
        <v>790</v>
      </c>
      <c r="B747" s="47" t="str">
        <f>VLOOKUP(VLOOKUP(A747,'[3]Calculated Master'!A:Z,2,FALSE),'[3]Conversion Factors'!A:C,2,FALSE)</f>
        <v>Other</v>
      </c>
      <c r="C747" s="47" t="str">
        <f>VLOOKUP($A747,'[3]Master From ECAP'!$A:$AJ,3,FALSE)</f>
        <v>107 Condor Ave</v>
      </c>
      <c r="D747" s="47" t="str">
        <f>VLOOKUP($A747,'[3]Master From ECAP'!$A:$AJ,4,FALSE)</f>
        <v>Toronto</v>
      </c>
      <c r="E747" s="47" t="str">
        <f>VLOOKUP($A747,'[3]Master From ECAP'!$A:$AJ,5,FALSE)</f>
        <v>M4J 3H4</v>
      </c>
      <c r="F747" s="47">
        <f>VLOOKUP($A747,'[3]Master From ECAP'!$A:$AJ,6,FALSE)</f>
        <v>102084</v>
      </c>
      <c r="G747" s="47" t="s">
        <v>53</v>
      </c>
      <c r="H747" s="47">
        <f>VLOOKUP($A747,'[3]Master From ECAP'!$A:$AJ,8,FALSE)</f>
        <v>100</v>
      </c>
      <c r="I747" s="47">
        <f>VLOOKUP($A747,'[3]Master From ECAP'!$A:$AJ,9,FALSE)</f>
        <v>0</v>
      </c>
      <c r="J747" s="47">
        <f>VLOOKUP($A747,'[3]Master From ECAP'!$A:$AJ,10,FALSE)</f>
        <v>7861.1782090000006</v>
      </c>
      <c r="K747" s="47" t="str">
        <f>VLOOKUP($A747,'[3]Master From ECAP'!$A:$AJ,11,FALSE)</f>
        <v>kWh</v>
      </c>
      <c r="L747" s="47">
        <f>VLOOKUP($A747,'[3]Master From ECAP'!$A:$AJ,12,FALSE)</f>
        <v>0</v>
      </c>
      <c r="M747" s="47" t="s">
        <v>46</v>
      </c>
      <c r="AF747" s="48">
        <f>VLOOKUP($A747,'[3]Calculated Master'!$A:$P,13,FALSE)</f>
        <v>314.44712836000002</v>
      </c>
      <c r="AG747" s="49">
        <f>IF(F747&gt;0,VLOOKUP($A747,'[3]Calculated Master'!$A:$P,14,FALSE),"")</f>
        <v>7.7007277966274879E-2</v>
      </c>
      <c r="AH747" s="49" t="str">
        <f>IF(I747&gt;0,VLOOKUP($A747,'[3]Calculated Master'!$A:$P,15,FALSE),"")</f>
        <v/>
      </c>
      <c r="AI747" s="47" t="str">
        <f>VLOOKUP($A747,'[3]Master From ECAP'!$A:$AJ,35,FALSE)</f>
        <v>PHAP</v>
      </c>
      <c r="AJ747" s="47" t="str">
        <f>VLOOKUP($A747,'[3]Master From ECAP'!$A:$AJ,36,FALSE)</f>
        <v>Outdoor Recreational Facilities</v>
      </c>
    </row>
    <row r="748" spans="1:36" ht="15">
      <c r="A748" s="46" t="s">
        <v>791</v>
      </c>
      <c r="B748" s="47" t="str">
        <f>VLOOKUP(VLOOKUP(A748,'[3]Calculated Master'!A:Z,2,FALSE),'[3]Conversion Factors'!A:C,2,FALSE)</f>
        <v>Other</v>
      </c>
      <c r="C748" s="47" t="str">
        <f>VLOOKUP($A748,'[3]Master From ECAP'!$A:$AJ,3,FALSE)</f>
        <v>15 Grierson Rd (Allenby Ave)</v>
      </c>
      <c r="D748" s="47" t="str">
        <f>VLOOKUP($A748,'[3]Master From ECAP'!$A:$AJ,4,FALSE)</f>
        <v>Etobicoke</v>
      </c>
      <c r="E748" s="47" t="str">
        <f>VLOOKUP($A748,'[3]Master From ECAP'!$A:$AJ,5,FALSE)</f>
        <v>M9W 3R2</v>
      </c>
      <c r="F748" s="47">
        <f>VLOOKUP($A748,'[3]Master From ECAP'!$A:$AJ,6,FALSE)</f>
        <v>17265</v>
      </c>
      <c r="G748" s="47" t="s">
        <v>53</v>
      </c>
      <c r="H748" s="47">
        <f>VLOOKUP($A748,'[3]Master From ECAP'!$A:$AJ,8,FALSE)</f>
        <v>100</v>
      </c>
      <c r="I748" s="47">
        <f>VLOOKUP($A748,'[3]Master From ECAP'!$A:$AJ,9,FALSE)</f>
        <v>0</v>
      </c>
      <c r="J748" s="47">
        <f>VLOOKUP($A748,'[3]Master From ECAP'!$A:$AJ,10,FALSE)</f>
        <v>61996.6</v>
      </c>
      <c r="K748" s="47" t="str">
        <f>VLOOKUP($A748,'[3]Master From ECAP'!$A:$AJ,11,FALSE)</f>
        <v>kWh</v>
      </c>
      <c r="L748" s="47">
        <f>VLOOKUP($A748,'[3]Master From ECAP'!$A:$AJ,12,FALSE)</f>
        <v>17102</v>
      </c>
      <c r="M748" s="47" t="s">
        <v>46</v>
      </c>
      <c r="AF748" s="48">
        <f>VLOOKUP($A748,'[3]Calculated Master'!$A:$P,13,FALSE)</f>
        <v>34968.362379999999</v>
      </c>
      <c r="AG748" s="49">
        <f>IF(F748&gt;0,VLOOKUP($A748,'[3]Calculated Master'!$A:$P,14,FALSE),"")</f>
        <v>14.047979286434938</v>
      </c>
      <c r="AH748" s="49" t="str">
        <f>IF(I748&gt;0,VLOOKUP($A748,'[3]Calculated Master'!$A:$P,15,FALSE),"")</f>
        <v/>
      </c>
      <c r="AI748" s="47" t="str">
        <f>VLOOKUP($A748,'[3]Master From ECAP'!$A:$AJ,35,FALSE)</f>
        <v>PINEC</v>
      </c>
      <c r="AJ748" s="47" t="str">
        <f>VLOOKUP($A748,'[3]Master From ECAP'!$A:$AJ,36,FALSE)</f>
        <v>Outdoor Recreational Facilities</v>
      </c>
    </row>
    <row r="749" spans="1:36" ht="15">
      <c r="A749" s="46" t="s">
        <v>792</v>
      </c>
      <c r="B749" s="47" t="str">
        <f>VLOOKUP(VLOOKUP(A749,'[3]Calculated Master'!A:Z,2,FALSE),'[3]Conversion Factors'!A:C,2,FALSE)</f>
        <v>Other</v>
      </c>
      <c r="C749" s="47" t="str">
        <f>VLOOKUP($A749,'[3]Master From ECAP'!$A:$AJ,3,FALSE)</f>
        <v>85 Grierson Rd</v>
      </c>
      <c r="D749" s="47" t="str">
        <f>VLOOKUP($A749,'[3]Master From ECAP'!$A:$AJ,4,FALSE)</f>
        <v>Etobicoke</v>
      </c>
      <c r="E749" s="47" t="str">
        <f>VLOOKUP($A749,'[3]Master From ECAP'!$A:$AJ,5,FALSE)</f>
        <v>M9W 3R6</v>
      </c>
      <c r="F749" s="47">
        <f>VLOOKUP($A749,'[3]Master From ECAP'!$A:$AJ,6,FALSE)</f>
        <v>4270484</v>
      </c>
      <c r="G749" s="47" t="s">
        <v>53</v>
      </c>
      <c r="H749" s="47">
        <f>VLOOKUP($A749,'[3]Master From ECAP'!$A:$AJ,8,FALSE)</f>
        <v>100</v>
      </c>
      <c r="I749" s="47">
        <f>VLOOKUP($A749,'[3]Master From ECAP'!$A:$AJ,9,FALSE)</f>
        <v>0</v>
      </c>
      <c r="J749" s="47">
        <f>VLOOKUP($A749,'[3]Master From ECAP'!$A:$AJ,10,FALSE)</f>
        <v>53073.900960999999</v>
      </c>
      <c r="K749" s="47" t="str">
        <f>VLOOKUP($A749,'[3]Master From ECAP'!$A:$AJ,11,FALSE)</f>
        <v>kWh</v>
      </c>
      <c r="L749" s="47">
        <f>VLOOKUP($A749,'[3]Master From ECAP'!$A:$AJ,12,FALSE)</f>
        <v>0</v>
      </c>
      <c r="M749" s="47" t="s">
        <v>46</v>
      </c>
      <c r="AF749" s="48">
        <f>VLOOKUP($A749,'[3]Calculated Master'!$A:$P,13,FALSE)</f>
        <v>2122.9560384400002</v>
      </c>
      <c r="AG749" s="49">
        <f>IF(F749&gt;0,VLOOKUP($A749,'[3]Calculated Master'!$A:$P,14,FALSE),"")</f>
        <v>1.2428128076877001E-2</v>
      </c>
      <c r="AH749" s="49" t="str">
        <f>IF(I749&gt;0,VLOOKUP($A749,'[3]Calculated Master'!$A:$P,15,FALSE),"")</f>
        <v/>
      </c>
      <c r="AI749" s="47" t="str">
        <f>VLOOKUP($A749,'[3]Master From ECAP'!$A:$AJ,35,FALSE)</f>
        <v>85GRIE</v>
      </c>
      <c r="AJ749" s="47" t="str">
        <f>VLOOKUP($A749,'[3]Master From ECAP'!$A:$AJ,36,FALSE)</f>
        <v>Outdoor Recreational Facilities</v>
      </c>
    </row>
    <row r="750" spans="1:36" ht="15">
      <c r="A750" s="46" t="s">
        <v>793</v>
      </c>
      <c r="B750" s="47" t="str">
        <f>VLOOKUP(VLOOKUP(A750,'[3]Calculated Master'!A:Z,2,FALSE),'[3]Conversion Factors'!A:C,2,FALSE)</f>
        <v>Other</v>
      </c>
      <c r="C750" s="47" t="str">
        <f>VLOOKUP($A750,'[3]Master From ECAP'!$A:$AJ,3,FALSE)</f>
        <v>4 Conan Rd</v>
      </c>
      <c r="D750" s="47" t="str">
        <f>VLOOKUP($A750,'[3]Master From ECAP'!$A:$AJ,4,FALSE)</f>
        <v>Etobicoke</v>
      </c>
      <c r="E750" s="47" t="str">
        <f>VLOOKUP($A750,'[3]Master From ECAP'!$A:$AJ,5,FALSE)</f>
        <v>M9W 3S7</v>
      </c>
      <c r="F750" s="47">
        <f>VLOOKUP($A750,'[3]Master From ECAP'!$A:$AJ,6,FALSE)</f>
        <v>1755</v>
      </c>
      <c r="G750" s="47" t="s">
        <v>53</v>
      </c>
      <c r="H750" s="47">
        <f>VLOOKUP($A750,'[3]Master From ECAP'!$A:$AJ,8,FALSE)</f>
        <v>100</v>
      </c>
      <c r="I750" s="47">
        <f>VLOOKUP($A750,'[3]Master From ECAP'!$A:$AJ,9,FALSE)</f>
        <v>0</v>
      </c>
      <c r="J750" s="47">
        <f>VLOOKUP($A750,'[3]Master From ECAP'!$A:$AJ,10,FALSE)</f>
        <v>3811.159146</v>
      </c>
      <c r="K750" s="47" t="str">
        <f>VLOOKUP($A750,'[3]Master From ECAP'!$A:$AJ,11,FALSE)</f>
        <v>kWh</v>
      </c>
      <c r="L750" s="47">
        <f>VLOOKUP($A750,'[3]Master From ECAP'!$A:$AJ,12,FALSE)</f>
        <v>0</v>
      </c>
      <c r="M750" s="47" t="s">
        <v>46</v>
      </c>
      <c r="AF750" s="48">
        <f>VLOOKUP($A750,'[3]Calculated Master'!$A:$P,13,FALSE)</f>
        <v>152.44636584</v>
      </c>
      <c r="AG750" s="49">
        <f>IF(F750&gt;0,VLOOKUP($A750,'[3]Calculated Master'!$A:$P,14,FALSE),"")</f>
        <v>2.1716097013275069</v>
      </c>
      <c r="AH750" s="49" t="str">
        <f>IF(I750&gt;0,VLOOKUP($A750,'[3]Calculated Master'!$A:$P,15,FALSE),"")</f>
        <v/>
      </c>
      <c r="AI750" s="47" t="str">
        <f>VLOOKUP($A750,'[3]Master From ECAP'!$A:$AJ,35,FALSE)</f>
        <v>PPP</v>
      </c>
      <c r="AJ750" s="47" t="str">
        <f>VLOOKUP($A750,'[3]Master From ECAP'!$A:$AJ,36,FALSE)</f>
        <v>Outdoor Recreational Facilities</v>
      </c>
    </row>
    <row r="751" spans="1:36" ht="15">
      <c r="A751" s="46" t="s">
        <v>794</v>
      </c>
      <c r="B751" s="47" t="str">
        <f>VLOOKUP(VLOOKUP(A751,'[3]Calculated Master'!A:Z,2,FALSE),'[3]Conversion Factors'!A:C,2,FALSE)</f>
        <v>Other</v>
      </c>
      <c r="C751" s="47" t="str">
        <f>VLOOKUP($A751,'[3]Master From ECAP'!$A:$AJ,3,FALSE)</f>
        <v>318 Cherry St</v>
      </c>
      <c r="D751" s="47" t="str">
        <f>VLOOKUP($A751,'[3]Master From ECAP'!$A:$AJ,4,FALSE)</f>
        <v>Toronto</v>
      </c>
      <c r="E751" s="47" t="str">
        <f>VLOOKUP($A751,'[3]Master From ECAP'!$A:$AJ,5,FALSE)</f>
        <v>M5A 2E0</v>
      </c>
      <c r="F751" s="47">
        <f>VLOOKUP($A751,'[3]Master From ECAP'!$A:$AJ,6,FALSE)</f>
        <v>3</v>
      </c>
      <c r="G751" s="47" t="s">
        <v>53</v>
      </c>
      <c r="H751" s="47">
        <f>VLOOKUP($A751,'[3]Master From ECAP'!$A:$AJ,8,FALSE)</f>
        <v>100</v>
      </c>
      <c r="I751" s="47">
        <f>VLOOKUP($A751,'[3]Master From ECAP'!$A:$AJ,9,FALSE)</f>
        <v>0</v>
      </c>
      <c r="J751" s="47">
        <f>VLOOKUP($A751,'[3]Master From ECAP'!$A:$AJ,10,FALSE)</f>
        <v>31343.97221</v>
      </c>
      <c r="K751" s="47" t="str">
        <f>VLOOKUP($A751,'[3]Master From ECAP'!$A:$AJ,11,FALSE)</f>
        <v>kWh</v>
      </c>
      <c r="L751" s="47">
        <f>VLOOKUP($A751,'[3]Master From ECAP'!$A:$AJ,12,FALSE)</f>
        <v>0</v>
      </c>
      <c r="M751" s="47" t="s">
        <v>46</v>
      </c>
      <c r="AF751" s="48">
        <f>VLOOKUP($A751,'[3]Calculated Master'!$A:$P,13,FALSE)</f>
        <v>1253.7588883999999</v>
      </c>
      <c r="AG751" s="49">
        <f>IF(F751&gt;0,VLOOKUP($A751,'[3]Calculated Master'!$A:$P,14,FALSE),"")</f>
        <v>10448.034269961403</v>
      </c>
      <c r="AH751" s="49" t="str">
        <f>IF(I751&gt;0,VLOOKUP($A751,'[3]Calculated Master'!$A:$P,15,FALSE),"")</f>
        <v/>
      </c>
      <c r="AI751" s="47" t="str">
        <f>VLOOKUP($A751,'[3]Master From ECAP'!$A:$AJ,35,FALSE)</f>
        <v>PSSP</v>
      </c>
      <c r="AJ751" s="47" t="str">
        <f>VLOOKUP($A751,'[3]Master From ECAP'!$A:$AJ,36,FALSE)</f>
        <v>Outdoor Recreational Facilities</v>
      </c>
    </row>
    <row r="752" spans="1:36" ht="15">
      <c r="A752" s="46" t="s">
        <v>795</v>
      </c>
      <c r="B752" s="47" t="str">
        <f>VLOOKUP(VLOOKUP(A752,'[3]Calculated Master'!A:Z,2,FALSE),'[3]Conversion Factors'!A:C,2,FALSE)</f>
        <v>Other</v>
      </c>
      <c r="C752" s="47" t="str">
        <f>VLOOKUP($A752,'[3]Master From ECAP'!$A:$AJ,3,FALSE)</f>
        <v>3 Poplar Plains Rd</v>
      </c>
      <c r="D752" s="47" t="str">
        <f>VLOOKUP($A752,'[3]Master From ECAP'!$A:$AJ,4,FALSE)</f>
        <v>Toronto</v>
      </c>
      <c r="E752" s="47" t="str">
        <f>VLOOKUP($A752,'[3]Master From ECAP'!$A:$AJ,5,FALSE)</f>
        <v>M4V 2M7</v>
      </c>
      <c r="F752" s="47">
        <f>VLOOKUP($A752,'[3]Master From ECAP'!$A:$AJ,6,FALSE)</f>
        <v>30623</v>
      </c>
      <c r="G752" s="47" t="s">
        <v>53</v>
      </c>
      <c r="H752" s="47">
        <f>VLOOKUP($A752,'[3]Master From ECAP'!$A:$AJ,8,FALSE)</f>
        <v>100</v>
      </c>
      <c r="I752" s="47">
        <f>VLOOKUP($A752,'[3]Master From ECAP'!$A:$AJ,9,FALSE)</f>
        <v>0</v>
      </c>
      <c r="J752" s="47">
        <f>VLOOKUP($A752,'[3]Master From ECAP'!$A:$AJ,10,FALSE)</f>
        <v>1363.4003539999999</v>
      </c>
      <c r="K752" s="47" t="str">
        <f>VLOOKUP($A752,'[3]Master From ECAP'!$A:$AJ,11,FALSE)</f>
        <v>kWh</v>
      </c>
      <c r="L752" s="47">
        <f>VLOOKUP($A752,'[3]Master From ECAP'!$A:$AJ,12,FALSE)</f>
        <v>0</v>
      </c>
      <c r="M752" s="47" t="s">
        <v>46</v>
      </c>
      <c r="AF752" s="48">
        <f>VLOOKUP($A752,'[3]Calculated Master'!$A:$P,13,FALSE)</f>
        <v>54.536014159999993</v>
      </c>
      <c r="AG752" s="49">
        <f>IF(F752&gt;0,VLOOKUP($A752,'[3]Calculated Master'!$A:$P,14,FALSE),"")</f>
        <v>4.4522288307311766E-2</v>
      </c>
      <c r="AH752" s="49" t="str">
        <f>IF(I752&gt;0,VLOOKUP($A752,'[3]Calculated Master'!$A:$P,15,FALSE),"")</f>
        <v/>
      </c>
      <c r="AI752" s="47" t="str">
        <f>VLOOKUP($A752,'[3]Master From ECAP'!$A:$AJ,35,FALSE)</f>
        <v>POPL</v>
      </c>
      <c r="AJ752" s="47" t="str">
        <f>VLOOKUP($A752,'[3]Master From ECAP'!$A:$AJ,36,FALSE)</f>
        <v>Outdoor Recreational Facilities</v>
      </c>
    </row>
    <row r="753" spans="1:36" ht="15">
      <c r="A753" s="46" t="s">
        <v>796</v>
      </c>
      <c r="B753" s="47" t="str">
        <f>VLOOKUP(VLOOKUP(A753,'[3]Calculated Master'!A:Z,2,FALSE),'[3]Conversion Factors'!A:C,2,FALSE)</f>
        <v>Other</v>
      </c>
      <c r="C753" s="47" t="str">
        <f>VLOOKUP($A753,'[3]Master From ECAP'!$A:$AJ,3,FALSE)</f>
        <v>76 Maberley Cres</v>
      </c>
      <c r="D753" s="47" t="str">
        <f>VLOOKUP($A753,'[3]Master From ECAP'!$A:$AJ,4,FALSE)</f>
        <v>Scarborough</v>
      </c>
      <c r="E753" s="47" t="str">
        <f>VLOOKUP($A753,'[3]Master From ECAP'!$A:$AJ,5,FALSE)</f>
        <v>M1C 3K8</v>
      </c>
      <c r="F753" s="47">
        <f>VLOOKUP($A753,'[3]Master From ECAP'!$A:$AJ,6,FALSE)</f>
        <v>1</v>
      </c>
      <c r="G753" s="47" t="s">
        <v>53</v>
      </c>
      <c r="H753" s="47">
        <f>VLOOKUP($A753,'[3]Master From ECAP'!$A:$AJ,8,FALSE)</f>
        <v>168</v>
      </c>
      <c r="I753" s="47">
        <f>VLOOKUP($A753,'[3]Master From ECAP'!$A:$AJ,9,FALSE)</f>
        <v>0</v>
      </c>
      <c r="J753" s="47">
        <f>VLOOKUP($A753,'[3]Master From ECAP'!$A:$AJ,10,FALSE)</f>
        <v>1221.831263</v>
      </c>
      <c r="K753" s="47" t="str">
        <f>VLOOKUP($A753,'[3]Master From ECAP'!$A:$AJ,11,FALSE)</f>
        <v>kWh</v>
      </c>
      <c r="L753" s="47">
        <f>VLOOKUP($A753,'[3]Master From ECAP'!$A:$AJ,12,FALSE)</f>
        <v>0</v>
      </c>
      <c r="M753" s="47" t="s">
        <v>46</v>
      </c>
      <c r="AF753" s="48">
        <f>VLOOKUP($A753,'[3]Calculated Master'!$A:$P,13,FALSE)</f>
        <v>48.873250519999999</v>
      </c>
      <c r="AG753" s="49">
        <f>IF(F753&gt;0,VLOOKUP($A753,'[3]Calculated Master'!$A:$P,14,FALSE),"")</f>
        <v>1221.8363539635959</v>
      </c>
      <c r="AH753" s="49" t="str">
        <f>IF(I753&gt;0,VLOOKUP($A753,'[3]Calculated Master'!$A:$P,15,FALSE),"")</f>
        <v/>
      </c>
      <c r="AI753" s="47" t="str">
        <f>VLOOKUP($A753,'[3]Master From ECAP'!$A:$AJ,35,FALSE)</f>
        <v>PORTUNION</v>
      </c>
      <c r="AJ753" s="47" t="str">
        <f>VLOOKUP($A753,'[3]Master From ECAP'!$A:$AJ,36,FALSE)</f>
        <v>Outdoor Recreational Facilities</v>
      </c>
    </row>
    <row r="754" spans="1:36" ht="15">
      <c r="A754" s="46" t="s">
        <v>797</v>
      </c>
      <c r="B754" s="47" t="str">
        <f>VLOOKUP(VLOOKUP(A754,'[3]Calculated Master'!A:Z,2,FALSE),'[3]Conversion Factors'!A:C,2,FALSE)</f>
        <v>Other</v>
      </c>
      <c r="C754" s="47" t="str">
        <f>VLOOKUP($A754,'[3]Master From ECAP'!$A:$AJ,3,FALSE)</f>
        <v>105 Bridgend St</v>
      </c>
      <c r="D754" s="47" t="str">
        <f>VLOOKUP($A754,'[3]Master From ECAP'!$A:$AJ,4,FALSE)</f>
        <v>Scarborough</v>
      </c>
      <c r="E754" s="47" t="str">
        <f>VLOOKUP($A754,'[3]Master From ECAP'!$A:$AJ,5,FALSE)</f>
        <v>M1C 5G5</v>
      </c>
      <c r="F754" s="47">
        <f>VLOOKUP($A754,'[3]Master From ECAP'!$A:$AJ,6,FALSE)</f>
        <v>15300</v>
      </c>
      <c r="G754" s="47" t="s">
        <v>53</v>
      </c>
      <c r="H754" s="47">
        <f>VLOOKUP($A754,'[3]Master From ECAP'!$A:$AJ,8,FALSE)</f>
        <v>100</v>
      </c>
      <c r="I754" s="47">
        <f>VLOOKUP($A754,'[3]Master From ECAP'!$A:$AJ,9,FALSE)</f>
        <v>0</v>
      </c>
      <c r="J754" s="47">
        <f>VLOOKUP($A754,'[3]Master From ECAP'!$A:$AJ,10,FALSE)</f>
        <v>27759.130544</v>
      </c>
      <c r="K754" s="47" t="str">
        <f>VLOOKUP($A754,'[3]Master From ECAP'!$A:$AJ,11,FALSE)</f>
        <v>kWh</v>
      </c>
      <c r="L754" s="47">
        <f>VLOOKUP($A754,'[3]Master From ECAP'!$A:$AJ,12,FALSE)</f>
        <v>0</v>
      </c>
      <c r="M754" s="47" t="s">
        <v>46</v>
      </c>
      <c r="AF754" s="48">
        <f>VLOOKUP($A754,'[3]Calculated Master'!$A:$P,13,FALSE)</f>
        <v>1110.3652217599999</v>
      </c>
      <c r="AG754" s="49">
        <f>IF(F754&gt;0,VLOOKUP($A754,'[3]Calculated Master'!$A:$P,14,FALSE),"")</f>
        <v>1.8143298174538518</v>
      </c>
      <c r="AH754" s="49" t="str">
        <f>IF(I754&gt;0,VLOOKUP($A754,'[3]Calculated Master'!$A:$P,15,FALSE),"")</f>
        <v/>
      </c>
      <c r="AI754" s="47" t="str">
        <f>VLOOKUP($A754,'[3]Master From ECAP'!$A:$AJ,35,FALSE)</f>
        <v>7PORTU</v>
      </c>
      <c r="AJ754" s="47" t="str">
        <f>VLOOKUP($A754,'[3]Master From ECAP'!$A:$AJ,36,FALSE)</f>
        <v>Outdoor Recreational Facilities</v>
      </c>
    </row>
    <row r="755" spans="1:36" ht="15">
      <c r="A755" s="46" t="s">
        <v>798</v>
      </c>
      <c r="B755" s="47" t="str">
        <f>VLOOKUP(VLOOKUP(A755,'[3]Calculated Master'!A:Z,2,FALSE),'[3]Conversion Factors'!A:C,2,FALSE)</f>
        <v>Other</v>
      </c>
      <c r="C755" s="47" t="str">
        <f>VLOOKUP($A755,'[3]Master From ECAP'!$A:$AJ,3,FALSE)</f>
        <v>70 Prairie Dr</v>
      </c>
      <c r="D755" s="47" t="str">
        <f>VLOOKUP($A755,'[3]Master From ECAP'!$A:$AJ,4,FALSE)</f>
        <v>Scarborough</v>
      </c>
      <c r="E755" s="47" t="str">
        <f>VLOOKUP($A755,'[3]Master From ECAP'!$A:$AJ,5,FALSE)</f>
        <v>M1L 1L3</v>
      </c>
      <c r="F755" s="47">
        <f>VLOOKUP($A755,'[3]Master From ECAP'!$A:$AJ,6,FALSE)</f>
        <v>144182</v>
      </c>
      <c r="G755" s="47" t="s">
        <v>53</v>
      </c>
      <c r="H755" s="47">
        <f>VLOOKUP($A755,'[3]Master From ECAP'!$A:$AJ,8,FALSE)</f>
        <v>100</v>
      </c>
      <c r="I755" s="47">
        <f>VLOOKUP($A755,'[3]Master From ECAP'!$A:$AJ,9,FALSE)</f>
        <v>0</v>
      </c>
      <c r="J755" s="47">
        <f>VLOOKUP($A755,'[3]Master From ECAP'!$A:$AJ,10,FALSE)</f>
        <v>4239.362607</v>
      </c>
      <c r="K755" s="47" t="str">
        <f>VLOOKUP($A755,'[3]Master From ECAP'!$A:$AJ,11,FALSE)</f>
        <v>kWh</v>
      </c>
      <c r="L755" s="47">
        <f>VLOOKUP($A755,'[3]Master From ECAP'!$A:$AJ,12,FALSE)</f>
        <v>0</v>
      </c>
      <c r="M755" s="47" t="s">
        <v>46</v>
      </c>
      <c r="AF755" s="48">
        <f>VLOOKUP($A755,'[3]Calculated Master'!$A:$P,13,FALSE)</f>
        <v>169.57450428000001</v>
      </c>
      <c r="AG755" s="49">
        <f>IF(F755&gt;0,VLOOKUP($A755,'[3]Calculated Master'!$A:$P,14,FALSE),"")</f>
        <v>2.9402978672863896E-2</v>
      </c>
      <c r="AH755" s="49" t="str">
        <f>IF(I755&gt;0,VLOOKUP($A755,'[3]Calculated Master'!$A:$P,15,FALSE),"")</f>
        <v/>
      </c>
      <c r="AI755" s="47" t="str">
        <f>VLOOKUP($A755,'[3]Master From ECAP'!$A:$AJ,35,FALSE)</f>
        <v>PDP</v>
      </c>
      <c r="AJ755" s="47" t="str">
        <f>VLOOKUP($A755,'[3]Master From ECAP'!$A:$AJ,36,FALSE)</f>
        <v>Outdoor Recreational Facilities</v>
      </c>
    </row>
    <row r="756" spans="1:36" ht="15">
      <c r="A756" s="46" t="s">
        <v>799</v>
      </c>
      <c r="B756" s="47" t="str">
        <f>VLOOKUP(VLOOKUP(A756,'[3]Calculated Master'!A:Z,2,FALSE),'[3]Conversion Factors'!A:C,2,FALSE)</f>
        <v>Other</v>
      </c>
      <c r="C756" s="47" t="str">
        <f>VLOOKUP($A756,'[3]Master From ECAP'!$A:$AJ,3,FALSE)</f>
        <v>50 Pricefield Rd</v>
      </c>
      <c r="D756" s="47" t="str">
        <f>VLOOKUP($A756,'[3]Master From ECAP'!$A:$AJ,4,FALSE)</f>
        <v>Toronto</v>
      </c>
      <c r="E756" s="47" t="str">
        <f>VLOOKUP($A756,'[3]Master From ECAP'!$A:$AJ,5,FALSE)</f>
        <v>M4W 1Z9</v>
      </c>
      <c r="F756" s="47">
        <f>VLOOKUP($A756,'[3]Master From ECAP'!$A:$AJ,6,FALSE)</f>
        <v>82107</v>
      </c>
      <c r="G756" s="47" t="s">
        <v>53</v>
      </c>
      <c r="H756" s="47">
        <f>VLOOKUP($A756,'[3]Master From ECAP'!$A:$AJ,8,FALSE)</f>
        <v>100</v>
      </c>
      <c r="I756" s="47">
        <f>VLOOKUP($A756,'[3]Master From ECAP'!$A:$AJ,9,FALSE)</f>
        <v>0</v>
      </c>
      <c r="J756" s="47">
        <f>VLOOKUP($A756,'[3]Master From ECAP'!$A:$AJ,10,FALSE)</f>
        <v>9766.2876759999999</v>
      </c>
      <c r="K756" s="47" t="str">
        <f>VLOOKUP($A756,'[3]Master From ECAP'!$A:$AJ,11,FALSE)</f>
        <v>kWh</v>
      </c>
      <c r="L756" s="47">
        <f>VLOOKUP($A756,'[3]Master From ECAP'!$A:$AJ,12,FALSE)</f>
        <v>0</v>
      </c>
      <c r="M756" s="47" t="s">
        <v>46</v>
      </c>
      <c r="AF756" s="48">
        <f>VLOOKUP($A756,'[3]Calculated Master'!$A:$P,13,FALSE)</f>
        <v>390.65150704000001</v>
      </c>
      <c r="AG756" s="49">
        <f>IF(F756&gt;0,VLOOKUP($A756,'[3]Calculated Master'!$A:$P,14,FALSE),"")</f>
        <v>0.11894635498636313</v>
      </c>
      <c r="AH756" s="49" t="str">
        <f>IF(I756&gt;0,VLOOKUP($A756,'[3]Calculated Master'!$A:$P,15,FALSE),"")</f>
        <v/>
      </c>
      <c r="AI756" s="47" t="str">
        <f>VLOOKUP($A756,'[3]Master From ECAP'!$A:$AJ,35,FALSE)</f>
        <v>50PICE</v>
      </c>
      <c r="AJ756" s="47" t="str">
        <f>VLOOKUP($A756,'[3]Master From ECAP'!$A:$AJ,36,FALSE)</f>
        <v>Outdoor Recreational Facilities</v>
      </c>
    </row>
    <row r="757" spans="1:36" ht="15">
      <c r="A757" s="46" t="s">
        <v>800</v>
      </c>
      <c r="B757" s="47" t="str">
        <f>VLOOKUP(VLOOKUP(A757,'[3]Calculated Master'!A:Z,2,FALSE),'[3]Conversion Factors'!A:C,2,FALSE)</f>
        <v>Other</v>
      </c>
      <c r="C757" s="47" t="str">
        <f>VLOOKUP($A757,'[3]Master From ECAP'!$A:$AJ,3,FALSE)</f>
        <v>1 Third St</v>
      </c>
      <c r="D757" s="47" t="str">
        <f>VLOOKUP($A757,'[3]Master From ECAP'!$A:$AJ,4,FALSE)</f>
        <v>Etobicoke</v>
      </c>
      <c r="E757" s="47" t="str">
        <f>VLOOKUP($A757,'[3]Master From ECAP'!$A:$AJ,5,FALSE)</f>
        <v>M8V 2X5</v>
      </c>
      <c r="F757" s="47">
        <f>VLOOKUP($A757,'[3]Master From ECAP'!$A:$AJ,6,FALSE)</f>
        <v>1970</v>
      </c>
      <c r="G757" s="47" t="s">
        <v>53</v>
      </c>
      <c r="H757" s="47">
        <f>VLOOKUP($A757,'[3]Master From ECAP'!$A:$AJ,8,FALSE)</f>
        <v>100</v>
      </c>
      <c r="I757" s="47">
        <f>VLOOKUP($A757,'[3]Master From ECAP'!$A:$AJ,9,FALSE)</f>
        <v>0</v>
      </c>
      <c r="J757" s="47">
        <f>VLOOKUP($A757,'[3]Master From ECAP'!$A:$AJ,10,FALSE)</f>
        <v>124784.249855</v>
      </c>
      <c r="K757" s="47" t="str">
        <f>VLOOKUP($A757,'[3]Master From ECAP'!$A:$AJ,11,FALSE)</f>
        <v>kWh</v>
      </c>
      <c r="L757" s="47">
        <f>VLOOKUP($A757,'[3]Master From ECAP'!$A:$AJ,12,FALSE)</f>
        <v>9168.7920159999994</v>
      </c>
      <c r="M757" s="47" t="s">
        <v>46</v>
      </c>
      <c r="AF757" s="48">
        <f>VLOOKUP($A757,'[3]Calculated Master'!$A:$P,13,FALSE)</f>
        <v>22409.232499075042</v>
      </c>
      <c r="AG757" s="49">
        <f>IF(F757&gt;0,VLOOKUP($A757,'[3]Calculated Master'!$A:$P,14,FALSE),"")</f>
        <v>112.47583575674128</v>
      </c>
      <c r="AH757" s="49" t="str">
        <f>IF(I757&gt;0,VLOOKUP($A757,'[3]Calculated Master'!$A:$P,15,FALSE),"")</f>
        <v/>
      </c>
      <c r="AI757" s="47" t="str">
        <f>VLOOKUP($A757,'[3]Master From ECAP'!$A:$AJ,35,FALSE)</f>
        <v>PRINR</v>
      </c>
      <c r="AJ757" s="47" t="str">
        <f>VLOOKUP($A757,'[3]Master From ECAP'!$A:$AJ,36,FALSE)</f>
        <v>Outdoor Recreational Facilities</v>
      </c>
    </row>
    <row r="758" spans="1:36" ht="15">
      <c r="A758" s="46" t="s">
        <v>801</v>
      </c>
      <c r="B758" s="47" t="str">
        <f>VLOOKUP(VLOOKUP(A758,'[3]Calculated Master'!A:Z,2,FALSE),'[3]Conversion Factors'!A:C,2,FALSE)</f>
        <v>Other</v>
      </c>
      <c r="C758" s="47" t="str">
        <f>VLOOKUP($A758,'[3]Master From ECAP'!$A:$AJ,3,FALSE)</f>
        <v>212 Doris</v>
      </c>
      <c r="D758" s="47" t="str">
        <f>VLOOKUP($A758,'[3]Master From ECAP'!$A:$AJ,4,FALSE)</f>
        <v>North York</v>
      </c>
      <c r="E758" s="47" t="str">
        <f>VLOOKUP($A758,'[3]Master From ECAP'!$A:$AJ,5,FALSE)</f>
        <v>M3N 2N2</v>
      </c>
      <c r="F758" s="47">
        <f>VLOOKUP($A758,'[3]Master From ECAP'!$A:$AJ,6,FALSE)</f>
        <v>36726</v>
      </c>
      <c r="G758" s="47" t="s">
        <v>53</v>
      </c>
      <c r="H758" s="47">
        <f>VLOOKUP($A758,'[3]Master From ECAP'!$A:$AJ,8,FALSE)</f>
        <v>100</v>
      </c>
      <c r="I758" s="47">
        <f>VLOOKUP($A758,'[3]Master From ECAP'!$A:$AJ,9,FALSE)</f>
        <v>0</v>
      </c>
      <c r="J758" s="47">
        <f>VLOOKUP($A758,'[3]Master From ECAP'!$A:$AJ,10,FALSE)</f>
        <v>14239.232686000001</v>
      </c>
      <c r="K758" s="47" t="str">
        <f>VLOOKUP($A758,'[3]Master From ECAP'!$A:$AJ,11,FALSE)</f>
        <v>kWh</v>
      </c>
      <c r="L758" s="47">
        <f>VLOOKUP($A758,'[3]Master From ECAP'!$A:$AJ,12,FALSE)</f>
        <v>0</v>
      </c>
      <c r="M758" s="47" t="s">
        <v>46</v>
      </c>
      <c r="AF758" s="48">
        <f>VLOOKUP($A758,'[3]Calculated Master'!$A:$P,13,FALSE)</f>
        <v>569.5693074400001</v>
      </c>
      <c r="AG758" s="49">
        <f>IF(F758&gt;0,VLOOKUP($A758,'[3]Calculated Master'!$A:$P,14,FALSE),"")</f>
        <v>0.38771693122409717</v>
      </c>
      <c r="AH758" s="49" t="str">
        <f>IF(I758&gt;0,VLOOKUP($A758,'[3]Calculated Master'!$A:$P,15,FALSE),"")</f>
        <v/>
      </c>
      <c r="AI758" s="47" t="str">
        <f>VLOOKUP($A758,'[3]Master From ECAP'!$A:$AJ,35,FALSE)</f>
        <v>PRINCP</v>
      </c>
      <c r="AJ758" s="47" t="str">
        <f>VLOOKUP($A758,'[3]Master From ECAP'!$A:$AJ,36,FALSE)</f>
        <v>Outdoor Recreational Facilities</v>
      </c>
    </row>
    <row r="759" spans="1:36" ht="15">
      <c r="A759" s="46" t="s">
        <v>802</v>
      </c>
      <c r="B759" s="47" t="str">
        <f>VLOOKUP(VLOOKUP(A759,'[3]Calculated Master'!A:Z,2,FALSE),'[3]Conversion Factors'!A:C,2,FALSE)</f>
        <v>Other</v>
      </c>
      <c r="C759" s="47" t="str">
        <f>VLOOKUP($A759,'[3]Master From ECAP'!$A:$AJ,3,FALSE)</f>
        <v>0 Queen's Park</v>
      </c>
      <c r="D759" s="47" t="str">
        <f>VLOOKUP($A759,'[3]Master From ECAP'!$A:$AJ,4,FALSE)</f>
        <v>Toronto</v>
      </c>
      <c r="E759" s="47" t="str">
        <f>VLOOKUP($A759,'[3]Master From ECAP'!$A:$AJ,5,FALSE)</f>
        <v>M5S 2C3</v>
      </c>
      <c r="F759" s="47">
        <f>VLOOKUP($A759,'[3]Master From ECAP'!$A:$AJ,6,FALSE)</f>
        <v>1</v>
      </c>
      <c r="G759" s="47" t="s">
        <v>53</v>
      </c>
      <c r="H759" s="47">
        <f>VLOOKUP($A759,'[3]Master From ECAP'!$A:$AJ,8,FALSE)</f>
        <v>100</v>
      </c>
      <c r="I759" s="47">
        <f>VLOOKUP($A759,'[3]Master From ECAP'!$A:$AJ,9,FALSE)</f>
        <v>0</v>
      </c>
      <c r="J759" s="47">
        <f>VLOOKUP($A759,'[3]Master From ECAP'!$A:$AJ,10,FALSE)</f>
        <v>24684.504000000001</v>
      </c>
      <c r="K759" s="47" t="str">
        <f>VLOOKUP($A759,'[3]Master From ECAP'!$A:$AJ,11,FALSE)</f>
        <v>kWh</v>
      </c>
      <c r="L759" s="47">
        <f>VLOOKUP($A759,'[3]Master From ECAP'!$A:$AJ,12,FALSE)</f>
        <v>0</v>
      </c>
      <c r="M759" s="47" t="s">
        <v>46</v>
      </c>
      <c r="AF759" s="48">
        <f>VLOOKUP($A759,'[3]Calculated Master'!$A:$P,13,FALSE)</f>
        <v>987.38016000000005</v>
      </c>
      <c r="AG759" s="49">
        <f>IF(F759&gt;0,VLOOKUP($A759,'[3]Calculated Master'!$A:$P,14,FALSE),"")</f>
        <v>24684.606852099998</v>
      </c>
      <c r="AH759" s="49" t="str">
        <f>IF(I759&gt;0,VLOOKUP($A759,'[3]Calculated Master'!$A:$P,15,FALSE),"")</f>
        <v/>
      </c>
      <c r="AI759" s="47" t="str">
        <f>VLOOKUP($A759,'[3]Master From ECAP'!$A:$AJ,35,FALSE)</f>
        <v>QUEENSP</v>
      </c>
      <c r="AJ759" s="47" t="str">
        <f>VLOOKUP($A759,'[3]Master From ECAP'!$A:$AJ,36,FALSE)</f>
        <v>Outdoor Recreational Facilities</v>
      </c>
    </row>
    <row r="760" spans="1:36" ht="15">
      <c r="A760" s="46" t="s">
        <v>803</v>
      </c>
      <c r="B760" s="47" t="str">
        <f>VLOOKUP(VLOOKUP(A760,'[3]Calculated Master'!A:Z,2,FALSE),'[3]Conversion Factors'!A:C,2,FALSE)</f>
        <v>Other</v>
      </c>
      <c r="C760" s="47" t="str">
        <f>VLOOKUP($A760,'[3]Master From ECAP'!$A:$AJ,3,FALSE)</f>
        <v>8 AVON PARK</v>
      </c>
      <c r="D760" s="47" t="str">
        <f>VLOOKUP($A760,'[3]Master From ECAP'!$A:$AJ,4,FALSE)</f>
        <v>Toronto</v>
      </c>
      <c r="E760" s="47" t="str">
        <f>VLOOKUP($A760,'[3]Master From ECAP'!$A:$AJ,5,FALSE)</f>
        <v>M6N 3W7</v>
      </c>
      <c r="F760" s="47">
        <f>VLOOKUP($A760,'[3]Master From ECAP'!$A:$AJ,6,FALSE)</f>
        <v>338072</v>
      </c>
      <c r="G760" s="47" t="s">
        <v>53</v>
      </c>
      <c r="H760" s="47">
        <f>VLOOKUP($A760,'[3]Master From ECAP'!$A:$AJ,8,FALSE)</f>
        <v>100</v>
      </c>
      <c r="I760" s="47">
        <f>VLOOKUP($A760,'[3]Master From ECAP'!$A:$AJ,9,FALSE)</f>
        <v>0</v>
      </c>
      <c r="J760" s="47">
        <f>VLOOKUP($A760,'[3]Master From ECAP'!$A:$AJ,10,FALSE)</f>
        <v>46878.599644999995</v>
      </c>
      <c r="K760" s="47" t="str">
        <f>VLOOKUP($A760,'[3]Master From ECAP'!$A:$AJ,11,FALSE)</f>
        <v>kWh</v>
      </c>
      <c r="L760" s="47">
        <f>VLOOKUP($A760,'[3]Master From ECAP'!$A:$AJ,12,FALSE)</f>
        <v>0</v>
      </c>
      <c r="M760" s="47" t="s">
        <v>46</v>
      </c>
      <c r="AF760" s="48">
        <f>VLOOKUP($A760,'[3]Calculated Master'!$A:$P,13,FALSE)</f>
        <v>1875.1439857999999</v>
      </c>
      <c r="AG760" s="49">
        <f>IF(F760&gt;0,VLOOKUP($A760,'[3]Calculated Master'!$A:$P,14,FALSE),"")</f>
        <v>0.13866512154954716</v>
      </c>
      <c r="AH760" s="49" t="str">
        <f>IF(I760&gt;0,VLOOKUP($A760,'[3]Calculated Master'!$A:$P,15,FALSE),"")</f>
        <v/>
      </c>
      <c r="AI760" s="47" t="str">
        <f>VLOOKUP($A760,'[3]Master From ECAP'!$A:$AJ,35,FALSE)</f>
        <v>8AVONPARK</v>
      </c>
      <c r="AJ760" s="47" t="str">
        <f>VLOOKUP($A760,'[3]Master From ECAP'!$A:$AJ,36,FALSE)</f>
        <v>Outdoor Recreational Facilities</v>
      </c>
    </row>
    <row r="761" spans="1:36" ht="15">
      <c r="A761" s="46" t="s">
        <v>804</v>
      </c>
      <c r="B761" s="47" t="str">
        <f>VLOOKUP(VLOOKUP(A761,'[3]Calculated Master'!A:Z,2,FALSE),'[3]Conversion Factors'!A:C,2,FALSE)</f>
        <v>Other</v>
      </c>
      <c r="C761" s="47" t="str">
        <f>VLOOKUP($A761,'[3]Master From ECAP'!$A:$AJ,3,FALSE)</f>
        <v>8 Avon Park Dr</v>
      </c>
      <c r="D761" s="47" t="str">
        <f>VLOOKUP($A761,'[3]Master From ECAP'!$A:$AJ,4,FALSE)</f>
        <v>Etobicoke</v>
      </c>
      <c r="E761" s="47" t="str">
        <f>VLOOKUP($A761,'[3]Master From ECAP'!$A:$AJ,5,FALSE)</f>
        <v>M8Z 3X3</v>
      </c>
      <c r="F761" s="47">
        <f>VLOOKUP($A761,'[3]Master From ECAP'!$A:$AJ,6,FALSE)</f>
        <v>1603</v>
      </c>
      <c r="G761" s="47" t="s">
        <v>53</v>
      </c>
      <c r="H761" s="47">
        <f>VLOOKUP($A761,'[3]Master From ECAP'!$A:$AJ,8,FALSE)</f>
        <v>100</v>
      </c>
      <c r="I761" s="47">
        <f>VLOOKUP($A761,'[3]Master From ECAP'!$A:$AJ,9,FALSE)</f>
        <v>0</v>
      </c>
      <c r="J761" s="47">
        <f>VLOOKUP($A761,'[3]Master From ECAP'!$A:$AJ,10,FALSE)</f>
        <v>7337.6209669999998</v>
      </c>
      <c r="K761" s="47" t="str">
        <f>VLOOKUP($A761,'[3]Master From ECAP'!$A:$AJ,11,FALSE)</f>
        <v>kWh</v>
      </c>
      <c r="L761" s="47">
        <f>VLOOKUP($A761,'[3]Master From ECAP'!$A:$AJ,12,FALSE)</f>
        <v>3866.7574399999999</v>
      </c>
      <c r="M761" s="47" t="s">
        <v>46</v>
      </c>
      <c r="AF761" s="48">
        <f>VLOOKUP($A761,'[3]Calculated Master'!$A:$P,13,FALSE)</f>
        <v>7639.1452798736</v>
      </c>
      <c r="AG761" s="49">
        <f>IF(F761&gt;0,VLOOKUP($A761,'[3]Calculated Master'!$A:$P,14,FALSE),"")</f>
        <v>30.042442519352676</v>
      </c>
      <c r="AH761" s="49" t="str">
        <f>IF(I761&gt;0,VLOOKUP($A761,'[3]Calculated Master'!$A:$P,15,FALSE),"")</f>
        <v/>
      </c>
      <c r="AI761" s="47" t="str">
        <f>VLOOKUP($A761,'[3]Master From ECAP'!$A:$AJ,35,FALSE)</f>
        <v>QUEER</v>
      </c>
      <c r="AJ761" s="47" t="str">
        <f>VLOOKUP($A761,'[3]Master From ECAP'!$A:$AJ,36,FALSE)</f>
        <v>Outdoor Recreational Facilities</v>
      </c>
    </row>
    <row r="762" spans="1:36" ht="15">
      <c r="A762" s="46" t="s">
        <v>805</v>
      </c>
      <c r="B762" s="47" t="str">
        <f>VLOOKUP(VLOOKUP(A762,'[3]Calculated Master'!A:Z,2,FALSE),'[3]Conversion Factors'!A:C,2,FALSE)</f>
        <v>Other</v>
      </c>
      <c r="C762" s="47" t="str">
        <f>VLOOKUP($A762,'[3]Master From ECAP'!$A:$AJ,3,FALSE)</f>
        <v>1020 Yonge St</v>
      </c>
      <c r="D762" s="47" t="str">
        <f>VLOOKUP($A762,'[3]Master From ECAP'!$A:$AJ,4,FALSE)</f>
        <v>Toronto</v>
      </c>
      <c r="E762" s="47" t="str">
        <f>VLOOKUP($A762,'[3]Master From ECAP'!$A:$AJ,5,FALSE)</f>
        <v>M4W 2K1</v>
      </c>
      <c r="F762" s="47">
        <f>VLOOKUP($A762,'[3]Master From ECAP'!$A:$AJ,6,FALSE)</f>
        <v>3434</v>
      </c>
      <c r="G762" s="47" t="s">
        <v>53</v>
      </c>
      <c r="H762" s="47">
        <f>VLOOKUP($A762,'[3]Master From ECAP'!$A:$AJ,8,FALSE)</f>
        <v>100</v>
      </c>
      <c r="I762" s="47">
        <f>VLOOKUP($A762,'[3]Master From ECAP'!$A:$AJ,9,FALSE)</f>
        <v>0</v>
      </c>
      <c r="J762" s="47">
        <f>VLOOKUP($A762,'[3]Master From ECAP'!$A:$AJ,10,FALSE)</f>
        <v>389986.67636400001</v>
      </c>
      <c r="K762" s="47" t="str">
        <f>VLOOKUP($A762,'[3]Master From ECAP'!$A:$AJ,11,FALSE)</f>
        <v>kWh</v>
      </c>
      <c r="L762" s="47">
        <f>VLOOKUP($A762,'[3]Master From ECAP'!$A:$AJ,12,FALSE)</f>
        <v>5918.8018179999999</v>
      </c>
      <c r="M762" s="47" t="s">
        <v>46</v>
      </c>
      <c r="AF762" s="48">
        <f>VLOOKUP($A762,'[3]Calculated Master'!$A:$P,13,FALSE)</f>
        <v>26843.355680196422</v>
      </c>
      <c r="AG762" s="49">
        <f>IF(F762&gt;0,VLOOKUP($A762,'[3]Calculated Master'!$A:$P,14,FALSE),"")</f>
        <v>131.76225989568078</v>
      </c>
      <c r="AH762" s="49" t="str">
        <f>IF(I762&gt;0,VLOOKUP($A762,'[3]Calculated Master'!$A:$P,15,FALSE),"")</f>
        <v/>
      </c>
      <c r="AI762" s="47" t="str">
        <f>VLOOKUP($A762,'[3]Master From ECAP'!$A:$AJ,35,FALSE)</f>
        <v>RMDP</v>
      </c>
      <c r="AJ762" s="47" t="str">
        <f>VLOOKUP($A762,'[3]Master From ECAP'!$A:$AJ,36,FALSE)</f>
        <v>Outdoor Recreational Facilities</v>
      </c>
    </row>
    <row r="763" spans="1:36" ht="15">
      <c r="A763" s="46" t="s">
        <v>806</v>
      </c>
      <c r="B763" s="47" t="str">
        <f>VLOOKUP(VLOOKUP(A763,'[3]Calculated Master'!A:Z,2,FALSE),'[3]Conversion Factors'!A:C,2,FALSE)</f>
        <v>Other</v>
      </c>
      <c r="C763" s="47" t="str">
        <f>VLOOKUP($A763,'[3]Master From ECAP'!$A:$AJ,3,FALSE)</f>
        <v>290 Clendenan Av</v>
      </c>
      <c r="D763" s="47" t="str">
        <f>VLOOKUP($A763,'[3]Master From ECAP'!$A:$AJ,4,FALSE)</f>
        <v>Scarborough</v>
      </c>
      <c r="E763" s="47" t="str">
        <f>VLOOKUP($A763,'[3]Master From ECAP'!$A:$AJ,5,FALSE)</f>
        <v>M1P 4N7</v>
      </c>
      <c r="F763" s="47">
        <f>VLOOKUP($A763,'[3]Master From ECAP'!$A:$AJ,6,FALSE)</f>
        <v>194</v>
      </c>
      <c r="G763" s="47" t="s">
        <v>53</v>
      </c>
      <c r="H763" s="47">
        <f>VLOOKUP($A763,'[3]Master From ECAP'!$A:$AJ,8,FALSE)</f>
        <v>100</v>
      </c>
      <c r="I763" s="47">
        <f>VLOOKUP($A763,'[3]Master From ECAP'!$A:$AJ,9,FALSE)</f>
        <v>0</v>
      </c>
      <c r="J763" s="47">
        <f>VLOOKUP($A763,'[3]Master From ECAP'!$A:$AJ,10,FALSE)</f>
        <v>464.87844899999999</v>
      </c>
      <c r="K763" s="47" t="str">
        <f>VLOOKUP($A763,'[3]Master From ECAP'!$A:$AJ,11,FALSE)</f>
        <v>kWh</v>
      </c>
      <c r="L763" s="47">
        <f>VLOOKUP($A763,'[3]Master From ECAP'!$A:$AJ,12,FALSE)</f>
        <v>0</v>
      </c>
      <c r="M763" s="47" t="s">
        <v>46</v>
      </c>
      <c r="AF763" s="48">
        <f>VLOOKUP($A763,'[3]Calculated Master'!$A:$P,13,FALSE)</f>
        <v>18.595137959999999</v>
      </c>
      <c r="AG763" s="49">
        <f>IF(F763&gt;0,VLOOKUP($A763,'[3]Calculated Master'!$A:$P,14,FALSE),"")</f>
        <v>2.3962906494512244</v>
      </c>
      <c r="AH763" s="49" t="str">
        <f>IF(I763&gt;0,VLOOKUP($A763,'[3]Calculated Master'!$A:$P,15,FALSE),"")</f>
        <v/>
      </c>
      <c r="AI763" s="47" t="str">
        <f>VLOOKUP($A763,'[3]Master From ECAP'!$A:$AJ,35,FALSE)</f>
        <v>RVGD</v>
      </c>
      <c r="AJ763" s="47" t="str">
        <f>VLOOKUP($A763,'[3]Master From ECAP'!$A:$AJ,36,FALSE)</f>
        <v>Outdoor Recreational Facilities</v>
      </c>
    </row>
    <row r="764" spans="1:36" ht="15">
      <c r="A764" s="46" t="s">
        <v>807</v>
      </c>
      <c r="B764" s="47" t="str">
        <f>VLOOKUP(VLOOKUP(A764,'[3]Calculated Master'!A:Z,2,FALSE),'[3]Conversion Factors'!A:C,2,FALSE)</f>
        <v>Other</v>
      </c>
      <c r="C764" s="47" t="str">
        <f>VLOOKUP($A764,'[3]Master From ECAP'!$A:$AJ,3,FALSE)</f>
        <v>1A Rean Dr</v>
      </c>
      <c r="D764" s="47" t="str">
        <f>VLOOKUP($A764,'[3]Master From ECAP'!$A:$AJ,4,FALSE)</f>
        <v>North York</v>
      </c>
      <c r="E764" s="47" t="str">
        <f>VLOOKUP($A764,'[3]Master From ECAP'!$A:$AJ,5,FALSE)</f>
        <v>M2K 3C1</v>
      </c>
      <c r="F764" s="47">
        <f>VLOOKUP($A764,'[3]Master From ECAP'!$A:$AJ,6,FALSE)</f>
        <v>113709</v>
      </c>
      <c r="G764" s="47" t="s">
        <v>53</v>
      </c>
      <c r="H764" s="47">
        <f>VLOOKUP($A764,'[3]Master From ECAP'!$A:$AJ,8,FALSE)</f>
        <v>100</v>
      </c>
      <c r="I764" s="47">
        <f>VLOOKUP($A764,'[3]Master From ECAP'!$A:$AJ,9,FALSE)</f>
        <v>0</v>
      </c>
      <c r="J764" s="47">
        <f>VLOOKUP($A764,'[3]Master From ECAP'!$A:$AJ,10,FALSE)</f>
        <v>4461.5152189999999</v>
      </c>
      <c r="K764" s="47" t="str">
        <f>VLOOKUP($A764,'[3]Master From ECAP'!$A:$AJ,11,FALSE)</f>
        <v>kWh</v>
      </c>
      <c r="L764" s="47">
        <f>VLOOKUP($A764,'[3]Master From ECAP'!$A:$AJ,12,FALSE)</f>
        <v>0</v>
      </c>
      <c r="M764" s="47" t="s">
        <v>46</v>
      </c>
      <c r="AF764" s="48">
        <f>VLOOKUP($A764,'[3]Calculated Master'!$A:$P,13,FALSE)</f>
        <v>178.46060875999999</v>
      </c>
      <c r="AG764" s="49">
        <f>IF(F764&gt;0,VLOOKUP($A764,'[3]Calculated Master'!$A:$P,14,FALSE),"")</f>
        <v>3.9236417597962744E-2</v>
      </c>
      <c r="AH764" s="49" t="str">
        <f>IF(I764&gt;0,VLOOKUP($A764,'[3]Calculated Master'!$A:$P,15,FALSE),"")</f>
        <v/>
      </c>
      <c r="AI764" s="47" t="str">
        <f>VLOOKUP($A764,'[3]Master From ECAP'!$A:$AJ,35,FALSE)</f>
        <v>1AREAN</v>
      </c>
      <c r="AJ764" s="47" t="str">
        <f>VLOOKUP($A764,'[3]Master From ECAP'!$A:$AJ,36,FALSE)</f>
        <v>Outdoor Recreational Facilities</v>
      </c>
    </row>
    <row r="765" spans="1:36" ht="15">
      <c r="A765" s="46" t="s">
        <v>808</v>
      </c>
      <c r="B765" s="47" t="str">
        <f>VLOOKUP(VLOOKUP(A765,'[3]Calculated Master'!A:Z,2,FALSE),'[3]Conversion Factors'!A:C,2,FALSE)</f>
        <v>Other</v>
      </c>
      <c r="C765" s="47" t="str">
        <f>VLOOKUP($A765,'[3]Master From ECAP'!$A:$AJ,3,FALSE)</f>
        <v>9310 Sheppard Ave E</v>
      </c>
      <c r="D765" s="47" t="str">
        <f>VLOOKUP($A765,'[3]Master From ECAP'!$A:$AJ,4,FALSE)</f>
        <v>Toronto</v>
      </c>
      <c r="E765" s="47" t="str">
        <f>VLOOKUP($A765,'[3]Master From ECAP'!$A:$AJ,5,FALSE)</f>
        <v>M5H 2T5</v>
      </c>
      <c r="F765" s="47">
        <f>VLOOKUP($A765,'[3]Master From ECAP'!$A:$AJ,6,FALSE)</f>
        <v>12819</v>
      </c>
      <c r="G765" s="47" t="s">
        <v>53</v>
      </c>
      <c r="H765" s="47">
        <f>VLOOKUP($A765,'[3]Master From ECAP'!$A:$AJ,8,FALSE)</f>
        <v>100</v>
      </c>
      <c r="I765" s="47">
        <f>VLOOKUP($A765,'[3]Master From ECAP'!$A:$AJ,9,FALSE)</f>
        <v>0</v>
      </c>
      <c r="J765" s="47">
        <f>VLOOKUP($A765,'[3]Master From ECAP'!$A:$AJ,10,FALSE)</f>
        <v>624.98500200000001</v>
      </c>
      <c r="K765" s="47" t="str">
        <f>VLOOKUP($A765,'[3]Master From ECAP'!$A:$AJ,11,FALSE)</f>
        <v>kWh</v>
      </c>
      <c r="L765" s="47">
        <f>VLOOKUP($A765,'[3]Master From ECAP'!$A:$AJ,12,FALSE)</f>
        <v>0</v>
      </c>
      <c r="M765" s="47" t="s">
        <v>46</v>
      </c>
      <c r="AF765" s="48">
        <f>VLOOKUP($A765,'[3]Calculated Master'!$A:$P,13,FALSE)</f>
        <v>24.999400080000001</v>
      </c>
      <c r="AG765" s="49">
        <f>IF(F765&gt;0,VLOOKUP($A765,'[3]Calculated Master'!$A:$P,14,FALSE),"")</f>
        <v>4.8754786340913868E-2</v>
      </c>
      <c r="AH765" s="49" t="str">
        <f>IF(I765&gt;0,VLOOKUP($A765,'[3]Calculated Master'!$A:$P,15,FALSE),"")</f>
        <v/>
      </c>
      <c r="AI765" s="47" t="str">
        <f>VLOOKUP($A765,'[3]Master From ECAP'!$A:$AJ,35,FALSE)</f>
        <v>REGAN</v>
      </c>
      <c r="AJ765" s="47" t="str">
        <f>VLOOKUP($A765,'[3]Master From ECAP'!$A:$AJ,36,FALSE)</f>
        <v>Outdoor Recreational Facilities</v>
      </c>
    </row>
    <row r="766" spans="1:36" ht="15">
      <c r="A766" s="46" t="s">
        <v>809</v>
      </c>
      <c r="B766" s="47" t="str">
        <f>VLOOKUP(VLOOKUP(A766,'[3]Calculated Master'!A:Z,2,FALSE),'[3]Conversion Factors'!A:C,2,FALSE)</f>
        <v>Other</v>
      </c>
      <c r="C766" s="47" t="str">
        <f>VLOOKUP($A766,'[3]Master From ECAP'!$A:$AJ,3,FALSE)</f>
        <v>480 Shuter St</v>
      </c>
      <c r="D766" s="47" t="str">
        <f>VLOOKUP($A766,'[3]Master From ECAP'!$A:$AJ,4,FALSE)</f>
        <v>Scarborough</v>
      </c>
      <c r="E766" s="47" t="str">
        <f>VLOOKUP($A766,'[3]Master From ECAP'!$A:$AJ,5,FALSE)</f>
        <v>M1P 4N7</v>
      </c>
      <c r="F766" s="47">
        <f>VLOOKUP($A766,'[3]Master From ECAP'!$A:$AJ,6,FALSE)</f>
        <v>2519</v>
      </c>
      <c r="G766" s="47" t="s">
        <v>53</v>
      </c>
      <c r="H766" s="47">
        <f>VLOOKUP($A766,'[3]Master From ECAP'!$A:$AJ,8,FALSE)</f>
        <v>100</v>
      </c>
      <c r="I766" s="47">
        <f>VLOOKUP($A766,'[3]Master From ECAP'!$A:$AJ,9,FALSE)</f>
        <v>0</v>
      </c>
      <c r="J766" s="47">
        <f>VLOOKUP($A766,'[3]Master From ECAP'!$A:$AJ,10,FALSE)</f>
        <v>214578.596727</v>
      </c>
      <c r="K766" s="47" t="str">
        <f>VLOOKUP($A766,'[3]Master From ECAP'!$A:$AJ,11,FALSE)</f>
        <v>kWh</v>
      </c>
      <c r="L766" s="47">
        <f>VLOOKUP($A766,'[3]Master From ECAP'!$A:$AJ,12,FALSE)</f>
        <v>0</v>
      </c>
      <c r="M766" s="47" t="s">
        <v>46</v>
      </c>
      <c r="AF766" s="48">
        <f>VLOOKUP($A766,'[3]Calculated Master'!$A:$P,13,FALSE)</f>
        <v>8583.1438690800005</v>
      </c>
      <c r="AG766" s="49">
        <f>IF(F766&gt;0,VLOOKUP($A766,'[3]Calculated Master'!$A:$P,14,FALSE),"")</f>
        <v>85.184394920399512</v>
      </c>
      <c r="AH766" s="49" t="str">
        <f>IF(I766&gt;0,VLOOKUP($A766,'[3]Calculated Master'!$A:$P,15,FALSE),"")</f>
        <v/>
      </c>
      <c r="AI766" s="47" t="str">
        <f>VLOOKUP($A766,'[3]Master From ECAP'!$A:$AJ,35,FALSE)</f>
        <v>RPSR</v>
      </c>
      <c r="AJ766" s="47" t="str">
        <f>VLOOKUP($A766,'[3]Master From ECAP'!$A:$AJ,36,FALSE)</f>
        <v>Outdoor Recreational Facilities</v>
      </c>
    </row>
    <row r="767" spans="1:36" ht="15">
      <c r="A767" s="46" t="s">
        <v>810</v>
      </c>
      <c r="B767" s="47" t="str">
        <f>VLOOKUP(VLOOKUP(A767,'[3]Calculated Master'!A:Z,2,FALSE),'[3]Conversion Factors'!A:C,2,FALSE)</f>
        <v>Other</v>
      </c>
      <c r="C767" s="47" t="str">
        <f>VLOOKUP($A767,'[3]Master From ECAP'!$A:$AJ,3,FALSE)</f>
        <v>25 Morningside Av</v>
      </c>
      <c r="D767" s="47" t="str">
        <f>VLOOKUP($A767,'[3]Master From ECAP'!$A:$AJ,4,FALSE)</f>
        <v>Scarborough</v>
      </c>
      <c r="E767" s="47" t="str">
        <f>VLOOKUP($A767,'[3]Master From ECAP'!$A:$AJ,5,FALSE)</f>
        <v>M1E 3B9</v>
      </c>
      <c r="F767" s="47">
        <f>VLOOKUP($A767,'[3]Master From ECAP'!$A:$AJ,6,FALSE)</f>
        <v>495</v>
      </c>
      <c r="G767" s="47" t="s">
        <v>53</v>
      </c>
      <c r="H767" s="47">
        <f>VLOOKUP($A767,'[3]Master From ECAP'!$A:$AJ,8,FALSE)</f>
        <v>100</v>
      </c>
      <c r="I767" s="47">
        <f>VLOOKUP($A767,'[3]Master From ECAP'!$A:$AJ,9,FALSE)</f>
        <v>0</v>
      </c>
      <c r="J767" s="47">
        <f>VLOOKUP($A767,'[3]Master From ECAP'!$A:$AJ,10,FALSE)</f>
        <v>490591.60831200005</v>
      </c>
      <c r="K767" s="47" t="str">
        <f>VLOOKUP($A767,'[3]Master From ECAP'!$A:$AJ,11,FALSE)</f>
        <v>kWh</v>
      </c>
      <c r="L767" s="47">
        <f>VLOOKUP($A767,'[3]Master From ECAP'!$A:$AJ,12,FALSE)</f>
        <v>0</v>
      </c>
      <c r="M767" s="47" t="s">
        <v>46</v>
      </c>
      <c r="AF767" s="48">
        <f>VLOOKUP($A767,'[3]Calculated Master'!$A:$P,13,FALSE)</f>
        <v>19623.664332480002</v>
      </c>
      <c r="AG767" s="49">
        <f>IF(F767&gt;0,VLOOKUP($A767,'[3]Calculated Master'!$A:$P,14,FALSE),"")</f>
        <v>991.09828776505321</v>
      </c>
      <c r="AH767" s="49" t="str">
        <f>IF(I767&gt;0,VLOOKUP($A767,'[3]Calculated Master'!$A:$P,15,FALSE),"")</f>
        <v/>
      </c>
      <c r="AI767" s="47" t="str">
        <f>VLOOKUP($A767,'[3]Master From ECAP'!$A:$AJ,35,FALSE)</f>
        <v>RENNA</v>
      </c>
      <c r="AJ767" s="47" t="str">
        <f>VLOOKUP($A767,'[3]Master From ECAP'!$A:$AJ,36,FALSE)</f>
        <v>Outdoor Recreational Facilities</v>
      </c>
    </row>
    <row r="768" spans="1:36" ht="15">
      <c r="A768" s="46" t="s">
        <v>811</v>
      </c>
      <c r="B768" s="47" t="str">
        <f>VLOOKUP(VLOOKUP(A768,'[3]Calculated Master'!A:Z,2,FALSE),'[3]Conversion Factors'!A:C,2,FALSE)</f>
        <v>Other</v>
      </c>
      <c r="C768" s="47" t="str">
        <f>VLOOKUP($A768,'[3]Master From ECAP'!$A:$AJ,3,FALSE)</f>
        <v>25 Morningside Ave</v>
      </c>
      <c r="D768" s="47" t="str">
        <f>VLOOKUP($A768,'[3]Master From ECAP'!$A:$AJ,4,FALSE)</f>
        <v>Scarborough</v>
      </c>
      <c r="E768" s="47" t="str">
        <f>VLOOKUP($A768,'[3]Master From ECAP'!$A:$AJ,5,FALSE)</f>
        <v>M1E 3B9</v>
      </c>
      <c r="F768" s="47">
        <f>VLOOKUP($A768,'[3]Master From ECAP'!$A:$AJ,6,FALSE)</f>
        <v>1047113</v>
      </c>
      <c r="G768" s="47" t="s">
        <v>53</v>
      </c>
      <c r="H768" s="47">
        <f>VLOOKUP($A768,'[3]Master From ECAP'!$A:$AJ,8,FALSE)</f>
        <v>100</v>
      </c>
      <c r="I768" s="47">
        <f>VLOOKUP($A768,'[3]Master From ECAP'!$A:$AJ,9,FALSE)</f>
        <v>0</v>
      </c>
      <c r="J768" s="47">
        <f>VLOOKUP($A768,'[3]Master From ECAP'!$A:$AJ,10,FALSE)</f>
        <v>112424.507178</v>
      </c>
      <c r="K768" s="47" t="str">
        <f>VLOOKUP($A768,'[3]Master From ECAP'!$A:$AJ,11,FALSE)</f>
        <v>kWh</v>
      </c>
      <c r="L768" s="47">
        <f>VLOOKUP($A768,'[3]Master From ECAP'!$A:$AJ,12,FALSE)</f>
        <v>0</v>
      </c>
      <c r="M768" s="47" t="s">
        <v>46</v>
      </c>
      <c r="AF768" s="48">
        <f>VLOOKUP($A768,'[3]Calculated Master'!$A:$P,13,FALSE)</f>
        <v>4496.98028712</v>
      </c>
      <c r="AG768" s="49">
        <f>IF(F768&gt;0,VLOOKUP($A768,'[3]Calculated Master'!$A:$P,14,FALSE),"")</f>
        <v>0.10736661240329036</v>
      </c>
      <c r="AH768" s="49" t="str">
        <f>IF(I768&gt;0,VLOOKUP($A768,'[3]Calculated Master'!$A:$P,15,FALSE),"")</f>
        <v/>
      </c>
      <c r="AI768" s="47" t="str">
        <f>VLOOKUP($A768,'[3]Master From ECAP'!$A:$AJ,35,FALSE)</f>
        <v>RPTC</v>
      </c>
      <c r="AJ768" s="47" t="str">
        <f>VLOOKUP($A768,'[3]Master From ECAP'!$A:$AJ,36,FALSE)</f>
        <v>Outdoor Recreational Facilities</v>
      </c>
    </row>
    <row r="769" spans="1:36" ht="15">
      <c r="A769" s="46" t="s">
        <v>812</v>
      </c>
      <c r="B769" s="47" t="str">
        <f>VLOOKUP(VLOOKUP(A769,'[3]Calculated Master'!A:Z,2,FALSE),'[3]Conversion Factors'!A:C,2,FALSE)</f>
        <v>Other</v>
      </c>
      <c r="C769" s="47" t="str">
        <f>VLOOKUP($A769,'[3]Master From ECAP'!$A:$AJ,3,FALSE)</f>
        <v>44 Strathdee Dr</v>
      </c>
      <c r="D769" s="47" t="str">
        <f>VLOOKUP($A769,'[3]Master From ECAP'!$A:$AJ,4,FALSE)</f>
        <v>Etobicoke</v>
      </c>
      <c r="E769" s="47" t="str">
        <f>VLOOKUP($A769,'[3]Master From ECAP'!$A:$AJ,5,FALSE)</f>
        <v>M9R 1A4</v>
      </c>
      <c r="F769" s="47">
        <f>VLOOKUP($A769,'[3]Master From ECAP'!$A:$AJ,6,FALSE)</f>
        <v>2594</v>
      </c>
      <c r="G769" s="47" t="s">
        <v>53</v>
      </c>
      <c r="H769" s="47">
        <f>VLOOKUP($A769,'[3]Master From ECAP'!$A:$AJ,8,FALSE)</f>
        <v>100</v>
      </c>
      <c r="I769" s="47">
        <f>VLOOKUP($A769,'[3]Master From ECAP'!$A:$AJ,9,FALSE)</f>
        <v>0</v>
      </c>
      <c r="J769" s="47">
        <f>VLOOKUP($A769,'[3]Master From ECAP'!$A:$AJ,10,FALSE)</f>
        <v>47358.438016</v>
      </c>
      <c r="K769" s="47" t="str">
        <f>VLOOKUP($A769,'[3]Master From ECAP'!$A:$AJ,11,FALSE)</f>
        <v>kWh</v>
      </c>
      <c r="L769" s="47">
        <f>VLOOKUP($A769,'[3]Master From ECAP'!$A:$AJ,12,FALSE)</f>
        <v>5804.2409340000004</v>
      </c>
      <c r="M769" s="47" t="s">
        <v>46</v>
      </c>
      <c r="AF769" s="48">
        <f>VLOOKUP($A769,'[3]Calculated Master'!$A:$P,13,FALSE)</f>
        <v>12920.595980550461</v>
      </c>
      <c r="AG769" s="49">
        <f>IF(F769&gt;0,VLOOKUP($A769,'[3]Calculated Master'!$A:$P,14,FALSE),"")</f>
        <v>41.878390182974606</v>
      </c>
      <c r="AH769" s="49" t="str">
        <f>IF(I769&gt;0,VLOOKUP($A769,'[3]Calculated Master'!$A:$P,15,FALSE),"")</f>
        <v/>
      </c>
      <c r="AI769" s="47" t="str">
        <f>VLOOKUP($A769,'[3]Master From ECAP'!$A:$AJ,35,FALSE)</f>
        <v>RGP</v>
      </c>
      <c r="AJ769" s="47" t="str">
        <f>VLOOKUP($A769,'[3]Master From ECAP'!$A:$AJ,36,FALSE)</f>
        <v>Outdoor Recreational Facilities</v>
      </c>
    </row>
    <row r="770" spans="1:36" ht="15">
      <c r="A770" s="46" t="s">
        <v>813</v>
      </c>
      <c r="B770" s="47" t="str">
        <f>VLOOKUP(VLOOKUP(A770,'[3]Calculated Master'!A:Z,2,FALSE),'[3]Conversion Factors'!A:C,2,FALSE)</f>
        <v>Other</v>
      </c>
      <c r="C770" s="47" t="str">
        <f>VLOOKUP($A770,'[3]Master From ECAP'!$A:$AJ,3,FALSE)</f>
        <v>150 Brampton Rd</v>
      </c>
      <c r="D770" s="47" t="str">
        <f>VLOOKUP($A770,'[3]Master From ECAP'!$A:$AJ,4,FALSE)</f>
        <v>Etobicoke</v>
      </c>
      <c r="E770" s="47" t="str">
        <f>VLOOKUP($A770,'[3]Master From ECAP'!$A:$AJ,5,FALSE)</f>
        <v>M9R 1Y5</v>
      </c>
      <c r="F770" s="47">
        <f>VLOOKUP($A770,'[3]Master From ECAP'!$A:$AJ,6,FALSE)</f>
        <v>1179380</v>
      </c>
      <c r="G770" s="47" t="s">
        <v>53</v>
      </c>
      <c r="H770" s="47">
        <f>VLOOKUP($A770,'[3]Master From ECAP'!$A:$AJ,8,FALSE)</f>
        <v>100</v>
      </c>
      <c r="I770" s="47">
        <f>VLOOKUP($A770,'[3]Master From ECAP'!$A:$AJ,9,FALSE)</f>
        <v>0</v>
      </c>
      <c r="J770" s="47">
        <f>VLOOKUP($A770,'[3]Master From ECAP'!$A:$AJ,10,FALSE)</f>
        <v>10535.520955</v>
      </c>
      <c r="K770" s="47" t="str">
        <f>VLOOKUP($A770,'[3]Master From ECAP'!$A:$AJ,11,FALSE)</f>
        <v>kWh</v>
      </c>
      <c r="L770" s="47">
        <f>VLOOKUP($A770,'[3]Master From ECAP'!$A:$AJ,12,FALSE)</f>
        <v>0</v>
      </c>
      <c r="M770" s="47" t="s">
        <v>46</v>
      </c>
      <c r="AF770" s="48">
        <f>VLOOKUP($A770,'[3]Calculated Master'!$A:$P,13,FALSE)</f>
        <v>421.42083819999999</v>
      </c>
      <c r="AG770" s="49">
        <f>IF(F770&gt;0,VLOOKUP($A770,'[3]Calculated Master'!$A:$P,14,FALSE),"")</f>
        <v>8.9331384736081477E-3</v>
      </c>
      <c r="AH770" s="49" t="str">
        <f>IF(I770&gt;0,VLOOKUP($A770,'[3]Calculated Master'!$A:$P,15,FALSE),"")</f>
        <v/>
      </c>
      <c r="AI770" s="47" t="str">
        <f>VLOOKUP($A770,'[3]Master From ECAP'!$A:$AJ,35,FALSE)</f>
        <v>150BRA</v>
      </c>
      <c r="AJ770" s="47" t="str">
        <f>VLOOKUP($A770,'[3]Master From ECAP'!$A:$AJ,36,FALSE)</f>
        <v>Outdoor Recreational Facilities</v>
      </c>
    </row>
    <row r="771" spans="1:36" ht="15">
      <c r="A771" s="46" t="s">
        <v>814</v>
      </c>
      <c r="B771" s="47" t="str">
        <f>VLOOKUP(VLOOKUP(A771,'[3]Calculated Master'!A:Z,2,FALSE),'[3]Conversion Factors'!A:C,2,FALSE)</f>
        <v>Other</v>
      </c>
      <c r="C771" s="47" t="str">
        <f>VLOOKUP($A771,'[3]Master From ECAP'!$A:$AJ,3,FALSE)</f>
        <v>85 Ridge Road</v>
      </c>
      <c r="D771" s="47" t="str">
        <f>VLOOKUP($A771,'[3]Master From ECAP'!$A:$AJ,4,FALSE)</f>
        <v>North York</v>
      </c>
      <c r="E771" s="47" t="str">
        <f>VLOOKUP($A771,'[3]Master From ECAP'!$A:$AJ,5,FALSE)</f>
        <v>M3M 1C6</v>
      </c>
      <c r="F771" s="47">
        <f>VLOOKUP($A771,'[3]Master From ECAP'!$A:$AJ,6,FALSE)</f>
        <v>1</v>
      </c>
      <c r="G771" s="47" t="s">
        <v>53</v>
      </c>
      <c r="H771" s="47">
        <f>VLOOKUP($A771,'[3]Master From ECAP'!$A:$AJ,8,FALSE)</f>
        <v>100</v>
      </c>
      <c r="I771" s="47">
        <f>VLOOKUP($A771,'[3]Master From ECAP'!$A:$AJ,9,FALSE)</f>
        <v>0</v>
      </c>
      <c r="J771" s="47">
        <f>VLOOKUP($A771,'[3]Master From ECAP'!$A:$AJ,10,FALSE)</f>
        <v>2847.8516090000003</v>
      </c>
      <c r="K771" s="47" t="str">
        <f>VLOOKUP($A771,'[3]Master From ECAP'!$A:$AJ,11,FALSE)</f>
        <v>kWh</v>
      </c>
      <c r="L771" s="47">
        <f>VLOOKUP($A771,'[3]Master From ECAP'!$A:$AJ,12,FALSE)</f>
        <v>0</v>
      </c>
      <c r="M771" s="47" t="s">
        <v>46</v>
      </c>
      <c r="AF771" s="48">
        <f>VLOOKUP($A771,'[3]Calculated Master'!$A:$P,13,FALSE)</f>
        <v>113.91406436000001</v>
      </c>
      <c r="AG771" s="49">
        <f>IF(F771&gt;0,VLOOKUP($A771,'[3]Calculated Master'!$A:$P,14,FALSE),"")</f>
        <v>2847.8634750483711</v>
      </c>
      <c r="AH771" s="49" t="str">
        <f>IF(I771&gt;0,VLOOKUP($A771,'[3]Calculated Master'!$A:$P,15,FALSE),"")</f>
        <v/>
      </c>
      <c r="AI771" s="47" t="str">
        <f>VLOOKUP($A771,'[3]Master From ECAP'!$A:$AJ,35,FALSE)</f>
        <v>RIDGE</v>
      </c>
      <c r="AJ771" s="47" t="str">
        <f>VLOOKUP($A771,'[3]Master From ECAP'!$A:$AJ,36,FALSE)</f>
        <v>Outdoor Recreational Facilities</v>
      </c>
    </row>
    <row r="772" spans="1:36" ht="15">
      <c r="A772" s="46" t="s">
        <v>815</v>
      </c>
      <c r="B772" s="47" t="str">
        <f>VLOOKUP(VLOOKUP(A772,'[3]Calculated Master'!A:Z,2,FALSE),'[3]Conversion Factors'!A:C,2,FALSE)</f>
        <v>Other</v>
      </c>
      <c r="C772" s="47" t="str">
        <f>VLOOKUP($A772,'[3]Master From ECAP'!$A:$AJ,3,FALSE)</f>
        <v>30 Harefield Dr</v>
      </c>
      <c r="D772" s="47" t="str">
        <f>VLOOKUP($A772,'[3]Master From ECAP'!$A:$AJ,4,FALSE)</f>
        <v>Etobicoke</v>
      </c>
      <c r="E772" s="47" t="str">
        <f>VLOOKUP($A772,'[3]Master From ECAP'!$A:$AJ,5,FALSE)</f>
        <v>M9W 4C9</v>
      </c>
      <c r="F772" s="47">
        <f>VLOOKUP($A772,'[3]Master From ECAP'!$A:$AJ,6,FALSE)</f>
        <v>495</v>
      </c>
      <c r="G772" s="47" t="s">
        <v>53</v>
      </c>
      <c r="H772" s="47">
        <f>VLOOKUP($A772,'[3]Master From ECAP'!$A:$AJ,8,FALSE)</f>
        <v>100</v>
      </c>
      <c r="I772" s="47">
        <f>VLOOKUP($A772,'[3]Master From ECAP'!$A:$AJ,9,FALSE)</f>
        <v>0</v>
      </c>
      <c r="J772" s="47">
        <f>VLOOKUP($A772,'[3]Master From ECAP'!$A:$AJ,10,FALSE)</f>
        <v>141950.25140000001</v>
      </c>
      <c r="K772" s="47" t="str">
        <f>VLOOKUP($A772,'[3]Master From ECAP'!$A:$AJ,11,FALSE)</f>
        <v>kWh</v>
      </c>
      <c r="L772" s="47">
        <f>VLOOKUP($A772,'[3]Master From ECAP'!$A:$AJ,12,FALSE)</f>
        <v>0</v>
      </c>
      <c r="M772" s="47" t="s">
        <v>46</v>
      </c>
      <c r="AF772" s="48">
        <f>VLOOKUP($A772,'[3]Calculated Master'!$A:$P,13,FALSE)</f>
        <v>5678.0100560000001</v>
      </c>
      <c r="AG772" s="49">
        <f>IF(F772&gt;0,VLOOKUP($A772,'[3]Calculated Master'!$A:$P,14,FALSE),"")</f>
        <v>286.76937951390067</v>
      </c>
      <c r="AH772" s="49" t="str">
        <f>IF(I772&gt;0,VLOOKUP($A772,'[3]Calculated Master'!$A:$P,15,FALSE),"")</f>
        <v/>
      </c>
      <c r="AI772" s="47" t="str">
        <f>VLOOKUP($A772,'[3]Master From ECAP'!$A:$AJ,35,FALSE)</f>
        <v>30HARE</v>
      </c>
      <c r="AJ772" s="47" t="str">
        <f>VLOOKUP($A772,'[3]Master From ECAP'!$A:$AJ,36,FALSE)</f>
        <v>Outdoor Recreational Facilities</v>
      </c>
    </row>
    <row r="773" spans="1:36" ht="15">
      <c r="A773" s="46" t="s">
        <v>816</v>
      </c>
      <c r="B773" s="47" t="str">
        <f>VLOOKUP(VLOOKUP(A773,'[3]Calculated Master'!A:Z,2,FALSE),'[3]Conversion Factors'!A:C,2,FALSE)</f>
        <v>Other</v>
      </c>
      <c r="C773" s="47" t="str">
        <f>VLOOKUP($A773,'[3]Master From ECAP'!$A:$AJ,3,FALSE)</f>
        <v>640 Broadview Ave</v>
      </c>
      <c r="D773" s="47" t="str">
        <f>VLOOKUP($A773,'[3]Master From ECAP'!$A:$AJ,4,FALSE)</f>
        <v>Toronto</v>
      </c>
      <c r="E773" s="47" t="str">
        <f>VLOOKUP($A773,'[3]Master From ECAP'!$A:$AJ,5,FALSE)</f>
        <v>M4K 2P1</v>
      </c>
      <c r="F773" s="47">
        <f>VLOOKUP($A773,'[3]Master From ECAP'!$A:$AJ,6,FALSE)</f>
        <v>23401</v>
      </c>
      <c r="G773" s="47" t="s">
        <v>53</v>
      </c>
      <c r="H773" s="47">
        <f>VLOOKUP($A773,'[3]Master From ECAP'!$A:$AJ,8,FALSE)</f>
        <v>100</v>
      </c>
      <c r="I773" s="47">
        <f>VLOOKUP($A773,'[3]Master From ECAP'!$A:$AJ,9,FALSE)</f>
        <v>0</v>
      </c>
      <c r="J773" s="47">
        <f>VLOOKUP($A773,'[3]Master From ECAP'!$A:$AJ,10,FALSE)</f>
        <v>442935.47479000001</v>
      </c>
      <c r="K773" s="47" t="str">
        <f>VLOOKUP($A773,'[3]Master From ECAP'!$A:$AJ,11,FALSE)</f>
        <v>kWh</v>
      </c>
      <c r="L773" s="47">
        <f>VLOOKUP($A773,'[3]Master From ECAP'!$A:$AJ,12,FALSE)</f>
        <v>59521.494725999997</v>
      </c>
      <c r="M773" s="47" t="s">
        <v>46</v>
      </c>
      <c r="AF773" s="48">
        <f>VLOOKUP($A773,'[3]Calculated Master'!$A:$P,13,FALSE)</f>
        <v>130789.80730763494</v>
      </c>
      <c r="AG773" s="49">
        <f>IF(F773&gt;0,VLOOKUP($A773,'[3]Calculated Master'!$A:$P,14,FALSE),"")</f>
        <v>45.779699155709615</v>
      </c>
      <c r="AH773" s="49" t="str">
        <f>IF(I773&gt;0,VLOOKUP($A773,'[3]Calculated Master'!$A:$P,15,FALSE),"")</f>
        <v/>
      </c>
      <c r="AI773" s="47" t="str">
        <f>VLOOKUP($A773,'[3]Master From ECAP'!$A:$AJ,35,FALSE)</f>
        <v>RVPE</v>
      </c>
      <c r="AJ773" s="47" t="str">
        <f>VLOOKUP($A773,'[3]Master From ECAP'!$A:$AJ,36,FALSE)</f>
        <v>Outdoor Recreational Facilities</v>
      </c>
    </row>
    <row r="774" spans="1:36" ht="15">
      <c r="A774" s="46" t="s">
        <v>817</v>
      </c>
      <c r="B774" s="47" t="str">
        <f>VLOOKUP(VLOOKUP(A774,'[3]Calculated Master'!A:Z,2,FALSE),'[3]Conversion Factors'!A:C,2,FALSE)</f>
        <v>Other</v>
      </c>
      <c r="C774" s="47" t="str">
        <f>VLOOKUP($A774,'[3]Master From ECAP'!$A:$AJ,3,FALSE)</f>
        <v>500 Gerrard St</v>
      </c>
      <c r="D774" s="47" t="str">
        <f>VLOOKUP($A774,'[3]Master From ECAP'!$A:$AJ,4,FALSE)</f>
        <v>Toronto</v>
      </c>
      <c r="E774" s="47" t="str">
        <f>VLOOKUP($A774,'[3]Master From ECAP'!$A:$AJ,5,FALSE)</f>
        <v>M5A 2H3</v>
      </c>
      <c r="F774" s="47">
        <f>VLOOKUP($A774,'[3]Master From ECAP'!$A:$AJ,6,FALSE)</f>
        <v>1</v>
      </c>
      <c r="G774" s="47" t="s">
        <v>53</v>
      </c>
      <c r="H774" s="47">
        <f>VLOOKUP($A774,'[3]Master From ECAP'!$A:$AJ,8,FALSE)</f>
        <v>100</v>
      </c>
      <c r="I774" s="47">
        <f>VLOOKUP($A774,'[3]Master From ECAP'!$A:$AJ,9,FALSE)</f>
        <v>0</v>
      </c>
      <c r="J774" s="47">
        <f>VLOOKUP($A774,'[3]Master From ECAP'!$A:$AJ,10,FALSE)</f>
        <v>295249.479085</v>
      </c>
      <c r="K774" s="47" t="str">
        <f>VLOOKUP($A774,'[3]Master From ECAP'!$A:$AJ,11,FALSE)</f>
        <v>kWh</v>
      </c>
      <c r="L774" s="47">
        <f>VLOOKUP($A774,'[3]Master From ECAP'!$A:$AJ,12,FALSE)</f>
        <v>12011.727272999999</v>
      </c>
      <c r="M774" s="47" t="s">
        <v>46</v>
      </c>
      <c r="AF774" s="48">
        <f>VLOOKUP($A774,'[3]Calculated Master'!$A:$P,13,FALSE)</f>
        <v>34628.537346645368</v>
      </c>
      <c r="AG774" s="49">
        <f>IF(F774&gt;0,VLOOKUP($A774,'[3]Calculated Master'!$A:$P,14,FALSE),"")</f>
        <v>422055.48699198995</v>
      </c>
      <c r="AH774" s="49" t="str">
        <f>IF(I774&gt;0,VLOOKUP($A774,'[3]Calculated Master'!$A:$P,15,FALSE),"")</f>
        <v/>
      </c>
      <c r="AI774" s="47" t="str">
        <f>VLOOKUP($A774,'[3]Master From ECAP'!$A:$AJ,35,FALSE)</f>
        <v>RVPW</v>
      </c>
      <c r="AJ774" s="47" t="str">
        <f>VLOOKUP($A774,'[3]Master From ECAP'!$A:$AJ,36,FALSE)</f>
        <v>Outdoor Recreational Facilities</v>
      </c>
    </row>
    <row r="775" spans="1:36" ht="15">
      <c r="A775" s="46" t="s">
        <v>818</v>
      </c>
      <c r="B775" s="47" t="str">
        <f>VLOOKUP(VLOOKUP(A775,'[3]Calculated Master'!A:Z,2,FALSE),'[3]Conversion Factors'!A:C,2,FALSE)</f>
        <v>Other</v>
      </c>
      <c r="C775" s="47" t="str">
        <f>VLOOKUP($A775,'[3]Master From ECAP'!$A:$AJ,3,FALSE)</f>
        <v>20 Scholfield Ave</v>
      </c>
      <c r="D775" s="47" t="str">
        <f>VLOOKUP($A775,'[3]Master From ECAP'!$A:$AJ,4,FALSE)</f>
        <v>Etobicoke</v>
      </c>
      <c r="E775" s="47" t="str">
        <f>VLOOKUP($A775,'[3]Master From ECAP'!$A:$AJ,5,FALSE)</f>
        <v>M9W 2Y3</v>
      </c>
      <c r="F775" s="47">
        <f>VLOOKUP($A775,'[3]Master From ECAP'!$A:$AJ,6,FALSE)</f>
        <v>4575</v>
      </c>
      <c r="G775" s="47" t="s">
        <v>53</v>
      </c>
      <c r="H775" s="47">
        <f>VLOOKUP($A775,'[3]Master From ECAP'!$A:$AJ,8,FALSE)</f>
        <v>100</v>
      </c>
      <c r="I775" s="47">
        <f>VLOOKUP($A775,'[3]Master From ECAP'!$A:$AJ,9,FALSE)</f>
        <v>0</v>
      </c>
      <c r="J775" s="47">
        <f>VLOOKUP($A775,'[3]Master From ECAP'!$A:$AJ,10,FALSE)</f>
        <v>224033.84986699998</v>
      </c>
      <c r="K775" s="47" t="str">
        <f>VLOOKUP($A775,'[3]Master From ECAP'!$A:$AJ,11,FALSE)</f>
        <v>kWh</v>
      </c>
      <c r="L775" s="47">
        <f>VLOOKUP($A775,'[3]Master From ECAP'!$A:$AJ,12,FALSE)</f>
        <v>1341.306386</v>
      </c>
      <c r="M775" s="47" t="s">
        <v>46</v>
      </c>
      <c r="AF775" s="48">
        <f>VLOOKUP($A775,'[3]Calculated Master'!$A:$P,13,FALSE)</f>
        <v>11509.420323100339</v>
      </c>
      <c r="AG775" s="49">
        <f>IF(F775&gt;0,VLOOKUP($A775,'[3]Calculated Master'!$A:$P,14,FALSE),"")</f>
        <v>52.064397121474656</v>
      </c>
      <c r="AH775" s="49" t="str">
        <f>IF(I775&gt;0,VLOOKUP($A775,'[3]Calculated Master'!$A:$P,15,FALSE),"")</f>
        <v/>
      </c>
      <c r="AI775" s="47" t="str">
        <f>VLOOKUP($A775,'[3]Master From ECAP'!$A:$AJ,35,FALSE)</f>
        <v>RSDP</v>
      </c>
      <c r="AJ775" s="47" t="str">
        <f>VLOOKUP($A775,'[3]Master From ECAP'!$A:$AJ,36,FALSE)</f>
        <v>Outdoor Recreational Facilities</v>
      </c>
    </row>
    <row r="776" spans="1:36" ht="15">
      <c r="A776" s="46" t="s">
        <v>819</v>
      </c>
      <c r="B776" s="47" t="str">
        <f>VLOOKUP(VLOOKUP(A776,'[3]Calculated Master'!A:Z,2,FALSE),'[3]Conversion Factors'!A:C,2,FALSE)</f>
        <v>Other</v>
      </c>
      <c r="C776" s="47" t="str">
        <f>VLOOKUP($A776,'[3]Master From ECAP'!$A:$AJ,3,FALSE)</f>
        <v>Rosegarden Park</v>
      </c>
      <c r="D776" s="47" t="str">
        <f>VLOOKUP($A776,'[3]Master From ECAP'!$A:$AJ,4,FALSE)</f>
        <v>Toronto</v>
      </c>
      <c r="E776" s="47" t="str">
        <f>VLOOKUP($A776,'[3]Master From ECAP'!$A:$AJ,5,FALSE)</f>
        <v>M6K 3C3</v>
      </c>
      <c r="F776" s="47">
        <f>VLOOKUP($A776,'[3]Master From ECAP'!$A:$AJ,6,FALSE)</f>
        <v>1</v>
      </c>
      <c r="G776" s="47" t="s">
        <v>53</v>
      </c>
      <c r="H776" s="47">
        <f>VLOOKUP($A776,'[3]Master From ECAP'!$A:$AJ,8,FALSE)</f>
        <v>100</v>
      </c>
      <c r="I776" s="47">
        <f>VLOOKUP($A776,'[3]Master From ECAP'!$A:$AJ,9,FALSE)</f>
        <v>0</v>
      </c>
      <c r="J776" s="47">
        <f>VLOOKUP($A776,'[3]Master From ECAP'!$A:$AJ,10,FALSE)</f>
        <v>14282.834117999999</v>
      </c>
      <c r="K776" s="47" t="str">
        <f>VLOOKUP($A776,'[3]Master From ECAP'!$A:$AJ,11,FALSE)</f>
        <v>kWh</v>
      </c>
      <c r="L776" s="47">
        <f>VLOOKUP($A776,'[3]Master From ECAP'!$A:$AJ,12,FALSE)</f>
        <v>0</v>
      </c>
      <c r="M776" s="47" t="s">
        <v>46</v>
      </c>
      <c r="AF776" s="48">
        <f>VLOOKUP($A776,'[3]Calculated Master'!$A:$P,13,FALSE)</f>
        <v>571.31336471999998</v>
      </c>
      <c r="AG776" s="49">
        <f>IF(F776&gt;0,VLOOKUP($A776,'[3]Calculated Master'!$A:$P,14,FALSE),"")</f>
        <v>14282.893629808825</v>
      </c>
      <c r="AH776" s="49" t="str">
        <f>IF(I776&gt;0,VLOOKUP($A776,'[3]Calculated Master'!$A:$P,15,FALSE),"")</f>
        <v/>
      </c>
      <c r="AI776" s="47" t="str">
        <f>VLOOKUP($A776,'[3]Master From ECAP'!$A:$AJ,35,FALSE)</f>
        <v>ROSEP</v>
      </c>
      <c r="AJ776" s="47" t="str">
        <f>VLOOKUP($A776,'[3]Master From ECAP'!$A:$AJ,36,FALSE)</f>
        <v>Outdoor Recreational Facilities</v>
      </c>
    </row>
    <row r="777" spans="1:36" ht="15">
      <c r="A777" s="46" t="s">
        <v>820</v>
      </c>
      <c r="B777" s="47" t="str">
        <f>VLOOKUP(VLOOKUP(A777,'[3]Calculated Master'!A:Z,2,FALSE),'[3]Conversion Factors'!A:C,2,FALSE)</f>
        <v>Other</v>
      </c>
      <c r="C777" s="47" t="str">
        <f>VLOOKUP($A777,'[3]Master From ECAP'!$A:$AJ,3,FALSE)</f>
        <v>70 Great Oak Dr</v>
      </c>
      <c r="D777" s="47" t="str">
        <f>VLOOKUP($A777,'[3]Master From ECAP'!$A:$AJ,4,FALSE)</f>
        <v>Etobicoke</v>
      </c>
      <c r="E777" s="47" t="str">
        <f>VLOOKUP($A777,'[3]Master From ECAP'!$A:$AJ,5,FALSE)</f>
        <v>M9A 2J5</v>
      </c>
      <c r="F777" s="47">
        <f>VLOOKUP($A777,'[3]Master From ECAP'!$A:$AJ,6,FALSE)</f>
        <v>125830</v>
      </c>
      <c r="G777" s="47" t="s">
        <v>53</v>
      </c>
      <c r="H777" s="47">
        <f>VLOOKUP($A777,'[3]Master From ECAP'!$A:$AJ,8,FALSE)</f>
        <v>100</v>
      </c>
      <c r="I777" s="47">
        <f>VLOOKUP($A777,'[3]Master From ECAP'!$A:$AJ,9,FALSE)</f>
        <v>0</v>
      </c>
      <c r="J777" s="47">
        <f>VLOOKUP($A777,'[3]Master From ECAP'!$A:$AJ,10,FALSE)</f>
        <v>5709.8841110000003</v>
      </c>
      <c r="K777" s="47" t="str">
        <f>VLOOKUP($A777,'[3]Master From ECAP'!$A:$AJ,11,FALSE)</f>
        <v>kWh</v>
      </c>
      <c r="L777" s="47">
        <f>VLOOKUP($A777,'[3]Master From ECAP'!$A:$AJ,12,FALSE)</f>
        <v>0</v>
      </c>
      <c r="M777" s="47" t="s">
        <v>46</v>
      </c>
      <c r="AF777" s="48">
        <f>VLOOKUP($A777,'[3]Calculated Master'!$A:$P,13,FALSE)</f>
        <v>228.39536444000001</v>
      </c>
      <c r="AG777" s="49">
        <f>IF(F777&gt;0,VLOOKUP($A777,'[3]Calculated Master'!$A:$P,14,FALSE),"")</f>
        <v>4.5377953605529653E-2</v>
      </c>
      <c r="AH777" s="49" t="str">
        <f>IF(I777&gt;0,VLOOKUP($A777,'[3]Calculated Master'!$A:$P,15,FALSE),"")</f>
        <v/>
      </c>
      <c r="AI777" s="47" t="str">
        <f>VLOOKUP($A777,'[3]Master From ECAP'!$A:$AJ,35,FALSE)</f>
        <v>70GREA</v>
      </c>
      <c r="AJ777" s="47" t="str">
        <f>VLOOKUP($A777,'[3]Master From ECAP'!$A:$AJ,36,FALSE)</f>
        <v>Outdoor Recreational Facilities</v>
      </c>
    </row>
    <row r="778" spans="1:36" ht="15">
      <c r="A778" s="46" t="s">
        <v>821</v>
      </c>
      <c r="B778" s="47" t="str">
        <f>VLOOKUP(VLOOKUP(A778,'[3]Calculated Master'!A:Z,2,FALSE),'[3]Conversion Factors'!A:C,2,FALSE)</f>
        <v>Other</v>
      </c>
      <c r="C778" s="47" t="str">
        <f>VLOOKUP($A778,'[3]Master From ECAP'!$A:$AJ,3,FALSE)</f>
        <v>1975 Kingston Rd.</v>
      </c>
      <c r="D778" s="47" t="str">
        <f>VLOOKUP($A778,'[3]Master From ECAP'!$A:$AJ,4,FALSE)</f>
        <v>Scarborough</v>
      </c>
      <c r="E778" s="47" t="str">
        <f>VLOOKUP($A778,'[3]Master From ECAP'!$A:$AJ,5,FALSE)</f>
        <v>M1N 1J2</v>
      </c>
      <c r="F778" s="47">
        <f>VLOOKUP($A778,'[3]Master From ECAP'!$A:$AJ,6,FALSE)</f>
        <v>1098</v>
      </c>
      <c r="G778" s="47" t="s">
        <v>53</v>
      </c>
      <c r="H778" s="47">
        <f>VLOOKUP($A778,'[3]Master From ECAP'!$A:$AJ,8,FALSE)</f>
        <v>100</v>
      </c>
      <c r="I778" s="47">
        <f>VLOOKUP($A778,'[3]Master From ECAP'!$A:$AJ,9,FALSE)</f>
        <v>0</v>
      </c>
      <c r="J778" s="47">
        <f>VLOOKUP($A778,'[3]Master From ECAP'!$A:$AJ,10,FALSE)</f>
        <v>29516.008206000002</v>
      </c>
      <c r="K778" s="47" t="str">
        <f>VLOOKUP($A778,'[3]Master From ECAP'!$A:$AJ,11,FALSE)</f>
        <v>kWh</v>
      </c>
      <c r="L778" s="47">
        <f>VLOOKUP($A778,'[3]Master From ECAP'!$A:$AJ,12,FALSE)</f>
        <v>0</v>
      </c>
      <c r="M778" s="47" t="s">
        <v>46</v>
      </c>
      <c r="AF778" s="48">
        <f>VLOOKUP($A778,'[3]Calculated Master'!$A:$P,13,FALSE)</f>
        <v>1180.6403282400001</v>
      </c>
      <c r="AG778" s="49">
        <f>IF(F778&gt;0,VLOOKUP($A778,'[3]Calculated Master'!$A:$P,14,FALSE),"")</f>
        <v>26.881722394688094</v>
      </c>
      <c r="AH778" s="49" t="str">
        <f>IF(I778&gt;0,VLOOKUP($A778,'[3]Calculated Master'!$A:$P,15,FALSE),"")</f>
        <v/>
      </c>
      <c r="AI778" s="47" t="str">
        <f>VLOOKUP($A778,'[3]Master From ECAP'!$A:$AJ,35,FALSE)</f>
        <v>RMG</v>
      </c>
      <c r="AJ778" s="47" t="str">
        <f>VLOOKUP($A778,'[3]Master From ECAP'!$A:$AJ,36,FALSE)</f>
        <v>Outdoor Recreational Facilities</v>
      </c>
    </row>
    <row r="779" spans="1:36" ht="15">
      <c r="A779" s="46" t="s">
        <v>822</v>
      </c>
      <c r="B779" s="47" t="str">
        <f>VLOOKUP(VLOOKUP(A779,'[3]Calculated Master'!A:Z,2,FALSE),'[3]Conversion Factors'!A:C,2,FALSE)</f>
        <v>Other</v>
      </c>
      <c r="C779" s="47" t="str">
        <f>VLOOKUP($A779,'[3]Master From ECAP'!$A:$AJ,3,FALSE)</f>
        <v>153 Lake Shore Dr</v>
      </c>
      <c r="D779" s="47" t="str">
        <f>VLOOKUP($A779,'[3]Master From ECAP'!$A:$AJ,4,FALSE)</f>
        <v>Etobicoke</v>
      </c>
      <c r="E779" s="47" t="str">
        <f>VLOOKUP($A779,'[3]Master From ECAP'!$A:$AJ,5,FALSE)</f>
        <v>M8V 2A1</v>
      </c>
      <c r="F779" s="47">
        <f>VLOOKUP($A779,'[3]Master From ECAP'!$A:$AJ,6,FALSE)</f>
        <v>1647</v>
      </c>
      <c r="G779" s="47" t="s">
        <v>53</v>
      </c>
      <c r="H779" s="47">
        <f>VLOOKUP($A779,'[3]Master From ECAP'!$A:$AJ,8,FALSE)</f>
        <v>100</v>
      </c>
      <c r="I779" s="47">
        <f>VLOOKUP($A779,'[3]Master From ECAP'!$A:$AJ,9,FALSE)</f>
        <v>0</v>
      </c>
      <c r="J779" s="47">
        <f>VLOOKUP($A779,'[3]Master From ECAP'!$A:$AJ,10,FALSE)</f>
        <v>8321.9845600000008</v>
      </c>
      <c r="K779" s="47" t="str">
        <f>VLOOKUP($A779,'[3]Master From ECAP'!$A:$AJ,11,FALSE)</f>
        <v>kWh</v>
      </c>
      <c r="L779" s="47">
        <f>VLOOKUP($A779,'[3]Master From ECAP'!$A:$AJ,12,FALSE)</f>
        <v>2443.8407050000001</v>
      </c>
      <c r="M779" s="47" t="s">
        <v>46</v>
      </c>
      <c r="AF779" s="48">
        <f>VLOOKUP($A779,'[3]Calculated Master'!$A:$P,13,FALSE)</f>
        <v>4975.419131281451</v>
      </c>
      <c r="AG779" s="49">
        <f>IF(F779&gt;0,VLOOKUP($A779,'[3]Calculated Master'!$A:$P,14,FALSE),"")</f>
        <v>20.717079341955632</v>
      </c>
      <c r="AH779" s="49" t="str">
        <f>IF(I779&gt;0,VLOOKUP($A779,'[3]Calculated Master'!$A:$P,15,FALSE),"")</f>
        <v/>
      </c>
      <c r="AI779" s="47" t="str">
        <f>VLOOKUP($A779,'[3]Master From ECAP'!$A:$AJ,35,FALSE)</f>
        <v>153LAK</v>
      </c>
      <c r="AJ779" s="47" t="str">
        <f>VLOOKUP($A779,'[3]Master From ECAP'!$A:$AJ,36,FALSE)</f>
        <v>Outdoor Recreational Facilities</v>
      </c>
    </row>
    <row r="780" spans="1:36" ht="15">
      <c r="A780" s="46" t="s">
        <v>823</v>
      </c>
      <c r="B780" s="47" t="str">
        <f>VLOOKUP(VLOOKUP(A780,'[3]Calculated Master'!A:Z,2,FALSE),'[3]Conversion Factors'!A:C,2,FALSE)</f>
        <v>Other</v>
      </c>
      <c r="C780" s="47" t="str">
        <f>VLOOKUP($A780,'[3]Master From ECAP'!$A:$AJ,3,FALSE)</f>
        <v>25 Eleventh St</v>
      </c>
      <c r="D780" s="47" t="str">
        <f>VLOOKUP($A780,'[3]Master From ECAP'!$A:$AJ,4,FALSE)</f>
        <v>Etobicoke</v>
      </c>
      <c r="E780" s="47" t="str">
        <f>VLOOKUP($A780,'[3]Master From ECAP'!$A:$AJ,5,FALSE)</f>
        <v>M8V 3G2</v>
      </c>
      <c r="F780" s="47">
        <f>VLOOKUP($A780,'[3]Master From ECAP'!$A:$AJ,6,FALSE)</f>
        <v>3477</v>
      </c>
      <c r="G780" s="47" t="s">
        <v>53</v>
      </c>
      <c r="H780" s="47">
        <f>VLOOKUP($A780,'[3]Master From ECAP'!$A:$AJ,8,FALSE)</f>
        <v>100</v>
      </c>
      <c r="I780" s="47">
        <f>VLOOKUP($A780,'[3]Master From ECAP'!$A:$AJ,9,FALSE)</f>
        <v>0</v>
      </c>
      <c r="J780" s="47">
        <f>VLOOKUP($A780,'[3]Master From ECAP'!$A:$AJ,10,FALSE)</f>
        <v>31555.985811999999</v>
      </c>
      <c r="K780" s="47" t="str">
        <f>VLOOKUP($A780,'[3]Master From ECAP'!$A:$AJ,11,FALSE)</f>
        <v>kWh</v>
      </c>
      <c r="L780" s="47">
        <f>VLOOKUP($A780,'[3]Master From ECAP'!$A:$AJ,12,FALSE)</f>
        <v>21244</v>
      </c>
      <c r="M780" s="47" t="s">
        <v>46</v>
      </c>
      <c r="AF780" s="48">
        <f>VLOOKUP($A780,'[3]Calculated Master'!$A:$P,13,FALSE)</f>
        <v>41619.253792479998</v>
      </c>
      <c r="AG780" s="49">
        <f>IF(F780&gt;0,VLOOKUP($A780,'[3]Calculated Master'!$A:$P,14,FALSE),"")</f>
        <v>73.575976852321901</v>
      </c>
      <c r="AH780" s="49" t="str">
        <f>IF(I780&gt;0,VLOOKUP($A780,'[3]Calculated Master'!$A:$P,15,FALSE),"")</f>
        <v/>
      </c>
      <c r="AI780" s="47" t="str">
        <f>VLOOKUP($A780,'[3]Master From ECAP'!$A:$AJ,35,FALSE)</f>
        <v>RTP</v>
      </c>
      <c r="AJ780" s="47" t="str">
        <f>VLOOKUP($A780,'[3]Master From ECAP'!$A:$AJ,36,FALSE)</f>
        <v>Outdoor Recreational Facilities</v>
      </c>
    </row>
    <row r="781" spans="1:36" ht="15">
      <c r="A781" s="46" t="s">
        <v>824</v>
      </c>
      <c r="B781" s="47" t="str">
        <f>VLOOKUP(VLOOKUP(A781,'[3]Calculated Master'!A:Z,2,FALSE),'[3]Conversion Factors'!A:C,2,FALSE)</f>
        <v>Other</v>
      </c>
      <c r="C781" s="47" t="str">
        <f>VLOOKUP($A781,'[3]Master From ECAP'!$A:$AJ,3,FALSE)</f>
        <v>195 Rouge Hills Dr</v>
      </c>
      <c r="D781" s="47" t="str">
        <f>VLOOKUP($A781,'[3]Master From ECAP'!$A:$AJ,4,FALSE)</f>
        <v>Scarborough</v>
      </c>
      <c r="E781" s="47" t="str">
        <f>VLOOKUP($A781,'[3]Master From ECAP'!$A:$AJ,5,FALSE)</f>
        <v>M1B 5S3</v>
      </c>
      <c r="F781" s="47">
        <f>VLOOKUP($A781,'[3]Master From ECAP'!$A:$AJ,6,FALSE)</f>
        <v>6975</v>
      </c>
      <c r="G781" s="47" t="s">
        <v>53</v>
      </c>
      <c r="H781" s="47">
        <f>VLOOKUP($A781,'[3]Master From ECAP'!$A:$AJ,8,FALSE)</f>
        <v>100</v>
      </c>
      <c r="I781" s="47">
        <f>VLOOKUP($A781,'[3]Master From ECAP'!$A:$AJ,9,FALSE)</f>
        <v>0</v>
      </c>
      <c r="J781" s="47">
        <f>VLOOKUP($A781,'[3]Master From ECAP'!$A:$AJ,10,FALSE)</f>
        <v>18728.336327000001</v>
      </c>
      <c r="K781" s="47" t="str">
        <f>VLOOKUP($A781,'[3]Master From ECAP'!$A:$AJ,11,FALSE)</f>
        <v>kWh</v>
      </c>
      <c r="L781" s="47">
        <f>VLOOKUP($A781,'[3]Master From ECAP'!$A:$AJ,12,FALSE)</f>
        <v>0</v>
      </c>
      <c r="M781" s="47" t="s">
        <v>46</v>
      </c>
      <c r="AF781" s="48">
        <f>VLOOKUP($A781,'[3]Calculated Master'!$A:$P,13,FALSE)</f>
        <v>749.13345308000009</v>
      </c>
      <c r="AG781" s="49">
        <f>IF(F781&gt;0,VLOOKUP($A781,'[3]Calculated Master'!$A:$P,14,FALSE),"")</f>
        <v>2.6850773278472682</v>
      </c>
      <c r="AH781" s="49" t="str">
        <f>IF(I781&gt;0,VLOOKUP($A781,'[3]Calculated Master'!$A:$P,15,FALSE),"")</f>
        <v/>
      </c>
      <c r="AI781" s="47" t="str">
        <f>VLOOKUP($A781,'[3]Master From ECAP'!$A:$AJ,35,FALSE)</f>
        <v>RBP</v>
      </c>
      <c r="AJ781" s="47" t="str">
        <f>VLOOKUP($A781,'[3]Master From ECAP'!$A:$AJ,36,FALSE)</f>
        <v>Outdoor Recreational Facilities</v>
      </c>
    </row>
    <row r="782" spans="1:36" ht="15">
      <c r="A782" s="46" t="s">
        <v>825</v>
      </c>
      <c r="B782" s="47" t="str">
        <f>VLOOKUP(VLOOKUP(A782,'[3]Calculated Master'!A:Z,2,FALSE),'[3]Conversion Factors'!A:C,2,FALSE)</f>
        <v>Other</v>
      </c>
      <c r="C782" s="47" t="str">
        <f>VLOOKUP($A782,'[3]Master From ECAP'!$A:$AJ,3,FALSE)</f>
        <v>260 Bremner Blvd</v>
      </c>
      <c r="D782" s="47" t="str">
        <f>VLOOKUP($A782,'[3]Master From ECAP'!$A:$AJ,4,FALSE)</f>
        <v>Toronto</v>
      </c>
      <c r="E782" s="47" t="str">
        <f>VLOOKUP($A782,'[3]Master From ECAP'!$A:$AJ,5,FALSE)</f>
        <v>M5V 3M9</v>
      </c>
      <c r="F782" s="47">
        <f>VLOOKUP($A782,'[3]Master From ECAP'!$A:$AJ,6,FALSE)</f>
        <v>515440</v>
      </c>
      <c r="G782" s="47" t="s">
        <v>53</v>
      </c>
      <c r="H782" s="47">
        <f>VLOOKUP($A782,'[3]Master From ECAP'!$A:$AJ,8,FALSE)</f>
        <v>100</v>
      </c>
      <c r="I782" s="47">
        <f>VLOOKUP($A782,'[3]Master From ECAP'!$A:$AJ,9,FALSE)</f>
        <v>0</v>
      </c>
      <c r="J782" s="47">
        <f>VLOOKUP($A782,'[3]Master From ECAP'!$A:$AJ,10,FALSE)</f>
        <v>23967.301228</v>
      </c>
      <c r="K782" s="47" t="str">
        <f>VLOOKUP($A782,'[3]Master From ECAP'!$A:$AJ,11,FALSE)</f>
        <v>kWh</v>
      </c>
      <c r="L782" s="47">
        <f>VLOOKUP($A782,'[3]Master From ECAP'!$A:$AJ,12,FALSE)</f>
        <v>0</v>
      </c>
      <c r="M782" s="47" t="s">
        <v>46</v>
      </c>
      <c r="AF782" s="48">
        <f>VLOOKUP($A782,'[3]Calculated Master'!$A:$P,13,FALSE)</f>
        <v>958.69204911999998</v>
      </c>
      <c r="AG782" s="49">
        <f>IF(F782&gt;0,VLOOKUP($A782,'[3]Calculated Master'!$A:$P,14,FALSE),"")</f>
        <v>4.649891566769191E-2</v>
      </c>
      <c r="AH782" s="49" t="str">
        <f>IF(I782&gt;0,VLOOKUP($A782,'[3]Calculated Master'!$A:$P,15,FALSE),"")</f>
        <v/>
      </c>
      <c r="AI782" s="47" t="str">
        <f>VLOOKUP($A782,'[3]Master From ECAP'!$A:$AJ,35,FALSE)</f>
        <v>RHC</v>
      </c>
      <c r="AJ782" s="47" t="str">
        <f>VLOOKUP($A782,'[3]Master From ECAP'!$A:$AJ,36,FALSE)</f>
        <v>Outdoor Recreational Facilities</v>
      </c>
    </row>
    <row r="783" spans="1:36" ht="15">
      <c r="A783" s="46" t="s">
        <v>826</v>
      </c>
      <c r="B783" s="47" t="str">
        <f>VLOOKUP(VLOOKUP(A783,'[3]Calculated Master'!A:Z,2,FALSE),'[3]Conversion Factors'!A:C,2,FALSE)</f>
        <v>Other</v>
      </c>
      <c r="C783" s="47" t="str">
        <f>VLOOKUP($A783,'[3]Master From ECAP'!$A:$AJ,3,FALSE)</f>
        <v>130 Rowntree Mill Rd.</v>
      </c>
      <c r="D783" s="47" t="str">
        <f>VLOOKUP($A783,'[3]Master From ECAP'!$A:$AJ,4,FALSE)</f>
        <v>North York</v>
      </c>
      <c r="E783" s="47" t="str">
        <f>VLOOKUP($A783,'[3]Master From ECAP'!$A:$AJ,5,FALSE)</f>
        <v>M9L 1C6</v>
      </c>
      <c r="F783" s="47">
        <f>VLOOKUP($A783,'[3]Master From ECAP'!$A:$AJ,6,FALSE)</f>
        <v>1389</v>
      </c>
      <c r="G783" s="47" t="s">
        <v>53</v>
      </c>
      <c r="H783" s="47">
        <f>VLOOKUP($A783,'[3]Master From ECAP'!$A:$AJ,8,FALSE)</f>
        <v>100</v>
      </c>
      <c r="I783" s="47">
        <f>VLOOKUP($A783,'[3]Master From ECAP'!$A:$AJ,9,FALSE)</f>
        <v>0</v>
      </c>
      <c r="J783" s="47">
        <f>VLOOKUP($A783,'[3]Master From ECAP'!$A:$AJ,10,FALSE)</f>
        <v>52958.231748999999</v>
      </c>
      <c r="K783" s="47" t="str">
        <f>VLOOKUP($A783,'[3]Master From ECAP'!$A:$AJ,11,FALSE)</f>
        <v>kWh</v>
      </c>
      <c r="L783" s="47">
        <f>VLOOKUP($A783,'[3]Master From ECAP'!$A:$AJ,12,FALSE)</f>
        <v>0</v>
      </c>
      <c r="M783" s="47" t="s">
        <v>46</v>
      </c>
      <c r="AF783" s="48">
        <f>VLOOKUP($A783,'[3]Calculated Master'!$A:$P,13,FALSE)</f>
        <v>2118.3292699600001</v>
      </c>
      <c r="AG783" s="49">
        <f>IF(F783&gt;0,VLOOKUP($A783,'[3]Calculated Master'!$A:$P,14,FALSE),"")</f>
        <v>38.127035571129554</v>
      </c>
      <c r="AH783" s="49" t="str">
        <f>IF(I783&gt;0,VLOOKUP($A783,'[3]Calculated Master'!$A:$P,15,FALSE),"")</f>
        <v/>
      </c>
      <c r="AI783" s="47" t="str">
        <f>VLOOKUP($A783,'[3]Master From ECAP'!$A:$AJ,35,FALSE)</f>
        <v>RTMP</v>
      </c>
      <c r="AJ783" s="47" t="str">
        <f>VLOOKUP($A783,'[3]Master From ECAP'!$A:$AJ,36,FALSE)</f>
        <v>Outdoor Recreational Facilities</v>
      </c>
    </row>
    <row r="784" spans="1:36" ht="15">
      <c r="A784" s="46" t="s">
        <v>827</v>
      </c>
      <c r="B784" s="47" t="str">
        <f>VLOOKUP(VLOOKUP(A784,'[3]Calculated Master'!A:Z,2,FALSE),'[3]Conversion Factors'!A:C,2,FALSE)</f>
        <v>Other</v>
      </c>
      <c r="C784" s="47" t="str">
        <f>VLOOKUP($A784,'[3]Master From ECAP'!$A:$AJ,3,FALSE)</f>
        <v>30 Roxborough Dr</v>
      </c>
      <c r="D784" s="47" t="str">
        <f>VLOOKUP($A784,'[3]Master From ECAP'!$A:$AJ,4,FALSE)</f>
        <v>Toronto</v>
      </c>
      <c r="E784" s="47" t="str">
        <f>VLOOKUP($A784,'[3]Master From ECAP'!$A:$AJ,5,FALSE)</f>
        <v>M4W 1X2</v>
      </c>
      <c r="F784" s="47">
        <f>VLOOKUP($A784,'[3]Master From ECAP'!$A:$AJ,6,FALSE)</f>
        <v>86143</v>
      </c>
      <c r="G784" s="47" t="s">
        <v>53</v>
      </c>
      <c r="H784" s="47">
        <f>VLOOKUP($A784,'[3]Master From ECAP'!$A:$AJ,8,FALSE)</f>
        <v>100</v>
      </c>
      <c r="I784" s="47">
        <f>VLOOKUP($A784,'[3]Master From ECAP'!$A:$AJ,9,FALSE)</f>
        <v>0</v>
      </c>
      <c r="J784" s="47">
        <f>VLOOKUP($A784,'[3]Master From ECAP'!$A:$AJ,10,FALSE)</f>
        <v>13527.012182</v>
      </c>
      <c r="K784" s="47" t="str">
        <f>VLOOKUP($A784,'[3]Master From ECAP'!$A:$AJ,11,FALSE)</f>
        <v>kWh</v>
      </c>
      <c r="L784" s="47">
        <f>VLOOKUP($A784,'[3]Master From ECAP'!$A:$AJ,12,FALSE)</f>
        <v>0</v>
      </c>
      <c r="M784" s="47" t="s">
        <v>46</v>
      </c>
      <c r="AF784" s="48">
        <f>VLOOKUP($A784,'[3]Calculated Master'!$A:$P,13,FALSE)</f>
        <v>541.08048728000006</v>
      </c>
      <c r="AG784" s="49">
        <f>IF(F784&gt;0,VLOOKUP($A784,'[3]Calculated Master'!$A:$P,14,FALSE),"")</f>
        <v>0.15703038603892086</v>
      </c>
      <c r="AH784" s="49" t="str">
        <f>IF(I784&gt;0,VLOOKUP($A784,'[3]Calculated Master'!$A:$P,15,FALSE),"")</f>
        <v/>
      </c>
      <c r="AI784" s="47" t="str">
        <f>VLOOKUP($A784,'[3]Master From ECAP'!$A:$AJ,35,FALSE)</f>
        <v>RXBP</v>
      </c>
      <c r="AJ784" s="47" t="str">
        <f>VLOOKUP($A784,'[3]Master From ECAP'!$A:$AJ,36,FALSE)</f>
        <v>Outdoor Recreational Facilities</v>
      </c>
    </row>
    <row r="785" spans="1:36" ht="15">
      <c r="A785" s="46" t="s">
        <v>828</v>
      </c>
      <c r="B785" s="47" t="str">
        <f>VLOOKUP(VLOOKUP(A785,'[3]Calculated Master'!A:Z,2,FALSE),'[3]Conversion Factors'!A:C,2,FALSE)</f>
        <v>Other</v>
      </c>
      <c r="C785" s="47" t="str">
        <f>VLOOKUP($A785,'[3]Master From ECAP'!$A:$AJ,3,FALSE)</f>
        <v>50 Cabernet Circle</v>
      </c>
      <c r="D785" s="47" t="str">
        <f>VLOOKUP($A785,'[3]Master From ECAP'!$A:$AJ,4,FALSE)</f>
        <v>Etobicoke</v>
      </c>
      <c r="E785" s="47" t="str">
        <f>VLOOKUP($A785,'[3]Master From ECAP'!$A:$AJ,5,FALSE)</f>
        <v>M9V 4Z4</v>
      </c>
      <c r="F785" s="47">
        <f>VLOOKUP($A785,'[3]Master From ECAP'!$A:$AJ,6,FALSE)</f>
        <v>2508</v>
      </c>
      <c r="G785" s="47" t="s">
        <v>53</v>
      </c>
      <c r="H785" s="47">
        <f>VLOOKUP($A785,'[3]Master From ECAP'!$A:$AJ,8,FALSE)</f>
        <v>100</v>
      </c>
      <c r="I785" s="47">
        <f>VLOOKUP($A785,'[3]Master From ECAP'!$A:$AJ,9,FALSE)</f>
        <v>0</v>
      </c>
      <c r="J785" s="47">
        <f>VLOOKUP($A785,'[3]Master From ECAP'!$A:$AJ,10,FALSE)</f>
        <v>244841.570286</v>
      </c>
      <c r="K785" s="47" t="str">
        <f>VLOOKUP($A785,'[3]Master From ECAP'!$A:$AJ,11,FALSE)</f>
        <v>kWh</v>
      </c>
      <c r="L785" s="47">
        <f>VLOOKUP($A785,'[3]Master From ECAP'!$A:$AJ,12,FALSE)</f>
        <v>0</v>
      </c>
      <c r="M785" s="47" t="s">
        <v>46</v>
      </c>
      <c r="AF785" s="48">
        <f>VLOOKUP($A785,'[3]Calculated Master'!$A:$P,13,FALSE)</f>
        <v>9793.662811440001</v>
      </c>
      <c r="AG785" s="49">
        <f>IF(F785&gt;0,VLOOKUP($A785,'[3]Calculated Master'!$A:$P,14,FALSE),"")</f>
        <v>97.624637344182418</v>
      </c>
      <c r="AH785" s="49" t="str">
        <f>IF(I785&gt;0,VLOOKUP($A785,'[3]Calculated Master'!$A:$P,15,FALSE),"")</f>
        <v/>
      </c>
      <c r="AI785" s="47" t="str">
        <f>VLOOKUP($A785,'[3]Master From ECAP'!$A:$AJ,35,FALSE)</f>
        <v>ROYAR</v>
      </c>
      <c r="AJ785" s="47" t="str">
        <f>VLOOKUP($A785,'[3]Master From ECAP'!$A:$AJ,36,FALSE)</f>
        <v>Outdoor Recreational Facilities</v>
      </c>
    </row>
    <row r="786" spans="1:36" ht="15">
      <c r="A786" s="46" t="s">
        <v>829</v>
      </c>
      <c r="B786" s="47" t="str">
        <f>VLOOKUP(VLOOKUP(A786,'[3]Calculated Master'!A:Z,2,FALSE),'[3]Conversion Factors'!A:C,2,FALSE)</f>
        <v>Other</v>
      </c>
      <c r="C786" s="47" t="str">
        <f>VLOOKUP($A786,'[3]Master From ECAP'!$A:$AJ,3,FALSE)</f>
        <v>9 Roywood Dr</v>
      </c>
      <c r="D786" s="47" t="str">
        <f>VLOOKUP($A786,'[3]Master From ECAP'!$A:$AJ,4,FALSE)</f>
        <v>North York</v>
      </c>
      <c r="E786" s="47" t="str">
        <f>VLOOKUP($A786,'[3]Master From ECAP'!$A:$AJ,5,FALSE)</f>
        <v>M3A 2C6</v>
      </c>
      <c r="F786" s="47">
        <f>VLOOKUP($A786,'[3]Master From ECAP'!$A:$AJ,6,FALSE)</f>
        <v>2303</v>
      </c>
      <c r="G786" s="47" t="s">
        <v>53</v>
      </c>
      <c r="H786" s="47">
        <f>VLOOKUP($A786,'[3]Master From ECAP'!$A:$AJ,8,FALSE)</f>
        <v>100</v>
      </c>
      <c r="I786" s="47">
        <f>VLOOKUP($A786,'[3]Master From ECAP'!$A:$AJ,9,FALSE)</f>
        <v>0</v>
      </c>
      <c r="J786" s="47">
        <f>VLOOKUP($A786,'[3]Master From ECAP'!$A:$AJ,10,FALSE)</f>
        <v>90314.064151000013</v>
      </c>
      <c r="K786" s="47" t="str">
        <f>VLOOKUP($A786,'[3]Master From ECAP'!$A:$AJ,11,FALSE)</f>
        <v>kWh</v>
      </c>
      <c r="L786" s="47">
        <f>VLOOKUP($A786,'[3]Master From ECAP'!$A:$AJ,12,FALSE)</f>
        <v>0</v>
      </c>
      <c r="M786" s="47" t="s">
        <v>46</v>
      </c>
      <c r="AF786" s="48">
        <f>VLOOKUP($A786,'[3]Calculated Master'!$A:$P,13,FALSE)</f>
        <v>3612.5625660400005</v>
      </c>
      <c r="AG786" s="49">
        <f>IF(F786&gt;0,VLOOKUP($A786,'[3]Calculated Master'!$A:$P,14,FALSE),"")</f>
        <v>39.215996725836142</v>
      </c>
      <c r="AH786" s="49" t="str">
        <f>IF(I786&gt;0,VLOOKUP($A786,'[3]Calculated Master'!$A:$P,15,FALSE),"")</f>
        <v/>
      </c>
      <c r="AI786" s="47" t="str">
        <f>VLOOKUP($A786,'[3]Master From ECAP'!$A:$AJ,35,FALSE)</f>
        <v>ROYWR</v>
      </c>
      <c r="AJ786" s="47" t="str">
        <f>VLOOKUP($A786,'[3]Master From ECAP'!$A:$AJ,36,FALSE)</f>
        <v>Outdoor Recreational Facilities</v>
      </c>
    </row>
    <row r="787" spans="1:36" ht="15">
      <c r="A787" s="46" t="s">
        <v>830</v>
      </c>
      <c r="B787" s="47" t="str">
        <f>VLOOKUP(VLOOKUP(A787,'[3]Calculated Master'!A:Z,2,FALSE),'[3]Conversion Factors'!A:C,2,FALSE)</f>
        <v>Other</v>
      </c>
      <c r="C787" s="47" t="str">
        <f>VLOOKUP($A787,'[3]Master From ECAP'!$A:$AJ,3,FALSE)</f>
        <v>65 Ruddington Dr</v>
      </c>
      <c r="D787" s="47" t="str">
        <f>VLOOKUP($A787,'[3]Master From ECAP'!$A:$AJ,4,FALSE)</f>
        <v>North York</v>
      </c>
      <c r="E787" s="47" t="str">
        <f>VLOOKUP($A787,'[3]Master From ECAP'!$A:$AJ,5,FALSE)</f>
        <v>M2K 2X8</v>
      </c>
      <c r="F787" s="47">
        <f>VLOOKUP($A787,'[3]Master From ECAP'!$A:$AJ,6,FALSE)</f>
        <v>240810</v>
      </c>
      <c r="G787" s="47" t="s">
        <v>53</v>
      </c>
      <c r="H787" s="47">
        <f>VLOOKUP($A787,'[3]Master From ECAP'!$A:$AJ,8,FALSE)</f>
        <v>100</v>
      </c>
      <c r="I787" s="47">
        <f>VLOOKUP($A787,'[3]Master From ECAP'!$A:$AJ,9,FALSE)</f>
        <v>0</v>
      </c>
      <c r="J787" s="47">
        <f>VLOOKUP($A787,'[3]Master From ECAP'!$A:$AJ,10,FALSE)</f>
        <v>3112.8</v>
      </c>
      <c r="K787" s="47" t="str">
        <f>VLOOKUP($A787,'[3]Master From ECAP'!$A:$AJ,11,FALSE)</f>
        <v>kWh</v>
      </c>
      <c r="L787" s="47">
        <f>VLOOKUP($A787,'[3]Master From ECAP'!$A:$AJ,12,FALSE)</f>
        <v>0</v>
      </c>
      <c r="M787" s="47" t="s">
        <v>46</v>
      </c>
      <c r="AF787" s="48">
        <f>VLOOKUP($A787,'[3]Calculated Master'!$A:$P,13,FALSE)</f>
        <v>124.51200000000001</v>
      </c>
      <c r="AG787" s="49">
        <f>IF(F787&gt;0,VLOOKUP($A787,'[3]Calculated Master'!$A:$P,14,FALSE),"")</f>
        <v>1.2926427349362567E-2</v>
      </c>
      <c r="AH787" s="49" t="str">
        <f>IF(I787&gt;0,VLOOKUP($A787,'[3]Calculated Master'!$A:$P,15,FALSE),"")</f>
        <v/>
      </c>
      <c r="AI787" s="47" t="str">
        <f>VLOOKUP($A787,'[3]Master From ECAP'!$A:$AJ,35,FALSE)</f>
        <v>RUDP</v>
      </c>
      <c r="AJ787" s="47" t="str">
        <f>VLOOKUP($A787,'[3]Master From ECAP'!$A:$AJ,36,FALSE)</f>
        <v>Outdoor Recreational Facilities</v>
      </c>
    </row>
    <row r="788" spans="1:36" ht="15">
      <c r="A788" s="46" t="s">
        <v>831</v>
      </c>
      <c r="B788" s="47" t="str">
        <f>VLOOKUP(VLOOKUP(A788,'[3]Calculated Master'!A:Z,2,FALSE),'[3]Conversion Factors'!A:C,2,FALSE)</f>
        <v>Other</v>
      </c>
      <c r="C788" s="47" t="str">
        <f>VLOOKUP($A788,'[3]Master From ECAP'!$A:$AJ,3,FALSE)</f>
        <v>221 Ryding Ave</v>
      </c>
      <c r="D788" s="47" t="str">
        <f>VLOOKUP($A788,'[3]Master From ECAP'!$A:$AJ,4,FALSE)</f>
        <v>Toronto</v>
      </c>
      <c r="E788" s="47" t="str">
        <f>VLOOKUP($A788,'[3]Master From ECAP'!$A:$AJ,5,FALSE)</f>
        <v>M6N 1H6</v>
      </c>
      <c r="F788" s="47">
        <f>VLOOKUP($A788,'[3]Master From ECAP'!$A:$AJ,6,FALSE)</f>
        <v>486001</v>
      </c>
      <c r="G788" s="47" t="s">
        <v>53</v>
      </c>
      <c r="H788" s="47">
        <f>VLOOKUP($A788,'[3]Master From ECAP'!$A:$AJ,8,FALSE)</f>
        <v>100</v>
      </c>
      <c r="I788" s="47">
        <f>VLOOKUP($A788,'[3]Master From ECAP'!$A:$AJ,9,FALSE)</f>
        <v>0</v>
      </c>
      <c r="J788" s="47">
        <f>VLOOKUP($A788,'[3]Master From ECAP'!$A:$AJ,10,FALSE)</f>
        <v>35563.893687999996</v>
      </c>
      <c r="K788" s="47" t="str">
        <f>VLOOKUP($A788,'[3]Master From ECAP'!$A:$AJ,11,FALSE)</f>
        <v>kWh</v>
      </c>
      <c r="L788" s="47">
        <f>VLOOKUP($A788,'[3]Master From ECAP'!$A:$AJ,12,FALSE)</f>
        <v>0</v>
      </c>
      <c r="M788" s="47" t="s">
        <v>46</v>
      </c>
      <c r="AF788" s="48">
        <f>VLOOKUP($A788,'[3]Calculated Master'!$A:$P,13,FALSE)</f>
        <v>1422.5557475199998</v>
      </c>
      <c r="AG788" s="49">
        <f>IF(F788&gt;0,VLOOKUP($A788,'[3]Calculated Master'!$A:$P,14,FALSE),"")</f>
        <v>7.3176890316872537E-2</v>
      </c>
      <c r="AH788" s="49" t="str">
        <f>IF(I788&gt;0,VLOOKUP($A788,'[3]Calculated Master'!$A:$P,15,FALSE),"")</f>
        <v/>
      </c>
      <c r="AI788" s="47" t="str">
        <f>VLOOKUP($A788,'[3]Master From ECAP'!$A:$AJ,35,FALSE)</f>
        <v>RNMP</v>
      </c>
      <c r="AJ788" s="47" t="str">
        <f>VLOOKUP($A788,'[3]Master From ECAP'!$A:$AJ,36,FALSE)</f>
        <v>Outdoor Recreational Facilities</v>
      </c>
    </row>
    <row r="789" spans="1:36" ht="15">
      <c r="A789" s="46" t="s">
        <v>832</v>
      </c>
      <c r="B789" s="47" t="str">
        <f>VLOOKUP(VLOOKUP(A789,'[3]Calculated Master'!A:Z,2,FALSE),'[3]Conversion Factors'!A:C,2,FALSE)</f>
        <v>Other</v>
      </c>
      <c r="C789" s="47" t="str">
        <f>VLOOKUP($A789,'[3]Master From ECAP'!$A:$AJ,3,FALSE)</f>
        <v>2A Gould St</v>
      </c>
      <c r="D789" s="47" t="str">
        <f>VLOOKUP($A789,'[3]Master From ECAP'!$A:$AJ,4,FALSE)</f>
        <v>Scarborough</v>
      </c>
      <c r="E789" s="47" t="str">
        <f>VLOOKUP($A789,'[3]Master From ECAP'!$A:$AJ,5,FALSE)</f>
        <v>M1P 4N7</v>
      </c>
      <c r="F789" s="47">
        <f>VLOOKUP($A789,'[3]Master From ECAP'!$A:$AJ,6,FALSE)</f>
        <v>1421</v>
      </c>
      <c r="G789" s="47" t="s">
        <v>53</v>
      </c>
      <c r="H789" s="47">
        <f>VLOOKUP($A789,'[3]Master From ECAP'!$A:$AJ,8,FALSE)</f>
        <v>100</v>
      </c>
      <c r="I789" s="47">
        <f>VLOOKUP($A789,'[3]Master From ECAP'!$A:$AJ,9,FALSE)</f>
        <v>0</v>
      </c>
      <c r="J789" s="47">
        <f>VLOOKUP($A789,'[3]Master From ECAP'!$A:$AJ,10,FALSE)</f>
        <v>145084.18471500001</v>
      </c>
      <c r="K789" s="47" t="str">
        <f>VLOOKUP($A789,'[3]Master From ECAP'!$A:$AJ,11,FALSE)</f>
        <v>kWh</v>
      </c>
      <c r="L789" s="47">
        <f>VLOOKUP($A789,'[3]Master From ECAP'!$A:$AJ,12,FALSE)</f>
        <v>0</v>
      </c>
      <c r="M789" s="47" t="s">
        <v>46</v>
      </c>
      <c r="AF789" s="48">
        <f>VLOOKUP($A789,'[3]Calculated Master'!$A:$P,13,FALSE)</f>
        <v>5803.3673886000006</v>
      </c>
      <c r="AG789" s="49">
        <f>IF(F789&gt;0,VLOOKUP($A789,'[3]Calculated Master'!$A:$P,14,FALSE),"")</f>
        <v>102.10048503338234</v>
      </c>
      <c r="AH789" s="49" t="str">
        <f>IF(I789&gt;0,VLOOKUP($A789,'[3]Calculated Master'!$A:$P,15,FALSE),"")</f>
        <v/>
      </c>
      <c r="AI789" s="47" t="str">
        <f>VLOOKUP($A789,'[3]Master From ECAP'!$A:$AJ,35,FALSE)</f>
        <v>RSCP</v>
      </c>
      <c r="AJ789" s="47" t="str">
        <f>VLOOKUP($A789,'[3]Master From ECAP'!$A:$AJ,36,FALSE)</f>
        <v>Outdoor Recreational Facilities</v>
      </c>
    </row>
    <row r="790" spans="1:36" ht="15">
      <c r="A790" s="46" t="s">
        <v>833</v>
      </c>
      <c r="B790" s="47" t="str">
        <f>VLOOKUP(VLOOKUP(A790,'[3]Calculated Master'!A:Z,2,FALSE),'[3]Conversion Factors'!A:C,2,FALSE)</f>
        <v>Other</v>
      </c>
      <c r="C790" s="47" t="str">
        <f>VLOOKUP($A790,'[3]Master From ECAP'!$A:$AJ,3,FALSE)</f>
        <v>10 Blackthorn Av</v>
      </c>
      <c r="D790" s="47" t="str">
        <f>VLOOKUP($A790,'[3]Master From ECAP'!$A:$AJ,4,FALSE)</f>
        <v>Toronto</v>
      </c>
      <c r="E790" s="47" t="str">
        <f>VLOOKUP($A790,'[3]Master From ECAP'!$A:$AJ,5,FALSE)</f>
        <v>M6N 3H5</v>
      </c>
      <c r="F790" s="47">
        <f>VLOOKUP($A790,'[3]Master From ECAP'!$A:$AJ,6,FALSE)</f>
        <v>129080</v>
      </c>
      <c r="G790" s="47" t="s">
        <v>53</v>
      </c>
      <c r="H790" s="47">
        <f>VLOOKUP($A790,'[3]Master From ECAP'!$A:$AJ,8,FALSE)</f>
        <v>100</v>
      </c>
      <c r="I790" s="47">
        <f>VLOOKUP($A790,'[3]Master From ECAP'!$A:$AJ,9,FALSE)</f>
        <v>0</v>
      </c>
      <c r="J790" s="47">
        <f>VLOOKUP($A790,'[3]Master From ECAP'!$A:$AJ,10,FALSE)</f>
        <v>454.46080699999999</v>
      </c>
      <c r="K790" s="47" t="str">
        <f>VLOOKUP($A790,'[3]Master From ECAP'!$A:$AJ,11,FALSE)</f>
        <v>kWh</v>
      </c>
      <c r="L790" s="47">
        <f>VLOOKUP($A790,'[3]Master From ECAP'!$A:$AJ,12,FALSE)</f>
        <v>0</v>
      </c>
      <c r="M790" s="47" t="s">
        <v>46</v>
      </c>
      <c r="AF790" s="48">
        <f>VLOOKUP($A790,'[3]Calculated Master'!$A:$P,13,FALSE)</f>
        <v>18.178432279999999</v>
      </c>
      <c r="AG790" s="49">
        <f>IF(F790&gt;0,VLOOKUP($A790,'[3]Calculated Master'!$A:$P,14,FALSE),"")</f>
        <v>3.5207832397481857E-3</v>
      </c>
      <c r="AH790" s="49" t="str">
        <f>IF(I790&gt;0,VLOOKUP($A790,'[3]Calculated Master'!$A:$P,15,FALSE),"")</f>
        <v/>
      </c>
      <c r="AI790" s="47" t="str">
        <f>VLOOKUP($A790,'[3]Master From ECAP'!$A:$AJ,35,FALSE)</f>
        <v>SADP</v>
      </c>
      <c r="AJ790" s="47" t="str">
        <f>VLOOKUP($A790,'[3]Master From ECAP'!$A:$AJ,36,FALSE)</f>
        <v>Outdoor Recreational Facilities</v>
      </c>
    </row>
    <row r="791" spans="1:36" ht="15">
      <c r="A791" s="46" t="s">
        <v>834</v>
      </c>
      <c r="B791" s="47" t="str">
        <f>VLOOKUP(VLOOKUP(A791,'[3]Calculated Master'!A:Z,2,FALSE),'[3]Conversion Factors'!A:C,2,FALSE)</f>
        <v>Other</v>
      </c>
      <c r="C791" s="47" t="str">
        <f>VLOOKUP($A791,'[3]Master From ECAP'!$A:$AJ,3,FALSE)</f>
        <v>150 Salem Ave</v>
      </c>
      <c r="D791" s="47" t="str">
        <f>VLOOKUP($A791,'[3]Master From ECAP'!$A:$AJ,4,FALSE)</f>
        <v>Toronto</v>
      </c>
      <c r="E791" s="47" t="str">
        <f>VLOOKUP($A791,'[3]Master From ECAP'!$A:$AJ,5,FALSE)</f>
        <v>M6H 3C2</v>
      </c>
      <c r="F791" s="47">
        <f>VLOOKUP($A791,'[3]Master From ECAP'!$A:$AJ,6,FALSE)</f>
        <v>20343</v>
      </c>
      <c r="G791" s="47" t="s">
        <v>53</v>
      </c>
      <c r="H791" s="47">
        <f>VLOOKUP($A791,'[3]Master From ECAP'!$A:$AJ,8,FALSE)</f>
        <v>100</v>
      </c>
      <c r="I791" s="47">
        <f>VLOOKUP($A791,'[3]Master From ECAP'!$A:$AJ,9,FALSE)</f>
        <v>0</v>
      </c>
      <c r="J791" s="47">
        <f>VLOOKUP($A791,'[3]Master From ECAP'!$A:$AJ,10,FALSE)</f>
        <v>55902.604721999996</v>
      </c>
      <c r="K791" s="47" t="str">
        <f>VLOOKUP($A791,'[3]Master From ECAP'!$A:$AJ,11,FALSE)</f>
        <v>kWh</v>
      </c>
      <c r="L791" s="47">
        <f>VLOOKUP($A791,'[3]Master From ECAP'!$A:$AJ,12,FALSE)</f>
        <v>0</v>
      </c>
      <c r="M791" s="47" t="s">
        <v>46</v>
      </c>
      <c r="AF791" s="48">
        <f>VLOOKUP($A791,'[3]Calculated Master'!$A:$P,13,FALSE)</f>
        <v>2236.10418888</v>
      </c>
      <c r="AG791" s="49">
        <f>IF(F791&gt;0,VLOOKUP($A791,'[3]Calculated Master'!$A:$P,14,FALSE),"")</f>
        <v>2.7480134517779908</v>
      </c>
      <c r="AH791" s="49" t="str">
        <f>IF(I791&gt;0,VLOOKUP($A791,'[3]Calculated Master'!$A:$P,15,FALSE),"")</f>
        <v/>
      </c>
      <c r="AI791" s="47" t="str">
        <f>VLOOKUP($A791,'[3]Master From ECAP'!$A:$AJ,35,FALSE)</f>
        <v>SALM</v>
      </c>
      <c r="AJ791" s="47" t="str">
        <f>VLOOKUP($A791,'[3]Master From ECAP'!$A:$AJ,36,FALSE)</f>
        <v>Outdoor Recreational Facilities</v>
      </c>
    </row>
    <row r="792" spans="1:36" ht="15">
      <c r="A792" s="46" t="s">
        <v>835</v>
      </c>
      <c r="B792" s="47" t="str">
        <f>VLOOKUP(VLOOKUP(A792,'[3]Calculated Master'!A:Z,2,FALSE),'[3]Conversion Factors'!A:C,2,FALSE)</f>
        <v>Other</v>
      </c>
      <c r="C792" s="47" t="str">
        <f>VLOOKUP($A792,'[3]Master From ECAP'!$A:$AJ,3,FALSE)</f>
        <v>49 Cecil Cr</v>
      </c>
      <c r="D792" s="47" t="str">
        <f>VLOOKUP($A792,'[3]Master From ECAP'!$A:$AJ,4,FALSE)</f>
        <v>Toronto</v>
      </c>
      <c r="E792" s="47" t="str">
        <f>VLOOKUP($A792,'[3]Master From ECAP'!$A:$AJ,5,FALSE)</f>
        <v>M5T 1N1</v>
      </c>
      <c r="F792" s="47">
        <f>VLOOKUP($A792,'[3]Master From ECAP'!$A:$AJ,6,FALSE)</f>
        <v>97</v>
      </c>
      <c r="G792" s="47" t="s">
        <v>53</v>
      </c>
      <c r="H792" s="47">
        <f>VLOOKUP($A792,'[3]Master From ECAP'!$A:$AJ,8,FALSE)</f>
        <v>100</v>
      </c>
      <c r="I792" s="47">
        <f>VLOOKUP($A792,'[3]Master From ECAP'!$A:$AJ,9,FALSE)</f>
        <v>0</v>
      </c>
      <c r="J792" s="47">
        <f>VLOOKUP($A792,'[3]Master From ECAP'!$A:$AJ,10,FALSE)</f>
        <v>22674.258826000001</v>
      </c>
      <c r="K792" s="47" t="str">
        <f>VLOOKUP($A792,'[3]Master From ECAP'!$A:$AJ,11,FALSE)</f>
        <v>kWh</v>
      </c>
      <c r="L792" s="47">
        <f>VLOOKUP($A792,'[3]Master From ECAP'!$A:$AJ,12,FALSE)</f>
        <v>0</v>
      </c>
      <c r="M792" s="47" t="s">
        <v>46</v>
      </c>
      <c r="AF792" s="48">
        <f>VLOOKUP($A792,'[3]Calculated Master'!$A:$P,13,FALSE)</f>
        <v>906.97035304000008</v>
      </c>
      <c r="AG792" s="49">
        <f>IF(F792&gt;0,VLOOKUP($A792,'[3]Calculated Master'!$A:$P,14,FALSE),"")</f>
        <v>233.7562196090561</v>
      </c>
      <c r="AH792" s="49" t="str">
        <f>IF(I792&gt;0,VLOOKUP($A792,'[3]Calculated Master'!$A:$P,15,FALSE),"")</f>
        <v/>
      </c>
      <c r="AI792" s="47" t="str">
        <f>VLOOKUP($A792,'[3]Master From ECAP'!$A:$AJ,35,FALSE)</f>
        <v>SCB</v>
      </c>
      <c r="AJ792" s="47" t="str">
        <f>VLOOKUP($A792,'[3]Master From ECAP'!$A:$AJ,36,FALSE)</f>
        <v>Outdoor Recreational Facilities</v>
      </c>
    </row>
    <row r="793" spans="1:36" ht="15">
      <c r="A793" s="46" t="s">
        <v>836</v>
      </c>
      <c r="B793" s="47" t="str">
        <f>VLOOKUP(VLOOKUP(A793,'[3]Calculated Master'!A:Z,2,FALSE),'[3]Conversion Factors'!A:C,2,FALSE)</f>
        <v>Other</v>
      </c>
      <c r="C793" s="47" t="str">
        <f>VLOOKUP($A793,'[3]Master From ECAP'!$A:$AJ,3,FALSE)</f>
        <v>3600 Kingston Rd</v>
      </c>
      <c r="D793" s="47" t="str">
        <f>VLOOKUP($A793,'[3]Master From ECAP'!$A:$AJ,4,FALSE)</f>
        <v>Scarborough</v>
      </c>
      <c r="E793" s="47" t="str">
        <f>VLOOKUP($A793,'[3]Master From ECAP'!$A:$AJ,5,FALSE)</f>
        <v>M1M 1R9</v>
      </c>
      <c r="F793" s="47">
        <f>VLOOKUP($A793,'[3]Master From ECAP'!$A:$AJ,6,FALSE)</f>
        <v>828</v>
      </c>
      <c r="G793" s="47" t="s">
        <v>53</v>
      </c>
      <c r="H793" s="47">
        <f>VLOOKUP($A793,'[3]Master From ECAP'!$A:$AJ,8,FALSE)</f>
        <v>100</v>
      </c>
      <c r="I793" s="47">
        <f>VLOOKUP($A793,'[3]Master From ECAP'!$A:$AJ,9,FALSE)</f>
        <v>0</v>
      </c>
      <c r="J793" s="47">
        <f>VLOOKUP($A793,'[3]Master From ECAP'!$A:$AJ,10,FALSE)</f>
        <v>5603.04</v>
      </c>
      <c r="K793" s="47" t="str">
        <f>VLOOKUP($A793,'[3]Master From ECAP'!$A:$AJ,11,FALSE)</f>
        <v>kWh</v>
      </c>
      <c r="L793" s="47">
        <f>VLOOKUP($A793,'[3]Master From ECAP'!$A:$AJ,12,FALSE)</f>
        <v>0</v>
      </c>
      <c r="M793" s="47" t="s">
        <v>46</v>
      </c>
      <c r="AF793" s="48">
        <f>VLOOKUP($A793,'[3]Calculated Master'!$A:$P,13,FALSE)</f>
        <v>224.1216</v>
      </c>
      <c r="AG793" s="49">
        <f>IF(F793&gt;0,VLOOKUP($A793,'[3]Calculated Master'!$A:$P,14,FALSE),"")</f>
        <v>6.7669847173913045</v>
      </c>
      <c r="AH793" s="49" t="str">
        <f>IF(I793&gt;0,VLOOKUP($A793,'[3]Calculated Master'!$A:$P,15,FALSE),"")</f>
        <v/>
      </c>
      <c r="AI793" s="47" t="str">
        <f>VLOOKUP($A793,'[3]Master From ECAP'!$A:$AJ,35,FALSE)</f>
        <v>SVFH</v>
      </c>
      <c r="AJ793" s="47" t="str">
        <f>VLOOKUP($A793,'[3]Master From ECAP'!$A:$AJ,36,FALSE)</f>
        <v>Outdoor Recreational Facilities</v>
      </c>
    </row>
    <row r="794" spans="1:36" ht="15">
      <c r="A794" s="46" t="s">
        <v>837</v>
      </c>
      <c r="B794" s="47" t="str">
        <f>VLOOKUP(VLOOKUP(A794,'[3]Calculated Master'!A:Z,2,FALSE),'[3]Conversion Factors'!A:C,2,FALSE)</f>
        <v>Other</v>
      </c>
      <c r="C794" s="47" t="str">
        <f>VLOOKUP($A794,'[3]Master From ECAP'!$A:$AJ,3,FALSE)</f>
        <v>1000 Jane St</v>
      </c>
      <c r="D794" s="47" t="str">
        <f>VLOOKUP($A794,'[3]Master From ECAP'!$A:$AJ,4,FALSE)</f>
        <v>Toronto</v>
      </c>
      <c r="E794" s="47" t="str">
        <f>VLOOKUP($A794,'[3]Master From ECAP'!$A:$AJ,5,FALSE)</f>
        <v>M6N 4E2</v>
      </c>
      <c r="F794" s="47">
        <f>VLOOKUP($A794,'[3]Master From ECAP'!$A:$AJ,6,FALSE)</f>
        <v>3348</v>
      </c>
      <c r="G794" s="47" t="s">
        <v>53</v>
      </c>
      <c r="H794" s="47">
        <f>VLOOKUP($A794,'[3]Master From ECAP'!$A:$AJ,8,FALSE)</f>
        <v>100</v>
      </c>
      <c r="I794" s="47">
        <f>VLOOKUP($A794,'[3]Master From ECAP'!$A:$AJ,9,FALSE)</f>
        <v>0</v>
      </c>
      <c r="J794" s="47">
        <f>VLOOKUP($A794,'[3]Master From ECAP'!$A:$AJ,10,FALSE)</f>
        <v>37510.072298999999</v>
      </c>
      <c r="K794" s="47" t="str">
        <f>VLOOKUP($A794,'[3]Master From ECAP'!$A:$AJ,11,FALSE)</f>
        <v>kWh</v>
      </c>
      <c r="L794" s="47">
        <f>VLOOKUP($A794,'[3]Master From ECAP'!$A:$AJ,12,FALSE)</f>
        <v>8845.633088999999</v>
      </c>
      <c r="M794" s="47" t="s">
        <v>46</v>
      </c>
      <c r="AF794" s="48">
        <f>VLOOKUP($A794,'[3]Calculated Master'!$A:$P,13,FALSE)</f>
        <v>18304.363614802409</v>
      </c>
      <c r="AG794" s="49">
        <f>IF(F794&gt;0,VLOOKUP($A794,'[3]Calculated Master'!$A:$P,14,FALSE),"")</f>
        <v>39.095384674588544</v>
      </c>
      <c r="AH794" s="49" t="str">
        <f>IF(I794&gt;0,VLOOKUP($A794,'[3]Calculated Master'!$A:$P,15,FALSE),"")</f>
        <v/>
      </c>
      <c r="AI794" s="47" t="str">
        <f>VLOOKUP($A794,'[3]Master From ECAP'!$A:$AJ,35,FALSE)</f>
        <v>SWGC</v>
      </c>
      <c r="AJ794" s="47" t="str">
        <f>VLOOKUP($A794,'[3]Master From ECAP'!$A:$AJ,36,FALSE)</f>
        <v>Outdoor Recreational Facilities</v>
      </c>
    </row>
    <row r="795" spans="1:36" ht="15">
      <c r="A795" s="46" t="s">
        <v>838</v>
      </c>
      <c r="B795" s="47" t="str">
        <f>VLOOKUP(VLOOKUP(A795,'[3]Calculated Master'!A:Z,2,FALSE),'[3]Conversion Factors'!A:C,2,FALSE)</f>
        <v>Other</v>
      </c>
      <c r="C795" s="47" t="str">
        <f>VLOOKUP($A795,'[3]Master From ECAP'!$A:$AJ,3,FALSE)</f>
        <v>40 Seasons Dr</v>
      </c>
      <c r="D795" s="47" t="str">
        <f>VLOOKUP($A795,'[3]Master From ECAP'!$A:$AJ,4,FALSE)</f>
        <v>Scarborough</v>
      </c>
      <c r="E795" s="47" t="str">
        <f>VLOOKUP($A795,'[3]Master From ECAP'!$A:$AJ,5,FALSE)</f>
        <v>M1X 1X4</v>
      </c>
      <c r="F795" s="47">
        <f>VLOOKUP($A795,'[3]Master From ECAP'!$A:$AJ,6,FALSE)</f>
        <v>289656</v>
      </c>
      <c r="G795" s="47" t="s">
        <v>53</v>
      </c>
      <c r="H795" s="47">
        <f>VLOOKUP($A795,'[3]Master From ECAP'!$A:$AJ,8,FALSE)</f>
        <v>100</v>
      </c>
      <c r="I795" s="47">
        <f>VLOOKUP($A795,'[3]Master From ECAP'!$A:$AJ,9,FALSE)</f>
        <v>0</v>
      </c>
      <c r="J795" s="47">
        <f>VLOOKUP($A795,'[3]Master From ECAP'!$A:$AJ,10,FALSE)</f>
        <v>5381.7730680000004</v>
      </c>
      <c r="K795" s="47" t="str">
        <f>VLOOKUP($A795,'[3]Master From ECAP'!$A:$AJ,11,FALSE)</f>
        <v>kWh</v>
      </c>
      <c r="L795" s="47">
        <f>VLOOKUP($A795,'[3]Master From ECAP'!$A:$AJ,12,FALSE)</f>
        <v>0</v>
      </c>
      <c r="M795" s="47" t="s">
        <v>46</v>
      </c>
      <c r="AF795" s="48">
        <f>VLOOKUP($A795,'[3]Calculated Master'!$A:$P,13,FALSE)</f>
        <v>215.27092272000002</v>
      </c>
      <c r="AG795" s="49">
        <f>IF(F795&gt;0,VLOOKUP($A795,'[3]Calculated Master'!$A:$P,14,FALSE),"")</f>
        <v>1.8579955160792284E-2</v>
      </c>
      <c r="AH795" s="49" t="str">
        <f>IF(I795&gt;0,VLOOKUP($A795,'[3]Calculated Master'!$A:$P,15,FALSE),"")</f>
        <v/>
      </c>
      <c r="AI795" s="47" t="str">
        <f>VLOOKUP($A795,'[3]Master From ECAP'!$A:$AJ,35,FALSE)</f>
        <v>40SEASONS</v>
      </c>
      <c r="AJ795" s="47" t="str">
        <f>VLOOKUP($A795,'[3]Master From ECAP'!$A:$AJ,36,FALSE)</f>
        <v>Outdoor Recreational Facilities</v>
      </c>
    </row>
    <row r="796" spans="1:36" ht="15">
      <c r="A796" s="46" t="s">
        <v>839</v>
      </c>
      <c r="B796" s="47" t="str">
        <f>VLOOKUP(VLOOKUP(A796,'[3]Calculated Master'!A:Z,2,FALSE),'[3]Conversion Factors'!A:C,2,FALSE)</f>
        <v>Other</v>
      </c>
      <c r="C796" s="47" t="str">
        <f>VLOOKUP($A796,'[3]Master From ECAP'!$A:$AJ,3,FALSE)</f>
        <v>620 Seneca Hill Dr</v>
      </c>
      <c r="D796" s="47" t="str">
        <f>VLOOKUP($A796,'[3]Master From ECAP'!$A:$AJ,4,FALSE)</f>
        <v>Scarborough</v>
      </c>
      <c r="E796" s="47" t="str">
        <f>VLOOKUP($A796,'[3]Master From ECAP'!$A:$AJ,5,FALSE)</f>
        <v>M1P 4N7</v>
      </c>
      <c r="F796" s="47">
        <f>VLOOKUP($A796,'[3]Master From ECAP'!$A:$AJ,6,FALSE)</f>
        <v>234599</v>
      </c>
      <c r="G796" s="47" t="s">
        <v>53</v>
      </c>
      <c r="H796" s="47">
        <f>VLOOKUP($A796,'[3]Master From ECAP'!$A:$AJ,8,FALSE)</f>
        <v>100</v>
      </c>
      <c r="I796" s="47">
        <f>VLOOKUP($A796,'[3]Master From ECAP'!$A:$AJ,9,FALSE)</f>
        <v>0</v>
      </c>
      <c r="J796" s="47">
        <f>VLOOKUP($A796,'[3]Master From ECAP'!$A:$AJ,10,FALSE)</f>
        <v>10065.826431</v>
      </c>
      <c r="K796" s="47" t="str">
        <f>VLOOKUP($A796,'[3]Master From ECAP'!$A:$AJ,11,FALSE)</f>
        <v>kWh</v>
      </c>
      <c r="L796" s="47">
        <f>VLOOKUP($A796,'[3]Master From ECAP'!$A:$AJ,12,FALSE)</f>
        <v>0</v>
      </c>
      <c r="M796" s="47" t="s">
        <v>46</v>
      </c>
      <c r="AF796" s="48">
        <f>VLOOKUP($A796,'[3]Calculated Master'!$A:$P,13,FALSE)</f>
        <v>402.63305723999997</v>
      </c>
      <c r="AG796" s="49">
        <f>IF(F796&gt;0,VLOOKUP($A796,'[3]Calculated Master'!$A:$P,14,FALSE),"")</f>
        <v>4.2906697692417534E-2</v>
      </c>
      <c r="AH796" s="49" t="str">
        <f>IF(I796&gt;0,VLOOKUP($A796,'[3]Calculated Master'!$A:$P,15,FALSE),"")</f>
        <v/>
      </c>
      <c r="AI796" s="47" t="str">
        <f>VLOOKUP($A796,'[3]Master From ECAP'!$A:$AJ,35,FALSE)</f>
        <v>SEHP</v>
      </c>
      <c r="AJ796" s="47" t="str">
        <f>VLOOKUP($A796,'[3]Master From ECAP'!$A:$AJ,36,FALSE)</f>
        <v>Outdoor Recreational Facilities</v>
      </c>
    </row>
    <row r="797" spans="1:36" ht="15">
      <c r="A797" s="46" t="s">
        <v>840</v>
      </c>
      <c r="B797" s="47" t="str">
        <f>VLOOKUP(VLOOKUP(A797,'[3]Calculated Master'!A:Z,2,FALSE),'[3]Conversion Factors'!A:C,2,FALSE)</f>
        <v>Other</v>
      </c>
      <c r="C797" s="47" t="str">
        <f>VLOOKUP($A797,'[3]Master From ECAP'!$A:$AJ,3,FALSE)</f>
        <v>295 Sentinel Rd</v>
      </c>
      <c r="D797" s="47" t="str">
        <f>VLOOKUP($A797,'[3]Master From ECAP'!$A:$AJ,4,FALSE)</f>
        <v>North York</v>
      </c>
      <c r="E797" s="47" t="str">
        <f>VLOOKUP($A797,'[3]Master From ECAP'!$A:$AJ,5,FALSE)</f>
        <v>M3J 1T8</v>
      </c>
      <c r="F797" s="47">
        <f>VLOOKUP($A797,'[3]Master From ECAP'!$A:$AJ,6,FALSE)</f>
        <v>2443</v>
      </c>
      <c r="G797" s="47" t="s">
        <v>53</v>
      </c>
      <c r="H797" s="47">
        <f>VLOOKUP($A797,'[3]Master From ECAP'!$A:$AJ,8,FALSE)</f>
        <v>100</v>
      </c>
      <c r="I797" s="47">
        <f>VLOOKUP($A797,'[3]Master From ECAP'!$A:$AJ,9,FALSE)</f>
        <v>0</v>
      </c>
      <c r="J797" s="47">
        <f>VLOOKUP($A797,'[3]Master From ECAP'!$A:$AJ,10,FALSE)</f>
        <v>23435.925332999999</v>
      </c>
      <c r="K797" s="47" t="str">
        <f>VLOOKUP($A797,'[3]Master From ECAP'!$A:$AJ,11,FALSE)</f>
        <v>kWh</v>
      </c>
      <c r="L797" s="47">
        <f>VLOOKUP($A797,'[3]Master From ECAP'!$A:$AJ,12,FALSE)</f>
        <v>0</v>
      </c>
      <c r="M797" s="47" t="s">
        <v>46</v>
      </c>
      <c r="AF797" s="48">
        <f>VLOOKUP($A797,'[3]Calculated Master'!$A:$P,13,FALSE)</f>
        <v>937.43701332000001</v>
      </c>
      <c r="AG797" s="49">
        <f>IF(F797&gt;0,VLOOKUP($A797,'[3]Calculated Master'!$A:$P,14,FALSE),"")</f>
        <v>9.5931326167371616</v>
      </c>
      <c r="AH797" s="49" t="str">
        <f>IF(I797&gt;0,VLOOKUP($A797,'[3]Calculated Master'!$A:$P,15,FALSE),"")</f>
        <v/>
      </c>
      <c r="AI797" s="47" t="str">
        <f>VLOOKUP($A797,'[3]Master From ECAP'!$A:$AJ,35,FALSE)</f>
        <v>SENPK</v>
      </c>
      <c r="AJ797" s="47" t="str">
        <f>VLOOKUP($A797,'[3]Master From ECAP'!$A:$AJ,36,FALSE)</f>
        <v>Outdoor Recreational Facilities</v>
      </c>
    </row>
    <row r="798" spans="1:36" ht="15">
      <c r="A798" s="46" t="s">
        <v>841</v>
      </c>
      <c r="B798" s="47" t="str">
        <f>VLOOKUP(VLOOKUP(A798,'[3]Calculated Master'!A:Z,2,FALSE),'[3]Conversion Factors'!A:C,2,FALSE)</f>
        <v>Other</v>
      </c>
      <c r="C798" s="47" t="str">
        <f>VLOOKUP($A798,'[3]Master From ECAP'!$A:$AJ,3,FALSE)</f>
        <v>58 Rykert Cres</v>
      </c>
      <c r="D798" s="47" t="str">
        <f>VLOOKUP($A798,'[3]Master From ECAP'!$A:$AJ,4,FALSE)</f>
        <v>East York</v>
      </c>
      <c r="E798" s="47" t="str">
        <f>VLOOKUP($A798,'[3]Master From ECAP'!$A:$AJ,5,FALSE)</f>
        <v>M4G 2S9</v>
      </c>
      <c r="F798" s="47">
        <f>VLOOKUP($A798,'[3]Master From ECAP'!$A:$AJ,6,FALSE)</f>
        <v>1477831</v>
      </c>
      <c r="G798" s="47" t="s">
        <v>53</v>
      </c>
      <c r="H798" s="47">
        <f>VLOOKUP($A798,'[3]Master From ECAP'!$A:$AJ,8,FALSE)</f>
        <v>100</v>
      </c>
      <c r="I798" s="47">
        <f>VLOOKUP($A798,'[3]Master From ECAP'!$A:$AJ,9,FALSE)</f>
        <v>0</v>
      </c>
      <c r="J798" s="47">
        <f>VLOOKUP($A798,'[3]Master From ECAP'!$A:$AJ,10,FALSE)</f>
        <v>11822.457344</v>
      </c>
      <c r="K798" s="47" t="str">
        <f>VLOOKUP($A798,'[3]Master From ECAP'!$A:$AJ,11,FALSE)</f>
        <v>kWh</v>
      </c>
      <c r="L798" s="47">
        <f>VLOOKUP($A798,'[3]Master From ECAP'!$A:$AJ,12,FALSE)</f>
        <v>0</v>
      </c>
      <c r="M798" s="47" t="s">
        <v>46</v>
      </c>
      <c r="AF798" s="48">
        <f>VLOOKUP($A798,'[3]Calculated Master'!$A:$P,13,FALSE)</f>
        <v>472.89829376</v>
      </c>
      <c r="AG798" s="49">
        <f>IF(F798&gt;0,VLOOKUP($A798,'[3]Calculated Master'!$A:$P,14,FALSE),"")</f>
        <v>7.9999043221037677E-3</v>
      </c>
      <c r="AH798" s="49" t="str">
        <f>IF(I798&gt;0,VLOOKUP($A798,'[3]Calculated Master'!$A:$P,15,FALSE),"")</f>
        <v/>
      </c>
      <c r="AI798" s="47" t="str">
        <f>VLOOKUP($A798,'[3]Master From ECAP'!$A:$AJ,35,FALSE)</f>
        <v>58RYKERTCRES</v>
      </c>
      <c r="AJ798" s="47" t="str">
        <f>VLOOKUP($A798,'[3]Master From ECAP'!$A:$AJ,36,FALSE)</f>
        <v>Outdoor Recreational Facilities</v>
      </c>
    </row>
    <row r="799" spans="1:36" ht="15">
      <c r="A799" s="46" t="s">
        <v>842</v>
      </c>
      <c r="B799" s="47" t="str">
        <f>VLOOKUP(VLOOKUP(A799,'[3]Calculated Master'!A:Z,2,FALSE),'[3]Conversion Factors'!A:C,2,FALSE)</f>
        <v>Other</v>
      </c>
      <c r="C799" s="47" t="str">
        <f>VLOOKUP($A799,'[3]Master From ECAP'!$A:$AJ,3,FALSE)</f>
        <v>224 Ronymeadow Terr</v>
      </c>
      <c r="D799" s="47" t="str">
        <f>VLOOKUP($A799,'[3]Master From ECAP'!$A:$AJ,4,FALSE)</f>
        <v>Scarborough</v>
      </c>
      <c r="E799" s="47" t="str">
        <f>VLOOKUP($A799,'[3]Master From ECAP'!$A:$AJ,5,FALSE)</f>
        <v>M1E 4E5</v>
      </c>
      <c r="F799" s="47">
        <f>VLOOKUP($A799,'[3]Master From ECAP'!$A:$AJ,6,FALSE)</f>
        <v>466690</v>
      </c>
      <c r="G799" s="47" t="s">
        <v>53</v>
      </c>
      <c r="H799" s="47">
        <f>VLOOKUP($A799,'[3]Master From ECAP'!$A:$AJ,8,FALSE)</f>
        <v>100</v>
      </c>
      <c r="I799" s="47">
        <f>VLOOKUP($A799,'[3]Master From ECAP'!$A:$AJ,9,FALSE)</f>
        <v>0</v>
      </c>
      <c r="J799" s="47">
        <f>VLOOKUP($A799,'[3]Master From ECAP'!$A:$AJ,10,FALSE)</f>
        <v>8843.6309459999993</v>
      </c>
      <c r="K799" s="47" t="str">
        <f>VLOOKUP($A799,'[3]Master From ECAP'!$A:$AJ,11,FALSE)</f>
        <v>kWh</v>
      </c>
      <c r="L799" s="47">
        <f>VLOOKUP($A799,'[3]Master From ECAP'!$A:$AJ,12,FALSE)</f>
        <v>0</v>
      </c>
      <c r="M799" s="47" t="s">
        <v>46</v>
      </c>
      <c r="AF799" s="48">
        <f>VLOOKUP($A799,'[3]Calculated Master'!$A:$P,13,FALSE)</f>
        <v>353.74523783999996</v>
      </c>
      <c r="AG799" s="49">
        <f>IF(F799&gt;0,VLOOKUP($A799,'[3]Calculated Master'!$A:$P,14,FALSE),"")</f>
        <v>1.894976921395846E-2</v>
      </c>
      <c r="AH799" s="49" t="str">
        <f>IF(I799&gt;0,VLOOKUP($A799,'[3]Calculated Master'!$A:$P,15,FALSE),"")</f>
        <v/>
      </c>
      <c r="AI799" s="47" t="str">
        <f>VLOOKUP($A799,'[3]Master From ECAP'!$A:$AJ,35,FALSE)</f>
        <v>SOTC</v>
      </c>
      <c r="AJ799" s="47" t="str">
        <f>VLOOKUP($A799,'[3]Master From ECAP'!$A:$AJ,36,FALSE)</f>
        <v>Outdoor Recreational Facilities</v>
      </c>
    </row>
    <row r="800" spans="1:36" ht="15">
      <c r="A800" s="46" t="s">
        <v>843</v>
      </c>
      <c r="B800" s="47" t="str">
        <f>VLOOKUP(VLOOKUP(A800,'[3]Calculated Master'!A:Z,2,FALSE),'[3]Conversion Factors'!A:C,2,FALSE)</f>
        <v>Other</v>
      </c>
      <c r="C800" s="47" t="str">
        <f>VLOOKUP($A800,'[3]Master From ECAP'!$A:$AJ,3,FALSE)</f>
        <v>5 Lower Sherbourne St</v>
      </c>
      <c r="D800" s="47" t="str">
        <f>VLOOKUP($A800,'[3]Master From ECAP'!$A:$AJ,4,FALSE)</f>
        <v>Toronto</v>
      </c>
      <c r="E800" s="47" t="str">
        <f>VLOOKUP($A800,'[3]Master From ECAP'!$A:$AJ,5,FALSE)</f>
        <v>M5A 3W9</v>
      </c>
      <c r="F800" s="47">
        <f>VLOOKUP($A800,'[3]Master From ECAP'!$A:$AJ,6,FALSE)</f>
        <v>1</v>
      </c>
      <c r="G800" s="47" t="s">
        <v>53</v>
      </c>
      <c r="H800" s="47">
        <f>VLOOKUP($A800,'[3]Master From ECAP'!$A:$AJ,8,FALSE)</f>
        <v>100</v>
      </c>
      <c r="I800" s="47">
        <f>VLOOKUP($A800,'[3]Master From ECAP'!$A:$AJ,9,FALSE)</f>
        <v>0</v>
      </c>
      <c r="J800" s="47">
        <f>VLOOKUP($A800,'[3]Master From ECAP'!$A:$AJ,10,FALSE)</f>
        <v>6113.0649999999996</v>
      </c>
      <c r="K800" s="47" t="str">
        <f>VLOOKUP($A800,'[3]Master From ECAP'!$A:$AJ,11,FALSE)</f>
        <v>kWh</v>
      </c>
      <c r="L800" s="47">
        <f>VLOOKUP($A800,'[3]Master From ECAP'!$A:$AJ,12,FALSE)</f>
        <v>0</v>
      </c>
      <c r="M800" s="47" t="s">
        <v>46</v>
      </c>
      <c r="AF800" s="48">
        <f>VLOOKUP($A800,'[3]Calculated Master'!$A:$P,13,FALSE)</f>
        <v>244.52259999999998</v>
      </c>
      <c r="AG800" s="49">
        <f>IF(F800&gt;0,VLOOKUP($A800,'[3]Calculated Master'!$A:$P,14,FALSE),"")</f>
        <v>6113.0904711041667</v>
      </c>
      <c r="AH800" s="49" t="str">
        <f>IF(I800&gt;0,VLOOKUP($A800,'[3]Calculated Master'!$A:$P,15,FALSE),"")</f>
        <v/>
      </c>
      <c r="AI800" s="47" t="str">
        <f>VLOOKUP($A800,'[3]Master From ECAP'!$A:$AJ,35,FALSE)</f>
        <v>SCNP</v>
      </c>
      <c r="AJ800" s="47" t="str">
        <f>VLOOKUP($A800,'[3]Master From ECAP'!$A:$AJ,36,FALSE)</f>
        <v>Outdoor Recreational Facilities</v>
      </c>
    </row>
    <row r="801" spans="1:36" ht="15">
      <c r="A801" s="46" t="s">
        <v>844</v>
      </c>
      <c r="B801" s="47" t="str">
        <f>VLOOKUP(VLOOKUP(A801,'[3]Calculated Master'!A:Z,2,FALSE),'[3]Conversion Factors'!A:C,2,FALSE)</f>
        <v>Other</v>
      </c>
      <c r="C801" s="47" t="str">
        <f>VLOOKUP($A801,'[3]Master From ECAP'!$A:$AJ,3,FALSE)</f>
        <v>190 Sherwood Ave</v>
      </c>
      <c r="D801" s="47" t="str">
        <f>VLOOKUP($A801,'[3]Master From ECAP'!$A:$AJ,4,FALSE)</f>
        <v>Toronto</v>
      </c>
      <c r="E801" s="47" t="str">
        <f>VLOOKUP($A801,'[3]Master From ECAP'!$A:$AJ,5,FALSE)</f>
        <v>M4P 2A8</v>
      </c>
      <c r="F801" s="47">
        <f>VLOOKUP($A801,'[3]Master From ECAP'!$A:$AJ,6,FALSE)</f>
        <v>5909</v>
      </c>
      <c r="G801" s="47" t="s">
        <v>53</v>
      </c>
      <c r="H801" s="47">
        <f>VLOOKUP($A801,'[3]Master From ECAP'!$A:$AJ,8,FALSE)</f>
        <v>100</v>
      </c>
      <c r="I801" s="47">
        <f>VLOOKUP($A801,'[3]Master From ECAP'!$A:$AJ,9,FALSE)</f>
        <v>0</v>
      </c>
      <c r="J801" s="47">
        <f>VLOOKUP($A801,'[3]Master From ECAP'!$A:$AJ,10,FALSE)</f>
        <v>95100.436651000011</v>
      </c>
      <c r="K801" s="47" t="str">
        <f>VLOOKUP($A801,'[3]Master From ECAP'!$A:$AJ,11,FALSE)</f>
        <v>kWh</v>
      </c>
      <c r="L801" s="47">
        <f>VLOOKUP($A801,'[3]Master From ECAP'!$A:$AJ,12,FALSE)</f>
        <v>0</v>
      </c>
      <c r="M801" s="47" t="s">
        <v>46</v>
      </c>
      <c r="AF801" s="48">
        <f>VLOOKUP($A801,'[3]Calculated Master'!$A:$P,13,FALSE)</f>
        <v>3804.0174660400007</v>
      </c>
      <c r="AG801" s="49">
        <f>IF(F801&gt;0,VLOOKUP($A801,'[3]Calculated Master'!$A:$P,14,FALSE),"")</f>
        <v>16.094234710241903</v>
      </c>
      <c r="AH801" s="49" t="str">
        <f>IF(I801&gt;0,VLOOKUP($A801,'[3]Calculated Master'!$A:$P,15,FALSE),"")</f>
        <v/>
      </c>
      <c r="AI801" s="47" t="str">
        <f>VLOOKUP($A801,'[3]Master From ECAP'!$A:$AJ,35,FALSE)</f>
        <v>SHEP</v>
      </c>
      <c r="AJ801" s="47" t="str">
        <f>VLOOKUP($A801,'[3]Master From ECAP'!$A:$AJ,36,FALSE)</f>
        <v>Outdoor Recreational Facilities</v>
      </c>
    </row>
    <row r="802" spans="1:36" ht="15">
      <c r="A802" s="46" t="s">
        <v>845</v>
      </c>
      <c r="B802" s="47" t="str">
        <f>VLOOKUP(VLOOKUP(A802,'[3]Calculated Master'!A:Z,2,FALSE),'[3]Conversion Factors'!A:C,2,FALSE)</f>
        <v>Other</v>
      </c>
      <c r="C802" s="47" t="str">
        <f>VLOOKUP($A802,'[3]Master From ECAP'!$A:$AJ,3,FALSE)</f>
        <v>2 Orianna Dr</v>
      </c>
      <c r="D802" s="47" t="str">
        <f>VLOOKUP($A802,'[3]Master From ECAP'!$A:$AJ,4,FALSE)</f>
        <v>Etobicoke</v>
      </c>
      <c r="E802" s="47" t="str">
        <f>VLOOKUP($A802,'[3]Master From ECAP'!$A:$AJ,5,FALSE)</f>
        <v>M8W 4Y1</v>
      </c>
      <c r="F802" s="47">
        <f>VLOOKUP($A802,'[3]Master From ECAP'!$A:$AJ,6,FALSE)</f>
        <v>160134</v>
      </c>
      <c r="G802" s="47" t="s">
        <v>53</v>
      </c>
      <c r="H802" s="47">
        <f>VLOOKUP($A802,'[3]Master From ECAP'!$A:$AJ,8,FALSE)</f>
        <v>100</v>
      </c>
      <c r="I802" s="47">
        <f>VLOOKUP($A802,'[3]Master From ECAP'!$A:$AJ,9,FALSE)</f>
        <v>0</v>
      </c>
      <c r="J802" s="47">
        <f>VLOOKUP($A802,'[3]Master From ECAP'!$A:$AJ,10,FALSE)</f>
        <v>1371.4489120000001</v>
      </c>
      <c r="K802" s="47" t="str">
        <f>VLOOKUP($A802,'[3]Master From ECAP'!$A:$AJ,11,FALSE)</f>
        <v>kWh</v>
      </c>
      <c r="L802" s="47">
        <f>VLOOKUP($A802,'[3]Master From ECAP'!$A:$AJ,12,FALSE)</f>
        <v>0</v>
      </c>
      <c r="M802" s="47" t="s">
        <v>46</v>
      </c>
      <c r="AF802" s="48">
        <f>VLOOKUP($A802,'[3]Calculated Master'!$A:$P,13,FALSE)</f>
        <v>54.857956480000006</v>
      </c>
      <c r="AG802" s="49">
        <f>IF(F802&gt;0,VLOOKUP($A802,'[3]Calculated Master'!$A:$P,14,FALSE),"")</f>
        <v>8.5644187141423224E-3</v>
      </c>
      <c r="AH802" s="49" t="str">
        <f>IF(I802&gt;0,VLOOKUP($A802,'[3]Calculated Master'!$A:$P,15,FALSE),"")</f>
        <v/>
      </c>
      <c r="AI802" s="47" t="str">
        <f>VLOOKUP($A802,'[3]Master From ECAP'!$A:$AJ,35,FALSE)</f>
        <v>2ORIAN</v>
      </c>
      <c r="AJ802" s="47" t="str">
        <f>VLOOKUP($A802,'[3]Master From ECAP'!$A:$AJ,36,FALSE)</f>
        <v>Outdoor Recreational Facilities</v>
      </c>
    </row>
    <row r="803" spans="1:36" ht="15">
      <c r="A803" s="46" t="s">
        <v>846</v>
      </c>
      <c r="B803" s="47" t="str">
        <f>VLOOKUP(VLOOKUP(A803,'[3]Calculated Master'!A:Z,2,FALSE),'[3]Conversion Factors'!A:C,2,FALSE)</f>
        <v>Other</v>
      </c>
      <c r="C803" s="47" t="str">
        <f>VLOOKUP($A803,'[3]Master From ECAP'!$A:$AJ,3,FALSE)</f>
        <v>4 Orianna Dr</v>
      </c>
      <c r="D803" s="47" t="str">
        <f>VLOOKUP($A803,'[3]Master From ECAP'!$A:$AJ,4,FALSE)</f>
        <v>Etobicoke</v>
      </c>
      <c r="E803" s="47" t="str">
        <f>VLOOKUP($A803,'[3]Master From ECAP'!$A:$AJ,5,FALSE)</f>
        <v>M8W 4Y1</v>
      </c>
      <c r="F803" s="47">
        <f>VLOOKUP($A803,'[3]Master From ECAP'!$A:$AJ,6,FALSE)</f>
        <v>2196</v>
      </c>
      <c r="G803" s="47" t="s">
        <v>53</v>
      </c>
      <c r="H803" s="47">
        <f>VLOOKUP($A803,'[3]Master From ECAP'!$A:$AJ,8,FALSE)</f>
        <v>100</v>
      </c>
      <c r="I803" s="47">
        <f>VLOOKUP($A803,'[3]Master From ECAP'!$A:$AJ,9,FALSE)</f>
        <v>0</v>
      </c>
      <c r="J803" s="47">
        <f>VLOOKUP($A803,'[3]Master From ECAP'!$A:$AJ,10,FALSE)</f>
        <v>212551.17249999999</v>
      </c>
      <c r="K803" s="47" t="str">
        <f>VLOOKUP($A803,'[3]Master From ECAP'!$A:$AJ,11,FALSE)</f>
        <v>kWh</v>
      </c>
      <c r="L803" s="47">
        <f>VLOOKUP($A803,'[3]Master From ECAP'!$A:$AJ,12,FALSE)</f>
        <v>7708.9629029999996</v>
      </c>
      <c r="M803" s="47" t="s">
        <v>46</v>
      </c>
      <c r="AF803" s="48">
        <f>VLOOKUP($A803,'[3]Calculated Master'!$A:$P,13,FALSE)</f>
        <v>23146.68663720007</v>
      </c>
      <c r="AG803" s="49">
        <f>IF(F803&gt;0,VLOOKUP($A803,'[3]Calculated Master'!$A:$P,14,FALSE),"")</f>
        <v>133.84956135352232</v>
      </c>
      <c r="AH803" s="49" t="str">
        <f>IF(I803&gt;0,VLOOKUP($A803,'[3]Calculated Master'!$A:$P,15,FALSE),"")</f>
        <v/>
      </c>
      <c r="AI803" s="47" t="str">
        <f>VLOOKUP($A803,'[3]Master From ECAP'!$A:$AJ,35,FALSE)</f>
        <v>SIRAR</v>
      </c>
      <c r="AJ803" s="47" t="str">
        <f>VLOOKUP($A803,'[3]Master From ECAP'!$A:$AJ,36,FALSE)</f>
        <v>Outdoor Recreational Facilities</v>
      </c>
    </row>
    <row r="804" spans="1:36" ht="15">
      <c r="A804" s="46" t="s">
        <v>847</v>
      </c>
      <c r="B804" s="47" t="str">
        <f>VLOOKUP(VLOOKUP(A804,'[3]Calculated Master'!A:Z,2,FALSE),'[3]Conversion Factors'!A:C,2,FALSE)</f>
        <v>Other</v>
      </c>
      <c r="C804" s="47" t="str">
        <f>VLOOKUP($A804,'[3]Master From ECAP'!$A:$AJ,3,FALSE)</f>
        <v>301 St Clair Ave W</v>
      </c>
      <c r="D804" s="47" t="str">
        <f>VLOOKUP($A804,'[3]Master From ECAP'!$A:$AJ,4,FALSE)</f>
        <v>Toronto</v>
      </c>
      <c r="E804" s="47" t="str">
        <f>VLOOKUP($A804,'[3]Master From ECAP'!$A:$AJ,5,FALSE)</f>
        <v>M4V 1S4</v>
      </c>
      <c r="F804" s="47">
        <f>VLOOKUP($A804,'[3]Master From ECAP'!$A:$AJ,6,FALSE)</f>
        <v>934931</v>
      </c>
      <c r="G804" s="47" t="s">
        <v>53</v>
      </c>
      <c r="H804" s="47">
        <f>VLOOKUP($A804,'[3]Master From ECAP'!$A:$AJ,8,FALSE)</f>
        <v>100</v>
      </c>
      <c r="I804" s="47">
        <f>VLOOKUP($A804,'[3]Master From ECAP'!$A:$AJ,9,FALSE)</f>
        <v>0</v>
      </c>
      <c r="J804" s="47">
        <f>VLOOKUP($A804,'[3]Master From ECAP'!$A:$AJ,10,FALSE)</f>
        <v>24687.881284999999</v>
      </c>
      <c r="K804" s="47" t="str">
        <f>VLOOKUP($A804,'[3]Master From ECAP'!$A:$AJ,11,FALSE)</f>
        <v>kWh</v>
      </c>
      <c r="L804" s="47">
        <f>VLOOKUP($A804,'[3]Master From ECAP'!$A:$AJ,12,FALSE)</f>
        <v>6854.1545059999999</v>
      </c>
      <c r="M804" s="47" t="s">
        <v>46</v>
      </c>
      <c r="AF804" s="48">
        <f>VLOOKUP($A804,'[3]Calculated Master'!$A:$P,13,FALSE)</f>
        <v>14008.28402490314</v>
      </c>
      <c r="AG804" s="49">
        <f>IF(F804&gt;0,VLOOKUP($A804,'[3]Calculated Master'!$A:$P,14,FALSE),"")</f>
        <v>0.10379970920843155</v>
      </c>
      <c r="AH804" s="49" t="str">
        <f>IF(I804&gt;0,VLOOKUP($A804,'[3]Calculated Master'!$A:$P,15,FALSE),"")</f>
        <v/>
      </c>
      <c r="AI804" s="47" t="str">
        <f>VLOOKUP($A804,'[3]Master From ECAP'!$A:$AJ,35,FALSE)</f>
        <v>SWCP</v>
      </c>
      <c r="AJ804" s="47" t="str">
        <f>VLOOKUP($A804,'[3]Master From ECAP'!$A:$AJ,36,FALSE)</f>
        <v>Outdoor Recreational Facilities</v>
      </c>
    </row>
    <row r="805" spans="1:36" ht="15">
      <c r="A805" s="46" t="s">
        <v>848</v>
      </c>
      <c r="B805" s="47" t="str">
        <f>VLOOKUP(VLOOKUP(A805,'[3]Calculated Master'!A:Z,2,FALSE),'[3]Conversion Factors'!A:C,2,FALSE)</f>
        <v>Other</v>
      </c>
      <c r="C805" s="47" t="str">
        <f>VLOOKUP($A805,'[3]Master From ECAP'!$A:$AJ,3,FALSE)</f>
        <v>157 Staines Rd</v>
      </c>
      <c r="D805" s="47" t="str">
        <f>VLOOKUP($A805,'[3]Master From ECAP'!$A:$AJ,4,FALSE)</f>
        <v>Scarborough</v>
      </c>
      <c r="E805" s="47" t="str">
        <f>VLOOKUP($A805,'[3]Master From ECAP'!$A:$AJ,5,FALSE)</f>
        <v>M1X 1V3</v>
      </c>
      <c r="F805" s="47">
        <f>VLOOKUP($A805,'[3]Master From ECAP'!$A:$AJ,6,FALSE)</f>
        <v>42162</v>
      </c>
      <c r="G805" s="47" t="s">
        <v>53</v>
      </c>
      <c r="H805" s="47">
        <f>VLOOKUP($A805,'[3]Master From ECAP'!$A:$AJ,8,FALSE)</f>
        <v>100</v>
      </c>
      <c r="I805" s="47">
        <f>VLOOKUP($A805,'[3]Master From ECAP'!$A:$AJ,9,FALSE)</f>
        <v>0</v>
      </c>
      <c r="J805" s="47">
        <f>VLOOKUP($A805,'[3]Master From ECAP'!$A:$AJ,10,FALSE)</f>
        <v>997.05379400000004</v>
      </c>
      <c r="K805" s="47" t="str">
        <f>VLOOKUP($A805,'[3]Master From ECAP'!$A:$AJ,11,FALSE)</f>
        <v>kWh</v>
      </c>
      <c r="L805" s="47">
        <f>VLOOKUP($A805,'[3]Master From ECAP'!$A:$AJ,12,FALSE)</f>
        <v>0</v>
      </c>
      <c r="M805" s="47" t="s">
        <v>46</v>
      </c>
      <c r="AF805" s="48">
        <f>VLOOKUP($A805,'[3]Calculated Master'!$A:$P,13,FALSE)</f>
        <v>39.882151759999999</v>
      </c>
      <c r="AG805" s="49">
        <f>IF(F805&gt;0,VLOOKUP($A805,'[3]Calculated Master'!$A:$P,14,FALSE),"")</f>
        <v>2.364826024360344E-2</v>
      </c>
      <c r="AH805" s="49" t="str">
        <f>IF(I805&gt;0,VLOOKUP($A805,'[3]Calculated Master'!$A:$P,15,FALSE),"")</f>
        <v/>
      </c>
      <c r="AI805" s="47" t="str">
        <f>VLOOKUP($A805,'[3]Master From ECAP'!$A:$AJ,35,FALSE)</f>
        <v>157STAINES</v>
      </c>
      <c r="AJ805" s="47" t="str">
        <f>VLOOKUP($A805,'[3]Master From ECAP'!$A:$AJ,36,FALSE)</f>
        <v>Outdoor Recreational Facilities</v>
      </c>
    </row>
    <row r="806" spans="1:36" ht="15">
      <c r="A806" s="46" t="s">
        <v>849</v>
      </c>
      <c r="B806" s="47" t="str">
        <f>VLOOKUP(VLOOKUP(A806,'[3]Calculated Master'!A:Z,2,FALSE),'[3]Conversion Factors'!A:C,2,FALSE)</f>
        <v>Other</v>
      </c>
      <c r="C806" s="47" t="str">
        <f>VLOOKUP($A806,'[3]Master From ECAP'!$A:$AJ,3,FALSE)</f>
        <v>173 Mount Olive Dr</v>
      </c>
      <c r="D806" s="47" t="str">
        <f>VLOOKUP($A806,'[3]Master From ECAP'!$A:$AJ,4,FALSE)</f>
        <v>Etobicoke</v>
      </c>
      <c r="E806" s="47" t="str">
        <f>VLOOKUP($A806,'[3]Master From ECAP'!$A:$AJ,5,FALSE)</f>
        <v>M9V 2E3</v>
      </c>
      <c r="F806" s="47">
        <f>VLOOKUP($A806,'[3]Master From ECAP'!$A:$AJ,6,FALSE)</f>
        <v>850</v>
      </c>
      <c r="G806" s="47" t="s">
        <v>53</v>
      </c>
      <c r="H806" s="47">
        <f>VLOOKUP($A806,'[3]Master From ECAP'!$A:$AJ,8,FALSE)</f>
        <v>100</v>
      </c>
      <c r="I806" s="47">
        <f>VLOOKUP($A806,'[3]Master From ECAP'!$A:$AJ,9,FALSE)</f>
        <v>0</v>
      </c>
      <c r="J806" s="47">
        <f>VLOOKUP($A806,'[3]Master From ECAP'!$A:$AJ,10,FALSE)</f>
        <v>23609.450928999999</v>
      </c>
      <c r="K806" s="47" t="str">
        <f>VLOOKUP($A806,'[3]Master From ECAP'!$A:$AJ,11,FALSE)</f>
        <v>kWh</v>
      </c>
      <c r="L806" s="47">
        <f>VLOOKUP($A806,'[3]Master From ECAP'!$A:$AJ,12,FALSE)</f>
        <v>5804.5873789999996</v>
      </c>
      <c r="M806" s="47" t="s">
        <v>46</v>
      </c>
      <c r="AF806" s="48">
        <f>VLOOKUP($A806,'[3]Calculated Master'!$A:$P,13,FALSE)</f>
        <v>11971.29463517251</v>
      </c>
      <c r="AG806" s="49">
        <f>IF(F806&gt;0,VLOOKUP($A806,'[3]Calculated Master'!$A:$P,14,FALSE),"")</f>
        <v>99.867194618916884</v>
      </c>
      <c r="AH806" s="49" t="str">
        <f>IF(I806&gt;0,VLOOKUP($A806,'[3]Calculated Master'!$A:$P,15,FALSE),"")</f>
        <v/>
      </c>
      <c r="AI806" s="47" t="str">
        <f>VLOOKUP($A806,'[3]Master From ECAP'!$A:$AJ,35,FALSE)</f>
        <v>SFP</v>
      </c>
      <c r="AJ806" s="47" t="str">
        <f>VLOOKUP($A806,'[3]Master From ECAP'!$A:$AJ,36,FALSE)</f>
        <v>Outdoor Recreational Facilities</v>
      </c>
    </row>
    <row r="807" spans="1:36" ht="15">
      <c r="A807" s="46" t="s">
        <v>850</v>
      </c>
      <c r="B807" s="47" t="str">
        <f>VLOOKUP(VLOOKUP(A807,'[3]Calculated Master'!A:Z,2,FALSE),'[3]Conversion Factors'!A:C,2,FALSE)</f>
        <v>Other</v>
      </c>
      <c r="C807" s="47" t="str">
        <f>VLOOKUP($A807,'[3]Master From ECAP'!$A:$AJ,3,FALSE)</f>
        <v>175 Scarlett Rd</v>
      </c>
      <c r="D807" s="47" t="str">
        <f>VLOOKUP($A807,'[3]Master From ECAP'!$A:$AJ,4,FALSE)</f>
        <v>Toronto</v>
      </c>
      <c r="E807" s="47" t="str">
        <f>VLOOKUP($A807,'[3]Master From ECAP'!$A:$AJ,5,FALSE)</f>
        <v>M6N 4K7</v>
      </c>
      <c r="F807" s="47">
        <f>VLOOKUP($A807,'[3]Master From ECAP'!$A:$AJ,6,FALSE)</f>
        <v>3000</v>
      </c>
      <c r="G807" s="47" t="s">
        <v>53</v>
      </c>
      <c r="H807" s="47">
        <f>VLOOKUP($A807,'[3]Master From ECAP'!$A:$AJ,8,FALSE)</f>
        <v>100</v>
      </c>
      <c r="I807" s="47">
        <f>VLOOKUP($A807,'[3]Master From ECAP'!$A:$AJ,9,FALSE)</f>
        <v>0</v>
      </c>
      <c r="J807" s="47">
        <f>VLOOKUP($A807,'[3]Master From ECAP'!$A:$AJ,10,FALSE)</f>
        <v>84096.729179999995</v>
      </c>
      <c r="K807" s="47" t="str">
        <f>VLOOKUP($A807,'[3]Master From ECAP'!$A:$AJ,11,FALSE)</f>
        <v>kWh</v>
      </c>
      <c r="L807" s="47">
        <f>VLOOKUP($A807,'[3]Master From ECAP'!$A:$AJ,12,FALSE)</f>
        <v>15672</v>
      </c>
      <c r="M807" s="47" t="s">
        <v>46</v>
      </c>
      <c r="AF807" s="48">
        <f>VLOOKUP($A807,'[3]Calculated Master'!$A:$P,13,FALSE)</f>
        <v>33135.810847200002</v>
      </c>
      <c r="AG807" s="49">
        <f>IF(F807&gt;0,VLOOKUP($A807,'[3]Calculated Master'!$A:$P,14,FALSE),"")</f>
        <v>83.18081134126983</v>
      </c>
      <c r="AH807" s="49" t="str">
        <f>IF(I807&gt;0,VLOOKUP($A807,'[3]Calculated Master'!$A:$P,15,FALSE),"")</f>
        <v/>
      </c>
      <c r="AI807" s="47" t="str">
        <f>VLOOKUP($A807,'[3]Master From ECAP'!$A:$AJ,35,FALSE)</f>
        <v>SMP</v>
      </c>
      <c r="AJ807" s="47" t="str">
        <f>VLOOKUP($A807,'[3]Master From ECAP'!$A:$AJ,36,FALSE)</f>
        <v>Outdoor Recreational Facilities</v>
      </c>
    </row>
    <row r="808" spans="1:36" ht="15">
      <c r="A808" s="46" t="s">
        <v>851</v>
      </c>
      <c r="B808" s="47" t="str">
        <f>VLOOKUP(VLOOKUP(A808,'[3]Calculated Master'!A:Z,2,FALSE),'[3]Conversion Factors'!A:C,2,FALSE)</f>
        <v>Other</v>
      </c>
      <c r="C808" s="47" t="str">
        <f>VLOOKUP($A808,'[3]Master From ECAP'!$A:$AJ,3,FALSE)</f>
        <v>208 Spadina Rd</v>
      </c>
      <c r="D808" s="47" t="str">
        <f>VLOOKUP($A808,'[3]Master From ECAP'!$A:$AJ,4,FALSE)</f>
        <v>Toronto</v>
      </c>
      <c r="E808" s="47" t="str">
        <f>VLOOKUP($A808,'[3]Master From ECAP'!$A:$AJ,5,FALSE)</f>
        <v>M5R 2V1</v>
      </c>
      <c r="F808" s="47">
        <f>VLOOKUP($A808,'[3]Master From ECAP'!$A:$AJ,6,FALSE)</f>
        <v>18632</v>
      </c>
      <c r="G808" s="47" t="s">
        <v>53</v>
      </c>
      <c r="H808" s="47">
        <f>VLOOKUP($A808,'[3]Master From ECAP'!$A:$AJ,8,FALSE)</f>
        <v>100</v>
      </c>
      <c r="I808" s="47">
        <f>VLOOKUP($A808,'[3]Master From ECAP'!$A:$AJ,9,FALSE)</f>
        <v>0</v>
      </c>
      <c r="J808" s="47">
        <f>VLOOKUP($A808,'[3]Master From ECAP'!$A:$AJ,10,FALSE)</f>
        <v>5908.082418</v>
      </c>
      <c r="K808" s="47" t="str">
        <f>VLOOKUP($A808,'[3]Master From ECAP'!$A:$AJ,11,FALSE)</f>
        <v>kWh</v>
      </c>
      <c r="L808" s="47">
        <f>VLOOKUP($A808,'[3]Master From ECAP'!$A:$AJ,12,FALSE)</f>
        <v>0</v>
      </c>
      <c r="M808" s="47" t="s">
        <v>46</v>
      </c>
      <c r="AF808" s="48">
        <f>VLOOKUP($A808,'[3]Calculated Master'!$A:$P,13,FALSE)</f>
        <v>236.32329672</v>
      </c>
      <c r="AG808" s="49">
        <f>IF(F808&gt;0,VLOOKUP($A808,'[3]Calculated Master'!$A:$P,14,FALSE),"")</f>
        <v>0.31709462403446087</v>
      </c>
      <c r="AH808" s="49" t="str">
        <f>IF(I808&gt;0,VLOOKUP($A808,'[3]Calculated Master'!$A:$P,15,FALSE),"")</f>
        <v/>
      </c>
      <c r="AI808" s="47" t="str">
        <f>VLOOKUP($A808,'[3]Master From ECAP'!$A:$AJ,35,FALSE)</f>
        <v>SRP</v>
      </c>
      <c r="AJ808" s="47" t="str">
        <f>VLOOKUP($A808,'[3]Master From ECAP'!$A:$AJ,36,FALSE)</f>
        <v>Outdoor Recreational Facilities</v>
      </c>
    </row>
    <row r="809" spans="1:36" ht="15">
      <c r="A809" s="46" t="s">
        <v>852</v>
      </c>
      <c r="B809" s="47" t="str">
        <f>VLOOKUP(VLOOKUP(A809,'[3]Calculated Master'!A:Z,2,FALSE),'[3]Conversion Factors'!A:C,2,FALSE)</f>
        <v>Other</v>
      </c>
      <c r="C809" s="47" t="str">
        <f>VLOOKUP($A809,'[3]Master From ECAP'!$A:$AJ,3,FALSE)</f>
        <v>450 Adelaide St W</v>
      </c>
      <c r="D809" s="47" t="str">
        <f>VLOOKUP($A809,'[3]Master From ECAP'!$A:$AJ,4,FALSE)</f>
        <v>Toronto</v>
      </c>
      <c r="E809" s="47" t="str">
        <f>VLOOKUP($A809,'[3]Master From ECAP'!$A:$AJ,5,FALSE)</f>
        <v>M5V 3C1</v>
      </c>
      <c r="F809" s="47">
        <f>VLOOKUP($A809,'[3]Master From ECAP'!$A:$AJ,6,FALSE)</f>
        <v>194</v>
      </c>
      <c r="G809" s="47" t="s">
        <v>53</v>
      </c>
      <c r="H809" s="47">
        <f>VLOOKUP($A809,'[3]Master From ECAP'!$A:$AJ,8,FALSE)</f>
        <v>100</v>
      </c>
      <c r="I809" s="47">
        <f>VLOOKUP($A809,'[3]Master From ECAP'!$A:$AJ,9,FALSE)</f>
        <v>0</v>
      </c>
      <c r="J809" s="47">
        <f>VLOOKUP($A809,'[3]Master From ECAP'!$A:$AJ,10,FALSE)</f>
        <v>9954.5258300000005</v>
      </c>
      <c r="K809" s="47" t="str">
        <f>VLOOKUP($A809,'[3]Master From ECAP'!$A:$AJ,11,FALSE)</f>
        <v>kWh</v>
      </c>
      <c r="L809" s="47">
        <f>VLOOKUP($A809,'[3]Master From ECAP'!$A:$AJ,12,FALSE)</f>
        <v>0</v>
      </c>
      <c r="M809" s="47" t="s">
        <v>46</v>
      </c>
      <c r="AF809" s="48">
        <f>VLOOKUP($A809,'[3]Calculated Master'!$A:$P,13,FALSE)</f>
        <v>398.1810332</v>
      </c>
      <c r="AG809" s="49">
        <f>IF(F809&gt;0,VLOOKUP($A809,'[3]Calculated Master'!$A:$P,14,FALSE),"")</f>
        <v>51.312202614386386</v>
      </c>
      <c r="AH809" s="49" t="str">
        <f>IF(I809&gt;0,VLOOKUP($A809,'[3]Calculated Master'!$A:$P,15,FALSE),"")</f>
        <v/>
      </c>
      <c r="AI809" s="47" t="str">
        <f>VLOOKUP($A809,'[3]Master From ECAP'!$A:$AJ,35,FALSE)</f>
        <v>SAPG</v>
      </c>
      <c r="AJ809" s="47" t="str">
        <f>VLOOKUP($A809,'[3]Master From ECAP'!$A:$AJ,36,FALSE)</f>
        <v>Outdoor Recreational Facilities</v>
      </c>
    </row>
    <row r="810" spans="1:36" ht="15">
      <c r="A810" s="46" t="s">
        <v>853</v>
      </c>
      <c r="B810" s="47" t="str">
        <f>VLOOKUP(VLOOKUP(A810,'[3]Calculated Master'!A:Z,2,FALSE),'[3]Conversion Factors'!A:C,2,FALSE)</f>
        <v>Other</v>
      </c>
      <c r="C810" s="47" t="str">
        <f>VLOOKUP($A810,'[3]Master From ECAP'!$A:$AJ,3,FALSE)</f>
        <v>3 Prescott Ave</v>
      </c>
      <c r="D810" s="47" t="str">
        <f>VLOOKUP($A810,'[3]Master From ECAP'!$A:$AJ,4,FALSE)</f>
        <v>Toronto</v>
      </c>
      <c r="E810" s="47" t="str">
        <f>VLOOKUP($A810,'[3]Master From ECAP'!$A:$AJ,5,FALSE)</f>
        <v>M6N 3G6</v>
      </c>
      <c r="F810" s="47">
        <f>VLOOKUP($A810,'[3]Master From ECAP'!$A:$AJ,6,FALSE)</f>
        <v>21936</v>
      </c>
      <c r="G810" s="47" t="s">
        <v>53</v>
      </c>
      <c r="H810" s="47">
        <f>VLOOKUP($A810,'[3]Master From ECAP'!$A:$AJ,8,FALSE)</f>
        <v>100</v>
      </c>
      <c r="I810" s="47">
        <f>VLOOKUP($A810,'[3]Master From ECAP'!$A:$AJ,9,FALSE)</f>
        <v>0</v>
      </c>
      <c r="J810" s="47">
        <f>VLOOKUP($A810,'[3]Master From ECAP'!$A:$AJ,10,FALSE)</f>
        <v>2887.9012990000001</v>
      </c>
      <c r="K810" s="47" t="str">
        <f>VLOOKUP($A810,'[3]Master From ECAP'!$A:$AJ,11,FALSE)</f>
        <v>kWh</v>
      </c>
      <c r="L810" s="47">
        <f>VLOOKUP($A810,'[3]Master From ECAP'!$A:$AJ,12,FALSE)</f>
        <v>0</v>
      </c>
      <c r="M810" s="47" t="s">
        <v>46</v>
      </c>
      <c r="AF810" s="48">
        <f>VLOOKUP($A810,'[3]Calculated Master'!$A:$P,13,FALSE)</f>
        <v>115.51605196000001</v>
      </c>
      <c r="AG810" s="49">
        <f>IF(F810&gt;0,VLOOKUP($A810,'[3]Calculated Master'!$A:$P,14,FALSE),"")</f>
        <v>0.13165177479586429</v>
      </c>
      <c r="AH810" s="49" t="str">
        <f>IF(I810&gt;0,VLOOKUP($A810,'[3]Calculated Master'!$A:$P,15,FALSE),"")</f>
        <v/>
      </c>
      <c r="AI810" s="47" t="str">
        <f>VLOOKUP($A810,'[3]Master From ECAP'!$A:$AJ,35,FALSE)</f>
        <v>3PRESS</v>
      </c>
      <c r="AJ810" s="47" t="str">
        <f>VLOOKUP($A810,'[3]Master From ECAP'!$A:$AJ,36,FALSE)</f>
        <v>Outdoor Recreational Facilities</v>
      </c>
    </row>
    <row r="811" spans="1:36" ht="15">
      <c r="A811" s="46" t="s">
        <v>854</v>
      </c>
      <c r="B811" s="47" t="str">
        <f>VLOOKUP(VLOOKUP(A811,'[3]Calculated Master'!A:Z,2,FALSE),'[3]Conversion Factors'!A:C,2,FALSE)</f>
        <v>Other</v>
      </c>
      <c r="C811" s="47" t="str">
        <f>VLOOKUP($A811,'[3]Master From ECAP'!$A:$AJ,3,FALSE)</f>
        <v>40 Howard St</v>
      </c>
      <c r="D811" s="47" t="str">
        <f>VLOOKUP($A811,'[3]Master From ECAP'!$A:$AJ,4,FALSE)</f>
        <v>Toronto</v>
      </c>
      <c r="E811" s="47" t="str">
        <f>VLOOKUP($A811,'[3]Master From ECAP'!$A:$AJ,5,FALSE)</f>
        <v>M5C 1G6</v>
      </c>
      <c r="F811" s="47">
        <f>VLOOKUP($A811,'[3]Master From ECAP'!$A:$AJ,6,FALSE)</f>
        <v>1</v>
      </c>
      <c r="G811" s="47" t="s">
        <v>53</v>
      </c>
      <c r="H811" s="47">
        <f>VLOOKUP($A811,'[3]Master From ECAP'!$A:$AJ,8,FALSE)</f>
        <v>100</v>
      </c>
      <c r="I811" s="47">
        <f>VLOOKUP($A811,'[3]Master From ECAP'!$A:$AJ,9,FALSE)</f>
        <v>0</v>
      </c>
      <c r="J811" s="47">
        <f>VLOOKUP($A811,'[3]Master From ECAP'!$A:$AJ,10,FALSE)</f>
        <v>1817.8684030000002</v>
      </c>
      <c r="K811" s="47" t="str">
        <f>VLOOKUP($A811,'[3]Master From ECAP'!$A:$AJ,11,FALSE)</f>
        <v>kWh</v>
      </c>
      <c r="L811" s="47">
        <f>VLOOKUP($A811,'[3]Master From ECAP'!$A:$AJ,12,FALSE)</f>
        <v>0</v>
      </c>
      <c r="M811" s="47" t="s">
        <v>46</v>
      </c>
      <c r="AF811" s="48">
        <f>VLOOKUP($A811,'[3]Calculated Master'!$A:$P,13,FALSE)</f>
        <v>72.714736120000012</v>
      </c>
      <c r="AG811" s="49">
        <f>IF(F811&gt;0,VLOOKUP($A811,'[3]Calculated Master'!$A:$P,14,FALSE),"")</f>
        <v>1817.8759774516793</v>
      </c>
      <c r="AH811" s="49" t="str">
        <f>IF(I811&gt;0,VLOOKUP($A811,'[3]Calculated Master'!$A:$P,15,FALSE),"")</f>
        <v/>
      </c>
      <c r="AI811" s="47" t="str">
        <f>VLOOKUP($A811,'[3]Master From ECAP'!$A:$AJ,35,FALSE)</f>
        <v>SJWP</v>
      </c>
      <c r="AJ811" s="47" t="str">
        <f>VLOOKUP($A811,'[3]Master From ECAP'!$A:$AJ,36,FALSE)</f>
        <v>Outdoor Recreational Facilities</v>
      </c>
    </row>
    <row r="812" spans="1:36" ht="15">
      <c r="A812" s="46" t="s">
        <v>855</v>
      </c>
      <c r="B812" s="47" t="str">
        <f>VLOOKUP(VLOOKUP(A812,'[3]Calculated Master'!A:Z,2,FALSE),'[3]Conversion Factors'!A:C,2,FALSE)</f>
        <v>Other</v>
      </c>
      <c r="C812" s="47" t="str">
        <f>VLOOKUP($A812,'[3]Master From ECAP'!$A:$AJ,3,FALSE)</f>
        <v>383 Cedarvale Ave</v>
      </c>
      <c r="D812" s="47" t="str">
        <f>VLOOKUP($A812,'[3]Master From ECAP'!$A:$AJ,4,FALSE)</f>
        <v>Toronto</v>
      </c>
      <c r="E812" s="47" t="str">
        <f>VLOOKUP($A812,'[3]Master From ECAP'!$A:$AJ,5,FALSE)</f>
        <v>M4C 4K7</v>
      </c>
      <c r="F812" s="47">
        <f>VLOOKUP($A812,'[3]Master From ECAP'!$A:$AJ,6,FALSE)</f>
        <v>9982</v>
      </c>
      <c r="G812" s="47" t="s">
        <v>53</v>
      </c>
      <c r="H812" s="47">
        <f>VLOOKUP($A812,'[3]Master From ECAP'!$A:$AJ,8,FALSE)</f>
        <v>100</v>
      </c>
      <c r="I812" s="47">
        <f>VLOOKUP($A812,'[3]Master From ECAP'!$A:$AJ,9,FALSE)</f>
        <v>0</v>
      </c>
      <c r="J812" s="47">
        <f>VLOOKUP($A812,'[3]Master From ECAP'!$A:$AJ,10,FALSE)</f>
        <v>193.462929</v>
      </c>
      <c r="K812" s="47" t="str">
        <f>VLOOKUP($A812,'[3]Master From ECAP'!$A:$AJ,11,FALSE)</f>
        <v>kWh</v>
      </c>
      <c r="L812" s="47">
        <f>VLOOKUP($A812,'[3]Master From ECAP'!$A:$AJ,12,FALSE)</f>
        <v>0</v>
      </c>
      <c r="M812" s="47" t="s">
        <v>46</v>
      </c>
      <c r="AF812" s="48">
        <f>VLOOKUP($A812,'[3]Calculated Master'!$A:$P,13,FALSE)</f>
        <v>7.7385171600000007</v>
      </c>
      <c r="AG812" s="49">
        <f>IF(F812&gt;0,VLOOKUP($A812,'[3]Calculated Master'!$A:$P,14,FALSE),"")</f>
        <v>1.9381259777152625E-2</v>
      </c>
      <c r="AH812" s="49" t="str">
        <f>IF(I812&gt;0,VLOOKUP($A812,'[3]Calculated Master'!$A:$P,15,FALSE),"")</f>
        <v/>
      </c>
      <c r="AI812" s="47" t="str">
        <f>VLOOKUP($A812,'[3]Master From ECAP'!$A:$AJ,35,FALSE)</f>
        <v>383CED</v>
      </c>
      <c r="AJ812" s="47" t="str">
        <f>VLOOKUP($A812,'[3]Master From ECAP'!$A:$AJ,36,FALSE)</f>
        <v>Outdoor Recreational Facilities</v>
      </c>
    </row>
    <row r="813" spans="1:36" ht="15">
      <c r="A813" s="46" t="s">
        <v>856</v>
      </c>
      <c r="B813" s="47" t="str">
        <f>VLOOKUP(VLOOKUP(A813,'[3]Calculated Master'!A:Z,2,FALSE),'[3]Conversion Factors'!A:C,2,FALSE)</f>
        <v>Other</v>
      </c>
      <c r="C813" s="47" t="str">
        <f>VLOOKUP($A813,'[3]Master From ECAP'!$A:$AJ,3,FALSE)</f>
        <v>860 King St W</v>
      </c>
      <c r="D813" s="47" t="str">
        <f>VLOOKUP($A813,'[3]Master From ECAP'!$A:$AJ,4,FALSE)</f>
        <v>Toronto</v>
      </c>
      <c r="E813" s="47" t="str">
        <f>VLOOKUP($A813,'[3]Master From ECAP'!$A:$AJ,5,FALSE)</f>
        <v>M5V 1P1</v>
      </c>
      <c r="F813" s="47">
        <f>VLOOKUP($A813,'[3]Master From ECAP'!$A:$AJ,6,FALSE)</f>
        <v>4855</v>
      </c>
      <c r="G813" s="47" t="s">
        <v>53</v>
      </c>
      <c r="H813" s="47">
        <f>VLOOKUP($A813,'[3]Master From ECAP'!$A:$AJ,8,FALSE)</f>
        <v>100</v>
      </c>
      <c r="I813" s="47">
        <f>VLOOKUP($A813,'[3]Master From ECAP'!$A:$AJ,9,FALSE)</f>
        <v>0</v>
      </c>
      <c r="J813" s="47">
        <f>VLOOKUP($A813,'[3]Master From ECAP'!$A:$AJ,10,FALSE)</f>
        <v>13431.851054000001</v>
      </c>
      <c r="K813" s="47" t="str">
        <f>VLOOKUP($A813,'[3]Master From ECAP'!$A:$AJ,11,FALSE)</f>
        <v>kWh</v>
      </c>
      <c r="L813" s="47">
        <f>VLOOKUP($A813,'[3]Master From ECAP'!$A:$AJ,12,FALSE)</f>
        <v>1925.2237040000002</v>
      </c>
      <c r="M813" s="47" t="s">
        <v>46</v>
      </c>
      <c r="AF813" s="48">
        <f>VLOOKUP($A813,'[3]Calculated Master'!$A:$P,13,FALSE)</f>
        <v>4194.6022604117607</v>
      </c>
      <c r="AG813" s="49">
        <f>IF(F813&gt;0,VLOOKUP($A813,'[3]Calculated Master'!$A:$P,14,FALSE),"")</f>
        <v>6.9528338785501367</v>
      </c>
      <c r="AH813" s="49" t="str">
        <f>IF(I813&gt;0,VLOOKUP($A813,'[3]Calculated Master'!$A:$P,15,FALSE),"")</f>
        <v/>
      </c>
      <c r="AI813" s="47" t="str">
        <f>VLOOKUP($A813,'[3]Master From ECAP'!$A:$AJ,35,FALSE)</f>
        <v>STLP</v>
      </c>
      <c r="AJ813" s="47" t="str">
        <f>VLOOKUP($A813,'[3]Master From ECAP'!$A:$AJ,36,FALSE)</f>
        <v>Outdoor Recreational Facilities</v>
      </c>
    </row>
    <row r="814" spans="1:36" ht="15">
      <c r="A814" s="46" t="s">
        <v>857</v>
      </c>
      <c r="B814" s="47" t="str">
        <f>VLOOKUP(VLOOKUP(A814,'[3]Calculated Master'!A:Z,2,FALSE),'[3]Conversion Factors'!A:C,2,FALSE)</f>
        <v>Other</v>
      </c>
      <c r="C814" s="47" t="str">
        <f>VLOOKUP($A814,'[3]Master From ECAP'!$A:$AJ,3,FALSE)</f>
        <v>700 Wellington St W</v>
      </c>
      <c r="D814" s="47" t="str">
        <f>VLOOKUP($A814,'[3]Master From ECAP'!$A:$AJ,4,FALSE)</f>
        <v>Toronto</v>
      </c>
      <c r="E814" s="47" t="str">
        <f>VLOOKUP($A814,'[3]Master From ECAP'!$A:$AJ,5,FALSE)</f>
        <v>M5V 1G8</v>
      </c>
      <c r="F814" s="47">
        <f>VLOOKUP($A814,'[3]Master From ECAP'!$A:$AJ,6,FALSE)</f>
        <v>1</v>
      </c>
      <c r="G814" s="47" t="s">
        <v>53</v>
      </c>
      <c r="H814" s="47">
        <f>VLOOKUP($A814,'[3]Master From ECAP'!$A:$AJ,8,FALSE)</f>
        <v>100</v>
      </c>
      <c r="I814" s="47">
        <f>VLOOKUP($A814,'[3]Master From ECAP'!$A:$AJ,9,FALSE)</f>
        <v>0</v>
      </c>
      <c r="J814" s="47">
        <f>VLOOKUP($A814,'[3]Master From ECAP'!$A:$AJ,10,FALSE)</f>
        <v>52781.228483999992</v>
      </c>
      <c r="K814" s="47" t="str">
        <f>VLOOKUP($A814,'[3]Master From ECAP'!$A:$AJ,11,FALSE)</f>
        <v>kWh</v>
      </c>
      <c r="L814" s="47">
        <f>VLOOKUP($A814,'[3]Master From ECAP'!$A:$AJ,12,FALSE)</f>
        <v>0</v>
      </c>
      <c r="M814" s="47" t="s">
        <v>46</v>
      </c>
      <c r="AF814" s="48">
        <f>VLOOKUP($A814,'[3]Calculated Master'!$A:$P,13,FALSE)</f>
        <v>2111.2491393599998</v>
      </c>
      <c r="AG814" s="49">
        <f>IF(F814&gt;0,VLOOKUP($A814,'[3]Calculated Master'!$A:$P,14,FALSE),"")</f>
        <v>52781.448405785341</v>
      </c>
      <c r="AH814" s="49" t="str">
        <f>IF(I814&gt;0,VLOOKUP($A814,'[3]Calculated Master'!$A:$P,15,FALSE),"")</f>
        <v/>
      </c>
      <c r="AI814" s="47" t="str">
        <f>VLOOKUP($A814,'[3]Master From ECAP'!$A:$AJ,35,FALSE)</f>
        <v>SPBD</v>
      </c>
      <c r="AJ814" s="47" t="str">
        <f>VLOOKUP($A814,'[3]Master From ECAP'!$A:$AJ,36,FALSE)</f>
        <v>Outdoor Recreational Facilities</v>
      </c>
    </row>
    <row r="815" spans="1:36" ht="15">
      <c r="A815" s="46" t="s">
        <v>858</v>
      </c>
      <c r="B815" s="47" t="str">
        <f>VLOOKUP(VLOOKUP(A815,'[3]Calculated Master'!A:Z,2,FALSE),'[3]Conversion Factors'!A:C,2,FALSE)</f>
        <v>Other</v>
      </c>
      <c r="C815" s="47" t="str">
        <f>VLOOKUP($A815,'[3]Master From ECAP'!$A:$AJ,3,FALSE)</f>
        <v>505 Staines Rd</v>
      </c>
      <c r="D815" s="47" t="str">
        <f>VLOOKUP($A815,'[3]Master From ECAP'!$A:$AJ,4,FALSE)</f>
        <v>Scarborough</v>
      </c>
      <c r="E815" s="47" t="str">
        <f>VLOOKUP($A815,'[3]Master From ECAP'!$A:$AJ,5,FALSE)</f>
        <v>M1X 2B7</v>
      </c>
      <c r="F815" s="47">
        <f>VLOOKUP($A815,'[3]Master From ECAP'!$A:$AJ,6,FALSE)</f>
        <v>201026</v>
      </c>
      <c r="G815" s="47" t="s">
        <v>53</v>
      </c>
      <c r="H815" s="47">
        <f>VLOOKUP($A815,'[3]Master From ECAP'!$A:$AJ,8,FALSE)</f>
        <v>100</v>
      </c>
      <c r="I815" s="47">
        <f>VLOOKUP($A815,'[3]Master From ECAP'!$A:$AJ,9,FALSE)</f>
        <v>0</v>
      </c>
      <c r="J815" s="47">
        <f>VLOOKUP($A815,'[3]Master From ECAP'!$A:$AJ,10,FALSE)</f>
        <v>364.80671999999998</v>
      </c>
      <c r="K815" s="47" t="str">
        <f>VLOOKUP($A815,'[3]Master From ECAP'!$A:$AJ,11,FALSE)</f>
        <v>kWh</v>
      </c>
      <c r="L815" s="47">
        <f>VLOOKUP($A815,'[3]Master From ECAP'!$A:$AJ,12,FALSE)</f>
        <v>0</v>
      </c>
      <c r="M815" s="47" t="s">
        <v>46</v>
      </c>
      <c r="AF815" s="48">
        <f>VLOOKUP($A815,'[3]Calculated Master'!$A:$P,13,FALSE)</f>
        <v>14.592268799999999</v>
      </c>
      <c r="AG815" s="49">
        <f>IF(F815&gt;0,VLOOKUP($A815,'[3]Calculated Master'!$A:$P,14,FALSE),"")</f>
        <v>1.8147316268940336E-3</v>
      </c>
      <c r="AH815" s="49" t="str">
        <f>IF(I815&gt;0,VLOOKUP($A815,'[3]Calculated Master'!$A:$P,15,FALSE),"")</f>
        <v/>
      </c>
      <c r="AI815" s="47" t="str">
        <f>VLOOKUP($A815,'[3]Master From ECAP'!$A:$AJ,35,FALSE)</f>
        <v>505STAINESRD</v>
      </c>
      <c r="AJ815" s="47" t="str">
        <f>VLOOKUP($A815,'[3]Master From ECAP'!$A:$AJ,36,FALSE)</f>
        <v>Outdoor Recreational Facilities</v>
      </c>
    </row>
    <row r="816" spans="1:36" ht="15">
      <c r="A816" s="46" t="s">
        <v>859</v>
      </c>
      <c r="B816" s="47" t="str">
        <f>VLOOKUP(VLOOKUP(A816,'[3]Calculated Master'!A:Z,2,FALSE),'[3]Conversion Factors'!A:C,2,FALSE)</f>
        <v>Other</v>
      </c>
      <c r="C816" s="47" t="str">
        <f>VLOOKUP($A816,'[3]Master From ECAP'!$A:$AJ,3,FALSE)</f>
        <v>61 Stephenson Ave</v>
      </c>
      <c r="D816" s="47" t="str">
        <f>VLOOKUP($A816,'[3]Master From ECAP'!$A:$AJ,4,FALSE)</f>
        <v>Toronto</v>
      </c>
      <c r="E816" s="47" t="str">
        <f>VLOOKUP($A816,'[3]Master From ECAP'!$A:$AJ,5,FALSE)</f>
        <v>M4C 1G4</v>
      </c>
      <c r="F816" s="47">
        <f>VLOOKUP($A816,'[3]Master From ECAP'!$A:$AJ,6,FALSE)</f>
        <v>1</v>
      </c>
      <c r="G816" s="47" t="s">
        <v>53</v>
      </c>
      <c r="H816" s="47">
        <f>VLOOKUP($A816,'[3]Master From ECAP'!$A:$AJ,8,FALSE)</f>
        <v>100</v>
      </c>
      <c r="I816" s="47">
        <f>VLOOKUP($A816,'[3]Master From ECAP'!$A:$AJ,9,FALSE)</f>
        <v>0</v>
      </c>
      <c r="J816" s="47">
        <f>VLOOKUP($A816,'[3]Master From ECAP'!$A:$AJ,10,FALSE)</f>
        <v>18316.031300999999</v>
      </c>
      <c r="K816" s="47" t="str">
        <f>VLOOKUP($A816,'[3]Master From ECAP'!$A:$AJ,11,FALSE)</f>
        <v>kWh</v>
      </c>
      <c r="L816" s="47">
        <f>VLOOKUP($A816,'[3]Master From ECAP'!$A:$AJ,12,FALSE)</f>
        <v>0</v>
      </c>
      <c r="M816" s="47" t="s">
        <v>46</v>
      </c>
      <c r="AF816" s="48">
        <f>VLOOKUP($A816,'[3]Calculated Master'!$A:$P,13,FALSE)</f>
        <v>732.64125203999993</v>
      </c>
      <c r="AG816" s="49">
        <f>IF(F816&gt;0,VLOOKUP($A816,'[3]Calculated Master'!$A:$P,14,FALSE),"")</f>
        <v>18316.107617797086</v>
      </c>
      <c r="AH816" s="49" t="str">
        <f>IF(I816&gt;0,VLOOKUP($A816,'[3]Calculated Master'!$A:$P,15,FALSE),"")</f>
        <v/>
      </c>
      <c r="AI816" s="47" t="str">
        <f>VLOOKUP($A816,'[3]Master From ECAP'!$A:$AJ,35,FALSE)</f>
        <v>STEPHPARK</v>
      </c>
      <c r="AJ816" s="47" t="str">
        <f>VLOOKUP($A816,'[3]Master From ECAP'!$A:$AJ,36,FALSE)</f>
        <v>Outdoor Recreational Facilities</v>
      </c>
    </row>
    <row r="817" spans="1:36" ht="15">
      <c r="A817" s="46" t="s">
        <v>860</v>
      </c>
      <c r="B817" s="47" t="str">
        <f>VLOOKUP(VLOOKUP(A817,'[3]Calculated Master'!A:Z,2,FALSE),'[3]Conversion Factors'!A:C,2,FALSE)</f>
        <v>Other</v>
      </c>
      <c r="C817" s="47" t="str">
        <f>VLOOKUP($A817,'[3]Master From ECAP'!$A:$AJ,3,FALSE)</f>
        <v>62 Gaydon Ave</v>
      </c>
      <c r="D817" s="47" t="str">
        <f>VLOOKUP($A817,'[3]Master From ECAP'!$A:$AJ,4,FALSE)</f>
        <v>North York</v>
      </c>
      <c r="E817" s="47" t="str">
        <f>VLOOKUP($A817,'[3]Master From ECAP'!$A:$AJ,5,FALSE)</f>
        <v>M9M 1G8</v>
      </c>
      <c r="F817" s="47">
        <f>VLOOKUP($A817,'[3]Master From ECAP'!$A:$AJ,6,FALSE)</f>
        <v>130825</v>
      </c>
      <c r="G817" s="47" t="s">
        <v>53</v>
      </c>
      <c r="H817" s="47">
        <f>VLOOKUP($A817,'[3]Master From ECAP'!$A:$AJ,8,FALSE)</f>
        <v>100</v>
      </c>
      <c r="I817" s="47">
        <f>VLOOKUP($A817,'[3]Master From ECAP'!$A:$AJ,9,FALSE)</f>
        <v>0</v>
      </c>
      <c r="J817" s="47">
        <f>VLOOKUP($A817,'[3]Master From ECAP'!$A:$AJ,10,FALSE)</f>
        <v>4492.7976500000004</v>
      </c>
      <c r="K817" s="47" t="str">
        <f>VLOOKUP($A817,'[3]Master From ECAP'!$A:$AJ,11,FALSE)</f>
        <v>kWh</v>
      </c>
      <c r="L817" s="47">
        <f>VLOOKUP($A817,'[3]Master From ECAP'!$A:$AJ,12,FALSE)</f>
        <v>0</v>
      </c>
      <c r="M817" s="47" t="s">
        <v>46</v>
      </c>
      <c r="AF817" s="48">
        <f>VLOOKUP($A817,'[3]Calculated Master'!$A:$P,13,FALSE)</f>
        <v>179.71190600000003</v>
      </c>
      <c r="AG817" s="49">
        <f>IF(F817&gt;0,VLOOKUP($A817,'[3]Calculated Master'!$A:$P,14,FALSE),"")</f>
        <v>3.4342185132736167E-2</v>
      </c>
      <c r="AH817" s="49" t="str">
        <f>IF(I817&gt;0,VLOOKUP($A817,'[3]Calculated Master'!$A:$P,15,FALSE),"")</f>
        <v/>
      </c>
      <c r="AI817" s="47" t="str">
        <f>VLOOKUP($A817,'[3]Master From ECAP'!$A:$AJ,35,FALSE)</f>
        <v>62GAYDON</v>
      </c>
      <c r="AJ817" s="47" t="str">
        <f>VLOOKUP($A817,'[3]Master From ECAP'!$A:$AJ,36,FALSE)</f>
        <v>Outdoor Recreational Facilities</v>
      </c>
    </row>
    <row r="818" spans="1:36" ht="15">
      <c r="A818" s="46" t="s">
        <v>861</v>
      </c>
      <c r="B818" s="47" t="str">
        <f>VLOOKUP(VLOOKUP(A818,'[3]Calculated Master'!A:Z,2,FALSE),'[3]Conversion Factors'!A:C,2,FALSE)</f>
        <v>Other</v>
      </c>
      <c r="C818" s="47" t="str">
        <f>VLOOKUP($A818,'[3]Master From ECAP'!$A:$AJ,3,FALSE)</f>
        <v>11 Dockside Dr</v>
      </c>
      <c r="D818" s="47" t="str">
        <f>VLOOKUP($A818,'[3]Master From ECAP'!$A:$AJ,4,FALSE)</f>
        <v>Toronto</v>
      </c>
      <c r="E818" s="47" t="str">
        <f>VLOOKUP($A818,'[3]Master From ECAP'!$A:$AJ,5,FALSE)</f>
        <v>M5A 1B6</v>
      </c>
      <c r="F818" s="47">
        <f>VLOOKUP($A818,'[3]Master From ECAP'!$A:$AJ,6,FALSE)</f>
        <v>44885</v>
      </c>
      <c r="G818" s="47" t="s">
        <v>53</v>
      </c>
      <c r="H818" s="47">
        <f>VLOOKUP($A818,'[3]Master From ECAP'!$A:$AJ,8,FALSE)</f>
        <v>100</v>
      </c>
      <c r="I818" s="47">
        <f>VLOOKUP($A818,'[3]Master From ECAP'!$A:$AJ,9,FALSE)</f>
        <v>0</v>
      </c>
      <c r="J818" s="47">
        <f>VLOOKUP($A818,'[3]Master From ECAP'!$A:$AJ,10,FALSE)</f>
        <v>30678.521315000002</v>
      </c>
      <c r="K818" s="47" t="str">
        <f>VLOOKUP($A818,'[3]Master From ECAP'!$A:$AJ,11,FALSE)</f>
        <v>kWh</v>
      </c>
      <c r="L818" s="47">
        <f>VLOOKUP($A818,'[3]Master From ECAP'!$A:$AJ,12,FALSE)</f>
        <v>0</v>
      </c>
      <c r="M818" s="47" t="s">
        <v>46</v>
      </c>
      <c r="AF818" s="48">
        <f>VLOOKUP($A818,'[3]Calculated Master'!$A:$P,13,FALSE)</f>
        <v>1227.1408526</v>
      </c>
      <c r="AG818" s="49">
        <f>IF(F818&gt;0,VLOOKUP($A818,'[3]Calculated Master'!$A:$P,14,FALSE),"")</f>
        <v>0.68349446679675041</v>
      </c>
      <c r="AH818" s="49" t="str">
        <f>IF(I818&gt;0,VLOOKUP($A818,'[3]Calculated Master'!$A:$P,15,FALSE),"")</f>
        <v/>
      </c>
      <c r="AI818" s="47" t="str">
        <f>VLOOKUP($A818,'[3]Master From ECAP'!$A:$AJ,35,FALSE)</f>
        <v>SUGAR</v>
      </c>
      <c r="AJ818" s="47" t="str">
        <f>VLOOKUP($A818,'[3]Master From ECAP'!$A:$AJ,36,FALSE)</f>
        <v>Outdoor Recreational Facilities</v>
      </c>
    </row>
    <row r="819" spans="1:36" ht="15">
      <c r="A819" s="46" t="s">
        <v>862</v>
      </c>
      <c r="B819" s="47" t="str">
        <f>VLOOKUP(VLOOKUP(A819,'[3]Calculated Master'!A:Z,2,FALSE),'[3]Conversion Factors'!A:C,2,FALSE)</f>
        <v>Other</v>
      </c>
      <c r="C819" s="47" t="str">
        <f>VLOOKUP($A819,'[3]Master From ECAP'!$A:$AJ,3,FALSE)</f>
        <v>2 Arcot Blvd</v>
      </c>
      <c r="D819" s="47" t="str">
        <f>VLOOKUP($A819,'[3]Master From ECAP'!$A:$AJ,4,FALSE)</f>
        <v>Etobicoke</v>
      </c>
      <c r="E819" s="47" t="str">
        <f>VLOOKUP($A819,'[3]Master From ECAP'!$A:$AJ,5,FALSE)</f>
        <v>M9W 2N7</v>
      </c>
      <c r="F819" s="47">
        <f>VLOOKUP($A819,'[3]Master From ECAP'!$A:$AJ,6,FALSE)</f>
        <v>2489025</v>
      </c>
      <c r="G819" s="47" t="s">
        <v>53</v>
      </c>
      <c r="H819" s="47">
        <f>VLOOKUP($A819,'[3]Master From ECAP'!$A:$AJ,8,FALSE)</f>
        <v>100</v>
      </c>
      <c r="I819" s="47">
        <f>VLOOKUP($A819,'[3]Master From ECAP'!$A:$AJ,9,FALSE)</f>
        <v>0</v>
      </c>
      <c r="J819" s="47">
        <f>VLOOKUP($A819,'[3]Master From ECAP'!$A:$AJ,10,FALSE)</f>
        <v>193367.13600000003</v>
      </c>
      <c r="K819" s="47" t="str">
        <f>VLOOKUP($A819,'[3]Master From ECAP'!$A:$AJ,11,FALSE)</f>
        <v>kWh</v>
      </c>
      <c r="L819" s="47">
        <f>VLOOKUP($A819,'[3]Master From ECAP'!$A:$AJ,12,FALSE)</f>
        <v>0</v>
      </c>
      <c r="M819" s="47" t="s">
        <v>46</v>
      </c>
      <c r="AF819" s="48">
        <f>VLOOKUP($A819,'[3]Calculated Master'!$A:$P,13,FALSE)</f>
        <v>7734.6854400000011</v>
      </c>
      <c r="AG819" s="49">
        <f>IF(F819&gt;0,VLOOKUP($A819,'[3]Calculated Master'!$A:$P,14,FALSE),"")</f>
        <v>7.7688227999477721E-2</v>
      </c>
      <c r="AH819" s="49" t="str">
        <f>IF(I819&gt;0,VLOOKUP($A819,'[3]Calculated Master'!$A:$P,15,FALSE),"")</f>
        <v/>
      </c>
      <c r="AI819" s="47" t="str">
        <f>VLOOKUP($A819,'[3]Master From ECAP'!$A:$AJ,35,FALSE)</f>
        <v>SUMMR</v>
      </c>
      <c r="AJ819" s="47" t="str">
        <f>VLOOKUP($A819,'[3]Master From ECAP'!$A:$AJ,36,FALSE)</f>
        <v>Outdoor Recreational Facilities</v>
      </c>
    </row>
    <row r="820" spans="1:36" ht="15">
      <c r="A820" s="46" t="s">
        <v>863</v>
      </c>
      <c r="B820" s="47" t="str">
        <f>VLOOKUP(VLOOKUP(A820,'[3]Calculated Master'!A:Z,2,FALSE),'[3]Conversion Factors'!A:C,2,FALSE)</f>
        <v>Other</v>
      </c>
      <c r="C820" s="47" t="str">
        <f>VLOOKUP($A820,'[3]Master From ECAP'!$A:$AJ,3,FALSE)</f>
        <v>1050 Leslie St</v>
      </c>
      <c r="D820" s="47" t="str">
        <f>VLOOKUP($A820,'[3]Master From ECAP'!$A:$AJ,4,FALSE)</f>
        <v>North York</v>
      </c>
      <c r="E820" s="47" t="str">
        <f>VLOOKUP($A820,'[3]Master From ECAP'!$A:$AJ,5,FALSE)</f>
        <v>M3C 1H8</v>
      </c>
      <c r="F820" s="47">
        <f>VLOOKUP($A820,'[3]Master From ECAP'!$A:$AJ,6,FALSE)</f>
        <v>7535</v>
      </c>
      <c r="G820" s="47" t="s">
        <v>53</v>
      </c>
      <c r="H820" s="47">
        <f>VLOOKUP($A820,'[3]Master From ECAP'!$A:$AJ,8,FALSE)</f>
        <v>100</v>
      </c>
      <c r="I820" s="47">
        <f>VLOOKUP($A820,'[3]Master From ECAP'!$A:$AJ,9,FALSE)</f>
        <v>0</v>
      </c>
      <c r="J820" s="47">
        <f>VLOOKUP($A820,'[3]Master From ECAP'!$A:$AJ,10,FALSE)</f>
        <v>54864.413019</v>
      </c>
      <c r="K820" s="47" t="str">
        <f>VLOOKUP($A820,'[3]Master From ECAP'!$A:$AJ,11,FALSE)</f>
        <v>kWh</v>
      </c>
      <c r="L820" s="47">
        <f>VLOOKUP($A820,'[3]Master From ECAP'!$A:$AJ,12,FALSE)</f>
        <v>2837.9970679999997</v>
      </c>
      <c r="M820" s="47" t="s">
        <v>46</v>
      </c>
      <c r="AF820" s="48">
        <f>VLOOKUP($A820,'[3]Calculated Master'!$A:$P,13,FALSE)</f>
        <v>7585.8911708689193</v>
      </c>
      <c r="AG820" s="49">
        <f>IF(F820&gt;0,VLOOKUP($A820,'[3]Calculated Master'!$A:$P,14,FALSE),"")</f>
        <v>11.257420232695502</v>
      </c>
      <c r="AH820" s="49" t="str">
        <f>IF(I820&gt;0,VLOOKUP($A820,'[3]Calculated Master'!$A:$P,15,FALSE),"")</f>
        <v/>
      </c>
      <c r="AI820" s="47" t="str">
        <f>VLOOKUP($A820,'[3]Master From ECAP'!$A:$AJ,35,FALSE)</f>
        <v>PMU</v>
      </c>
      <c r="AJ820" s="47" t="str">
        <f>VLOOKUP($A820,'[3]Master From ECAP'!$A:$AJ,36,FALSE)</f>
        <v>Outdoor Recreational Facilities</v>
      </c>
    </row>
    <row r="821" spans="1:36" ht="15">
      <c r="A821" s="46" t="s">
        <v>864</v>
      </c>
      <c r="B821" s="47" t="str">
        <f>VLOOKUP(VLOOKUP(A821,'[3]Calculated Master'!A:Z,2,FALSE),'[3]Conversion Factors'!A:C,2,FALSE)</f>
        <v>Other</v>
      </c>
      <c r="C821" s="47" t="str">
        <f>VLOOKUP($A821,'[3]Master From ECAP'!$A:$AJ,3,FALSE)</f>
        <v>50 Amoro Dr</v>
      </c>
      <c r="D821" s="47" t="str">
        <f>VLOOKUP($A821,'[3]Master From ECAP'!$A:$AJ,4,FALSE)</f>
        <v>Etobicoke</v>
      </c>
      <c r="E821" s="47" t="str">
        <f>VLOOKUP($A821,'[3]Master From ECAP'!$A:$AJ,5,FALSE)</f>
        <v>M9W 4S3</v>
      </c>
      <c r="F821" s="47">
        <f>VLOOKUP($A821,'[3]Master From ECAP'!$A:$AJ,6,FALSE)</f>
        <v>3509</v>
      </c>
      <c r="G821" s="47" t="s">
        <v>53</v>
      </c>
      <c r="H821" s="47">
        <f>VLOOKUP($A821,'[3]Master From ECAP'!$A:$AJ,8,FALSE)</f>
        <v>100</v>
      </c>
      <c r="I821" s="47">
        <f>VLOOKUP($A821,'[3]Master From ECAP'!$A:$AJ,9,FALSE)</f>
        <v>0</v>
      </c>
      <c r="J821" s="47">
        <f>VLOOKUP($A821,'[3]Master From ECAP'!$A:$AJ,10,FALSE)</f>
        <v>252854.917396</v>
      </c>
      <c r="K821" s="47" t="str">
        <f>VLOOKUP($A821,'[3]Master From ECAP'!$A:$AJ,11,FALSE)</f>
        <v>kWh</v>
      </c>
      <c r="L821" s="47">
        <f>VLOOKUP($A821,'[3]Master From ECAP'!$A:$AJ,12,FALSE)</f>
        <v>14713.717443</v>
      </c>
      <c r="M821" s="47" t="s">
        <v>46</v>
      </c>
      <c r="AF821" s="48">
        <f>VLOOKUP($A821,'[3]Calculated Master'!$A:$P,13,FALSE)</f>
        <v>38065.698585132675</v>
      </c>
      <c r="AG821" s="49">
        <f>IF(F821&gt;0,VLOOKUP($A821,'[3]Calculated Master'!$A:$P,14,FALSE),"")</f>
        <v>116.32515757909455</v>
      </c>
      <c r="AH821" s="49" t="str">
        <f>IF(I821&gt;0,VLOOKUP($A821,'[3]Calculated Master'!$A:$P,15,FALSE),"")</f>
        <v/>
      </c>
      <c r="AI821" s="47" t="str">
        <f>VLOOKUP($A821,'[3]Master From ECAP'!$A:$AJ,35,FALSE)</f>
        <v>SUNNR</v>
      </c>
      <c r="AJ821" s="47" t="str">
        <f>VLOOKUP($A821,'[3]Master From ECAP'!$A:$AJ,36,FALSE)</f>
        <v>Outdoor Recreational Facilities</v>
      </c>
    </row>
    <row r="822" spans="1:36" ht="15">
      <c r="A822" s="46" t="s">
        <v>865</v>
      </c>
      <c r="B822" s="47" t="str">
        <f>VLOOKUP(VLOOKUP(A822,'[3]Calculated Master'!A:Z,2,FALSE),'[3]Conversion Factors'!A:C,2,FALSE)</f>
        <v>Other</v>
      </c>
      <c r="C822" s="47" t="str">
        <f>VLOOKUP($A822,'[3]Master From ECAP'!$A:$AJ,3,FALSE)</f>
        <v>1755 Lake Shore Blvd W</v>
      </c>
      <c r="D822" s="47" t="str">
        <f>VLOOKUP($A822,'[3]Master From ECAP'!$A:$AJ,4,FALSE)</f>
        <v>Toronto</v>
      </c>
      <c r="E822" s="47" t="str">
        <f>VLOOKUP($A822,'[3]Master From ECAP'!$A:$AJ,5,FALSE)</f>
        <v>M6S 5A3</v>
      </c>
      <c r="F822" s="47">
        <f>VLOOKUP($A822,'[3]Master From ECAP'!$A:$AJ,6,FALSE)</f>
        <v>52033</v>
      </c>
      <c r="G822" s="47" t="s">
        <v>53</v>
      </c>
      <c r="H822" s="47">
        <f>VLOOKUP($A822,'[3]Master From ECAP'!$A:$AJ,8,FALSE)</f>
        <v>100</v>
      </c>
      <c r="I822" s="47">
        <f>VLOOKUP($A822,'[3]Master From ECAP'!$A:$AJ,9,FALSE)</f>
        <v>0</v>
      </c>
      <c r="J822" s="47">
        <f>VLOOKUP($A822,'[3]Master From ECAP'!$A:$AJ,10,FALSE)</f>
        <v>410915.092901</v>
      </c>
      <c r="K822" s="47" t="str">
        <f>VLOOKUP($A822,'[3]Master From ECAP'!$A:$AJ,11,FALSE)</f>
        <v>kWh</v>
      </c>
      <c r="L822" s="47">
        <f>VLOOKUP($A822,'[3]Master From ECAP'!$A:$AJ,12,FALSE)</f>
        <v>63440.847235000001</v>
      </c>
      <c r="M822" s="47" t="s">
        <v>46</v>
      </c>
      <c r="AF822" s="48">
        <f>VLOOKUP($A822,'[3]Calculated Master'!$A:$P,13,FALSE)</f>
        <v>136954.54679989716</v>
      </c>
      <c r="AG822" s="49">
        <f>IF(F822&gt;0,VLOOKUP($A822,'[3]Calculated Master'!$A:$P,14,FALSE),"")</f>
        <v>20.768470803958216</v>
      </c>
      <c r="AH822" s="49" t="str">
        <f>IF(I822&gt;0,VLOOKUP($A822,'[3]Calculated Master'!$A:$P,15,FALSE),"")</f>
        <v/>
      </c>
      <c r="AI822" s="47" t="str">
        <f>VLOOKUP($A822,'[3]Master From ECAP'!$A:$AJ,35,FALSE)</f>
        <v>SNSP</v>
      </c>
      <c r="AJ822" s="47" t="str">
        <f>VLOOKUP($A822,'[3]Master From ECAP'!$A:$AJ,36,FALSE)</f>
        <v>Outdoor Recreational Facilities</v>
      </c>
    </row>
    <row r="823" spans="1:36" ht="15">
      <c r="A823" s="46" t="s">
        <v>866</v>
      </c>
      <c r="B823" s="47" t="str">
        <f>VLOOKUP(VLOOKUP(A823,'[3]Calculated Master'!A:Z,2,FALSE),'[3]Conversion Factors'!A:C,2,FALSE)</f>
        <v>Other</v>
      </c>
      <c r="C823" s="47" t="str">
        <f>VLOOKUP($A823,'[3]Master From ECAP'!$A:$AJ,3,FALSE)</f>
        <v>9 Relmar Rd</v>
      </c>
      <c r="D823" s="47" t="str">
        <f>VLOOKUP($A823,'[3]Master From ECAP'!$A:$AJ,4,FALSE)</f>
        <v>Toronto</v>
      </c>
      <c r="E823" s="47" t="str">
        <f>VLOOKUP($A823,'[3]Master From ECAP'!$A:$AJ,5,FALSE)</f>
        <v>M5P 2Y4</v>
      </c>
      <c r="F823" s="47">
        <f>VLOOKUP($A823,'[3]Master From ECAP'!$A:$AJ,6,FALSE)</f>
        <v>194</v>
      </c>
      <c r="G823" s="47" t="s">
        <v>53</v>
      </c>
      <c r="H823" s="47">
        <f>VLOOKUP($A823,'[3]Master From ECAP'!$A:$AJ,8,FALSE)</f>
        <v>100</v>
      </c>
      <c r="I823" s="47">
        <f>VLOOKUP($A823,'[3]Master From ECAP'!$A:$AJ,9,FALSE)</f>
        <v>0</v>
      </c>
      <c r="J823" s="47">
        <f>VLOOKUP($A823,'[3]Master From ECAP'!$A:$AJ,10,FALSE)</f>
        <v>2897.4876539999996</v>
      </c>
      <c r="K823" s="47" t="str">
        <f>VLOOKUP($A823,'[3]Master From ECAP'!$A:$AJ,11,FALSE)</f>
        <v>kWh</v>
      </c>
      <c r="L823" s="47">
        <f>VLOOKUP($A823,'[3]Master From ECAP'!$A:$AJ,12,FALSE)</f>
        <v>0</v>
      </c>
      <c r="M823" s="47" t="s">
        <v>46</v>
      </c>
      <c r="AF823" s="48">
        <f>VLOOKUP($A823,'[3]Calculated Master'!$A:$P,13,FALSE)</f>
        <v>115.89950615999999</v>
      </c>
      <c r="AG823" s="49">
        <f>IF(F823&gt;0,VLOOKUP($A823,'[3]Calculated Master'!$A:$P,14,FALSE),"")</f>
        <v>14.935565602398063</v>
      </c>
      <c r="AH823" s="49" t="str">
        <f>IF(I823&gt;0,VLOOKUP($A823,'[3]Calculated Master'!$A:$P,15,FALSE),"")</f>
        <v/>
      </c>
      <c r="AI823" s="47" t="str">
        <f>VLOOKUP($A823,'[3]Master From ECAP'!$A:$AJ,35,FALSE)</f>
        <v>SDPS</v>
      </c>
      <c r="AJ823" s="47" t="str">
        <f>VLOOKUP($A823,'[3]Master From ECAP'!$A:$AJ,36,FALSE)</f>
        <v>Outdoor Recreational Facilities</v>
      </c>
    </row>
    <row r="824" spans="1:36" ht="15">
      <c r="A824" s="46" t="s">
        <v>867</v>
      </c>
      <c r="B824" s="47" t="str">
        <f>VLOOKUP(VLOOKUP(A824,'[3]Calculated Master'!A:Z,2,FALSE),'[3]Conversion Factors'!A:C,2,FALSE)</f>
        <v>Other</v>
      </c>
      <c r="C824" s="47" t="str">
        <f>VLOOKUP($A824,'[3]Master From ECAP'!$A:$AJ,3,FALSE)</f>
        <v>100 Sweeney Dr</v>
      </c>
      <c r="D824" s="47" t="str">
        <f>VLOOKUP($A824,'[3]Master From ECAP'!$A:$AJ,4,FALSE)</f>
        <v>North York</v>
      </c>
      <c r="E824" s="47" t="str">
        <f>VLOOKUP($A824,'[3]Master From ECAP'!$A:$AJ,5,FALSE)</f>
        <v>M4A 1T8</v>
      </c>
      <c r="F824" s="47">
        <f>VLOOKUP($A824,'[3]Master From ECAP'!$A:$AJ,6,FALSE)</f>
        <v>309161</v>
      </c>
      <c r="G824" s="47" t="s">
        <v>53</v>
      </c>
      <c r="H824" s="47">
        <f>VLOOKUP($A824,'[3]Master From ECAP'!$A:$AJ,8,FALSE)</f>
        <v>100</v>
      </c>
      <c r="I824" s="47">
        <f>VLOOKUP($A824,'[3]Master From ECAP'!$A:$AJ,9,FALSE)</f>
        <v>0</v>
      </c>
      <c r="J824" s="47">
        <f>VLOOKUP($A824,'[3]Master From ECAP'!$A:$AJ,10,FALSE)</f>
        <v>12772.166232</v>
      </c>
      <c r="K824" s="47" t="str">
        <f>VLOOKUP($A824,'[3]Master From ECAP'!$A:$AJ,11,FALSE)</f>
        <v>kWh</v>
      </c>
      <c r="L824" s="47">
        <f>VLOOKUP($A824,'[3]Master From ECAP'!$A:$AJ,12,FALSE)</f>
        <v>0</v>
      </c>
      <c r="M824" s="47" t="s">
        <v>46</v>
      </c>
      <c r="AF824" s="48">
        <f>VLOOKUP($A824,'[3]Calculated Master'!$A:$P,13,FALSE)</f>
        <v>510.88664927999997</v>
      </c>
      <c r="AG824" s="49">
        <f>IF(F824&gt;0,VLOOKUP($A824,'[3]Calculated Master'!$A:$P,14,FALSE),"")</f>
        <v>4.1312518232763183E-2</v>
      </c>
      <c r="AH824" s="49" t="str">
        <f>IF(I824&gt;0,VLOOKUP($A824,'[3]Calculated Master'!$A:$P,15,FALSE),"")</f>
        <v/>
      </c>
      <c r="AI824" s="47" t="str">
        <f>VLOOKUP($A824,'[3]Master From ECAP'!$A:$AJ,35,FALSE)</f>
        <v>SWEP</v>
      </c>
      <c r="AJ824" s="47" t="str">
        <f>VLOOKUP($A824,'[3]Master From ECAP'!$A:$AJ,36,FALSE)</f>
        <v>Outdoor Recreational Facilities</v>
      </c>
    </row>
    <row r="825" spans="1:36" ht="15">
      <c r="A825" s="46" t="s">
        <v>868</v>
      </c>
      <c r="B825" s="47" t="str">
        <f>VLOOKUP(VLOOKUP(A825,'[3]Calculated Master'!A:Z,2,FALSE),'[3]Conversion Factors'!A:C,2,FALSE)</f>
        <v>Other</v>
      </c>
      <c r="C825" s="47" t="str">
        <f>VLOOKUP($A825,'[3]Master From ECAP'!$A:$AJ,3,FALSE)</f>
        <v>437 Perth Ave</v>
      </c>
      <c r="D825" s="47" t="str">
        <f>VLOOKUP($A825,'[3]Master From ECAP'!$A:$AJ,4,FALSE)</f>
        <v>Toronto</v>
      </c>
      <c r="E825" s="47" t="str">
        <f>VLOOKUP($A825,'[3]Master From ECAP'!$A:$AJ,5,FALSE)</f>
        <v>M6P 3Y5</v>
      </c>
      <c r="F825" s="47">
        <f>VLOOKUP($A825,'[3]Master From ECAP'!$A:$AJ,6,FALSE)</f>
        <v>1</v>
      </c>
      <c r="G825" s="47" t="s">
        <v>53</v>
      </c>
      <c r="H825" s="47">
        <f>VLOOKUP($A825,'[3]Master From ECAP'!$A:$AJ,8,FALSE)</f>
        <v>100</v>
      </c>
      <c r="I825" s="47">
        <f>VLOOKUP($A825,'[3]Master From ECAP'!$A:$AJ,9,FALSE)</f>
        <v>0</v>
      </c>
      <c r="J825" s="47">
        <f>VLOOKUP($A825,'[3]Master From ECAP'!$A:$AJ,10,FALSE)</f>
        <v>2792.5742219999997</v>
      </c>
      <c r="K825" s="47" t="str">
        <f>VLOOKUP($A825,'[3]Master From ECAP'!$A:$AJ,11,FALSE)</f>
        <v>kWh</v>
      </c>
      <c r="L825" s="47">
        <f>VLOOKUP($A825,'[3]Master From ECAP'!$A:$AJ,12,FALSE)</f>
        <v>0</v>
      </c>
      <c r="M825" s="47" t="s">
        <v>46</v>
      </c>
      <c r="AF825" s="48">
        <f>VLOOKUP($A825,'[3]Calculated Master'!$A:$P,13,FALSE)</f>
        <v>111.70296887999999</v>
      </c>
      <c r="AG825" s="49">
        <f>IF(F825&gt;0,VLOOKUP($A825,'[3]Calculated Master'!$A:$P,14,FALSE),"")</f>
        <v>2792.5858577259246</v>
      </c>
      <c r="AH825" s="49" t="str">
        <f>IF(I825&gt;0,VLOOKUP($A825,'[3]Calculated Master'!$A:$P,15,FALSE),"")</f>
        <v/>
      </c>
      <c r="AI825" s="47" t="str">
        <f>VLOOKUP($A825,'[3]Master From ECAP'!$A:$AJ,35,FALSE)</f>
        <v>SYMPARK</v>
      </c>
      <c r="AJ825" s="47" t="str">
        <f>VLOOKUP($A825,'[3]Master From ECAP'!$A:$AJ,36,FALSE)</f>
        <v>Outdoor Recreational Facilities</v>
      </c>
    </row>
    <row r="826" spans="1:36" ht="15">
      <c r="A826" s="46" t="s">
        <v>869</v>
      </c>
      <c r="B826" s="47" t="str">
        <f>VLOOKUP(VLOOKUP(A826,'[3]Calculated Master'!A:Z,2,FALSE),'[3]Conversion Factors'!A:C,2,FALSE)</f>
        <v>Other</v>
      </c>
      <c r="C826" s="47" t="str">
        <f>VLOOKUP($A826,'[3]Master From ECAP'!$A:$AJ,3,FALSE)</f>
        <v>40 Bedford Rd</v>
      </c>
      <c r="D826" s="47" t="str">
        <f>VLOOKUP($A826,'[3]Master From ECAP'!$A:$AJ,4,FALSE)</f>
        <v>Toronto</v>
      </c>
      <c r="E826" s="47" t="str">
        <f>VLOOKUP($A826,'[3]Master From ECAP'!$A:$AJ,5,FALSE)</f>
        <v>M5R</v>
      </c>
      <c r="F826" s="47">
        <f>VLOOKUP($A826,'[3]Master From ECAP'!$A:$AJ,6,FALSE)</f>
        <v>34573</v>
      </c>
      <c r="G826" s="47" t="s">
        <v>53</v>
      </c>
      <c r="H826" s="47">
        <f>VLOOKUP($A826,'[3]Master From ECAP'!$A:$AJ,8,FALSE)</f>
        <v>100</v>
      </c>
      <c r="I826" s="47">
        <f>VLOOKUP($A826,'[3]Master From ECAP'!$A:$AJ,9,FALSE)</f>
        <v>0</v>
      </c>
      <c r="J826" s="47">
        <f>VLOOKUP($A826,'[3]Master From ECAP'!$A:$AJ,10,FALSE)</f>
        <v>2272.746999</v>
      </c>
      <c r="K826" s="47" t="str">
        <f>VLOOKUP($A826,'[3]Master From ECAP'!$A:$AJ,11,FALSE)</f>
        <v>kWh</v>
      </c>
      <c r="L826" s="47">
        <f>VLOOKUP($A826,'[3]Master From ECAP'!$A:$AJ,12,FALSE)</f>
        <v>0</v>
      </c>
      <c r="M826" s="47" t="s">
        <v>46</v>
      </c>
      <c r="AF826" s="48">
        <f>VLOOKUP($A826,'[3]Calculated Master'!$A:$P,13,FALSE)</f>
        <v>90.909879959999998</v>
      </c>
      <c r="AG826" s="49">
        <f>IF(F826&gt;0,VLOOKUP($A826,'[3]Calculated Master'!$A:$P,14,FALSE),"")</f>
        <v>6.5737901506353585E-2</v>
      </c>
      <c r="AH826" s="49" t="str">
        <f>IF(I826&gt;0,VLOOKUP($A826,'[3]Calculated Master'!$A:$P,15,FALSE),"")</f>
        <v/>
      </c>
      <c r="AI826" s="47" t="str">
        <f>VLOOKUP($A826,'[3]Master From ECAP'!$A:$AJ,35,FALSE)</f>
        <v>TADDLE</v>
      </c>
      <c r="AJ826" s="47" t="str">
        <f>VLOOKUP($A826,'[3]Master From ECAP'!$A:$AJ,36,FALSE)</f>
        <v>Outdoor Recreational Facilities</v>
      </c>
    </row>
    <row r="827" spans="1:36" ht="15">
      <c r="A827" s="46" t="s">
        <v>870</v>
      </c>
      <c r="B827" s="47" t="str">
        <f>VLOOKUP(VLOOKUP(A827,'[3]Calculated Master'!A:Z,2,FALSE),'[3]Conversion Factors'!A:C,2,FALSE)</f>
        <v>Other</v>
      </c>
      <c r="C827" s="47" t="str">
        <f>VLOOKUP($A827,'[3]Master From ECAP'!$A:$AJ,3,FALSE)</f>
        <v>645 Eglinton Ave E</v>
      </c>
      <c r="D827" s="47" t="str">
        <f>VLOOKUP($A827,'[3]Master From ECAP'!$A:$AJ,4,FALSE)</f>
        <v>East York</v>
      </c>
      <c r="E827" s="47" t="str">
        <f>VLOOKUP($A827,'[3]Master From ECAP'!$A:$AJ,5,FALSE)</f>
        <v>M4G 2K3</v>
      </c>
      <c r="F827" s="47">
        <f>VLOOKUP($A827,'[3]Master From ECAP'!$A:$AJ,6,FALSE)</f>
        <v>2820</v>
      </c>
      <c r="G827" s="47" t="s">
        <v>53</v>
      </c>
      <c r="H827" s="47">
        <f>VLOOKUP($A827,'[3]Master From ECAP'!$A:$AJ,8,FALSE)</f>
        <v>100</v>
      </c>
      <c r="I827" s="47">
        <f>VLOOKUP($A827,'[3]Master From ECAP'!$A:$AJ,9,FALSE)</f>
        <v>0</v>
      </c>
      <c r="J827" s="47">
        <f>VLOOKUP($A827,'[3]Master From ECAP'!$A:$AJ,10,FALSE)</f>
        <v>15961.861271</v>
      </c>
      <c r="K827" s="47" t="str">
        <f>VLOOKUP($A827,'[3]Master From ECAP'!$A:$AJ,11,FALSE)</f>
        <v>kWh</v>
      </c>
      <c r="L827" s="47">
        <f>VLOOKUP($A827,'[3]Master From ECAP'!$A:$AJ,12,FALSE)</f>
        <v>0</v>
      </c>
      <c r="M827" s="47" t="s">
        <v>46</v>
      </c>
      <c r="AF827" s="48">
        <f>VLOOKUP($A827,'[3]Calculated Master'!$A:$P,13,FALSE)</f>
        <v>638.47445084000003</v>
      </c>
      <c r="AG827" s="49">
        <f>IF(F827&gt;0,VLOOKUP($A827,'[3]Calculated Master'!$A:$P,14,FALSE),"")</f>
        <v>5.6602580775727995</v>
      </c>
      <c r="AH827" s="49" t="str">
        <f>IF(I827&gt;0,VLOOKUP($A827,'[3]Calculated Master'!$A:$P,15,FALSE),"")</f>
        <v/>
      </c>
      <c r="AI827" s="47" t="str">
        <f>VLOOKUP($A827,'[3]Master From ECAP'!$A:$AJ,35,FALSE)</f>
        <v>TBPC</v>
      </c>
      <c r="AJ827" s="47" t="str">
        <f>VLOOKUP($A827,'[3]Master From ECAP'!$A:$AJ,36,FALSE)</f>
        <v>Outdoor Recreational Facilities</v>
      </c>
    </row>
    <row r="828" spans="1:36" ht="15">
      <c r="A828" s="46" t="s">
        <v>871</v>
      </c>
      <c r="B828" s="47" t="str">
        <f>VLOOKUP(VLOOKUP(A828,'[3]Calculated Master'!A:Z,2,FALSE),'[3]Conversion Factors'!A:C,2,FALSE)</f>
        <v>Other</v>
      </c>
      <c r="C828" s="47" t="str">
        <f>VLOOKUP($A828,'[3]Master From ECAP'!$A:$AJ,3,FALSE)</f>
        <v>2461 Birchmount Rd</v>
      </c>
      <c r="D828" s="47" t="str">
        <f>VLOOKUP($A828,'[3]Master From ECAP'!$A:$AJ,4,FALSE)</f>
        <v>Scarborough</v>
      </c>
      <c r="E828" s="47" t="str">
        <f>VLOOKUP($A828,'[3]Master From ECAP'!$A:$AJ,5,FALSE)</f>
        <v>M1T 2M6</v>
      </c>
      <c r="F828" s="47">
        <f>VLOOKUP($A828,'[3]Master From ECAP'!$A:$AJ,6,FALSE)</f>
        <v>4489</v>
      </c>
      <c r="G828" s="47" t="s">
        <v>53</v>
      </c>
      <c r="H828" s="47">
        <f>VLOOKUP($A828,'[3]Master From ECAP'!$A:$AJ,8,FALSE)</f>
        <v>100</v>
      </c>
      <c r="I828" s="47">
        <f>VLOOKUP($A828,'[3]Master From ECAP'!$A:$AJ,9,FALSE)</f>
        <v>0</v>
      </c>
      <c r="J828" s="47">
        <f>VLOOKUP($A828,'[3]Master From ECAP'!$A:$AJ,10,FALSE)</f>
        <v>122087.90699999999</v>
      </c>
      <c r="K828" s="47" t="str">
        <f>VLOOKUP($A828,'[3]Master From ECAP'!$A:$AJ,11,FALSE)</f>
        <v>kWh</v>
      </c>
      <c r="L828" s="47">
        <f>VLOOKUP($A828,'[3]Master From ECAP'!$A:$AJ,12,FALSE)</f>
        <v>14783.700711999998</v>
      </c>
      <c r="M828" s="47" t="s">
        <v>46</v>
      </c>
      <c r="AF828" s="48">
        <f>VLOOKUP($A828,'[3]Calculated Master'!$A:$P,13,FALSE)</f>
        <v>32967.964685579282</v>
      </c>
      <c r="AG828" s="49">
        <f>IF(F828&gt;0,VLOOKUP($A828,'[3]Calculated Master'!$A:$P,14,FALSE),"")</f>
        <v>61.963960441209075</v>
      </c>
      <c r="AH828" s="49" t="str">
        <f>IF(I828&gt;0,VLOOKUP($A828,'[3]Calculated Master'!$A:$P,15,FALSE),"")</f>
        <v/>
      </c>
      <c r="AI828" s="47" t="str">
        <f>VLOOKUP($A828,'[3]Master From ECAP'!$A:$AJ,35,FALSE)</f>
        <v>TOGC</v>
      </c>
      <c r="AJ828" s="47" t="str">
        <f>VLOOKUP($A828,'[3]Master From ECAP'!$A:$AJ,36,FALSE)</f>
        <v>Outdoor Recreational Facilities</v>
      </c>
    </row>
    <row r="829" spans="1:36" ht="15">
      <c r="A829" s="46" t="s">
        <v>872</v>
      </c>
      <c r="B829" s="47" t="str">
        <f>VLOOKUP(VLOOKUP(A829,'[3]Calculated Master'!A:Z,2,FALSE),'[3]Conversion Factors'!A:C,2,FALSE)</f>
        <v>Other</v>
      </c>
      <c r="C829" s="47" t="str">
        <f>VLOOKUP($A829,'[3]Master From ECAP'!$A:$AJ,3,FALSE)</f>
        <v>260 Dawes Rd</v>
      </c>
      <c r="D829" s="47" t="str">
        <f>VLOOKUP($A829,'[3]Master From ECAP'!$A:$AJ,4,FALSE)</f>
        <v>Toronto</v>
      </c>
      <c r="E829" s="47" t="str">
        <f>VLOOKUP($A829,'[3]Master From ECAP'!$A:$AJ,5,FALSE)</f>
        <v>M4C 5M8</v>
      </c>
      <c r="F829" s="47">
        <f>VLOOKUP($A829,'[3]Master From ECAP'!$A:$AJ,6,FALSE)</f>
        <v>1690</v>
      </c>
      <c r="G829" s="47" t="s">
        <v>53</v>
      </c>
      <c r="H829" s="47">
        <f>VLOOKUP($A829,'[3]Master From ECAP'!$A:$AJ,8,FALSE)</f>
        <v>100</v>
      </c>
      <c r="I829" s="47">
        <f>VLOOKUP($A829,'[3]Master From ECAP'!$A:$AJ,9,FALSE)</f>
        <v>0</v>
      </c>
      <c r="J829" s="47">
        <f>VLOOKUP($A829,'[3]Master From ECAP'!$A:$AJ,10,FALSE)</f>
        <v>34763.682410000001</v>
      </c>
      <c r="K829" s="47" t="str">
        <f>VLOOKUP($A829,'[3]Master From ECAP'!$A:$AJ,11,FALSE)</f>
        <v>kWh</v>
      </c>
      <c r="L829" s="47">
        <f>VLOOKUP($A829,'[3]Master From ECAP'!$A:$AJ,12,FALSE)</f>
        <v>0</v>
      </c>
      <c r="M829" s="47" t="s">
        <v>46</v>
      </c>
      <c r="AF829" s="48">
        <f>VLOOKUP($A829,'[3]Calculated Master'!$A:$P,13,FALSE)</f>
        <v>1390.5472964000001</v>
      </c>
      <c r="AG829" s="49">
        <f>IF(F829&gt;0,VLOOKUP($A829,'[3]Calculated Master'!$A:$P,14,FALSE),"")</f>
        <v>20.570311987382667</v>
      </c>
      <c r="AH829" s="49" t="str">
        <f>IF(I829&gt;0,VLOOKUP($A829,'[3]Calculated Master'!$A:$P,15,FALSE),"")</f>
        <v/>
      </c>
      <c r="AI829" s="47" t="str">
        <f>VLOOKUP($A829,'[3]Master From ECAP'!$A:$AJ,35,FALSE)</f>
        <v>TCP</v>
      </c>
      <c r="AJ829" s="47" t="str">
        <f>VLOOKUP($A829,'[3]Master From ECAP'!$A:$AJ,36,FALSE)</f>
        <v>Outdoor Recreational Facilities</v>
      </c>
    </row>
    <row r="830" spans="1:36" ht="15">
      <c r="A830" s="46" t="s">
        <v>873</v>
      </c>
      <c r="B830" s="47" t="str">
        <f>VLOOKUP(VLOOKUP(A830,'[3]Calculated Master'!A:Z,2,FALSE),'[3]Conversion Factors'!A:C,2,FALSE)</f>
        <v>Other</v>
      </c>
      <c r="C830" s="47" t="str">
        <f>VLOOKUP($A830,'[3]Master From ECAP'!$A:$AJ,3,FALSE)</f>
        <v>399 Merton St</v>
      </c>
      <c r="D830" s="47" t="str">
        <f>VLOOKUP($A830,'[3]Master From ECAP'!$A:$AJ,4,FALSE)</f>
        <v>Toronto</v>
      </c>
      <c r="E830" s="47" t="str">
        <f>VLOOKUP($A830,'[3]Master From ECAP'!$A:$AJ,5,FALSE)</f>
        <v>M4S 1B4</v>
      </c>
      <c r="F830" s="47">
        <f>VLOOKUP($A830,'[3]Master From ECAP'!$A:$AJ,6,FALSE)</f>
        <v>8438</v>
      </c>
      <c r="G830" s="47" t="s">
        <v>53</v>
      </c>
      <c r="H830" s="47">
        <f>VLOOKUP($A830,'[3]Master From ECAP'!$A:$AJ,8,FALSE)</f>
        <v>100</v>
      </c>
      <c r="I830" s="47">
        <f>VLOOKUP($A830,'[3]Master From ECAP'!$A:$AJ,9,FALSE)</f>
        <v>0</v>
      </c>
      <c r="J830" s="47">
        <f>VLOOKUP($A830,'[3]Master From ECAP'!$A:$AJ,10,FALSE)</f>
        <v>2272.3395800000003</v>
      </c>
      <c r="K830" s="47" t="str">
        <f>VLOOKUP($A830,'[3]Master From ECAP'!$A:$AJ,11,FALSE)</f>
        <v>kWh</v>
      </c>
      <c r="L830" s="47">
        <f>VLOOKUP($A830,'[3]Master From ECAP'!$A:$AJ,12,FALSE)</f>
        <v>0</v>
      </c>
      <c r="M830" s="47" t="s">
        <v>46</v>
      </c>
      <c r="AF830" s="48">
        <f>VLOOKUP($A830,'[3]Calculated Master'!$A:$P,13,FALSE)</f>
        <v>90.893583200000009</v>
      </c>
      <c r="AG830" s="49">
        <f>IF(F830&gt;0,VLOOKUP($A830,'[3]Calculated Master'!$A:$P,14,FALSE),"")</f>
        <v>0.26929948424763966</v>
      </c>
      <c r="AH830" s="49" t="str">
        <f>IF(I830&gt;0,VLOOKUP($A830,'[3]Calculated Master'!$A:$P,15,FALSE),"")</f>
        <v/>
      </c>
      <c r="AI830" s="47" t="str">
        <f>VLOOKUP($A830,'[3]Master From ECAP'!$A:$AJ,35,FALSE)</f>
        <v>TMSG</v>
      </c>
      <c r="AJ830" s="47" t="str">
        <f>VLOOKUP($A830,'[3]Master From ECAP'!$A:$AJ,36,FALSE)</f>
        <v>Outdoor Recreational Facilities</v>
      </c>
    </row>
    <row r="831" spans="1:36" ht="15">
      <c r="A831" s="46" t="s">
        <v>874</v>
      </c>
      <c r="B831" s="47" t="str">
        <f>VLOOKUP(VLOOKUP(A831,'[3]Calculated Master'!A:Z,2,FALSE),'[3]Conversion Factors'!A:C,2,FALSE)</f>
        <v>Other</v>
      </c>
      <c r="C831" s="47" t="str">
        <f>VLOOKUP($A831,'[3]Master From ECAP'!$A:$AJ,3,FALSE)</f>
        <v>1278 Islington Ave</v>
      </c>
      <c r="D831" s="47" t="str">
        <f>VLOOKUP($A831,'[3]Master From ECAP'!$A:$AJ,4,FALSE)</f>
        <v>Etobicoke</v>
      </c>
      <c r="E831" s="47" t="str">
        <f>VLOOKUP($A831,'[3]Master From ECAP'!$A:$AJ,5,FALSE)</f>
        <v>M9A 3J9</v>
      </c>
      <c r="F831" s="47">
        <f>VLOOKUP($A831,'[3]Master From ECAP'!$A:$AJ,6,FALSE)</f>
        <v>1599204</v>
      </c>
      <c r="G831" s="47" t="s">
        <v>53</v>
      </c>
      <c r="H831" s="47">
        <f>VLOOKUP($A831,'[3]Master From ECAP'!$A:$AJ,8,FALSE)</f>
        <v>100</v>
      </c>
      <c r="I831" s="47">
        <f>VLOOKUP($A831,'[3]Master From ECAP'!$A:$AJ,9,FALSE)</f>
        <v>0</v>
      </c>
      <c r="J831" s="47">
        <f>VLOOKUP($A831,'[3]Master From ECAP'!$A:$AJ,10,FALSE)</f>
        <v>26520.770487999998</v>
      </c>
      <c r="K831" s="47" t="str">
        <f>VLOOKUP($A831,'[3]Master From ECAP'!$A:$AJ,11,FALSE)</f>
        <v>kWh</v>
      </c>
      <c r="L831" s="47">
        <f>VLOOKUP($A831,'[3]Master From ECAP'!$A:$AJ,12,FALSE)</f>
        <v>5897.5764260000005</v>
      </c>
      <c r="M831" s="47" t="s">
        <v>46</v>
      </c>
      <c r="AF831" s="48">
        <f>VLOOKUP($A831,'[3]Calculated Master'!$A:$P,13,FALSE)</f>
        <v>12264.397780227942</v>
      </c>
      <c r="AG831" s="49">
        <f>IF(F831&gt;0,VLOOKUP($A831,'[3]Calculated Master'!$A:$P,14,FALSE),"")</f>
        <v>5.5515186961913328E-2</v>
      </c>
      <c r="AH831" s="49" t="str">
        <f>IF(I831&gt;0,VLOOKUP($A831,'[3]Calculated Master'!$A:$P,15,FALSE),"")</f>
        <v/>
      </c>
      <c r="AI831" s="47" t="str">
        <f>VLOOKUP($A831,'[3]Master From ECAP'!$A:$AJ,35,FALSE)</f>
        <v>TRP</v>
      </c>
      <c r="AJ831" s="47" t="str">
        <f>VLOOKUP($A831,'[3]Master From ECAP'!$A:$AJ,36,FALSE)</f>
        <v>Outdoor Recreational Facilities</v>
      </c>
    </row>
    <row r="832" spans="1:36" ht="15">
      <c r="A832" s="46" t="s">
        <v>875</v>
      </c>
      <c r="B832" s="47" t="str">
        <f>VLOOKUP(VLOOKUP(A832,'[3]Calculated Master'!A:Z,2,FALSE),'[3]Conversion Factors'!A:C,2,FALSE)</f>
        <v>Other</v>
      </c>
      <c r="C832" s="47" t="str">
        <f>VLOOKUP($A832,'[3]Master From ECAP'!$A:$AJ,3,FALSE)</f>
        <v>1007 Brimley Rd</v>
      </c>
      <c r="D832" s="47" t="str">
        <f>VLOOKUP($A832,'[3]Master From ECAP'!$A:$AJ,4,FALSE)</f>
        <v>Scarborough</v>
      </c>
      <c r="E832" s="47" t="str">
        <f>VLOOKUP($A832,'[3]Master From ECAP'!$A:$AJ,5,FALSE)</f>
        <v>M1P 3E8</v>
      </c>
      <c r="F832" s="47">
        <f>VLOOKUP($A832,'[3]Master From ECAP'!$A:$AJ,6,FALSE)</f>
        <v>4500799</v>
      </c>
      <c r="G832" s="47" t="s">
        <v>53</v>
      </c>
      <c r="H832" s="47">
        <f>VLOOKUP($A832,'[3]Master From ECAP'!$A:$AJ,8,FALSE)</f>
        <v>100</v>
      </c>
      <c r="I832" s="47">
        <f>VLOOKUP($A832,'[3]Master From ECAP'!$A:$AJ,9,FALSE)</f>
        <v>0</v>
      </c>
      <c r="J832" s="47">
        <f>VLOOKUP($A832,'[3]Master From ECAP'!$A:$AJ,10,FALSE)</f>
        <v>187039.981913</v>
      </c>
      <c r="K832" s="47" t="str">
        <f>VLOOKUP($A832,'[3]Master From ECAP'!$A:$AJ,11,FALSE)</f>
        <v>kWh</v>
      </c>
      <c r="L832" s="47">
        <f>VLOOKUP($A832,'[3]Master From ECAP'!$A:$AJ,12,FALSE)</f>
        <v>6462.5703979999998</v>
      </c>
      <c r="M832" s="47" t="s">
        <v>46</v>
      </c>
      <c r="AF832" s="48">
        <f>VLOOKUP($A832,'[3]Calculated Master'!$A:$P,13,FALSE)</f>
        <v>19758.47963589662</v>
      </c>
      <c r="AG832" s="49">
        <f>IF(F832&gt;0,VLOOKUP($A832,'[3]Calculated Master'!$A:$P,14,FALSE),"")</f>
        <v>5.6715371710989768E-2</v>
      </c>
      <c r="AH832" s="49" t="str">
        <f>IF(I832&gt;0,VLOOKUP($A832,'[3]Calculated Master'!$A:$P,15,FALSE),"")</f>
        <v/>
      </c>
      <c r="AI832" s="47" t="str">
        <f>VLOOKUP($A832,'[3]Master From ECAP'!$A:$AJ,35,FALSE)</f>
        <v>TSMP</v>
      </c>
      <c r="AJ832" s="47" t="str">
        <f>VLOOKUP($A832,'[3]Master From ECAP'!$A:$AJ,36,FALSE)</f>
        <v>Outdoor Recreational Facilities</v>
      </c>
    </row>
    <row r="833" spans="1:36" ht="15">
      <c r="A833" s="46" t="s">
        <v>876</v>
      </c>
      <c r="B833" s="47" t="str">
        <f>VLOOKUP(VLOOKUP(A833,'[3]Calculated Master'!A:Z,2,FALSE),'[3]Conversion Factors'!A:C,2,FALSE)</f>
        <v>Other</v>
      </c>
      <c r="C833" s="47" t="str">
        <f>VLOOKUP($A833,'[3]Master From ECAP'!$A:$AJ,3,FALSE)</f>
        <v>74 Three Valleys Dr</v>
      </c>
      <c r="D833" s="47" t="str">
        <f>VLOOKUP($A833,'[3]Master From ECAP'!$A:$AJ,4,FALSE)</f>
        <v>North York</v>
      </c>
      <c r="E833" s="47" t="str">
        <f>VLOOKUP($A833,'[3]Master From ECAP'!$A:$AJ,5,FALSE)</f>
        <v>M3A 3B8</v>
      </c>
      <c r="F833" s="47">
        <f>VLOOKUP($A833,'[3]Master From ECAP'!$A:$AJ,6,FALSE)</f>
        <v>417994</v>
      </c>
      <c r="G833" s="47" t="s">
        <v>53</v>
      </c>
      <c r="H833" s="47">
        <f>VLOOKUP($A833,'[3]Master From ECAP'!$A:$AJ,8,FALSE)</f>
        <v>100</v>
      </c>
      <c r="I833" s="47">
        <f>VLOOKUP($A833,'[3]Master From ECAP'!$A:$AJ,9,FALSE)</f>
        <v>0</v>
      </c>
      <c r="J833" s="47">
        <f>VLOOKUP($A833,'[3]Master From ECAP'!$A:$AJ,10,FALSE)</f>
        <v>6552.2484169999998</v>
      </c>
      <c r="K833" s="47" t="str">
        <f>VLOOKUP($A833,'[3]Master From ECAP'!$A:$AJ,11,FALSE)</f>
        <v>kWh</v>
      </c>
      <c r="L833" s="47">
        <f>VLOOKUP($A833,'[3]Master From ECAP'!$A:$AJ,12,FALSE)</f>
        <v>0</v>
      </c>
      <c r="M833" s="47" t="s">
        <v>46</v>
      </c>
      <c r="AF833" s="48">
        <f>VLOOKUP($A833,'[3]Calculated Master'!$A:$P,13,FALSE)</f>
        <v>262.08993667999999</v>
      </c>
      <c r="AG833" s="49">
        <f>IF(F833&gt;0,VLOOKUP($A833,'[3]Calculated Master'!$A:$P,14,FALSE),"")</f>
        <v>1.5675525768396367E-2</v>
      </c>
      <c r="AH833" s="49" t="str">
        <f>IF(I833&gt;0,VLOOKUP($A833,'[3]Calculated Master'!$A:$P,15,FALSE),"")</f>
        <v/>
      </c>
      <c r="AI833" s="47" t="str">
        <f>VLOOKUP($A833,'[3]Master From ECAP'!$A:$AJ,35,FALSE)</f>
        <v>TVP</v>
      </c>
      <c r="AJ833" s="47" t="str">
        <f>VLOOKUP($A833,'[3]Master From ECAP'!$A:$AJ,36,FALSE)</f>
        <v>Outdoor Recreational Facilities</v>
      </c>
    </row>
    <row r="834" spans="1:36" ht="15">
      <c r="A834" s="46" t="s">
        <v>877</v>
      </c>
      <c r="B834" s="47" t="str">
        <f>VLOOKUP(VLOOKUP(A834,'[3]Calculated Master'!A:Z,2,FALSE),'[3]Conversion Factors'!A:C,2,FALSE)</f>
        <v>Other</v>
      </c>
      <c r="C834" s="47" t="str">
        <f>VLOOKUP($A834,'[3]Master From ECAP'!$A:$AJ,3,FALSE)</f>
        <v>40 Topham Rd Unit Flood</v>
      </c>
      <c r="D834" s="47" t="str">
        <f>VLOOKUP($A834,'[3]Master From ECAP'!$A:$AJ,4,FALSE)</f>
        <v>East York</v>
      </c>
      <c r="E834" s="47" t="str">
        <f>VLOOKUP($A834,'[3]Master From ECAP'!$A:$AJ,5,FALSE)</f>
        <v>M4B 1Z9</v>
      </c>
      <c r="F834" s="47">
        <f>VLOOKUP($A834,'[3]Master From ECAP'!$A:$AJ,6,FALSE)</f>
        <v>220606</v>
      </c>
      <c r="G834" s="47" t="s">
        <v>53</v>
      </c>
      <c r="H834" s="47">
        <f>VLOOKUP($A834,'[3]Master From ECAP'!$A:$AJ,8,FALSE)</f>
        <v>100</v>
      </c>
      <c r="I834" s="47">
        <f>VLOOKUP($A834,'[3]Master From ECAP'!$A:$AJ,9,FALSE)</f>
        <v>0</v>
      </c>
      <c r="J834" s="47">
        <f>VLOOKUP($A834,'[3]Master From ECAP'!$A:$AJ,10,FALSE)</f>
        <v>15795.574552</v>
      </c>
      <c r="K834" s="47" t="str">
        <f>VLOOKUP($A834,'[3]Master From ECAP'!$A:$AJ,11,FALSE)</f>
        <v>kWh</v>
      </c>
      <c r="L834" s="47">
        <f>VLOOKUP($A834,'[3]Master From ECAP'!$A:$AJ,12,FALSE)</f>
        <v>0</v>
      </c>
      <c r="M834" s="47" t="s">
        <v>46</v>
      </c>
      <c r="AF834" s="48">
        <f>VLOOKUP($A834,'[3]Calculated Master'!$A:$P,13,FALSE)</f>
        <v>631.82298207999997</v>
      </c>
      <c r="AG834" s="49">
        <f>IF(F834&gt;0,VLOOKUP($A834,'[3]Calculated Master'!$A:$P,14,FALSE),"")</f>
        <v>7.1601136718375591E-2</v>
      </c>
      <c r="AH834" s="49" t="str">
        <f>IF(I834&gt;0,VLOOKUP($A834,'[3]Calculated Master'!$A:$P,15,FALSE),"")</f>
        <v/>
      </c>
      <c r="AI834" s="47" t="str">
        <f>VLOOKUP($A834,'[3]Master From ECAP'!$A:$AJ,35,FALSE)</f>
        <v>40TOPH</v>
      </c>
      <c r="AJ834" s="47" t="str">
        <f>VLOOKUP($A834,'[3]Master From ECAP'!$A:$AJ,36,FALSE)</f>
        <v>Outdoor Recreational Facilities</v>
      </c>
    </row>
    <row r="835" spans="1:36" ht="15">
      <c r="A835" s="46" t="s">
        <v>878</v>
      </c>
      <c r="B835" s="47" t="str">
        <f>VLOOKUP(VLOOKUP(A835,'[3]Calculated Master'!A:Z,2,FALSE),'[3]Conversion Factors'!A:C,2,FALSE)</f>
        <v>Other</v>
      </c>
      <c r="C835" s="47" t="str">
        <f>VLOOKUP($A835,'[3]Master From ECAP'!$A:$AJ,3,FALSE)</f>
        <v>446 Lakeshore Ave</v>
      </c>
      <c r="D835" s="47" t="str">
        <f>VLOOKUP($A835,'[3]Master From ECAP'!$A:$AJ,4,FALSE)</f>
        <v>North York</v>
      </c>
      <c r="E835" s="47" t="str">
        <f>VLOOKUP($A835,'[3]Master From ECAP'!$A:$AJ,5,FALSE)</f>
        <v>M2J 1X9</v>
      </c>
      <c r="F835" s="47">
        <f>VLOOKUP($A835,'[3]Master From ECAP'!$A:$AJ,6,FALSE)</f>
        <v>1</v>
      </c>
      <c r="G835" s="47" t="s">
        <v>53</v>
      </c>
      <c r="H835" s="47">
        <f>VLOOKUP($A835,'[3]Master From ECAP'!$A:$AJ,8,FALSE)</f>
        <v>168</v>
      </c>
      <c r="I835" s="47">
        <f>VLOOKUP($A835,'[3]Master From ECAP'!$A:$AJ,9,FALSE)</f>
        <v>0</v>
      </c>
      <c r="J835" s="47">
        <f>VLOOKUP($A835,'[3]Master From ECAP'!$A:$AJ,10,FALSE)</f>
        <v>1695.050117</v>
      </c>
      <c r="K835" s="47" t="str">
        <f>VLOOKUP($A835,'[3]Master From ECAP'!$A:$AJ,11,FALSE)</f>
        <v>kWh</v>
      </c>
      <c r="L835" s="47">
        <f>VLOOKUP($A835,'[3]Master From ECAP'!$A:$AJ,12,FALSE)</f>
        <v>0</v>
      </c>
      <c r="M835" s="47" t="s">
        <v>46</v>
      </c>
      <c r="AF835" s="48">
        <f>VLOOKUP($A835,'[3]Calculated Master'!$A:$P,13,FALSE)</f>
        <v>67.802004679999996</v>
      </c>
      <c r="AG835" s="49">
        <f>IF(F835&gt;0,VLOOKUP($A835,'[3]Calculated Master'!$A:$P,14,FALSE),"")</f>
        <v>1695.0571797088207</v>
      </c>
      <c r="AH835" s="49" t="str">
        <f>IF(I835&gt;0,VLOOKUP($A835,'[3]Calculated Master'!$A:$P,15,FALSE),"")</f>
        <v/>
      </c>
      <c r="AI835" s="47" t="str">
        <f>VLOOKUP($A835,'[3]Master From ECAP'!$A:$AJ,35,FALSE)</f>
        <v>TIFP</v>
      </c>
      <c r="AJ835" s="47" t="str">
        <f>VLOOKUP($A835,'[3]Master From ECAP'!$A:$AJ,36,FALSE)</f>
        <v>Outdoor Recreational Facilities</v>
      </c>
    </row>
    <row r="836" spans="1:36" ht="15">
      <c r="A836" s="46" t="s">
        <v>879</v>
      </c>
      <c r="B836" s="47" t="str">
        <f>VLOOKUP(VLOOKUP(A836,'[3]Calculated Master'!A:Z,2,FALSE),'[3]Conversion Factors'!A:C,2,FALSE)</f>
        <v>Other</v>
      </c>
      <c r="C836" s="47" t="str">
        <f>VLOOKUP($A836,'[3]Master From ECAP'!$A:$AJ,3,FALSE)</f>
        <v>115 King St E</v>
      </c>
      <c r="D836" s="47" t="str">
        <f>VLOOKUP($A836,'[3]Master From ECAP'!$A:$AJ,4,FALSE)</f>
        <v>Toronto</v>
      </c>
      <c r="E836" s="47" t="str">
        <f>VLOOKUP($A836,'[3]Master From ECAP'!$A:$AJ,5,FALSE)</f>
        <v>M5C 1G6</v>
      </c>
      <c r="F836" s="47">
        <f>VLOOKUP($A836,'[3]Master From ECAP'!$A:$AJ,6,FALSE)</f>
        <v>8773</v>
      </c>
      <c r="G836" s="47" t="s">
        <v>53</v>
      </c>
      <c r="H836" s="47">
        <f>VLOOKUP($A836,'[3]Master From ECAP'!$A:$AJ,8,FALSE)</f>
        <v>100</v>
      </c>
      <c r="I836" s="47">
        <f>VLOOKUP($A836,'[3]Master From ECAP'!$A:$AJ,9,FALSE)</f>
        <v>0</v>
      </c>
      <c r="J836" s="47">
        <f>VLOOKUP($A836,'[3]Master From ECAP'!$A:$AJ,10,FALSE)</f>
        <v>15471.066018000001</v>
      </c>
      <c r="K836" s="47" t="str">
        <f>VLOOKUP($A836,'[3]Master From ECAP'!$A:$AJ,11,FALSE)</f>
        <v>kWh</v>
      </c>
      <c r="L836" s="47">
        <f>VLOOKUP($A836,'[3]Master From ECAP'!$A:$AJ,12,FALSE)</f>
        <v>0</v>
      </c>
      <c r="M836" s="47" t="s">
        <v>46</v>
      </c>
      <c r="AF836" s="48">
        <f>VLOOKUP($A836,'[3]Calculated Master'!$A:$P,13,FALSE)</f>
        <v>618.84264072000008</v>
      </c>
      <c r="AG836" s="49">
        <f>IF(F836&gt;0,VLOOKUP($A836,'[3]Calculated Master'!$A:$P,14,FALSE),"")</f>
        <v>1.7634937285734726</v>
      </c>
      <c r="AH836" s="49" t="str">
        <f>IF(I836&gt;0,VLOOKUP($A836,'[3]Calculated Master'!$A:$P,15,FALSE),"")</f>
        <v/>
      </c>
      <c r="AI836" s="47" t="str">
        <f>VLOOKUP($A836,'[3]Master From ECAP'!$A:$AJ,35,FALSE)</f>
        <v>KS115</v>
      </c>
      <c r="AJ836" s="47" t="str">
        <f>VLOOKUP($A836,'[3]Master From ECAP'!$A:$AJ,36,FALSE)</f>
        <v>Outdoor Recreational Facilities</v>
      </c>
    </row>
    <row r="837" spans="1:36" ht="15">
      <c r="A837" s="46" t="s">
        <v>880</v>
      </c>
      <c r="B837" s="47" t="str">
        <f>VLOOKUP(VLOOKUP(A837,'[3]Calculated Master'!A:Z,2,FALSE),'[3]Conversion Factors'!A:C,2,FALSE)</f>
        <v>Other</v>
      </c>
      <c r="C837" s="47" t="str">
        <f>VLOOKUP($A837,'[3]Master From ECAP'!$A:$AJ,3,FALSE)</f>
        <v>1 Gradwell Dr</v>
      </c>
      <c r="D837" s="47" t="str">
        <f>VLOOKUP($A837,'[3]Master From ECAP'!$A:$AJ,4,FALSE)</f>
        <v>Scarborough</v>
      </c>
      <c r="E837" s="47" t="str">
        <f>VLOOKUP($A837,'[3]Master From ECAP'!$A:$AJ,5,FALSE)</f>
        <v>M1M 2M9</v>
      </c>
      <c r="F837" s="47">
        <f>VLOOKUP($A837,'[3]Master From ECAP'!$A:$AJ,6,FALSE)</f>
        <v>71752</v>
      </c>
      <c r="G837" s="47" t="s">
        <v>53</v>
      </c>
      <c r="H837" s="47">
        <f>VLOOKUP($A837,'[3]Master From ECAP'!$A:$AJ,8,FALSE)</f>
        <v>100</v>
      </c>
      <c r="I837" s="47">
        <f>VLOOKUP($A837,'[3]Master From ECAP'!$A:$AJ,9,FALSE)</f>
        <v>0</v>
      </c>
      <c r="J837" s="47">
        <f>VLOOKUP($A837,'[3]Master From ECAP'!$A:$AJ,10,FALSE)</f>
        <v>75.733001000000002</v>
      </c>
      <c r="K837" s="47" t="str">
        <f>VLOOKUP($A837,'[3]Master From ECAP'!$A:$AJ,11,FALSE)</f>
        <v>kWh</v>
      </c>
      <c r="L837" s="47">
        <f>VLOOKUP($A837,'[3]Master From ECAP'!$A:$AJ,12,FALSE)</f>
        <v>0</v>
      </c>
      <c r="M837" s="47" t="s">
        <v>46</v>
      </c>
      <c r="AF837" s="48">
        <f>VLOOKUP($A837,'[3]Calculated Master'!$A:$P,13,FALSE)</f>
        <v>3.02932004</v>
      </c>
      <c r="AG837" s="49">
        <f>IF(F837&gt;0,VLOOKUP($A837,'[3]Calculated Master'!$A:$P,14,FALSE),"")</f>
        <v>1.0554871857811744E-3</v>
      </c>
      <c r="AH837" s="49" t="str">
        <f>IF(I837&gt;0,VLOOKUP($A837,'[3]Calculated Master'!$A:$P,15,FALSE),"")</f>
        <v/>
      </c>
      <c r="AI837" s="47" t="str">
        <f>VLOOKUP($A837,'[3]Master From ECAP'!$A:$AJ,35,FALSE)</f>
        <v>TOTTS</v>
      </c>
      <c r="AJ837" s="47" t="str">
        <f>VLOOKUP($A837,'[3]Master From ECAP'!$A:$AJ,36,FALSE)</f>
        <v>Outdoor Recreational Facilities</v>
      </c>
    </row>
    <row r="838" spans="1:36" ht="15">
      <c r="A838" s="46" t="s">
        <v>881</v>
      </c>
      <c r="B838" s="47" t="str">
        <f>VLOOKUP(VLOOKUP(A838,'[3]Calculated Master'!A:Z,2,FALSE),'[3]Conversion Factors'!A:C,2,FALSE)</f>
        <v>Other</v>
      </c>
      <c r="C838" s="47" t="str">
        <f>VLOOKUP($A838,'[3]Master From ECAP'!$A:$AJ,3,FALSE)</f>
        <v>30 Tournament Dr</v>
      </c>
      <c r="D838" s="47" t="str">
        <f>VLOOKUP($A838,'[3]Master From ECAP'!$A:$AJ,4,FALSE)</f>
        <v>North York</v>
      </c>
      <c r="E838" s="47" t="str">
        <f>VLOOKUP($A838,'[3]Master From ECAP'!$A:$AJ,5,FALSE)</f>
        <v>M2P 1K2</v>
      </c>
      <c r="F838" s="47">
        <f>VLOOKUP($A838,'[3]Master From ECAP'!$A:$AJ,6,FALSE)</f>
        <v>1259</v>
      </c>
      <c r="G838" s="47" t="s">
        <v>53</v>
      </c>
      <c r="H838" s="47">
        <f>VLOOKUP($A838,'[3]Master From ECAP'!$A:$AJ,8,FALSE)</f>
        <v>100</v>
      </c>
      <c r="I838" s="47">
        <f>VLOOKUP($A838,'[3]Master From ECAP'!$A:$AJ,9,FALSE)</f>
        <v>0</v>
      </c>
      <c r="J838" s="47">
        <f>VLOOKUP($A838,'[3]Master From ECAP'!$A:$AJ,10,FALSE)</f>
        <v>9421.9937419999987</v>
      </c>
      <c r="K838" s="47" t="str">
        <f>VLOOKUP($A838,'[3]Master From ECAP'!$A:$AJ,11,FALSE)</f>
        <v>kWh</v>
      </c>
      <c r="L838" s="47">
        <f>VLOOKUP($A838,'[3]Master From ECAP'!$A:$AJ,12,FALSE)</f>
        <v>0</v>
      </c>
      <c r="M838" s="47" t="s">
        <v>46</v>
      </c>
      <c r="AF838" s="48">
        <f>VLOOKUP($A838,'[3]Calculated Master'!$A:$P,13,FALSE)</f>
        <v>376.87974967999997</v>
      </c>
      <c r="AG838" s="49">
        <f>IF(F838&gt;0,VLOOKUP($A838,'[3]Calculated Master'!$A:$P,14,FALSE),"")</f>
        <v>7.4837434474243496</v>
      </c>
      <c r="AH838" s="49" t="str">
        <f>IF(I838&gt;0,VLOOKUP($A838,'[3]Calculated Master'!$A:$P,15,FALSE),"")</f>
        <v/>
      </c>
      <c r="AI838" s="47" t="str">
        <f>VLOOKUP($A838,'[3]Master From ECAP'!$A:$AJ,35,FALSE)</f>
        <v>TMP</v>
      </c>
      <c r="AJ838" s="47" t="str">
        <f>VLOOKUP($A838,'[3]Master From ECAP'!$A:$AJ,36,FALSE)</f>
        <v>Outdoor Recreational Facilities</v>
      </c>
    </row>
    <row r="839" spans="1:36" ht="15">
      <c r="A839" s="46" t="s">
        <v>882</v>
      </c>
      <c r="B839" s="47" t="str">
        <f>VLOOKUP(VLOOKUP(A839,'[3]Calculated Master'!A:Z,2,FALSE),'[3]Conversion Factors'!A:C,2,FALSE)</f>
        <v>Other</v>
      </c>
      <c r="C839" s="47" t="str">
        <f>VLOOKUP($A839,'[3]Master From ECAP'!$A:$AJ,3,FALSE)</f>
        <v>140 Gore Vale  Ave</v>
      </c>
      <c r="D839" s="47" t="str">
        <f>VLOOKUP($A839,'[3]Master From ECAP'!$A:$AJ,4,FALSE)</f>
        <v>Toronto</v>
      </c>
      <c r="E839" s="47" t="str">
        <f>VLOOKUP($A839,'[3]Master From ECAP'!$A:$AJ,5,FALSE)</f>
        <v>M6J 1G3</v>
      </c>
      <c r="F839" s="47">
        <f>VLOOKUP($A839,'[3]Master From ECAP'!$A:$AJ,6,FALSE)</f>
        <v>1001</v>
      </c>
      <c r="G839" s="47" t="s">
        <v>53</v>
      </c>
      <c r="H839" s="47">
        <f>VLOOKUP($A839,'[3]Master From ECAP'!$A:$AJ,8,FALSE)</f>
        <v>100</v>
      </c>
      <c r="I839" s="47">
        <f>VLOOKUP($A839,'[3]Master From ECAP'!$A:$AJ,9,FALSE)</f>
        <v>0</v>
      </c>
      <c r="J839" s="47">
        <f>VLOOKUP($A839,'[3]Master From ECAP'!$A:$AJ,10,FALSE)</f>
        <v>182238.63384699999</v>
      </c>
      <c r="K839" s="47" t="str">
        <f>VLOOKUP($A839,'[3]Master From ECAP'!$A:$AJ,11,FALSE)</f>
        <v>kWh</v>
      </c>
      <c r="L839" s="47">
        <f>VLOOKUP($A839,'[3]Master From ECAP'!$A:$AJ,12,FALSE)</f>
        <v>729.70242400000006</v>
      </c>
      <c r="M839" s="47" t="s">
        <v>46</v>
      </c>
      <c r="AF839" s="48">
        <f>VLOOKUP($A839,'[3]Calculated Master'!$A:$P,13,FALSE)</f>
        <v>8675.75375172856</v>
      </c>
      <c r="AG839" s="49">
        <f>IF(F839&gt;0,VLOOKUP($A839,'[3]Calculated Master'!$A:$P,14,FALSE),"")</f>
        <v>189.75292484493195</v>
      </c>
      <c r="AH839" s="49" t="str">
        <f>IF(I839&gt;0,VLOOKUP($A839,'[3]Calculated Master'!$A:$P,15,FALSE),"")</f>
        <v/>
      </c>
      <c r="AI839" s="47" t="str">
        <f>VLOOKUP($A839,'[3]Master From ECAP'!$A:$AJ,35,FALSE)</f>
        <v>TBWODR</v>
      </c>
      <c r="AJ839" s="47" t="str">
        <f>VLOOKUP($A839,'[3]Master From ECAP'!$A:$AJ,36,FALSE)</f>
        <v>Outdoor Recreational Facilities</v>
      </c>
    </row>
    <row r="840" spans="1:36" ht="15">
      <c r="A840" s="46" t="s">
        <v>883</v>
      </c>
      <c r="B840" s="47" t="str">
        <f>VLOOKUP(VLOOKUP(A840,'[3]Calculated Master'!A:Z,2,FALSE),'[3]Conversion Factors'!A:C,2,FALSE)</f>
        <v>Other</v>
      </c>
      <c r="C840" s="47" t="str">
        <f>VLOOKUP($A840,'[3]Master From ECAP'!$A:$AJ,3,FALSE)</f>
        <v>790 Queen St W</v>
      </c>
      <c r="D840" s="47" t="str">
        <f>VLOOKUP($A840,'[3]Master From ECAP'!$A:$AJ,4,FALSE)</f>
        <v>Toronto</v>
      </c>
      <c r="E840" s="47" t="str">
        <f>VLOOKUP($A840,'[3]Master From ECAP'!$A:$AJ,5,FALSE)</f>
        <v>M6J 1G3</v>
      </c>
      <c r="F840" s="47">
        <f>VLOOKUP($A840,'[3]Master From ECAP'!$A:$AJ,6,FALSE)</f>
        <v>42830</v>
      </c>
      <c r="G840" s="47" t="s">
        <v>53</v>
      </c>
      <c r="H840" s="47">
        <f>VLOOKUP($A840,'[3]Master From ECAP'!$A:$AJ,8,FALSE)</f>
        <v>100</v>
      </c>
      <c r="I840" s="47">
        <f>VLOOKUP($A840,'[3]Master From ECAP'!$A:$AJ,9,FALSE)</f>
        <v>0</v>
      </c>
      <c r="J840" s="47">
        <f>VLOOKUP($A840,'[3]Master From ECAP'!$A:$AJ,10,FALSE)</f>
        <v>56546.764473000003</v>
      </c>
      <c r="K840" s="47" t="str">
        <f>VLOOKUP($A840,'[3]Master From ECAP'!$A:$AJ,11,FALSE)</f>
        <v>kWh</v>
      </c>
      <c r="L840" s="47">
        <f>VLOOKUP($A840,'[3]Master From ECAP'!$A:$AJ,12,FALSE)</f>
        <v>7922.6993940000002</v>
      </c>
      <c r="M840" s="47" t="s">
        <v>46</v>
      </c>
      <c r="AF840" s="48">
        <f>VLOOKUP($A840,'[3]Calculated Master'!$A:$P,13,FALSE)</f>
        <v>17312.543390707862</v>
      </c>
      <c r="AG840" s="49">
        <f>IF(F840&gt;0,VLOOKUP($A840,'[3]Calculated Master'!$A:$P,14,FALSE),"")</f>
        <v>3.2730548904488512</v>
      </c>
      <c r="AH840" s="49" t="str">
        <f>IF(I840&gt;0,VLOOKUP($A840,'[3]Calculated Master'!$A:$P,15,FALSE),"")</f>
        <v/>
      </c>
      <c r="AI840" s="47" t="str">
        <f>VLOOKUP($A840,'[3]Master From ECAP'!$A:$AJ,35,FALSE)</f>
        <v>TBWP</v>
      </c>
      <c r="AJ840" s="47" t="str">
        <f>VLOOKUP($A840,'[3]Master From ECAP'!$A:$AJ,36,FALSE)</f>
        <v>Outdoor Recreational Facilities</v>
      </c>
    </row>
    <row r="841" spans="1:36" ht="15">
      <c r="A841" s="46" t="s">
        <v>884</v>
      </c>
      <c r="B841" s="47" t="str">
        <f>VLOOKUP(VLOOKUP(A841,'[3]Calculated Master'!A:Z,2,FALSE),'[3]Conversion Factors'!A:C,2,FALSE)</f>
        <v>Other</v>
      </c>
      <c r="C841" s="47" t="str">
        <f>VLOOKUP($A841,'[3]Master From ECAP'!$A:$AJ,3,FALSE)</f>
        <v>19 Trinity Sq</v>
      </c>
      <c r="D841" s="47" t="str">
        <f>VLOOKUP($A841,'[3]Master From ECAP'!$A:$AJ,4,FALSE)</f>
        <v>Toronto</v>
      </c>
      <c r="E841" s="47" t="str">
        <f>VLOOKUP($A841,'[3]Master From ECAP'!$A:$AJ,5,FALSE)</f>
        <v>M5G 1B1</v>
      </c>
      <c r="F841" s="47">
        <f>VLOOKUP($A841,'[3]Master From ECAP'!$A:$AJ,6,FALSE)</f>
        <v>1</v>
      </c>
      <c r="G841" s="47" t="s">
        <v>53</v>
      </c>
      <c r="H841" s="47">
        <f>VLOOKUP($A841,'[3]Master From ECAP'!$A:$AJ,8,FALSE)</f>
        <v>100</v>
      </c>
      <c r="I841" s="47">
        <f>VLOOKUP($A841,'[3]Master From ECAP'!$A:$AJ,9,FALSE)</f>
        <v>0</v>
      </c>
      <c r="J841" s="47">
        <f>VLOOKUP($A841,'[3]Master From ECAP'!$A:$AJ,10,FALSE)</f>
        <v>58681.776086999998</v>
      </c>
      <c r="K841" s="47" t="str">
        <f>VLOOKUP($A841,'[3]Master From ECAP'!$A:$AJ,11,FALSE)</f>
        <v>kWh</v>
      </c>
      <c r="L841" s="47">
        <f>VLOOKUP($A841,'[3]Master From ECAP'!$A:$AJ,12,FALSE)</f>
        <v>0</v>
      </c>
      <c r="M841" s="47" t="s">
        <v>46</v>
      </c>
      <c r="AF841" s="48">
        <f>VLOOKUP($A841,'[3]Calculated Master'!$A:$P,13,FALSE)</f>
        <v>2347.2710434800001</v>
      </c>
      <c r="AG841" s="49">
        <f>IF(F841&gt;0,VLOOKUP($A841,'[3]Calculated Master'!$A:$P,14,FALSE),"")</f>
        <v>58682.020594400354</v>
      </c>
      <c r="AH841" s="49" t="str">
        <f>IF(I841&gt;0,VLOOKUP($A841,'[3]Calculated Master'!$A:$P,15,FALSE),"")</f>
        <v/>
      </c>
      <c r="AI841" s="47" t="str">
        <f>VLOOKUP($A841,'[3]Master From ECAP'!$A:$AJ,35,FALSE)</f>
        <v>TSP</v>
      </c>
      <c r="AJ841" s="47" t="str">
        <f>VLOOKUP($A841,'[3]Master From ECAP'!$A:$AJ,36,FALSE)</f>
        <v>Outdoor Recreational Facilities</v>
      </c>
    </row>
    <row r="842" spans="1:36" ht="15">
      <c r="A842" s="46" t="s">
        <v>885</v>
      </c>
      <c r="B842" s="47" t="str">
        <f>VLOOKUP(VLOOKUP(A842,'[3]Calculated Master'!A:Z,2,FALSE),'[3]Conversion Factors'!A:C,2,FALSE)</f>
        <v>Other</v>
      </c>
      <c r="C842" s="47" t="str">
        <f>VLOOKUP($A842,'[3]Master From ECAP'!$A:$AJ,3,FALSE)</f>
        <v>33A Panda Sq</v>
      </c>
      <c r="D842" s="47" t="str">
        <f>VLOOKUP($A842,'[3]Master From ECAP'!$A:$AJ,4,FALSE)</f>
        <v>Scarborough</v>
      </c>
      <c r="E842" s="47" t="str">
        <f>VLOOKUP($A842,'[3]Master From ECAP'!$A:$AJ,5,FALSE)</f>
        <v>M1B 6G5</v>
      </c>
      <c r="F842" s="47">
        <f>VLOOKUP($A842,'[3]Master From ECAP'!$A:$AJ,6,FALSE)</f>
        <v>26210</v>
      </c>
      <c r="G842" s="47" t="s">
        <v>53</v>
      </c>
      <c r="H842" s="47">
        <f>VLOOKUP($A842,'[3]Master From ECAP'!$A:$AJ,8,FALSE)</f>
        <v>100</v>
      </c>
      <c r="I842" s="47">
        <f>VLOOKUP($A842,'[3]Master From ECAP'!$A:$AJ,9,FALSE)</f>
        <v>0</v>
      </c>
      <c r="J842" s="47">
        <f>VLOOKUP($A842,'[3]Master From ECAP'!$A:$AJ,10,FALSE)</f>
        <v>1720.2460160000001</v>
      </c>
      <c r="K842" s="47" t="str">
        <f>VLOOKUP($A842,'[3]Master From ECAP'!$A:$AJ,11,FALSE)</f>
        <v>kWh</v>
      </c>
      <c r="L842" s="47">
        <f>VLOOKUP($A842,'[3]Master From ECAP'!$A:$AJ,12,FALSE)</f>
        <v>0</v>
      </c>
      <c r="M842" s="47" t="s">
        <v>46</v>
      </c>
      <c r="AF842" s="48">
        <f>VLOOKUP($A842,'[3]Calculated Master'!$A:$P,13,FALSE)</f>
        <v>68.809840640000004</v>
      </c>
      <c r="AG842" s="49">
        <f>IF(F842&gt;0,VLOOKUP($A842,'[3]Calculated Master'!$A:$P,14,FALSE),"")</f>
        <v>6.5633467519715133E-2</v>
      </c>
      <c r="AH842" s="49" t="str">
        <f>IF(I842&gt;0,VLOOKUP($A842,'[3]Calculated Master'!$A:$P,15,FALSE),"")</f>
        <v/>
      </c>
      <c r="AI842" s="47" t="str">
        <f>VLOOKUP($A842,'[3]Master From ECAP'!$A:$AJ,35,FALSE)</f>
        <v>33APANDA</v>
      </c>
      <c r="AJ842" s="47" t="str">
        <f>VLOOKUP($A842,'[3]Master From ECAP'!$A:$AJ,36,FALSE)</f>
        <v>Outdoor Recreational Facilities</v>
      </c>
    </row>
    <row r="843" spans="1:36" ht="15">
      <c r="A843" s="46" t="s">
        <v>886</v>
      </c>
      <c r="B843" s="47" t="str">
        <f>VLOOKUP(VLOOKUP(A843,'[3]Calculated Master'!A:Z,2,FALSE),'[3]Conversion Factors'!A:C,2,FALSE)</f>
        <v>Other</v>
      </c>
      <c r="C843" s="47" t="str">
        <f>VLOOKUP($A843,'[3]Master From ECAP'!$A:$AJ,3,FALSE)</f>
        <v>565 SCARLETT</v>
      </c>
      <c r="D843" s="47" t="str">
        <f>VLOOKUP($A843,'[3]Master From ECAP'!$A:$AJ,4,FALSE)</f>
        <v>Etobicoke</v>
      </c>
      <c r="E843" s="47" t="str">
        <f>VLOOKUP($A843,'[3]Master From ECAP'!$A:$AJ,5,FALSE)</f>
        <v>M9P 2S4</v>
      </c>
      <c r="F843" s="47">
        <f>VLOOKUP($A843,'[3]Master From ECAP'!$A:$AJ,6,FALSE)</f>
        <v>24627</v>
      </c>
      <c r="G843" s="47" t="s">
        <v>53</v>
      </c>
      <c r="H843" s="47">
        <f>VLOOKUP($A843,'[3]Master From ECAP'!$A:$AJ,8,FALSE)</f>
        <v>100</v>
      </c>
      <c r="I843" s="47">
        <f>VLOOKUP($A843,'[3]Master From ECAP'!$A:$AJ,9,FALSE)</f>
        <v>0</v>
      </c>
      <c r="J843" s="47">
        <f>VLOOKUP($A843,'[3]Master From ECAP'!$A:$AJ,10,FALSE)</f>
        <v>21304.704408999998</v>
      </c>
      <c r="K843" s="47" t="str">
        <f>VLOOKUP($A843,'[3]Master From ECAP'!$A:$AJ,11,FALSE)</f>
        <v>kWh</v>
      </c>
      <c r="L843" s="47">
        <f>VLOOKUP($A843,'[3]Master From ECAP'!$A:$AJ,12,FALSE)</f>
        <v>0</v>
      </c>
      <c r="M843" s="47" t="s">
        <v>46</v>
      </c>
      <c r="AF843" s="48">
        <f>VLOOKUP($A843,'[3]Calculated Master'!$A:$P,13,FALSE)</f>
        <v>852.18817635999994</v>
      </c>
      <c r="AG843" s="49">
        <f>IF(F843&gt;0,VLOOKUP($A843,'[3]Calculated Master'!$A:$P,14,FALSE),"")</f>
        <v>0.86509900428804576</v>
      </c>
      <c r="AH843" s="49" t="str">
        <f>IF(I843&gt;0,VLOOKUP($A843,'[3]Calculated Master'!$A:$P,15,FALSE),"")</f>
        <v/>
      </c>
      <c r="AI843" s="47" t="str">
        <f>VLOOKUP($A843,'[3]Master From ECAP'!$A:$AJ,35,FALSE)</f>
        <v>565SCARLETT</v>
      </c>
      <c r="AJ843" s="47" t="str">
        <f>VLOOKUP($A843,'[3]Master From ECAP'!$A:$AJ,36,FALSE)</f>
        <v>Outdoor Recreational Facilities</v>
      </c>
    </row>
    <row r="844" spans="1:36" ht="15">
      <c r="A844" s="46" t="s">
        <v>887</v>
      </c>
      <c r="B844" s="47" t="str">
        <f>VLOOKUP(VLOOKUP(A844,'[3]Calculated Master'!A:Z,2,FALSE),'[3]Conversion Factors'!A:C,2,FALSE)</f>
        <v>Other</v>
      </c>
      <c r="C844" s="47" t="str">
        <f>VLOOKUP($A844,'[3]Master From ECAP'!$A:$AJ,3,FALSE)</f>
        <v>29 Lower River St</v>
      </c>
      <c r="D844" s="47" t="str">
        <f>VLOOKUP($A844,'[3]Master From ECAP'!$A:$AJ,4,FALSE)</f>
        <v>Toronto</v>
      </c>
      <c r="E844" s="47" t="str">
        <f>VLOOKUP($A844,'[3]Master From ECAP'!$A:$AJ,5,FALSE)</f>
        <v>M5A 1M6</v>
      </c>
      <c r="F844" s="47">
        <f>VLOOKUP($A844,'[3]Master From ECAP'!$A:$AJ,6,FALSE)</f>
        <v>93043</v>
      </c>
      <c r="G844" s="47" t="s">
        <v>53</v>
      </c>
      <c r="H844" s="47">
        <f>VLOOKUP($A844,'[3]Master From ECAP'!$A:$AJ,8,FALSE)</f>
        <v>100</v>
      </c>
      <c r="I844" s="47">
        <f>VLOOKUP($A844,'[3]Master From ECAP'!$A:$AJ,9,FALSE)</f>
        <v>0</v>
      </c>
      <c r="J844" s="47">
        <f>VLOOKUP($A844,'[3]Master From ECAP'!$A:$AJ,10,FALSE)</f>
        <v>7636.7934239999995</v>
      </c>
      <c r="K844" s="47" t="str">
        <f>VLOOKUP($A844,'[3]Master From ECAP'!$A:$AJ,11,FALSE)</f>
        <v>kWh</v>
      </c>
      <c r="L844" s="47">
        <f>VLOOKUP($A844,'[3]Master From ECAP'!$A:$AJ,12,FALSE)</f>
        <v>0</v>
      </c>
      <c r="M844" s="47" t="s">
        <v>46</v>
      </c>
      <c r="AF844" s="48">
        <f>VLOOKUP($A844,'[3]Calculated Master'!$A:$P,13,FALSE)</f>
        <v>305.47173695999999</v>
      </c>
      <c r="AG844" s="49">
        <f>IF(F844&gt;0,VLOOKUP($A844,'[3]Calculated Master'!$A:$P,14,FALSE),"")</f>
        <v>8.2078450221645893E-2</v>
      </c>
      <c r="AH844" s="49" t="str">
        <f>IF(I844&gt;0,VLOOKUP($A844,'[3]Calculated Master'!$A:$P,15,FALSE),"")</f>
        <v/>
      </c>
      <c r="AI844" s="47" t="str">
        <f>VLOOKUP($A844,'[3]Master From ECAP'!$A:$AJ,35,FALSE)</f>
        <v>UNPK</v>
      </c>
      <c r="AJ844" s="47" t="str">
        <f>VLOOKUP($A844,'[3]Master From ECAP'!$A:$AJ,36,FALSE)</f>
        <v>Outdoor Recreational Facilities</v>
      </c>
    </row>
    <row r="845" spans="1:36" ht="15">
      <c r="A845" s="46" t="s">
        <v>888</v>
      </c>
      <c r="B845" s="47" t="str">
        <f>VLOOKUP(VLOOKUP(A845,'[3]Calculated Master'!A:Z,2,FALSE),'[3]Conversion Factors'!A:C,2,FALSE)</f>
        <v>Other</v>
      </c>
      <c r="C845" s="47" t="str">
        <f>VLOOKUP($A845,'[3]Master From ECAP'!$A:$AJ,3,FALSE)</f>
        <v>University Ave.</v>
      </c>
      <c r="D845" s="47" t="str">
        <f>VLOOKUP($A845,'[3]Master From ECAP'!$A:$AJ,4,FALSE)</f>
        <v>Toronto</v>
      </c>
      <c r="E845" s="47" t="str">
        <f>VLOOKUP($A845,'[3]Master From ECAP'!$A:$AJ,5,FALSE)</f>
        <v>M5V 3C6</v>
      </c>
      <c r="F845" s="47">
        <f>VLOOKUP($A845,'[3]Master From ECAP'!$A:$AJ,6,FALSE)</f>
        <v>1</v>
      </c>
      <c r="G845" s="47" t="s">
        <v>53</v>
      </c>
      <c r="H845" s="47">
        <f>VLOOKUP($A845,'[3]Master From ECAP'!$A:$AJ,8,FALSE)</f>
        <v>100</v>
      </c>
      <c r="I845" s="47">
        <f>VLOOKUP($A845,'[3]Master From ECAP'!$A:$AJ,9,FALSE)</f>
        <v>0</v>
      </c>
      <c r="J845" s="47">
        <f>VLOOKUP($A845,'[3]Master From ECAP'!$A:$AJ,10,FALSE)</f>
        <v>18290.445709</v>
      </c>
      <c r="K845" s="47" t="str">
        <f>VLOOKUP($A845,'[3]Master From ECAP'!$A:$AJ,11,FALSE)</f>
        <v>kWh</v>
      </c>
      <c r="L845" s="47">
        <f>VLOOKUP($A845,'[3]Master From ECAP'!$A:$AJ,12,FALSE)</f>
        <v>0</v>
      </c>
      <c r="M845" s="47" t="s">
        <v>46</v>
      </c>
      <c r="AF845" s="48">
        <f>VLOOKUP($A845,'[3]Calculated Master'!$A:$P,13,FALSE)</f>
        <v>731.61782835999998</v>
      </c>
      <c r="AG845" s="49">
        <f>IF(F845&gt;0,VLOOKUP($A845,'[3]Calculated Master'!$A:$P,14,FALSE),"")</f>
        <v>18290.521919190451</v>
      </c>
      <c r="AH845" s="49" t="str">
        <f>IF(I845&gt;0,VLOOKUP($A845,'[3]Calculated Master'!$A:$P,15,FALSE),"")</f>
        <v/>
      </c>
      <c r="AI845" s="47" t="str">
        <f>VLOOKUP($A845,'[3]Master From ECAP'!$A:$AJ,35,FALSE)</f>
        <v>UAI</v>
      </c>
      <c r="AJ845" s="47" t="str">
        <f>VLOOKUP($A845,'[3]Master From ECAP'!$A:$AJ,36,FALSE)</f>
        <v>Outdoor Recreational Facilities</v>
      </c>
    </row>
    <row r="846" spans="1:36" ht="15">
      <c r="A846" s="46" t="s">
        <v>889</v>
      </c>
      <c r="B846" s="47" t="str">
        <f>VLOOKUP(VLOOKUP(A846,'[3]Calculated Master'!A:Z,2,FALSE),'[3]Conversion Factors'!A:C,2,FALSE)</f>
        <v>Other</v>
      </c>
      <c r="C846" s="47" t="str">
        <f>VLOOKUP($A846,'[3]Master From ECAP'!$A:$AJ,3,FALSE)</f>
        <v>35 The Westway</v>
      </c>
      <c r="D846" s="47" t="str">
        <f>VLOOKUP($A846,'[3]Master From ECAP'!$A:$AJ,4,FALSE)</f>
        <v>Etobicoke</v>
      </c>
      <c r="E846" s="47" t="str">
        <f>VLOOKUP($A846,'[3]Master From ECAP'!$A:$AJ,5,FALSE)</f>
        <v>M9P 2B4</v>
      </c>
      <c r="F846" s="47">
        <f>VLOOKUP($A846,'[3]Master From ECAP'!$A:$AJ,6,FALSE)</f>
        <v>267989</v>
      </c>
      <c r="G846" s="47" t="s">
        <v>53</v>
      </c>
      <c r="H846" s="47">
        <f>VLOOKUP($A846,'[3]Master From ECAP'!$A:$AJ,8,FALSE)</f>
        <v>100</v>
      </c>
      <c r="I846" s="47">
        <f>VLOOKUP($A846,'[3]Master From ECAP'!$A:$AJ,9,FALSE)</f>
        <v>0</v>
      </c>
      <c r="J846" s="47">
        <f>VLOOKUP($A846,'[3]Master From ECAP'!$A:$AJ,10,FALSE)</f>
        <v>137151.85454500001</v>
      </c>
      <c r="K846" s="47" t="str">
        <f>VLOOKUP($A846,'[3]Master From ECAP'!$A:$AJ,11,FALSE)</f>
        <v>kWh</v>
      </c>
      <c r="L846" s="47">
        <f>VLOOKUP($A846,'[3]Master From ECAP'!$A:$AJ,12,FALSE)</f>
        <v>0</v>
      </c>
      <c r="M846" s="47" t="s">
        <v>46</v>
      </c>
      <c r="AF846" s="48">
        <f>VLOOKUP($A846,'[3]Calculated Master'!$A:$P,13,FALSE)</f>
        <v>5486.0741818000006</v>
      </c>
      <c r="AG846" s="49">
        <f>IF(F846&gt;0,VLOOKUP($A846,'[3]Calculated Master'!$A:$P,14,FALSE),"")</f>
        <v>0.51178378967442917</v>
      </c>
      <c r="AH846" s="49" t="str">
        <f>IF(I846&gt;0,VLOOKUP($A846,'[3]Calculated Master'!$A:$P,15,FALSE),"")</f>
        <v/>
      </c>
      <c r="AI846" s="47" t="str">
        <f>VLOOKUP($A846,'[3]Master From ECAP'!$A:$AJ,35,FALSE)</f>
        <v>VALLR</v>
      </c>
      <c r="AJ846" s="47" t="str">
        <f>VLOOKUP($A846,'[3]Master From ECAP'!$A:$AJ,36,FALSE)</f>
        <v>Outdoor Recreational Facilities</v>
      </c>
    </row>
    <row r="847" spans="1:36" ht="15">
      <c r="A847" s="46" t="s">
        <v>890</v>
      </c>
      <c r="B847" s="47" t="str">
        <f>VLOOKUP(VLOOKUP(A847,'[3]Calculated Master'!A:Z,2,FALSE),'[3]Conversion Factors'!A:C,2,FALSE)</f>
        <v>Other</v>
      </c>
      <c r="C847" s="47" t="str">
        <f>VLOOKUP($A847,'[3]Master From ECAP'!$A:$AJ,3,FALSE)</f>
        <v>819 Palmerston Ave</v>
      </c>
      <c r="D847" s="47" t="str">
        <f>VLOOKUP($A847,'[3]Master From ECAP'!$A:$AJ,4,FALSE)</f>
        <v>Toronto</v>
      </c>
      <c r="E847" s="47" t="str">
        <f>VLOOKUP($A847,'[3]Master From ECAP'!$A:$AJ,5,FALSE)</f>
        <v>M6G 2R8</v>
      </c>
      <c r="F847" s="47">
        <f>VLOOKUP($A847,'[3]Master From ECAP'!$A:$AJ,6,FALSE)</f>
        <v>1</v>
      </c>
      <c r="G847" s="47" t="s">
        <v>53</v>
      </c>
      <c r="H847" s="47">
        <f>VLOOKUP($A847,'[3]Master From ECAP'!$A:$AJ,8,FALSE)</f>
        <v>100</v>
      </c>
      <c r="I847" s="47">
        <f>VLOOKUP($A847,'[3]Master From ECAP'!$A:$AJ,9,FALSE)</f>
        <v>0</v>
      </c>
      <c r="J847" s="47">
        <f>VLOOKUP($A847,'[3]Master From ECAP'!$A:$AJ,10,FALSE)</f>
        <v>5508.3601859999999</v>
      </c>
      <c r="K847" s="47" t="str">
        <f>VLOOKUP($A847,'[3]Master From ECAP'!$A:$AJ,11,FALSE)</f>
        <v>kWh</v>
      </c>
      <c r="L847" s="47">
        <f>VLOOKUP($A847,'[3]Master From ECAP'!$A:$AJ,12,FALSE)</f>
        <v>0</v>
      </c>
      <c r="M847" s="47" t="s">
        <v>46</v>
      </c>
      <c r="AF847" s="48">
        <f>VLOOKUP($A847,'[3]Calculated Master'!$A:$P,13,FALSE)</f>
        <v>220.33440744000001</v>
      </c>
      <c r="AG847" s="49">
        <f>IF(F847&gt;0,VLOOKUP($A847,'[3]Calculated Master'!$A:$P,14,FALSE),"")</f>
        <v>5508.3831375007749</v>
      </c>
      <c r="AH847" s="49" t="str">
        <f>IF(I847&gt;0,VLOOKUP($A847,'[3]Calculated Master'!$A:$P,15,FALSE),"")</f>
        <v/>
      </c>
      <c r="AI847" s="47" t="str">
        <f>VLOOKUP($A847,'[3]Master From ECAP'!$A:$AJ,35,FALSE)</f>
        <v>VERMONTP</v>
      </c>
      <c r="AJ847" s="47" t="str">
        <f>VLOOKUP($A847,'[3]Master From ECAP'!$A:$AJ,36,FALSE)</f>
        <v>Outdoor Recreational Facilities</v>
      </c>
    </row>
    <row r="848" spans="1:36" ht="15">
      <c r="A848" s="46" t="s">
        <v>891</v>
      </c>
      <c r="B848" s="47" t="str">
        <f>VLOOKUP(VLOOKUP(A848,'[3]Calculated Master'!A:Z,2,FALSE),'[3]Conversion Factors'!A:C,2,FALSE)</f>
        <v>Other</v>
      </c>
      <c r="C848" s="47" t="str">
        <f>VLOOKUP($A848,'[3]Master From ECAP'!$A:$AJ,3,FALSE)</f>
        <v>167 Viewmount Ave</v>
      </c>
      <c r="D848" s="47" t="str">
        <f>VLOOKUP($A848,'[3]Master From ECAP'!$A:$AJ,4,FALSE)</f>
        <v>Toronto</v>
      </c>
      <c r="E848" s="47" t="str">
        <f>VLOOKUP($A848,'[3]Master From ECAP'!$A:$AJ,5,FALSE)</f>
        <v>M6B 1T5</v>
      </c>
      <c r="F848" s="47">
        <f>VLOOKUP($A848,'[3]Master From ECAP'!$A:$AJ,6,FALSE)</f>
        <v>1916</v>
      </c>
      <c r="G848" s="47" t="s">
        <v>53</v>
      </c>
      <c r="H848" s="47">
        <f>VLOOKUP($A848,'[3]Master From ECAP'!$A:$AJ,8,FALSE)</f>
        <v>100</v>
      </c>
      <c r="I848" s="47">
        <f>VLOOKUP($A848,'[3]Master From ECAP'!$A:$AJ,9,FALSE)</f>
        <v>0</v>
      </c>
      <c r="J848" s="47">
        <f>VLOOKUP($A848,'[3]Master From ECAP'!$A:$AJ,10,FALSE)</f>
        <v>59636.486206000001</v>
      </c>
      <c r="K848" s="47" t="str">
        <f>VLOOKUP($A848,'[3]Master From ECAP'!$A:$AJ,11,FALSE)</f>
        <v>kWh</v>
      </c>
      <c r="L848" s="47">
        <f>VLOOKUP($A848,'[3]Master From ECAP'!$A:$AJ,12,FALSE)</f>
        <v>0</v>
      </c>
      <c r="M848" s="47" t="s">
        <v>46</v>
      </c>
      <c r="AF848" s="48">
        <f>VLOOKUP($A848,'[3]Calculated Master'!$A:$P,13,FALSE)</f>
        <v>2385.4594482400003</v>
      </c>
      <c r="AG848" s="49">
        <f>IF(F848&gt;0,VLOOKUP($A848,'[3]Calculated Master'!$A:$P,14,FALSE),"")</f>
        <v>31.125644410939035</v>
      </c>
      <c r="AH848" s="49" t="str">
        <f>IF(I848&gt;0,VLOOKUP($A848,'[3]Calculated Master'!$A:$P,15,FALSE),"")</f>
        <v/>
      </c>
      <c r="AI848" s="47" t="str">
        <f>VLOOKUP($A848,'[3]Master From ECAP'!$A:$AJ,35,FALSE)</f>
        <v>VMA</v>
      </c>
      <c r="AJ848" s="47" t="str">
        <f>VLOOKUP($A848,'[3]Master From ECAP'!$A:$AJ,36,FALSE)</f>
        <v>Outdoor Recreational Facilities</v>
      </c>
    </row>
    <row r="849" spans="1:36" ht="15">
      <c r="A849" s="46" t="s">
        <v>892</v>
      </c>
      <c r="B849" s="47" t="str">
        <f>VLOOKUP(VLOOKUP(A849,'[3]Calculated Master'!A:Z,2,FALSE),'[3]Conversion Factors'!A:C,2,FALSE)</f>
        <v>Other</v>
      </c>
      <c r="C849" s="47" t="str">
        <f>VLOOKUP($A849,'[3]Master From ECAP'!$A:$AJ,3,FALSE)</f>
        <v>200 Vine Av</v>
      </c>
      <c r="D849" s="47" t="str">
        <f>VLOOKUP($A849,'[3]Master From ECAP'!$A:$AJ,4,FALSE)</f>
        <v>Toronto</v>
      </c>
      <c r="E849" s="47" t="str">
        <f>VLOOKUP($A849,'[3]Master From ECAP'!$A:$AJ,5,FALSE)</f>
        <v>M6P 1V9</v>
      </c>
      <c r="F849" s="47">
        <f>VLOOKUP($A849,'[3]Master From ECAP'!$A:$AJ,6,FALSE)</f>
        <v>54207</v>
      </c>
      <c r="G849" s="47" t="s">
        <v>53</v>
      </c>
      <c r="H849" s="47">
        <f>VLOOKUP($A849,'[3]Master From ECAP'!$A:$AJ,8,FALSE)</f>
        <v>100</v>
      </c>
      <c r="I849" s="47">
        <f>VLOOKUP($A849,'[3]Master From ECAP'!$A:$AJ,9,FALSE)</f>
        <v>0</v>
      </c>
      <c r="J849" s="47">
        <f>VLOOKUP($A849,'[3]Master From ECAP'!$A:$AJ,10,FALSE)</f>
        <v>5472.2918200000004</v>
      </c>
      <c r="K849" s="47" t="str">
        <f>VLOOKUP($A849,'[3]Master From ECAP'!$A:$AJ,11,FALSE)</f>
        <v>kWh</v>
      </c>
      <c r="L849" s="47">
        <f>VLOOKUP($A849,'[3]Master From ECAP'!$A:$AJ,12,FALSE)</f>
        <v>0</v>
      </c>
      <c r="M849" s="47" t="s">
        <v>46</v>
      </c>
      <c r="AF849" s="48">
        <f>VLOOKUP($A849,'[3]Calculated Master'!$A:$P,13,FALSE)</f>
        <v>218.89167280000001</v>
      </c>
      <c r="AG849" s="49">
        <f>IF(F849&gt;0,VLOOKUP($A849,'[3]Calculated Master'!$A:$P,14,FALSE),"")</f>
        <v>0.10095217630962638</v>
      </c>
      <c r="AH849" s="49" t="str">
        <f>IF(I849&gt;0,VLOOKUP($A849,'[3]Calculated Master'!$A:$P,15,FALSE),"")</f>
        <v/>
      </c>
      <c r="AI849" s="47" t="str">
        <f>VLOOKUP($A849,'[3]Master From ECAP'!$A:$AJ,35,FALSE)</f>
        <v>VAPG</v>
      </c>
      <c r="AJ849" s="47" t="str">
        <f>VLOOKUP($A849,'[3]Master From ECAP'!$A:$AJ,36,FALSE)</f>
        <v>Outdoor Recreational Facilities</v>
      </c>
    </row>
    <row r="850" spans="1:36" ht="15">
      <c r="A850" s="46" t="s">
        <v>893</v>
      </c>
      <c r="B850" s="47" t="str">
        <f>VLOOKUP(VLOOKUP(A850,'[3]Calculated Master'!A:Z,2,FALSE),'[3]Conversion Factors'!A:C,2,FALSE)</f>
        <v>Other</v>
      </c>
      <c r="C850" s="47" t="str">
        <f>VLOOKUP($A850,'[3]Master From ECAP'!$A:$AJ,3,FALSE)</f>
        <v>150 Laughton Ave</v>
      </c>
      <c r="D850" s="47" t="str">
        <f>VLOOKUP($A850,'[3]Master From ECAP'!$A:$AJ,4,FALSE)</f>
        <v>Toronto</v>
      </c>
      <c r="E850" s="47" t="str">
        <f>VLOOKUP($A850,'[3]Master From ECAP'!$A:$AJ,5,FALSE)</f>
        <v>M6N 2X1</v>
      </c>
      <c r="F850" s="47">
        <f>VLOOKUP($A850,'[3]Master From ECAP'!$A:$AJ,6,FALSE)</f>
        <v>193050</v>
      </c>
      <c r="G850" s="47" t="s">
        <v>53</v>
      </c>
      <c r="H850" s="47">
        <f>VLOOKUP($A850,'[3]Master From ECAP'!$A:$AJ,8,FALSE)</f>
        <v>100</v>
      </c>
      <c r="I850" s="47">
        <f>VLOOKUP($A850,'[3]Master From ECAP'!$A:$AJ,9,FALSE)</f>
        <v>0</v>
      </c>
      <c r="J850" s="47">
        <f>VLOOKUP($A850,'[3]Master From ECAP'!$A:$AJ,10,FALSE)</f>
        <v>5419.7606940000005</v>
      </c>
      <c r="K850" s="47" t="str">
        <f>VLOOKUP($A850,'[3]Master From ECAP'!$A:$AJ,11,FALSE)</f>
        <v>kWh</v>
      </c>
      <c r="L850" s="47">
        <f>VLOOKUP($A850,'[3]Master From ECAP'!$A:$AJ,12,FALSE)</f>
        <v>0</v>
      </c>
      <c r="M850" s="47" t="s">
        <v>46</v>
      </c>
      <c r="AF850" s="48">
        <f>VLOOKUP($A850,'[3]Calculated Master'!$A:$P,13,FALSE)</f>
        <v>216.79042776000003</v>
      </c>
      <c r="AG850" s="49">
        <f>IF(F850&gt;0,VLOOKUP($A850,'[3]Calculated Master'!$A:$P,14,FALSE),"")</f>
        <v>2.8074505445927097E-2</v>
      </c>
      <c r="AH850" s="49" t="str">
        <f>IF(I850&gt;0,VLOOKUP($A850,'[3]Calculated Master'!$A:$P,15,FALSE),"")</f>
        <v/>
      </c>
      <c r="AI850" s="47" t="str">
        <f>VLOOKUP($A850,'[3]Master From ECAP'!$A:$AJ,35,FALSE)</f>
        <v>LTPG</v>
      </c>
      <c r="AJ850" s="47" t="str">
        <f>VLOOKUP($A850,'[3]Master From ECAP'!$A:$AJ,36,FALSE)</f>
        <v>Outdoor Recreational Facilities</v>
      </c>
    </row>
    <row r="851" spans="1:36" ht="15">
      <c r="A851" s="46" t="s">
        <v>894</v>
      </c>
      <c r="B851" s="47" t="str">
        <f>VLOOKUP(VLOOKUP(A851,'[3]Calculated Master'!A:Z,2,FALSE),'[3]Conversion Factors'!A:C,2,FALSE)</f>
        <v>Other</v>
      </c>
      <c r="C851" s="47" t="str">
        <f>VLOOKUP($A851,'[3]Master From ECAP'!$A:$AJ,3,FALSE)</f>
        <v>250 Wanless Ave</v>
      </c>
      <c r="D851" s="47" t="str">
        <f>VLOOKUP($A851,'[3]Master From ECAP'!$A:$AJ,4,FALSE)</f>
        <v>Toronto</v>
      </c>
      <c r="E851" s="47" t="str">
        <f>VLOOKUP($A851,'[3]Master From ECAP'!$A:$AJ,5,FALSE)</f>
        <v>M4N 1W5</v>
      </c>
      <c r="F851" s="47">
        <f>VLOOKUP($A851,'[3]Master From ECAP'!$A:$AJ,6,FALSE)</f>
        <v>337114</v>
      </c>
      <c r="G851" s="47" t="s">
        <v>53</v>
      </c>
      <c r="H851" s="47">
        <f>VLOOKUP($A851,'[3]Master From ECAP'!$A:$AJ,8,FALSE)</f>
        <v>100</v>
      </c>
      <c r="I851" s="47">
        <f>VLOOKUP($A851,'[3]Master From ECAP'!$A:$AJ,9,FALSE)</f>
        <v>0</v>
      </c>
      <c r="J851" s="47">
        <f>VLOOKUP($A851,'[3]Master From ECAP'!$A:$AJ,10,FALSE)</f>
        <v>55966.579495999998</v>
      </c>
      <c r="K851" s="47" t="str">
        <f>VLOOKUP($A851,'[3]Master From ECAP'!$A:$AJ,11,FALSE)</f>
        <v>kWh</v>
      </c>
      <c r="L851" s="47">
        <f>VLOOKUP($A851,'[3]Master From ECAP'!$A:$AJ,12,FALSE)</f>
        <v>135.41758200000001</v>
      </c>
      <c r="M851" s="47" t="s">
        <v>46</v>
      </c>
      <c r="AF851" s="48">
        <f>VLOOKUP($A851,'[3]Calculated Master'!$A:$P,13,FALSE)</f>
        <v>2495.9146061895799</v>
      </c>
      <c r="AG851" s="49">
        <f>IF(F851&gt;0,VLOOKUP($A851,'[3]Calculated Master'!$A:$P,14,FALSE),"")</f>
        <v>0.17025807879875898</v>
      </c>
      <c r="AH851" s="49" t="str">
        <f>IF(I851&gt;0,VLOOKUP($A851,'[3]Calculated Master'!$A:$P,15,FALSE),"")</f>
        <v/>
      </c>
      <c r="AI851" s="47" t="str">
        <f>VLOOKUP($A851,'[3]Master From ECAP'!$A:$AJ,35,FALSE)</f>
        <v>WLSP</v>
      </c>
      <c r="AJ851" s="47" t="str">
        <f>VLOOKUP($A851,'[3]Master From ECAP'!$A:$AJ,36,FALSE)</f>
        <v>Outdoor Recreational Facilities</v>
      </c>
    </row>
    <row r="852" spans="1:36" ht="15">
      <c r="A852" s="46" t="s">
        <v>895</v>
      </c>
      <c r="B852" s="47" t="str">
        <f>VLOOKUP(VLOOKUP(A852,'[3]Calculated Master'!A:Z,2,FALSE),'[3]Conversion Factors'!A:C,2,FALSE)</f>
        <v>Other</v>
      </c>
      <c r="C852" s="47" t="str">
        <f>VLOOKUP($A852,'[3]Master From ECAP'!$A:$AJ,3,FALSE)</f>
        <v>15 Swan Ave</v>
      </c>
      <c r="D852" s="47" t="str">
        <f>VLOOKUP($A852,'[3]Master From ECAP'!$A:$AJ,4,FALSE)</f>
        <v>Etobicoke</v>
      </c>
      <c r="E852" s="47" t="str">
        <f>VLOOKUP($A852,'[3]Master From ECAP'!$A:$AJ,5,FALSE)</f>
        <v>M9B 1V1</v>
      </c>
      <c r="F852" s="47">
        <f>VLOOKUP($A852,'[3]Master From ECAP'!$A:$AJ,6,FALSE)</f>
        <v>2648</v>
      </c>
      <c r="G852" s="47" t="s">
        <v>53</v>
      </c>
      <c r="H852" s="47">
        <f>VLOOKUP($A852,'[3]Master From ECAP'!$A:$AJ,8,FALSE)</f>
        <v>100</v>
      </c>
      <c r="I852" s="47">
        <f>VLOOKUP($A852,'[3]Master From ECAP'!$A:$AJ,9,FALSE)</f>
        <v>0</v>
      </c>
      <c r="J852" s="47">
        <f>VLOOKUP($A852,'[3]Master From ECAP'!$A:$AJ,10,FALSE)</f>
        <v>175239.67510600001</v>
      </c>
      <c r="K852" s="47" t="str">
        <f>VLOOKUP($A852,'[3]Master From ECAP'!$A:$AJ,11,FALSE)</f>
        <v>kWh</v>
      </c>
      <c r="L852" s="47">
        <f>VLOOKUP($A852,'[3]Master From ECAP'!$A:$AJ,12,FALSE)</f>
        <v>22112.6</v>
      </c>
      <c r="M852" s="47" t="s">
        <v>46</v>
      </c>
      <c r="AF852" s="48">
        <f>VLOOKUP($A852,'[3]Calculated Master'!$A:$P,13,FALSE)</f>
        <v>49016.67209824</v>
      </c>
      <c r="AG852" s="49">
        <f>IF(F852&gt;0,VLOOKUP($A852,'[3]Calculated Master'!$A:$P,14,FALSE),"")</f>
        <v>154.33442250469531</v>
      </c>
      <c r="AH852" s="49" t="str">
        <f>IF(I852&gt;0,VLOOKUP($A852,'[3]Calculated Master'!$A:$P,15,FALSE),"")</f>
        <v/>
      </c>
      <c r="AI852" s="47" t="str">
        <f>VLOOKUP($A852,'[3]Master From ECAP'!$A:$AJ,35,FALSE)</f>
        <v>WEDGE</v>
      </c>
      <c r="AJ852" s="47" t="str">
        <f>VLOOKUP($A852,'[3]Master From ECAP'!$A:$AJ,36,FALSE)</f>
        <v>Outdoor Recreational Facilities</v>
      </c>
    </row>
    <row r="853" spans="1:36" ht="15">
      <c r="A853" s="46" t="s">
        <v>896</v>
      </c>
      <c r="B853" s="47" t="str">
        <f>VLOOKUP(VLOOKUP(A853,'[3]Calculated Master'!A:Z,2,FALSE),'[3]Conversion Factors'!A:C,2,FALSE)</f>
        <v>Other</v>
      </c>
      <c r="C853" s="47" t="str">
        <f>VLOOKUP($A853,'[3]Master From ECAP'!$A:$AJ,3,FALSE)</f>
        <v>474 Wellesley St E</v>
      </c>
      <c r="D853" s="47" t="str">
        <f>VLOOKUP($A853,'[3]Master From ECAP'!$A:$AJ,4,FALSE)</f>
        <v>Toronto</v>
      </c>
      <c r="E853" s="47" t="str">
        <f>VLOOKUP($A853,'[3]Master From ECAP'!$A:$AJ,5,FALSE)</f>
        <v>M4X 1H9</v>
      </c>
      <c r="F853" s="47">
        <f>VLOOKUP($A853,'[3]Master From ECAP'!$A:$AJ,6,FALSE)</f>
        <v>23000</v>
      </c>
      <c r="G853" s="47" t="s">
        <v>53</v>
      </c>
      <c r="H853" s="47">
        <f>VLOOKUP($A853,'[3]Master From ECAP'!$A:$AJ,8,FALSE)</f>
        <v>100</v>
      </c>
      <c r="I853" s="47">
        <f>VLOOKUP($A853,'[3]Master From ECAP'!$A:$AJ,9,FALSE)</f>
        <v>0</v>
      </c>
      <c r="J853" s="47">
        <f>VLOOKUP($A853,'[3]Master From ECAP'!$A:$AJ,10,FALSE)</f>
        <v>12361.51845</v>
      </c>
      <c r="K853" s="47" t="str">
        <f>VLOOKUP($A853,'[3]Master From ECAP'!$A:$AJ,11,FALSE)</f>
        <v>kWh</v>
      </c>
      <c r="L853" s="47">
        <f>VLOOKUP($A853,'[3]Master From ECAP'!$A:$AJ,12,FALSE)</f>
        <v>0</v>
      </c>
      <c r="M853" s="47" t="s">
        <v>46</v>
      </c>
      <c r="AF853" s="48">
        <f>VLOOKUP($A853,'[3]Calculated Master'!$A:$P,13,FALSE)</f>
        <v>494.46073799999999</v>
      </c>
      <c r="AG853" s="49">
        <f>IF(F853&gt;0,VLOOKUP($A853,'[3]Calculated Master'!$A:$P,14,FALSE),"")</f>
        <v>0.53745956331855971</v>
      </c>
      <c r="AH853" s="49" t="str">
        <f>IF(I853&gt;0,VLOOKUP($A853,'[3]Calculated Master'!$A:$P,15,FALSE),"")</f>
        <v/>
      </c>
      <c r="AI853" s="47" t="str">
        <f>VLOOKUP($A853,'[3]Master From ECAP'!$A:$AJ,35,FALSE)</f>
        <v>WLLP</v>
      </c>
      <c r="AJ853" s="47" t="str">
        <f>VLOOKUP($A853,'[3]Master From ECAP'!$A:$AJ,36,FALSE)</f>
        <v>Outdoor Recreational Facilities</v>
      </c>
    </row>
    <row r="854" spans="1:36" ht="15">
      <c r="A854" s="46" t="s">
        <v>897</v>
      </c>
      <c r="B854" s="47" t="str">
        <f>VLOOKUP(VLOOKUP(A854,'[3]Calculated Master'!A:Z,2,FALSE),'[3]Conversion Factors'!A:C,2,FALSE)</f>
        <v>Other</v>
      </c>
      <c r="C854" s="47" t="str">
        <f>VLOOKUP($A854,'[3]Master From ECAP'!$A:$AJ,3,FALSE)</f>
        <v>55 Dixfield Dr</v>
      </c>
      <c r="D854" s="47" t="str">
        <f>VLOOKUP($A854,'[3]Master From ECAP'!$A:$AJ,4,FALSE)</f>
        <v>Etobicoke</v>
      </c>
      <c r="E854" s="47" t="str">
        <f>VLOOKUP($A854,'[3]Master From ECAP'!$A:$AJ,5,FALSE)</f>
        <v>M9C 4J2</v>
      </c>
      <c r="F854" s="47">
        <f>VLOOKUP($A854,'[3]Master From ECAP'!$A:$AJ,6,FALSE)</f>
        <v>388889</v>
      </c>
      <c r="G854" s="47" t="s">
        <v>53</v>
      </c>
      <c r="H854" s="47">
        <f>VLOOKUP($A854,'[3]Master From ECAP'!$A:$AJ,8,FALSE)</f>
        <v>100</v>
      </c>
      <c r="I854" s="47">
        <f>VLOOKUP($A854,'[3]Master From ECAP'!$A:$AJ,9,FALSE)</f>
        <v>0</v>
      </c>
      <c r="J854" s="47">
        <f>VLOOKUP($A854,'[3]Master From ECAP'!$A:$AJ,10,FALSE)</f>
        <v>612.17099999999994</v>
      </c>
      <c r="K854" s="47" t="str">
        <f>VLOOKUP($A854,'[3]Master From ECAP'!$A:$AJ,11,FALSE)</f>
        <v>kWh</v>
      </c>
      <c r="L854" s="47">
        <f>VLOOKUP($A854,'[3]Master From ECAP'!$A:$AJ,12,FALSE)</f>
        <v>0</v>
      </c>
      <c r="M854" s="47" t="s">
        <v>46</v>
      </c>
      <c r="AF854" s="48">
        <f>VLOOKUP($A854,'[3]Calculated Master'!$A:$P,13,FALSE)</f>
        <v>24.486839999999997</v>
      </c>
      <c r="AG854" s="49">
        <f>IF(F854&gt;0,VLOOKUP($A854,'[3]Calculated Master'!$A:$P,14,FALSE),"")</f>
        <v>1.5741601092149685E-3</v>
      </c>
      <c r="AH854" s="49" t="str">
        <f>IF(I854&gt;0,VLOOKUP($A854,'[3]Calculated Master'!$A:$P,15,FALSE),"")</f>
        <v/>
      </c>
      <c r="AI854" s="47" t="str">
        <f>VLOOKUP($A854,'[3]Master From ECAP'!$A:$AJ,35,FALSE)</f>
        <v>55DIXF</v>
      </c>
      <c r="AJ854" s="47" t="str">
        <f>VLOOKUP($A854,'[3]Master From ECAP'!$A:$AJ,36,FALSE)</f>
        <v>Outdoor Recreational Facilities</v>
      </c>
    </row>
    <row r="855" spans="1:36" ht="15">
      <c r="A855" s="46" t="s">
        <v>898</v>
      </c>
      <c r="B855" s="47" t="str">
        <f>VLOOKUP(VLOOKUP(A855,'[3]Calculated Master'!A:Z,2,FALSE),'[3]Conversion Factors'!A:C,2,FALSE)</f>
        <v>Other</v>
      </c>
      <c r="C855" s="47" t="str">
        <f>VLOOKUP($A855,'[3]Master From ECAP'!$A:$AJ,3,FALSE)</f>
        <v>350 Martin Grove Rd</v>
      </c>
      <c r="D855" s="47" t="str">
        <f>VLOOKUP($A855,'[3]Master From ECAP'!$A:$AJ,4,FALSE)</f>
        <v>Etobicoke</v>
      </c>
      <c r="E855" s="47" t="str">
        <f>VLOOKUP($A855,'[3]Master From ECAP'!$A:$AJ,5,FALSE)</f>
        <v>M9B 4L9</v>
      </c>
      <c r="F855" s="47">
        <f>VLOOKUP($A855,'[3]Master From ECAP'!$A:$AJ,6,FALSE)</f>
        <v>5898719</v>
      </c>
      <c r="G855" s="47" t="s">
        <v>53</v>
      </c>
      <c r="H855" s="47">
        <f>VLOOKUP($A855,'[3]Master From ECAP'!$A:$AJ,8,FALSE)</f>
        <v>100</v>
      </c>
      <c r="I855" s="47">
        <f>VLOOKUP($A855,'[3]Master From ECAP'!$A:$AJ,9,FALSE)</f>
        <v>0</v>
      </c>
      <c r="J855" s="47">
        <f>VLOOKUP($A855,'[3]Master From ECAP'!$A:$AJ,10,FALSE)</f>
        <v>22972.464</v>
      </c>
      <c r="K855" s="47" t="str">
        <f>VLOOKUP($A855,'[3]Master From ECAP'!$A:$AJ,11,FALSE)</f>
        <v>kWh</v>
      </c>
      <c r="L855" s="47">
        <f>VLOOKUP($A855,'[3]Master From ECAP'!$A:$AJ,12,FALSE)</f>
        <v>0</v>
      </c>
      <c r="M855" s="47" t="s">
        <v>46</v>
      </c>
      <c r="AF855" s="48">
        <f>VLOOKUP($A855,'[3]Calculated Master'!$A:$P,13,FALSE)</f>
        <v>918.89855999999997</v>
      </c>
      <c r="AG855" s="49">
        <f>IF(F855&gt;0,VLOOKUP($A855,'[3]Calculated Master'!$A:$P,14,FALSE),"")</f>
        <v>3.8944997581000216E-3</v>
      </c>
      <c r="AH855" s="49" t="str">
        <f>IF(I855&gt;0,VLOOKUP($A855,'[3]Calculated Master'!$A:$P,15,FALSE),"")</f>
        <v/>
      </c>
      <c r="AI855" s="47" t="str">
        <f>VLOOKUP($A855,'[3]Master From ECAP'!$A:$AJ,35,FALSE)</f>
        <v>350MAR</v>
      </c>
      <c r="AJ855" s="47" t="str">
        <f>VLOOKUP($A855,'[3]Master From ECAP'!$A:$AJ,36,FALSE)</f>
        <v>Outdoor Recreational Facilities</v>
      </c>
    </row>
    <row r="856" spans="1:36" ht="15">
      <c r="A856" s="46" t="s">
        <v>899</v>
      </c>
      <c r="B856" s="47" t="str">
        <f>VLOOKUP(VLOOKUP(A856,'[3]Calculated Master'!A:Z,2,FALSE),'[3]Conversion Factors'!A:C,2,FALSE)</f>
        <v>Other</v>
      </c>
      <c r="C856" s="47" t="str">
        <f>VLOOKUP($A856,'[3]Master From ECAP'!$A:$AJ,3,FALSE)</f>
        <v>19 Sedgebrooke Cres</v>
      </c>
      <c r="D856" s="47" t="str">
        <f>VLOOKUP($A856,'[3]Master From ECAP'!$A:$AJ,4,FALSE)</f>
        <v>Etobicoke</v>
      </c>
      <c r="E856" s="47" t="str">
        <f>VLOOKUP($A856,'[3]Master From ECAP'!$A:$AJ,5,FALSE)</f>
        <v>M9B 2X2</v>
      </c>
      <c r="F856" s="47">
        <f>VLOOKUP($A856,'[3]Master From ECAP'!$A:$AJ,6,FALSE)</f>
        <v>1098</v>
      </c>
      <c r="G856" s="47" t="s">
        <v>53</v>
      </c>
      <c r="H856" s="47">
        <f>VLOOKUP($A856,'[3]Master From ECAP'!$A:$AJ,8,FALSE)</f>
        <v>100</v>
      </c>
      <c r="I856" s="47">
        <f>VLOOKUP($A856,'[3]Master From ECAP'!$A:$AJ,9,FALSE)</f>
        <v>0</v>
      </c>
      <c r="J856" s="47">
        <f>VLOOKUP($A856,'[3]Master From ECAP'!$A:$AJ,10,FALSE)</f>
        <v>21046.154736</v>
      </c>
      <c r="K856" s="47" t="str">
        <f>VLOOKUP($A856,'[3]Master From ECAP'!$A:$AJ,11,FALSE)</f>
        <v>kWh</v>
      </c>
      <c r="L856" s="47">
        <f>VLOOKUP($A856,'[3]Master From ECAP'!$A:$AJ,12,FALSE)</f>
        <v>7294.5272730000006</v>
      </c>
      <c r="M856" s="47" t="s">
        <v>46</v>
      </c>
      <c r="AF856" s="48">
        <f>VLOOKUP($A856,'[3]Calculated Master'!$A:$P,13,FALSE)</f>
        <v>14699.186704685373</v>
      </c>
      <c r="AG856" s="49">
        <f>IF(F856&gt;0,VLOOKUP($A856,'[3]Calculated Master'!$A:$P,14,FALSE),"")</f>
        <v>89.301209952933888</v>
      </c>
      <c r="AH856" s="49" t="str">
        <f>IF(I856&gt;0,VLOOKUP($A856,'[3]Calculated Master'!$A:$P,15,FALSE),"")</f>
        <v/>
      </c>
      <c r="AI856" s="47" t="str">
        <f>VLOOKUP($A856,'[3]Master From ECAP'!$A:$AJ,35,FALSE)</f>
        <v>WDNP</v>
      </c>
      <c r="AJ856" s="47" t="str">
        <f>VLOOKUP($A856,'[3]Master From ECAP'!$A:$AJ,36,FALSE)</f>
        <v>Outdoor Recreational Facilities</v>
      </c>
    </row>
    <row r="857" spans="1:36" ht="15">
      <c r="A857" s="46" t="s">
        <v>900</v>
      </c>
      <c r="B857" s="47" t="str">
        <f>VLOOKUP(VLOOKUP(A857,'[3]Calculated Master'!A:Z,2,FALSE),'[3]Conversion Factors'!A:C,2,FALSE)</f>
        <v>Other</v>
      </c>
      <c r="C857" s="47" t="str">
        <f>VLOOKUP($A857,'[3]Master From ECAP'!$A:$AJ,3,FALSE)</f>
        <v>70 Westhumber Blvd</v>
      </c>
      <c r="D857" s="47" t="str">
        <f>VLOOKUP($A857,'[3]Master From ECAP'!$A:$AJ,4,FALSE)</f>
        <v>Etobicoke</v>
      </c>
      <c r="E857" s="47" t="str">
        <f>VLOOKUP($A857,'[3]Master From ECAP'!$A:$AJ,5,FALSE)</f>
        <v>M9W 3M6</v>
      </c>
      <c r="F857" s="47">
        <f>VLOOKUP($A857,'[3]Master From ECAP'!$A:$AJ,6,FALSE)</f>
        <v>1163</v>
      </c>
      <c r="G857" s="47" t="s">
        <v>53</v>
      </c>
      <c r="H857" s="47">
        <f>VLOOKUP($A857,'[3]Master From ECAP'!$A:$AJ,8,FALSE)</f>
        <v>100</v>
      </c>
      <c r="I857" s="47">
        <f>VLOOKUP($A857,'[3]Master From ECAP'!$A:$AJ,9,FALSE)</f>
        <v>0</v>
      </c>
      <c r="J857" s="47">
        <f>VLOOKUP($A857,'[3]Master From ECAP'!$A:$AJ,10,FALSE)</f>
        <v>21453.434934000001</v>
      </c>
      <c r="K857" s="47" t="str">
        <f>VLOOKUP($A857,'[3]Master From ECAP'!$A:$AJ,11,FALSE)</f>
        <v>kWh</v>
      </c>
      <c r="L857" s="47">
        <f>VLOOKUP($A857,'[3]Master From ECAP'!$A:$AJ,12,FALSE)</f>
        <v>0</v>
      </c>
      <c r="M857" s="47" t="s">
        <v>46</v>
      </c>
      <c r="AF857" s="48">
        <f>VLOOKUP($A857,'[3]Calculated Master'!$A:$P,13,FALSE)</f>
        <v>858.13739736000002</v>
      </c>
      <c r="AG857" s="49">
        <f>IF(F857&gt;0,VLOOKUP($A857,'[3]Calculated Master'!$A:$P,14,FALSE),"")</f>
        <v>18.446710510156684</v>
      </c>
      <c r="AH857" s="49" t="str">
        <f>IF(I857&gt;0,VLOOKUP($A857,'[3]Calculated Master'!$A:$P,15,FALSE),"")</f>
        <v/>
      </c>
      <c r="AI857" s="47" t="str">
        <f>VLOOKUP($A857,'[3]Master From ECAP'!$A:$AJ,35,FALSE)</f>
        <v>WHP</v>
      </c>
      <c r="AJ857" s="47" t="str">
        <f>VLOOKUP($A857,'[3]Master From ECAP'!$A:$AJ,36,FALSE)</f>
        <v>Outdoor Recreational Facilities</v>
      </c>
    </row>
    <row r="858" spans="1:36" ht="15">
      <c r="A858" s="46" t="s">
        <v>901</v>
      </c>
      <c r="B858" s="47" t="str">
        <f>VLOOKUP(VLOOKUP(A858,'[3]Calculated Master'!A:Z,2,FALSE),'[3]Conversion Factors'!A:C,2,FALSE)</f>
        <v>Other</v>
      </c>
      <c r="C858" s="47" t="str">
        <f>VLOOKUP($A858,'[3]Master From ECAP'!$A:$AJ,3,FALSE)</f>
        <v>376 The West Mall</v>
      </c>
      <c r="D858" s="47" t="str">
        <f>VLOOKUP($A858,'[3]Master From ECAP'!$A:$AJ,4,FALSE)</f>
        <v>Etobicoke</v>
      </c>
      <c r="E858" s="47" t="str">
        <f>VLOOKUP($A858,'[3]Master From ECAP'!$A:$AJ,5,FALSE)</f>
        <v>M9C 1E4</v>
      </c>
      <c r="F858" s="47">
        <f>VLOOKUP($A858,'[3]Master From ECAP'!$A:$AJ,6,FALSE)</f>
        <v>9192</v>
      </c>
      <c r="G858" s="47" t="s">
        <v>53</v>
      </c>
      <c r="H858" s="47">
        <f>VLOOKUP($A858,'[3]Master From ECAP'!$A:$AJ,8,FALSE)</f>
        <v>100</v>
      </c>
      <c r="I858" s="47">
        <f>VLOOKUP($A858,'[3]Master From ECAP'!$A:$AJ,9,FALSE)</f>
        <v>0</v>
      </c>
      <c r="J858" s="47">
        <f>VLOOKUP($A858,'[3]Master From ECAP'!$A:$AJ,10,FALSE)</f>
        <v>403618.47399999999</v>
      </c>
      <c r="K858" s="47" t="str">
        <f>VLOOKUP($A858,'[3]Master From ECAP'!$A:$AJ,11,FALSE)</f>
        <v>kWh</v>
      </c>
      <c r="L858" s="47">
        <f>VLOOKUP($A858,'[3]Master From ECAP'!$A:$AJ,12,FALSE)</f>
        <v>34410.902574</v>
      </c>
      <c r="M858" s="47" t="s">
        <v>46</v>
      </c>
      <c r="AF858" s="48">
        <f>VLOOKUP($A858,'[3]Calculated Master'!$A:$P,13,FALSE)</f>
        <v>81514.786470802064</v>
      </c>
      <c r="AG858" s="49">
        <f>IF(F858&gt;0,VLOOKUP($A858,'[3]Calculated Master'!$A:$P,14,FALSE),"")</f>
        <v>83.429871866550755</v>
      </c>
      <c r="AH858" s="49" t="str">
        <f>IF(I858&gt;0,VLOOKUP($A858,'[3]Calculated Master'!$A:$P,15,FALSE),"")</f>
        <v/>
      </c>
      <c r="AI858" s="47" t="str">
        <f>VLOOKUP($A858,'[3]Master From ECAP'!$A:$AJ,35,FALSE)</f>
        <v>WEST</v>
      </c>
      <c r="AJ858" s="47" t="str">
        <f>VLOOKUP($A858,'[3]Master From ECAP'!$A:$AJ,36,FALSE)</f>
        <v>Outdoor Recreational Facilities</v>
      </c>
    </row>
    <row r="859" spans="1:36" ht="15">
      <c r="A859" s="46" t="s">
        <v>902</v>
      </c>
      <c r="B859" s="47" t="str">
        <f>VLOOKUP(VLOOKUP(A859,'[3]Calculated Master'!A:Z,2,FALSE),'[3]Conversion Factors'!A:C,2,FALSE)</f>
        <v>Other</v>
      </c>
      <c r="C859" s="47" t="str">
        <f>VLOOKUP($A859,'[3]Master From ECAP'!$A:$AJ,3,FALSE)</f>
        <v>15 Redgrave Dr</v>
      </c>
      <c r="D859" s="47" t="str">
        <f>VLOOKUP($A859,'[3]Master From ECAP'!$A:$AJ,4,FALSE)</f>
        <v>Etobicoke</v>
      </c>
      <c r="E859" s="47" t="str">
        <f>VLOOKUP($A859,'[3]Master From ECAP'!$A:$AJ,5,FALSE)</f>
        <v>M9R 3T9</v>
      </c>
      <c r="F859" s="47">
        <f>VLOOKUP($A859,'[3]Master From ECAP'!$A:$AJ,6,FALSE)</f>
        <v>1055</v>
      </c>
      <c r="G859" s="47" t="s">
        <v>53</v>
      </c>
      <c r="H859" s="47">
        <f>VLOOKUP($A859,'[3]Master From ECAP'!$A:$AJ,8,FALSE)</f>
        <v>100</v>
      </c>
      <c r="I859" s="47">
        <f>VLOOKUP($A859,'[3]Master From ECAP'!$A:$AJ,9,FALSE)</f>
        <v>0</v>
      </c>
      <c r="J859" s="47">
        <f>VLOOKUP($A859,'[3]Master From ECAP'!$A:$AJ,10,FALSE)</f>
        <v>132832.59530400002</v>
      </c>
      <c r="K859" s="47" t="str">
        <f>VLOOKUP($A859,'[3]Master From ECAP'!$A:$AJ,11,FALSE)</f>
        <v>kWh</v>
      </c>
      <c r="L859" s="47">
        <f>VLOOKUP($A859,'[3]Master From ECAP'!$A:$AJ,12,FALSE)</f>
        <v>12296.268547</v>
      </c>
      <c r="M859" s="47" t="s">
        <v>46</v>
      </c>
      <c r="AF859" s="48">
        <f>VLOOKUP($A859,'[3]Calculated Master'!$A:$P,13,FALSE)</f>
        <v>28672.402208210431</v>
      </c>
      <c r="AG859" s="49">
        <f>IF(F859&gt;0,VLOOKUP($A859,'[3]Calculated Master'!$A:$P,14,FALSE),"")</f>
        <v>248.94953269695117</v>
      </c>
      <c r="AH859" s="49" t="str">
        <f>IF(I859&gt;0,VLOOKUP($A859,'[3]Calculated Master'!$A:$P,15,FALSE),"")</f>
        <v/>
      </c>
      <c r="AI859" s="47" t="str">
        <f>VLOOKUP($A859,'[3]Master From ECAP'!$A:$AJ,35,FALSE)</f>
        <v>WGRP</v>
      </c>
      <c r="AJ859" s="47" t="str">
        <f>VLOOKUP($A859,'[3]Master From ECAP'!$A:$AJ,36,FALSE)</f>
        <v>Outdoor Recreational Facilities</v>
      </c>
    </row>
    <row r="860" spans="1:36" ht="15">
      <c r="A860" s="46" t="s">
        <v>903</v>
      </c>
      <c r="B860" s="47" t="str">
        <f>VLOOKUP(VLOOKUP(A860,'[3]Calculated Master'!A:Z,2,FALSE),'[3]Conversion Factors'!A:C,2,FALSE)</f>
        <v>Other</v>
      </c>
      <c r="C860" s="47" t="str">
        <f>VLOOKUP($A860,'[3]Master From ECAP'!$A:$AJ,3,FALSE)</f>
        <v>22 Arcade Dr</v>
      </c>
      <c r="D860" s="47" t="str">
        <f>VLOOKUP($A860,'[3]Master From ECAP'!$A:$AJ,4,FALSE)</f>
        <v>Scarborough</v>
      </c>
      <c r="E860" s="47" t="str">
        <f>VLOOKUP($A860,'[3]Master From ECAP'!$A:$AJ,5,FALSE)</f>
        <v>M1P 4N7</v>
      </c>
      <c r="F860" s="47">
        <f>VLOOKUP($A860,'[3]Master From ECAP'!$A:$AJ,6,FALSE)</f>
        <v>178691</v>
      </c>
      <c r="G860" s="47" t="s">
        <v>53</v>
      </c>
      <c r="H860" s="47">
        <f>VLOOKUP($A860,'[3]Master From ECAP'!$A:$AJ,8,FALSE)</f>
        <v>100</v>
      </c>
      <c r="I860" s="47">
        <f>VLOOKUP($A860,'[3]Master From ECAP'!$A:$AJ,9,FALSE)</f>
        <v>0</v>
      </c>
      <c r="J860" s="47">
        <f>VLOOKUP($A860,'[3]Master From ECAP'!$A:$AJ,10,FALSE)</f>
        <v>1243.295627</v>
      </c>
      <c r="K860" s="47" t="str">
        <f>VLOOKUP($A860,'[3]Master From ECAP'!$A:$AJ,11,FALSE)</f>
        <v>kWh</v>
      </c>
      <c r="L860" s="47">
        <f>VLOOKUP($A860,'[3]Master From ECAP'!$A:$AJ,12,FALSE)</f>
        <v>9142</v>
      </c>
      <c r="M860" s="47" t="s">
        <v>46</v>
      </c>
      <c r="AF860" s="48">
        <f>VLOOKUP($A860,'[3]Calculated Master'!$A:$P,13,FALSE)</f>
        <v>17416.697805080003</v>
      </c>
      <c r="AG860" s="49">
        <f>IF(F860&gt;0,VLOOKUP($A860,'[3]Calculated Master'!$A:$P,14,FALSE),"")</f>
        <v>0.54705100367588921</v>
      </c>
      <c r="AH860" s="49" t="str">
        <f>IF(I860&gt;0,VLOOKUP($A860,'[3]Calculated Master'!$A:$P,15,FALSE),"")</f>
        <v/>
      </c>
      <c r="AI860" s="47" t="str">
        <f>VLOOKUP($A860,'[3]Master From ECAP'!$A:$AJ,35,FALSE)</f>
        <v>WESTM</v>
      </c>
      <c r="AJ860" s="47" t="str">
        <f>VLOOKUP($A860,'[3]Master From ECAP'!$A:$AJ,36,FALSE)</f>
        <v>Outdoor Recreational Facilities</v>
      </c>
    </row>
    <row r="861" spans="1:36" ht="15">
      <c r="A861" s="46" t="s">
        <v>904</v>
      </c>
      <c r="B861" s="47" t="str">
        <f>VLOOKUP(VLOOKUP(A861,'[3]Calculated Master'!A:Z,2,FALSE),'[3]Conversion Factors'!A:C,2,FALSE)</f>
        <v>Other</v>
      </c>
      <c r="C861" s="47" t="str">
        <f>VLOOKUP($A861,'[3]Master From ECAP'!$A:$AJ,3,FALSE)</f>
        <v>2125 Lawrence Ave W</v>
      </c>
      <c r="D861" s="47" t="str">
        <f>VLOOKUP($A861,'[3]Master From ECAP'!$A:$AJ,4,FALSE)</f>
        <v>Toronto</v>
      </c>
      <c r="E861" s="47" t="str">
        <f>VLOOKUP($A861,'[3]Master From ECAP'!$A:$AJ,5,FALSE)</f>
        <v>M9N 1H7</v>
      </c>
      <c r="F861" s="47">
        <f>VLOOKUP($A861,'[3]Master From ECAP'!$A:$AJ,6,FALSE)</f>
        <v>3250</v>
      </c>
      <c r="G861" s="47" t="s">
        <v>53</v>
      </c>
      <c r="H861" s="47">
        <f>VLOOKUP($A861,'[3]Master From ECAP'!$A:$AJ,8,FALSE)</f>
        <v>100</v>
      </c>
      <c r="I861" s="47">
        <f>VLOOKUP($A861,'[3]Master From ECAP'!$A:$AJ,9,FALSE)</f>
        <v>0</v>
      </c>
      <c r="J861" s="47">
        <f>VLOOKUP($A861,'[3]Master From ECAP'!$A:$AJ,10,FALSE)</f>
        <v>61582.606621000006</v>
      </c>
      <c r="K861" s="47" t="str">
        <f>VLOOKUP($A861,'[3]Master From ECAP'!$A:$AJ,11,FALSE)</f>
        <v>kWh</v>
      </c>
      <c r="L861" s="47">
        <f>VLOOKUP($A861,'[3]Master From ECAP'!$A:$AJ,12,FALSE)</f>
        <v>20986</v>
      </c>
      <c r="M861" s="47" t="s">
        <v>46</v>
      </c>
      <c r="AF861" s="48">
        <f>VLOOKUP($A861,'[3]Calculated Master'!$A:$P,13,FALSE)</f>
        <v>42330.198604839999</v>
      </c>
      <c r="AG861" s="49">
        <f>IF(F861&gt;0,VLOOKUP($A861,'[3]Calculated Master'!$A:$P,14,FALSE),"")</f>
        <v>87.115931216918938</v>
      </c>
      <c r="AH861" s="49" t="str">
        <f>IF(I861&gt;0,VLOOKUP($A861,'[3]Calculated Master'!$A:$P,15,FALSE),"")</f>
        <v/>
      </c>
      <c r="AI861" s="47" t="str">
        <f>VLOOKUP($A861,'[3]Master From ECAP'!$A:$AJ,35,FALSE)</f>
        <v>WTP</v>
      </c>
      <c r="AJ861" s="47" t="str">
        <f>VLOOKUP($A861,'[3]Master From ECAP'!$A:$AJ,36,FALSE)</f>
        <v>Outdoor Recreational Facilities</v>
      </c>
    </row>
    <row r="862" spans="1:36" ht="15">
      <c r="A862" s="46" t="s">
        <v>905</v>
      </c>
      <c r="B862" s="47" t="str">
        <f>VLOOKUP(VLOOKUP(A862,'[3]Calculated Master'!A:Z,2,FALSE),'[3]Conversion Factors'!A:C,2,FALSE)</f>
        <v>Other</v>
      </c>
      <c r="C862" s="47" t="str">
        <f>VLOOKUP($A862,'[3]Master From ECAP'!$A:$AJ,3,FALSE)</f>
        <v>175 The Westway</v>
      </c>
      <c r="D862" s="47" t="str">
        <f>VLOOKUP($A862,'[3]Master From ECAP'!$A:$AJ,4,FALSE)</f>
        <v>Etobicoke</v>
      </c>
      <c r="E862" s="47" t="str">
        <f>VLOOKUP($A862,'[3]Master From ECAP'!$A:$AJ,5,FALSE)</f>
        <v>M9P 2C2</v>
      </c>
      <c r="F862" s="47">
        <f>VLOOKUP($A862,'[3]Master From ECAP'!$A:$AJ,6,FALSE)</f>
        <v>3714</v>
      </c>
      <c r="G862" s="47" t="s">
        <v>53</v>
      </c>
      <c r="H862" s="47">
        <f>VLOOKUP($A862,'[3]Master From ECAP'!$A:$AJ,8,FALSE)</f>
        <v>100</v>
      </c>
      <c r="I862" s="47">
        <f>VLOOKUP($A862,'[3]Master From ECAP'!$A:$AJ,9,FALSE)</f>
        <v>0</v>
      </c>
      <c r="J862" s="47">
        <f>VLOOKUP($A862,'[3]Master From ECAP'!$A:$AJ,10,FALSE)</f>
        <v>164897.870119</v>
      </c>
      <c r="K862" s="47" t="str">
        <f>VLOOKUP($A862,'[3]Master From ECAP'!$A:$AJ,11,FALSE)</f>
        <v>kWh</v>
      </c>
      <c r="L862" s="47">
        <f>VLOOKUP($A862,'[3]Master From ECAP'!$A:$AJ,12,FALSE)</f>
        <v>10156.27853</v>
      </c>
      <c r="M862" s="47" t="s">
        <v>46</v>
      </c>
      <c r="AF862" s="48">
        <f>VLOOKUP($A862,'[3]Calculated Master'!$A:$P,13,FALSE)</f>
        <v>25889.695565415699</v>
      </c>
      <c r="AG862" s="49">
        <f>IF(F862&gt;0,VLOOKUP($A862,'[3]Calculated Master'!$A:$P,14,FALSE),"")</f>
        <v>73.267590229671441</v>
      </c>
      <c r="AH862" s="49" t="str">
        <f>IF(I862&gt;0,VLOOKUP($A862,'[3]Calculated Master'!$A:$P,15,FALSE),"")</f>
        <v/>
      </c>
      <c r="AI862" s="47" t="str">
        <f>VLOOKUP($A862,'[3]Master From ECAP'!$A:$AJ,35,FALSE)</f>
        <v>WESWR</v>
      </c>
      <c r="AJ862" s="47" t="str">
        <f>VLOOKUP($A862,'[3]Master From ECAP'!$A:$AJ,36,FALSE)</f>
        <v>Outdoor Recreational Facilities</v>
      </c>
    </row>
    <row r="863" spans="1:36" ht="15">
      <c r="A863" s="46" t="s">
        <v>906</v>
      </c>
      <c r="B863" s="47" t="str">
        <f>VLOOKUP(VLOOKUP(A863,'[3]Calculated Master'!A:Z,2,FALSE),'[3]Conversion Factors'!A:C,2,FALSE)</f>
        <v>Other</v>
      </c>
      <c r="C863" s="47" t="str">
        <f>VLOOKUP($A863,'[3]Master From ECAP'!$A:$AJ,3,FALSE)</f>
        <v>90 Floyd Ave</v>
      </c>
      <c r="D863" s="47" t="str">
        <f>VLOOKUP($A863,'[3]Master From ECAP'!$A:$AJ,4,FALSE)</f>
        <v>Toronto</v>
      </c>
      <c r="E863" s="47" t="str">
        <f>VLOOKUP($A863,'[3]Master From ECAP'!$A:$AJ,5,FALSE)</f>
        <v>M4K 2E4</v>
      </c>
      <c r="F863" s="47">
        <f>VLOOKUP($A863,'[3]Master From ECAP'!$A:$AJ,6,FALSE)</f>
        <v>12141</v>
      </c>
      <c r="G863" s="47" t="s">
        <v>53</v>
      </c>
      <c r="H863" s="47">
        <f>VLOOKUP($A863,'[3]Master From ECAP'!$A:$AJ,8,FALSE)</f>
        <v>100</v>
      </c>
      <c r="I863" s="47">
        <f>VLOOKUP($A863,'[3]Master From ECAP'!$A:$AJ,9,FALSE)</f>
        <v>0</v>
      </c>
      <c r="J863" s="47">
        <f>VLOOKUP($A863,'[3]Master From ECAP'!$A:$AJ,10,FALSE)</f>
        <v>4395.0631300000005</v>
      </c>
      <c r="K863" s="47" t="str">
        <f>VLOOKUP($A863,'[3]Master From ECAP'!$A:$AJ,11,FALSE)</f>
        <v>kWh</v>
      </c>
      <c r="L863" s="47">
        <f>VLOOKUP($A863,'[3]Master From ECAP'!$A:$AJ,12,FALSE)</f>
        <v>0</v>
      </c>
      <c r="M863" s="47" t="s">
        <v>46</v>
      </c>
      <c r="AF863" s="48">
        <f>VLOOKUP($A863,'[3]Calculated Master'!$A:$P,13,FALSE)</f>
        <v>175.80252520000002</v>
      </c>
      <c r="AG863" s="49">
        <f>IF(F863&gt;0,VLOOKUP($A863,'[3]Calculated Master'!$A:$P,14,FALSE),"")</f>
        <v>0.36200324872440837</v>
      </c>
      <c r="AH863" s="49" t="str">
        <f>IF(I863&gt;0,VLOOKUP($A863,'[3]Calculated Master'!$A:$P,15,FALSE),"")</f>
        <v/>
      </c>
      <c r="AI863" s="47" t="str">
        <f>VLOOKUP($A863,'[3]Master From ECAP'!$A:$AJ,35,FALSE)</f>
        <v>WESTWO</v>
      </c>
      <c r="AJ863" s="47" t="str">
        <f>VLOOKUP($A863,'[3]Master From ECAP'!$A:$AJ,36,FALSE)</f>
        <v>Outdoor Recreational Facilities</v>
      </c>
    </row>
    <row r="864" spans="1:36" ht="15">
      <c r="A864" s="46" t="s">
        <v>907</v>
      </c>
      <c r="B864" s="47" t="str">
        <f>VLOOKUP(VLOOKUP(A864,'[3]Calculated Master'!A:Z,2,FALSE),'[3]Conversion Factors'!A:C,2,FALSE)</f>
        <v>Other</v>
      </c>
      <c r="C864" s="47" t="str">
        <f>VLOOKUP($A864,'[3]Master From ECAP'!$A:$AJ,3,FALSE)</f>
        <v>55 Singleton Rd</v>
      </c>
      <c r="D864" s="47" t="str">
        <f>VLOOKUP($A864,'[3]Master From ECAP'!$A:$AJ,4,FALSE)</f>
        <v>Scarborough</v>
      </c>
      <c r="E864" s="47" t="str">
        <f>VLOOKUP($A864,'[3]Master From ECAP'!$A:$AJ,5,FALSE)</f>
        <v>M1C 2Z1</v>
      </c>
      <c r="F864" s="47">
        <f>VLOOKUP($A864,'[3]Master From ECAP'!$A:$AJ,6,FALSE)</f>
        <v>503912</v>
      </c>
      <c r="G864" s="47" t="s">
        <v>53</v>
      </c>
      <c r="H864" s="47">
        <f>VLOOKUP($A864,'[3]Master From ECAP'!$A:$AJ,8,FALSE)</f>
        <v>100</v>
      </c>
      <c r="I864" s="47">
        <f>VLOOKUP($A864,'[3]Master From ECAP'!$A:$AJ,9,FALSE)</f>
        <v>0</v>
      </c>
      <c r="J864" s="47">
        <f>VLOOKUP($A864,'[3]Master From ECAP'!$A:$AJ,10,FALSE)</f>
        <v>2355.037953</v>
      </c>
      <c r="K864" s="47" t="str">
        <f>VLOOKUP($A864,'[3]Master From ECAP'!$A:$AJ,11,FALSE)</f>
        <v>kWh</v>
      </c>
      <c r="L864" s="47">
        <f>VLOOKUP($A864,'[3]Master From ECAP'!$A:$AJ,12,FALSE)</f>
        <v>0</v>
      </c>
      <c r="M864" s="47" t="s">
        <v>46</v>
      </c>
      <c r="AF864" s="48">
        <f>VLOOKUP($A864,'[3]Calculated Master'!$A:$P,13,FALSE)</f>
        <v>94.201518120000003</v>
      </c>
      <c r="AG864" s="49">
        <f>IF(F864&gt;0,VLOOKUP($A864,'[3]Calculated Master'!$A:$P,14,FALSE),"")</f>
        <v>4.6735298338958734E-3</v>
      </c>
      <c r="AH864" s="49" t="str">
        <f>IF(I864&gt;0,VLOOKUP($A864,'[3]Calculated Master'!$A:$P,15,FALSE),"")</f>
        <v/>
      </c>
      <c r="AI864" s="47" t="str">
        <f>VLOOKUP($A864,'[3]Master From ECAP'!$A:$AJ,35,FALSE)</f>
        <v>55SING</v>
      </c>
      <c r="AJ864" s="47" t="str">
        <f>VLOOKUP($A864,'[3]Master From ECAP'!$A:$AJ,36,FALSE)</f>
        <v>Outdoor Recreational Facilities</v>
      </c>
    </row>
    <row r="865" spans="1:36" ht="15">
      <c r="A865" s="46" t="s">
        <v>908</v>
      </c>
      <c r="B865" s="47" t="str">
        <f>VLOOKUP(VLOOKUP(A865,'[3]Calculated Master'!A:Z,2,FALSE),'[3]Conversion Factors'!A:C,2,FALSE)</f>
        <v>Other</v>
      </c>
      <c r="C865" s="47" t="str">
        <f>VLOOKUP($A865,'[3]Master From ECAP'!$A:$AJ,3,FALSE)</f>
        <v>106 Wigmore Dr</v>
      </c>
      <c r="D865" s="47" t="str">
        <f>VLOOKUP($A865,'[3]Master From ECAP'!$A:$AJ,4,FALSE)</f>
        <v>North York</v>
      </c>
      <c r="E865" s="47" t="str">
        <f>VLOOKUP($A865,'[3]Master From ECAP'!$A:$AJ,5,FALSE)</f>
        <v>M4A 2E8</v>
      </c>
      <c r="F865" s="47">
        <f>VLOOKUP($A865,'[3]Master From ECAP'!$A:$AJ,6,FALSE)</f>
        <v>463859</v>
      </c>
      <c r="G865" s="47" t="s">
        <v>53</v>
      </c>
      <c r="H865" s="47">
        <f>VLOOKUP($A865,'[3]Master From ECAP'!$A:$AJ,8,FALSE)</f>
        <v>100</v>
      </c>
      <c r="I865" s="47">
        <f>VLOOKUP($A865,'[3]Master From ECAP'!$A:$AJ,9,FALSE)</f>
        <v>0</v>
      </c>
      <c r="J865" s="47">
        <f>VLOOKUP($A865,'[3]Master From ECAP'!$A:$AJ,10,FALSE)</f>
        <v>13512.360111</v>
      </c>
      <c r="K865" s="47" t="str">
        <f>VLOOKUP($A865,'[3]Master From ECAP'!$A:$AJ,11,FALSE)</f>
        <v>kWh</v>
      </c>
      <c r="L865" s="47">
        <f>VLOOKUP($A865,'[3]Master From ECAP'!$A:$AJ,12,FALSE)</f>
        <v>0</v>
      </c>
      <c r="M865" s="47" t="s">
        <v>46</v>
      </c>
      <c r="AF865" s="48">
        <f>VLOOKUP($A865,'[3]Calculated Master'!$A:$P,13,FALSE)</f>
        <v>540.49440444000004</v>
      </c>
      <c r="AG865" s="49">
        <f>IF(F865&gt;0,VLOOKUP($A865,'[3]Calculated Master'!$A:$P,14,FALSE),"")</f>
        <v>2.9130439233690544E-2</v>
      </c>
      <c r="AH865" s="49" t="str">
        <f>IF(I865&gt;0,VLOOKUP($A865,'[3]Calculated Master'!$A:$P,15,FALSE),"")</f>
        <v/>
      </c>
      <c r="AI865" s="47" t="str">
        <f>VLOOKUP($A865,'[3]Master From ECAP'!$A:$AJ,35,FALSE)</f>
        <v>WMP</v>
      </c>
      <c r="AJ865" s="47" t="str">
        <f>VLOOKUP($A865,'[3]Master From ECAP'!$A:$AJ,36,FALSE)</f>
        <v>Outdoor Recreational Facilities</v>
      </c>
    </row>
    <row r="866" spans="1:36" ht="15">
      <c r="A866" s="46" t="s">
        <v>909</v>
      </c>
      <c r="B866" s="47" t="str">
        <f>VLOOKUP(VLOOKUP(A866,'[3]Calculated Master'!A:Z,2,FALSE),'[3]Conversion Factors'!A:C,2,FALSE)</f>
        <v>Other</v>
      </c>
      <c r="C866" s="47" t="str">
        <f>VLOOKUP($A866,'[3]Master From ECAP'!$A:$AJ,3,FALSE)</f>
        <v>1120 Leslie St</v>
      </c>
      <c r="D866" s="47" t="str">
        <f>VLOOKUP($A866,'[3]Master From ECAP'!$A:$AJ,4,FALSE)</f>
        <v>North York</v>
      </c>
      <c r="E866" s="47" t="str">
        <f>VLOOKUP($A866,'[3]Master From ECAP'!$A:$AJ,5,FALSE)</f>
        <v>M3C 2J7</v>
      </c>
      <c r="F866" s="47">
        <f>VLOOKUP($A866,'[3]Master From ECAP'!$A:$AJ,6,FALSE)</f>
        <v>4</v>
      </c>
      <c r="G866" s="47" t="s">
        <v>53</v>
      </c>
      <c r="H866" s="47">
        <f>VLOOKUP($A866,'[3]Master From ECAP'!$A:$AJ,8,FALSE)</f>
        <v>100</v>
      </c>
      <c r="I866" s="47">
        <f>VLOOKUP($A866,'[3]Master From ECAP'!$A:$AJ,9,FALSE)</f>
        <v>0</v>
      </c>
      <c r="J866" s="47">
        <f>VLOOKUP($A866,'[3]Master From ECAP'!$A:$AJ,10,FALSE)</f>
        <v>55396.219351000007</v>
      </c>
      <c r="K866" s="47" t="str">
        <f>VLOOKUP($A866,'[3]Master From ECAP'!$A:$AJ,11,FALSE)</f>
        <v>kWh</v>
      </c>
      <c r="L866" s="47">
        <f>VLOOKUP($A866,'[3]Master From ECAP'!$A:$AJ,12,FALSE)</f>
        <v>0</v>
      </c>
      <c r="M866" s="47" t="s">
        <v>46</v>
      </c>
      <c r="AF866" s="48">
        <f>VLOOKUP($A866,'[3]Calculated Master'!$A:$P,13,FALSE)</f>
        <v>2215.8487740400005</v>
      </c>
      <c r="AG866" s="49">
        <f>IF(F866&gt;0,VLOOKUP($A866,'[3]Calculated Master'!$A:$P,14,FALSE),"")</f>
        <v>13849.112542145158</v>
      </c>
      <c r="AH866" s="49" t="str">
        <f>IF(I866&gt;0,VLOOKUP($A866,'[3]Calculated Master'!$A:$P,15,FALSE),"")</f>
        <v/>
      </c>
      <c r="AI866" s="47" t="str">
        <f>VLOOKUP($A866,'[3]Master From ECAP'!$A:$AJ,35,FALSE)</f>
        <v>WCP</v>
      </c>
      <c r="AJ866" s="47" t="str">
        <f>VLOOKUP($A866,'[3]Master From ECAP'!$A:$AJ,36,FALSE)</f>
        <v>Outdoor Recreational Facilities</v>
      </c>
    </row>
    <row r="867" spans="1:36" ht="15">
      <c r="A867" s="46" t="s">
        <v>910</v>
      </c>
      <c r="B867" s="47" t="str">
        <f>VLOOKUP(VLOOKUP(A867,'[3]Calculated Master'!A:Z,2,FALSE),'[3]Conversion Factors'!A:C,2,FALSE)</f>
        <v>Other</v>
      </c>
      <c r="C867" s="47" t="str">
        <f>VLOOKUP($A867,'[3]Master From ECAP'!$A:$AJ,3,FALSE)</f>
        <v>374 Kenneth Ave</v>
      </c>
      <c r="D867" s="47" t="str">
        <f>VLOOKUP($A867,'[3]Master From ECAP'!$A:$AJ,4,FALSE)</f>
        <v>North York</v>
      </c>
      <c r="E867" s="47" t="str">
        <f>VLOOKUP($A867,'[3]Master From ECAP'!$A:$AJ,5,FALSE)</f>
        <v>M2N 4V9</v>
      </c>
      <c r="F867" s="47">
        <f>VLOOKUP($A867,'[3]Master From ECAP'!$A:$AJ,6,FALSE)</f>
        <v>433021</v>
      </c>
      <c r="G867" s="47" t="s">
        <v>53</v>
      </c>
      <c r="H867" s="47">
        <f>VLOOKUP($A867,'[3]Master From ECAP'!$A:$AJ,8,FALSE)</f>
        <v>100</v>
      </c>
      <c r="I867" s="47">
        <f>VLOOKUP($A867,'[3]Master From ECAP'!$A:$AJ,9,FALSE)</f>
        <v>0</v>
      </c>
      <c r="J867" s="47">
        <f>VLOOKUP($A867,'[3]Master From ECAP'!$A:$AJ,10,FALSE)</f>
        <v>5355.4873419999994</v>
      </c>
      <c r="K867" s="47" t="str">
        <f>VLOOKUP($A867,'[3]Master From ECAP'!$A:$AJ,11,FALSE)</f>
        <v>kWh</v>
      </c>
      <c r="L867" s="47">
        <f>VLOOKUP($A867,'[3]Master From ECAP'!$A:$AJ,12,FALSE)</f>
        <v>0</v>
      </c>
      <c r="M867" s="47" t="s">
        <v>46</v>
      </c>
      <c r="AF867" s="48">
        <f>VLOOKUP($A867,'[3]Calculated Master'!$A:$P,13,FALSE)</f>
        <v>214.21949367999997</v>
      </c>
      <c r="AG867" s="49">
        <f>IF(F867&gt;0,VLOOKUP($A867,'[3]Calculated Master'!$A:$P,14,FALSE),"")</f>
        <v>1.2367782755410455E-2</v>
      </c>
      <c r="AH867" s="49" t="str">
        <f>IF(I867&gt;0,VLOOKUP($A867,'[3]Calculated Master'!$A:$P,15,FALSE),"")</f>
        <v/>
      </c>
      <c r="AI867" s="47" t="str">
        <f>VLOOKUP($A867,'[3]Master From ECAP'!$A:$AJ,35,FALSE)</f>
        <v>WILP</v>
      </c>
      <c r="AJ867" s="47" t="str">
        <f>VLOOKUP($A867,'[3]Master From ECAP'!$A:$AJ,36,FALSE)</f>
        <v>Outdoor Recreational Facilities</v>
      </c>
    </row>
    <row r="868" spans="1:36" ht="15">
      <c r="A868" s="46" t="s">
        <v>911</v>
      </c>
      <c r="B868" s="47" t="str">
        <f>VLOOKUP(VLOOKUP(A868,'[3]Calculated Master'!A:Z,2,FALSE),'[3]Conversion Factors'!A:C,2,FALSE)</f>
        <v>Other</v>
      </c>
      <c r="C868" s="47" t="str">
        <f>VLOOKUP($A868,'[3]Master From ECAP'!$A:$AJ,3,FALSE)</f>
        <v>512 Ontario St</v>
      </c>
      <c r="D868" s="47" t="str">
        <f>VLOOKUP($A868,'[3]Master From ECAP'!$A:$AJ,4,FALSE)</f>
        <v>Toronto</v>
      </c>
      <c r="E868" s="47" t="str">
        <f>VLOOKUP($A868,'[3]Master From ECAP'!$A:$AJ,5,FALSE)</f>
        <v>M4X 1M7</v>
      </c>
      <c r="F868" s="47">
        <f>VLOOKUP($A868,'[3]Master From ECAP'!$A:$AJ,6,FALSE)</f>
        <v>1</v>
      </c>
      <c r="G868" s="47" t="s">
        <v>53</v>
      </c>
      <c r="H868" s="47">
        <f>VLOOKUP($A868,'[3]Master From ECAP'!$A:$AJ,8,FALSE)</f>
        <v>100</v>
      </c>
      <c r="I868" s="47">
        <f>VLOOKUP($A868,'[3]Master From ECAP'!$A:$AJ,9,FALSE)</f>
        <v>0</v>
      </c>
      <c r="J868" s="47">
        <f>VLOOKUP($A868,'[3]Master From ECAP'!$A:$AJ,10,FALSE)</f>
        <v>4077.8391369999999</v>
      </c>
      <c r="K868" s="47" t="str">
        <f>VLOOKUP($A868,'[3]Master From ECAP'!$A:$AJ,11,FALSE)</f>
        <v>kWh</v>
      </c>
      <c r="L868" s="47">
        <f>VLOOKUP($A868,'[3]Master From ECAP'!$A:$AJ,12,FALSE)</f>
        <v>0</v>
      </c>
      <c r="M868" s="47" t="s">
        <v>46</v>
      </c>
      <c r="AF868" s="48">
        <f>VLOOKUP($A868,'[3]Calculated Master'!$A:$P,13,FALSE)</f>
        <v>163.11356548000001</v>
      </c>
      <c r="AG868" s="49">
        <f>IF(F868&gt;0,VLOOKUP($A868,'[3]Calculated Master'!$A:$P,14,FALSE),"")</f>
        <v>4077.8561279964038</v>
      </c>
      <c r="AH868" s="49" t="str">
        <f>IF(I868&gt;0,VLOOKUP($A868,'[3]Calculated Master'!$A:$P,15,FALSE),"")</f>
        <v/>
      </c>
      <c r="AI868" s="47" t="str">
        <f>VLOOKUP($A868,'[3]Master From ECAP'!$A:$AJ,35,FALSE)</f>
        <v>WINC</v>
      </c>
      <c r="AJ868" s="47" t="str">
        <f>VLOOKUP($A868,'[3]Master From ECAP'!$A:$AJ,36,FALSE)</f>
        <v>Outdoor Recreational Facilities</v>
      </c>
    </row>
    <row r="869" spans="1:36" ht="15">
      <c r="A869" s="46" t="s">
        <v>912</v>
      </c>
      <c r="B869" s="47" t="str">
        <f>VLOOKUP(VLOOKUP(A869,'[3]Calculated Master'!A:Z,2,FALSE),'[3]Conversion Factors'!A:C,2,FALSE)</f>
        <v>Other</v>
      </c>
      <c r="C869" s="47" t="str">
        <f>VLOOKUP($A869,'[3]Master From ECAP'!$A:$AJ,3,FALSE)</f>
        <v>1700 Pharmacy Ave</v>
      </c>
      <c r="D869" s="47" t="str">
        <f>VLOOKUP($A869,'[3]Master From ECAP'!$A:$AJ,4,FALSE)</f>
        <v>Scarborough</v>
      </c>
      <c r="E869" s="47" t="str">
        <f>VLOOKUP($A869,'[3]Master From ECAP'!$A:$AJ,5,FALSE)</f>
        <v>M1T 1H1</v>
      </c>
      <c r="F869" s="47">
        <f>VLOOKUP($A869,'[3]Master From ECAP'!$A:$AJ,6,FALSE)</f>
        <v>658439</v>
      </c>
      <c r="G869" s="47" t="s">
        <v>53</v>
      </c>
      <c r="H869" s="47">
        <f>VLOOKUP($A869,'[3]Master From ECAP'!$A:$AJ,8,FALSE)</f>
        <v>100</v>
      </c>
      <c r="I869" s="47">
        <f>VLOOKUP($A869,'[3]Master From ECAP'!$A:$AJ,9,FALSE)</f>
        <v>0</v>
      </c>
      <c r="J869" s="47">
        <f>VLOOKUP($A869,'[3]Master From ECAP'!$A:$AJ,10,FALSE)</f>
        <v>46872.220577</v>
      </c>
      <c r="K869" s="47" t="str">
        <f>VLOOKUP($A869,'[3]Master From ECAP'!$A:$AJ,11,FALSE)</f>
        <v>kWh</v>
      </c>
      <c r="L869" s="47">
        <f>VLOOKUP($A869,'[3]Master From ECAP'!$A:$AJ,12,FALSE)</f>
        <v>0</v>
      </c>
      <c r="M869" s="47" t="s">
        <v>46</v>
      </c>
      <c r="AF869" s="48">
        <f>VLOOKUP($A869,'[3]Calculated Master'!$A:$P,13,FALSE)</f>
        <v>1874.8888230800001</v>
      </c>
      <c r="AG869" s="49">
        <f>IF(F869&gt;0,VLOOKUP($A869,'[3]Calculated Master'!$A:$P,14,FALSE),"")</f>
        <v>7.1187180403832512E-2</v>
      </c>
      <c r="AH869" s="49" t="str">
        <f>IF(I869&gt;0,VLOOKUP($A869,'[3]Calculated Master'!$A:$P,15,FALSE),"")</f>
        <v/>
      </c>
      <c r="AI869" s="47" t="str">
        <f>VLOOKUP($A869,'[3]Master From ECAP'!$A:$AJ,35,FALSE)</f>
        <v>WWP</v>
      </c>
      <c r="AJ869" s="47" t="str">
        <f>VLOOKUP($A869,'[3]Master From ECAP'!$A:$AJ,36,FALSE)</f>
        <v>Outdoor Recreational Facilities</v>
      </c>
    </row>
    <row r="870" spans="1:36" ht="15">
      <c r="A870" s="46" t="s">
        <v>913</v>
      </c>
      <c r="B870" s="47" t="str">
        <f>VLOOKUP(VLOOKUP(A870,'[3]Calculated Master'!A:Z,2,FALSE),'[3]Conversion Factors'!A:C,2,FALSE)</f>
        <v>Other</v>
      </c>
      <c r="C870" s="47" t="str">
        <f>VLOOKUP($A870,'[3]Master From ECAP'!$A:$AJ,3,FALSE)</f>
        <v>725 Logan Ave</v>
      </c>
      <c r="D870" s="47" t="str">
        <f>VLOOKUP($A870,'[3]Master From ECAP'!$A:$AJ,4,FALSE)</f>
        <v>Toronto</v>
      </c>
      <c r="E870" s="47" t="str">
        <f>VLOOKUP($A870,'[3]Master From ECAP'!$A:$AJ,5,FALSE)</f>
        <v>M4K 3B9</v>
      </c>
      <c r="F870" s="47">
        <f>VLOOKUP($A870,'[3]Master From ECAP'!$A:$AJ,6,FALSE)</f>
        <v>6835</v>
      </c>
      <c r="G870" s="47" t="s">
        <v>53</v>
      </c>
      <c r="H870" s="47">
        <f>VLOOKUP($A870,'[3]Master From ECAP'!$A:$AJ,8,FALSE)</f>
        <v>100</v>
      </c>
      <c r="I870" s="47">
        <f>VLOOKUP($A870,'[3]Master From ECAP'!$A:$AJ,9,FALSE)</f>
        <v>0</v>
      </c>
      <c r="J870" s="47">
        <f>VLOOKUP($A870,'[3]Master From ECAP'!$A:$AJ,10,FALSE)</f>
        <v>4799.6176770000002</v>
      </c>
      <c r="K870" s="47" t="str">
        <f>VLOOKUP($A870,'[3]Master From ECAP'!$A:$AJ,11,FALSE)</f>
        <v>kWh</v>
      </c>
      <c r="L870" s="47">
        <f>VLOOKUP($A870,'[3]Master From ECAP'!$A:$AJ,12,FALSE)</f>
        <v>14705.671248000001</v>
      </c>
      <c r="M870" s="47" t="s">
        <v>46</v>
      </c>
      <c r="AF870" s="48">
        <f>VLOOKUP($A870,'[3]Calculated Master'!$A:$P,13,FALSE)</f>
        <v>28128.201320193122</v>
      </c>
      <c r="AG870" s="49">
        <f>IF(F870&gt;0,VLOOKUP($A870,'[3]Calculated Master'!$A:$P,14,FALSE),"")</f>
        <v>23.41531865536659</v>
      </c>
      <c r="AH870" s="49" t="str">
        <f>IF(I870&gt;0,VLOOKUP($A870,'[3]Calculated Master'!$A:$P,15,FALSE),"")</f>
        <v/>
      </c>
      <c r="AI870" s="47" t="str">
        <f>VLOOKUP($A870,'[3]Master From ECAP'!$A:$AJ,35,FALSE)</f>
        <v>WITP</v>
      </c>
      <c r="AJ870" s="47" t="str">
        <f>VLOOKUP($A870,'[3]Master From ECAP'!$A:$AJ,36,FALSE)</f>
        <v>Outdoor Recreational Facilities</v>
      </c>
    </row>
    <row r="871" spans="1:36" ht="15">
      <c r="A871" s="46" t="s">
        <v>914</v>
      </c>
      <c r="B871" s="47" t="str">
        <f>VLOOKUP(VLOOKUP(A871,'[3]Calculated Master'!A:Z,2,FALSE),'[3]Conversion Factors'!A:C,2,FALSE)</f>
        <v>Other</v>
      </c>
      <c r="C871" s="47" t="str">
        <f>VLOOKUP($A871,'[3]Master From ECAP'!$A:$AJ,3,FALSE)</f>
        <v>725 Logan Ave</v>
      </c>
      <c r="D871" s="47" t="str">
        <f>VLOOKUP($A871,'[3]Master From ECAP'!$A:$AJ,4,FALSE)</f>
        <v>Toronto</v>
      </c>
      <c r="E871" s="47" t="str">
        <f>VLOOKUP($A871,'[3]Master From ECAP'!$A:$AJ,5,FALSE)</f>
        <v>M4K 3B9</v>
      </c>
      <c r="F871" s="47">
        <f>VLOOKUP($A871,'[3]Master From ECAP'!$A:$AJ,6,FALSE)</f>
        <v>452</v>
      </c>
      <c r="G871" s="47" t="s">
        <v>53</v>
      </c>
      <c r="H871" s="47">
        <f>VLOOKUP($A871,'[3]Master From ECAP'!$A:$AJ,8,FALSE)</f>
        <v>100</v>
      </c>
      <c r="I871" s="47">
        <f>VLOOKUP($A871,'[3]Master From ECAP'!$A:$AJ,9,FALSE)</f>
        <v>0</v>
      </c>
      <c r="J871" s="47">
        <f>VLOOKUP($A871,'[3]Master From ECAP'!$A:$AJ,10,FALSE)</f>
        <v>367234.97801600001</v>
      </c>
      <c r="K871" s="47" t="str">
        <f>VLOOKUP($A871,'[3]Master From ECAP'!$A:$AJ,11,FALSE)</f>
        <v>kWh</v>
      </c>
      <c r="L871" s="47">
        <f>VLOOKUP($A871,'[3]Master From ECAP'!$A:$AJ,12,FALSE)</f>
        <v>0</v>
      </c>
      <c r="M871" s="47" t="s">
        <v>46</v>
      </c>
      <c r="AF871" s="48">
        <f>VLOOKUP($A871,'[3]Calculated Master'!$A:$P,13,FALSE)</f>
        <v>14689.399120640001</v>
      </c>
      <c r="AG871" s="49">
        <f>IF(F871&gt;0,VLOOKUP($A871,'[3]Calculated Master'!$A:$P,14,FALSE),"")</f>
        <v>812.4701508003136</v>
      </c>
      <c r="AH871" s="49" t="str">
        <f>IF(I871&gt;0,VLOOKUP($A871,'[3]Calculated Master'!$A:$P,15,FALSE),"")</f>
        <v/>
      </c>
      <c r="AI871" s="47" t="str">
        <f>VLOOKUP($A871,'[3]Master From ECAP'!$A:$AJ,35,FALSE)</f>
        <v>WPIR</v>
      </c>
      <c r="AJ871" s="47" t="str">
        <f>VLOOKUP($A871,'[3]Master From ECAP'!$A:$AJ,36,FALSE)</f>
        <v>Outdoor Recreational Facilities</v>
      </c>
    </row>
    <row r="872" spans="1:36" ht="15">
      <c r="A872" s="46" t="s">
        <v>915</v>
      </c>
      <c r="B872" s="47" t="str">
        <f>VLOOKUP(VLOOKUP(A872,'[3]Calculated Master'!A:Z,2,FALSE),'[3]Conversion Factors'!A:C,2,FALSE)</f>
        <v>Other</v>
      </c>
      <c r="C872" s="47" t="str">
        <f>VLOOKUP($A872,'[3]Master From ECAP'!$A:$AJ,3,FALSE)</f>
        <v>75 Woburn Ave</v>
      </c>
      <c r="D872" s="47" t="str">
        <f>VLOOKUP($A872,'[3]Master From ECAP'!$A:$AJ,4,FALSE)</f>
        <v>Toronto</v>
      </c>
      <c r="E872" s="47" t="str">
        <f>VLOOKUP($A872,'[3]Master From ECAP'!$A:$AJ,5,FALSE)</f>
        <v>M5M 3J5</v>
      </c>
      <c r="F872" s="47">
        <f>VLOOKUP($A872,'[3]Master From ECAP'!$A:$AJ,6,FALSE)</f>
        <v>39880</v>
      </c>
      <c r="G872" s="47" t="s">
        <v>53</v>
      </c>
      <c r="H872" s="47">
        <f>VLOOKUP($A872,'[3]Master From ECAP'!$A:$AJ,8,FALSE)</f>
        <v>100</v>
      </c>
      <c r="I872" s="47">
        <f>VLOOKUP($A872,'[3]Master From ECAP'!$A:$AJ,9,FALSE)</f>
        <v>0</v>
      </c>
      <c r="J872" s="47">
        <f>VLOOKUP($A872,'[3]Master From ECAP'!$A:$AJ,10,FALSE)</f>
        <v>12433.537713</v>
      </c>
      <c r="K872" s="47" t="str">
        <f>VLOOKUP($A872,'[3]Master From ECAP'!$A:$AJ,11,FALSE)</f>
        <v>kWh</v>
      </c>
      <c r="L872" s="47">
        <f>VLOOKUP($A872,'[3]Master From ECAP'!$A:$AJ,12,FALSE)</f>
        <v>0</v>
      </c>
      <c r="M872" s="47" t="s">
        <v>46</v>
      </c>
      <c r="AF872" s="48">
        <f>VLOOKUP($A872,'[3]Calculated Master'!$A:$P,13,FALSE)</f>
        <v>497.34150851999999</v>
      </c>
      <c r="AG872" s="49">
        <f>IF(F872&gt;0,VLOOKUP($A872,'[3]Calculated Master'!$A:$P,14,FALSE),"")</f>
        <v>0.31177506317470255</v>
      </c>
      <c r="AH872" s="49" t="str">
        <f>IF(I872&gt;0,VLOOKUP($A872,'[3]Calculated Master'!$A:$P,15,FALSE),"")</f>
        <v/>
      </c>
      <c r="AI872" s="47" t="str">
        <f>VLOOKUP($A872,'[3]Master From ECAP'!$A:$AJ,35,FALSE)</f>
        <v>WBPG</v>
      </c>
      <c r="AJ872" s="47" t="str">
        <f>VLOOKUP($A872,'[3]Master From ECAP'!$A:$AJ,36,FALSE)</f>
        <v>Outdoor Recreational Facilities</v>
      </c>
    </row>
    <row r="873" spans="1:36" ht="15">
      <c r="A873" s="46" t="s">
        <v>916</v>
      </c>
      <c r="B873" s="47" t="str">
        <f>VLOOKUP(VLOOKUP(A873,'[3]Calculated Master'!A:Z,2,FALSE),'[3]Conversion Factors'!A:C,2,FALSE)</f>
        <v>Other</v>
      </c>
      <c r="C873" s="47" t="str">
        <f>VLOOKUP($A873,'[3]Master From ECAP'!$A:$AJ,3,FALSE)</f>
        <v>50 Dormington Dr</v>
      </c>
      <c r="D873" s="47" t="str">
        <f>VLOOKUP($A873,'[3]Master From ECAP'!$A:$AJ,4,FALSE)</f>
        <v>Scarborough</v>
      </c>
      <c r="E873" s="47" t="str">
        <f>VLOOKUP($A873,'[3]Master From ECAP'!$A:$AJ,5,FALSE)</f>
        <v>M1G 3N2</v>
      </c>
      <c r="F873" s="47">
        <f>VLOOKUP($A873,'[3]Master From ECAP'!$A:$AJ,6,FALSE)</f>
        <v>216107</v>
      </c>
      <c r="G873" s="47" t="s">
        <v>53</v>
      </c>
      <c r="H873" s="47">
        <f>VLOOKUP($A873,'[3]Master From ECAP'!$A:$AJ,8,FALSE)</f>
        <v>100</v>
      </c>
      <c r="I873" s="47">
        <f>VLOOKUP($A873,'[3]Master From ECAP'!$A:$AJ,9,FALSE)</f>
        <v>0</v>
      </c>
      <c r="J873" s="47">
        <f>VLOOKUP($A873,'[3]Master From ECAP'!$A:$AJ,10,FALSE)</f>
        <v>337.35457199999996</v>
      </c>
      <c r="K873" s="47" t="str">
        <f>VLOOKUP($A873,'[3]Master From ECAP'!$A:$AJ,11,FALSE)</f>
        <v>kWh</v>
      </c>
      <c r="L873" s="47">
        <f>VLOOKUP($A873,'[3]Master From ECAP'!$A:$AJ,12,FALSE)</f>
        <v>0</v>
      </c>
      <c r="M873" s="47" t="s">
        <v>46</v>
      </c>
      <c r="AF873" s="48">
        <f>VLOOKUP($A873,'[3]Calculated Master'!$A:$P,13,FALSE)</f>
        <v>13.494182879999999</v>
      </c>
      <c r="AG873" s="49">
        <f>IF(F873&gt;0,VLOOKUP($A873,'[3]Calculated Master'!$A:$P,14,FALSE),"")</f>
        <v>1.5610599269993567E-3</v>
      </c>
      <c r="AH873" s="49" t="str">
        <f>IF(I873&gt;0,VLOOKUP($A873,'[3]Calculated Master'!$A:$P,15,FALSE),"")</f>
        <v/>
      </c>
      <c r="AI873" s="47" t="str">
        <f>VLOOKUP($A873,'[3]Master From ECAP'!$A:$AJ,35,FALSE)</f>
        <v>WBP</v>
      </c>
      <c r="AJ873" s="47" t="str">
        <f>VLOOKUP($A873,'[3]Master From ECAP'!$A:$AJ,36,FALSE)</f>
        <v>Outdoor Recreational Facilities</v>
      </c>
    </row>
    <row r="874" spans="1:36" ht="15">
      <c r="A874" s="46" t="s">
        <v>917</v>
      </c>
      <c r="B874" s="47" t="str">
        <f>VLOOKUP(VLOOKUP(A874,'[3]Calculated Master'!A:Z,2,FALSE),'[3]Conversion Factors'!A:C,2,FALSE)</f>
        <v>Other</v>
      </c>
      <c r="C874" s="47" t="str">
        <f>VLOOKUP($A874,'[3]Master From ECAP'!$A:$AJ,3,FALSE)</f>
        <v>1675 Lake Shore Blvd E</v>
      </c>
      <c r="D874" s="47" t="str">
        <f>VLOOKUP($A874,'[3]Master From ECAP'!$A:$AJ,4,FALSE)</f>
        <v>Toronto</v>
      </c>
      <c r="E874" s="47" t="str">
        <f>VLOOKUP($A874,'[3]Master From ECAP'!$A:$AJ,5,FALSE)</f>
        <v>M4L 3W6</v>
      </c>
      <c r="F874" s="47">
        <f>VLOOKUP($A874,'[3]Master From ECAP'!$A:$AJ,6,FALSE)</f>
        <v>7535</v>
      </c>
      <c r="G874" s="47" t="s">
        <v>53</v>
      </c>
      <c r="H874" s="47">
        <f>VLOOKUP($A874,'[3]Master From ECAP'!$A:$AJ,8,FALSE)</f>
        <v>100</v>
      </c>
      <c r="I874" s="47">
        <f>VLOOKUP($A874,'[3]Master From ECAP'!$A:$AJ,9,FALSE)</f>
        <v>0</v>
      </c>
      <c r="J874" s="47">
        <f>VLOOKUP($A874,'[3]Master From ECAP'!$A:$AJ,10,FALSE)</f>
        <v>23804.075063</v>
      </c>
      <c r="K874" s="47" t="str">
        <f>VLOOKUP($A874,'[3]Master From ECAP'!$A:$AJ,11,FALSE)</f>
        <v>kWh</v>
      </c>
      <c r="L874" s="47">
        <f>VLOOKUP($A874,'[3]Master From ECAP'!$A:$AJ,12,FALSE)</f>
        <v>0</v>
      </c>
      <c r="M874" s="47" t="s">
        <v>46</v>
      </c>
      <c r="AF874" s="48">
        <f>VLOOKUP($A874,'[3]Calculated Master'!$A:$P,13,FALSE)</f>
        <v>952.16300252000008</v>
      </c>
      <c r="AG874" s="49">
        <f>IF(F874&gt;0,VLOOKUP($A874,'[3]Calculated Master'!$A:$P,14,FALSE),"")</f>
        <v>3.1591472125608622</v>
      </c>
      <c r="AH874" s="49" t="str">
        <f>IF(I874&gt;0,VLOOKUP($A874,'[3]Calculated Master'!$A:$P,15,FALSE),"")</f>
        <v/>
      </c>
      <c r="AI874" s="47" t="str">
        <f>VLOOKUP($A874,'[3]Master From ECAP'!$A:$AJ,35,FALSE)</f>
        <v>WBBP</v>
      </c>
      <c r="AJ874" s="47" t="str">
        <f>VLOOKUP($A874,'[3]Master From ECAP'!$A:$AJ,36,FALSE)</f>
        <v>Outdoor Recreational Facilities</v>
      </c>
    </row>
    <row r="875" spans="1:36" ht="15">
      <c r="A875" s="46" t="s">
        <v>918</v>
      </c>
      <c r="B875" s="47" t="str">
        <f>VLOOKUP(VLOOKUP(A875,'[3]Calculated Master'!A:Z,2,FALSE),'[3]Conversion Factors'!A:C,2,FALSE)</f>
        <v>Other</v>
      </c>
      <c r="C875" s="47" t="str">
        <f>VLOOKUP($A875,'[3]Master From ECAP'!$A:$AJ,3,FALSE)</f>
        <v>1695 Queen St E</v>
      </c>
      <c r="D875" s="47" t="str">
        <f>VLOOKUP($A875,'[3]Master From ECAP'!$A:$AJ,4,FALSE)</f>
        <v>Toronto</v>
      </c>
      <c r="E875" s="47" t="str">
        <f>VLOOKUP($A875,'[3]Master From ECAP'!$A:$AJ,5,FALSE)</f>
        <v>M4L 1G5</v>
      </c>
      <c r="F875" s="47">
        <f>VLOOKUP($A875,'[3]Master From ECAP'!$A:$AJ,6,FALSE)</f>
        <v>1280636</v>
      </c>
      <c r="G875" s="47" t="s">
        <v>53</v>
      </c>
      <c r="H875" s="47">
        <f>VLOOKUP($A875,'[3]Master From ECAP'!$A:$AJ,8,FALSE)</f>
        <v>100</v>
      </c>
      <c r="I875" s="47">
        <f>VLOOKUP($A875,'[3]Master From ECAP'!$A:$AJ,9,FALSE)</f>
        <v>0</v>
      </c>
      <c r="J875" s="47">
        <f>VLOOKUP($A875,'[3]Master From ECAP'!$A:$AJ,10,FALSE)</f>
        <v>161670.50324999998</v>
      </c>
      <c r="K875" s="47" t="str">
        <f>VLOOKUP($A875,'[3]Master From ECAP'!$A:$AJ,11,FALSE)</f>
        <v>kWh</v>
      </c>
      <c r="L875" s="47">
        <f>VLOOKUP($A875,'[3]Master From ECAP'!$A:$AJ,12,FALSE)</f>
        <v>0</v>
      </c>
      <c r="M875" s="47" t="s">
        <v>46</v>
      </c>
      <c r="AF875" s="48">
        <f>VLOOKUP($A875,'[3]Calculated Master'!$A:$P,13,FALSE)</f>
        <v>6466.8201299999992</v>
      </c>
      <c r="AG875" s="49">
        <f>IF(F875&gt;0,VLOOKUP($A875,'[3]Calculated Master'!$A:$P,14,FALSE),"")</f>
        <v>0.12624288000422981</v>
      </c>
      <c r="AH875" s="49" t="str">
        <f>IF(I875&gt;0,VLOOKUP($A875,'[3]Calculated Master'!$A:$P,15,FALSE),"")</f>
        <v/>
      </c>
      <c r="AI875" s="47" t="str">
        <f>VLOOKUP($A875,'[3]Master From ECAP'!$A:$AJ,35,FALSE)</f>
        <v>1695QU</v>
      </c>
      <c r="AJ875" s="47" t="str">
        <f>VLOOKUP($A875,'[3]Master From ECAP'!$A:$AJ,36,FALSE)</f>
        <v>Outdoor Recreational Facilities</v>
      </c>
    </row>
    <row r="876" spans="1:36" ht="15">
      <c r="A876" s="46" t="s">
        <v>919</v>
      </c>
      <c r="B876" s="47" t="str">
        <f>VLOOKUP(VLOOKUP(A876,'[3]Calculated Master'!A:Z,2,FALSE),'[3]Conversion Factors'!A:C,2,FALSE)</f>
        <v>Other</v>
      </c>
      <c r="C876" s="47" t="str">
        <f>VLOOKUP($A876,'[3]Master From ECAP'!$A:$AJ,3,FALSE)</f>
        <v>5 Mill St</v>
      </c>
      <c r="D876" s="47" t="str">
        <f>VLOOKUP($A876,'[3]Master From ECAP'!$A:$AJ,4,FALSE)</f>
        <v>Toronto</v>
      </c>
      <c r="E876" s="47" t="str">
        <f>VLOOKUP($A876,'[3]Master From ECAP'!$A:$AJ,5,FALSE)</f>
        <v>M5A 3R6</v>
      </c>
      <c r="F876" s="47">
        <f>VLOOKUP($A876,'[3]Master From ECAP'!$A:$AJ,6,FALSE)</f>
        <v>477702</v>
      </c>
      <c r="G876" s="47" t="s">
        <v>53</v>
      </c>
      <c r="H876" s="47">
        <f>VLOOKUP($A876,'[3]Master From ECAP'!$A:$AJ,8,FALSE)</f>
        <v>100</v>
      </c>
      <c r="I876" s="47">
        <f>VLOOKUP($A876,'[3]Master From ECAP'!$A:$AJ,9,FALSE)</f>
        <v>0</v>
      </c>
      <c r="J876" s="47">
        <f>VLOOKUP($A876,'[3]Master From ECAP'!$A:$AJ,10,FALSE)</f>
        <v>44095.009435</v>
      </c>
      <c r="K876" s="47" t="str">
        <f>VLOOKUP($A876,'[3]Master From ECAP'!$A:$AJ,11,FALSE)</f>
        <v>kWh</v>
      </c>
      <c r="L876" s="47">
        <f>VLOOKUP($A876,'[3]Master From ECAP'!$A:$AJ,12,FALSE)</f>
        <v>0</v>
      </c>
      <c r="M876" s="47" t="s">
        <v>46</v>
      </c>
      <c r="AF876" s="48">
        <f>VLOOKUP($A876,'[3]Calculated Master'!$A:$P,13,FALSE)</f>
        <v>1763.8003774000001</v>
      </c>
      <c r="AG876" s="49">
        <f>IF(F876&gt;0,VLOOKUP($A876,'[3]Calculated Master'!$A:$P,14,FALSE),"")</f>
        <v>9.2306905066769612E-2</v>
      </c>
      <c r="AH876" s="49" t="str">
        <f>IF(I876&gt;0,VLOOKUP($A876,'[3]Calculated Master'!$A:$P,15,FALSE),"")</f>
        <v/>
      </c>
      <c r="AI876" s="47" t="str">
        <f>VLOOKUP($A876,'[3]Master From ECAP'!$A:$AJ,35,FALSE)</f>
        <v>YMVP</v>
      </c>
      <c r="AJ876" s="47" t="str">
        <f>VLOOKUP($A876,'[3]Master From ECAP'!$A:$AJ,36,FALSE)</f>
        <v>Outdoor Recreational Facilities</v>
      </c>
    </row>
    <row r="877" spans="1:36" ht="15">
      <c r="A877" s="46" t="s">
        <v>920</v>
      </c>
      <c r="B877" s="47" t="str">
        <f>VLOOKUP(VLOOKUP(A877,'[3]Calculated Master'!A:Z,2,FALSE),'[3]Conversion Factors'!A:C,2,FALSE)</f>
        <v>Other</v>
      </c>
      <c r="C877" s="47" t="str">
        <f>VLOOKUP($A877,'[3]Master From ECAP'!$A:$AJ,3,FALSE)</f>
        <v>50 Hedge End Rd.</v>
      </c>
      <c r="D877" s="47" t="str">
        <f>VLOOKUP($A877,'[3]Master From ECAP'!$A:$AJ,4,FALSE)</f>
        <v>Scarborough</v>
      </c>
      <c r="E877" s="47" t="str">
        <f>VLOOKUP($A877,'[3]Master From ECAP'!$A:$AJ,5,FALSE)</f>
        <v>M1B 5Z4</v>
      </c>
      <c r="F877" s="47">
        <f>VLOOKUP($A877,'[3]Master From ECAP'!$A:$AJ,6,FALSE)</f>
        <v>1</v>
      </c>
      <c r="G877" s="47" t="s">
        <v>53</v>
      </c>
      <c r="H877" s="47">
        <f>VLOOKUP($A877,'[3]Master From ECAP'!$A:$AJ,8,FALSE)</f>
        <v>100</v>
      </c>
      <c r="I877" s="47">
        <f>VLOOKUP($A877,'[3]Master From ECAP'!$A:$AJ,9,FALSE)</f>
        <v>0</v>
      </c>
      <c r="J877" s="47">
        <f>VLOOKUP($A877,'[3]Master From ECAP'!$A:$AJ,10,FALSE)</f>
        <v>2652.273733</v>
      </c>
      <c r="K877" s="47" t="str">
        <f>VLOOKUP($A877,'[3]Master From ECAP'!$A:$AJ,11,FALSE)</f>
        <v>kWh</v>
      </c>
      <c r="L877" s="47">
        <f>VLOOKUP($A877,'[3]Master From ECAP'!$A:$AJ,12,FALSE)</f>
        <v>0</v>
      </c>
      <c r="M877" s="47" t="s">
        <v>46</v>
      </c>
      <c r="AF877" s="48">
        <f>VLOOKUP($A877,'[3]Calculated Master'!$A:$P,13,FALSE)</f>
        <v>106.09094932000001</v>
      </c>
      <c r="AG877" s="49">
        <f>IF(F877&gt;0,VLOOKUP($A877,'[3]Calculated Master'!$A:$P,14,FALSE),"")</f>
        <v>2652.2847841405542</v>
      </c>
      <c r="AH877" s="49" t="str">
        <f>IF(I877&gt;0,VLOOKUP($A877,'[3]Calculated Master'!$A:$P,15,FALSE),"")</f>
        <v/>
      </c>
      <c r="AI877" s="47" t="str">
        <f>VLOOKUP($A877,'[3]Master From ECAP'!$A:$AJ,35,FALSE)</f>
        <v>ZOOVIE</v>
      </c>
      <c r="AJ877" s="47" t="str">
        <f>VLOOKUP($A877,'[3]Master From ECAP'!$A:$AJ,36,FALSE)</f>
        <v>Outdoor Recreational Facilities</v>
      </c>
    </row>
    <row r="878" spans="1:36" ht="15">
      <c r="A878" s="46" t="s">
        <v>921</v>
      </c>
      <c r="B878" s="47" t="str">
        <f>VLOOKUP(VLOOKUP(A878,'[3]Calculated Master'!A:Z,2,FALSE),'[3]Conversion Factors'!A:C,2,FALSE)</f>
        <v>Parking garages</v>
      </c>
      <c r="C878" s="47" t="str">
        <f>VLOOKUP($A878,'[3]Master From ECAP'!$A:$AJ,3,FALSE)</f>
        <v>1 Berkeley St</v>
      </c>
      <c r="D878" s="47" t="str">
        <f>VLOOKUP($A878,'[3]Master From ECAP'!$A:$AJ,4,FALSE)</f>
        <v>Toronto</v>
      </c>
      <c r="E878" s="47" t="str">
        <f>VLOOKUP($A878,'[3]Master From ECAP'!$A:$AJ,5,FALSE)</f>
        <v>M5A 2W9</v>
      </c>
      <c r="F878" s="47">
        <f>VLOOKUP($A878,'[3]Master From ECAP'!$A:$AJ,6,FALSE)</f>
        <v>120</v>
      </c>
      <c r="G878" s="47" t="s">
        <v>53</v>
      </c>
      <c r="H878" s="47">
        <f>VLOOKUP($A878,'[3]Master From ECAP'!$A:$AJ,8,FALSE)</f>
        <v>168</v>
      </c>
      <c r="I878" s="47">
        <f>VLOOKUP($A878,'[3]Master From ECAP'!$A:$AJ,9,FALSE)</f>
        <v>0</v>
      </c>
      <c r="J878" s="47">
        <f>VLOOKUP($A878,'[3]Master From ECAP'!$A:$AJ,10,FALSE)</f>
        <v>7528.8260300000002</v>
      </c>
      <c r="K878" s="47" t="str">
        <f>VLOOKUP($A878,'[3]Master From ECAP'!$A:$AJ,11,FALSE)</f>
        <v>kWh</v>
      </c>
      <c r="L878" s="47">
        <f>VLOOKUP($A878,'[3]Master From ECAP'!$A:$AJ,12,FALSE)</f>
        <v>0</v>
      </c>
      <c r="M878" s="47" t="s">
        <v>46</v>
      </c>
      <c r="AF878" s="48">
        <f>VLOOKUP($A878,'[3]Calculated Master'!$A:$P,13,FALSE)</f>
        <v>301.15304120000002</v>
      </c>
      <c r="AG878" s="49">
        <f>IF(F878&gt;0,VLOOKUP($A878,'[3]Calculated Master'!$A:$P,14,FALSE),"")</f>
        <v>62.740478334237153</v>
      </c>
      <c r="AH878" s="49" t="str">
        <f>IF(I878&gt;0,VLOOKUP($A878,'[3]Calculated Master'!$A:$P,15,FALSE),"")</f>
        <v/>
      </c>
      <c r="AI878" s="47" t="str">
        <f>VLOOKUP($A878,'[3]Master From ECAP'!$A:$AJ,35,FALSE)</f>
        <v>1BERKELEYST</v>
      </c>
      <c r="AJ878" s="47" t="str">
        <f>VLOOKUP($A878,'[3]Master From ECAP'!$A:$AJ,36,FALSE)</f>
        <v>Parking Lots and Garages</v>
      </c>
    </row>
    <row r="879" spans="1:36" ht="15">
      <c r="A879" s="46" t="s">
        <v>922</v>
      </c>
      <c r="B879" s="47" t="str">
        <f>VLOOKUP(VLOOKUP(A879,'[3]Calculated Master'!A:Z,2,FALSE),'[3]Conversion Factors'!A:C,2,FALSE)</f>
        <v>Parking garages</v>
      </c>
      <c r="C879" s="47" t="str">
        <f>VLOOKUP($A879,'[3]Master From ECAP'!$A:$AJ,3,FALSE)</f>
        <v>1 Norton Ave</v>
      </c>
      <c r="D879" s="47" t="str">
        <f>VLOOKUP($A879,'[3]Master From ECAP'!$A:$AJ,4,FALSE)</f>
        <v>Toronto</v>
      </c>
      <c r="E879" s="47" t="str">
        <f>VLOOKUP($A879,'[3]Master From ECAP'!$A:$AJ,5,FALSE)</f>
        <v>M6E 1E1</v>
      </c>
      <c r="F879" s="47">
        <f>VLOOKUP($A879,'[3]Master From ECAP'!$A:$AJ,6,FALSE)</f>
        <v>16996</v>
      </c>
      <c r="G879" s="47" t="s">
        <v>53</v>
      </c>
      <c r="H879" s="47">
        <f>VLOOKUP($A879,'[3]Master From ECAP'!$A:$AJ,8,FALSE)</f>
        <v>168</v>
      </c>
      <c r="I879" s="47">
        <f>VLOOKUP($A879,'[3]Master From ECAP'!$A:$AJ,9,FALSE)</f>
        <v>0</v>
      </c>
      <c r="J879" s="47">
        <f>VLOOKUP($A879,'[3]Master From ECAP'!$A:$AJ,10,FALSE)</f>
        <v>11262.171375</v>
      </c>
      <c r="K879" s="47" t="str">
        <f>VLOOKUP($A879,'[3]Master From ECAP'!$A:$AJ,11,FALSE)</f>
        <v>kWh</v>
      </c>
      <c r="L879" s="47">
        <f>VLOOKUP($A879,'[3]Master From ECAP'!$A:$AJ,12,FALSE)</f>
        <v>0</v>
      </c>
      <c r="M879" s="47" t="s">
        <v>46</v>
      </c>
      <c r="AF879" s="48">
        <f>VLOOKUP($A879,'[3]Calculated Master'!$A:$P,13,FALSE)</f>
        <v>450.48685499999999</v>
      </c>
      <c r="AG879" s="49">
        <f>IF(F879&gt;0,VLOOKUP($A879,'[3]Calculated Master'!$A:$P,14,FALSE),"")</f>
        <v>0.6626393445936728</v>
      </c>
      <c r="AH879" s="49" t="str">
        <f>IF(I879&gt;0,VLOOKUP($A879,'[3]Calculated Master'!$A:$P,15,FALSE),"")</f>
        <v/>
      </c>
      <c r="AI879" s="47" t="str">
        <f>VLOOKUP($A879,'[3]Master From ECAP'!$A:$AJ,35,FALSE)</f>
        <v>1NORTO</v>
      </c>
      <c r="AJ879" s="47" t="str">
        <f>VLOOKUP($A879,'[3]Master From ECAP'!$A:$AJ,36,FALSE)</f>
        <v>Parking Lots and Garages</v>
      </c>
    </row>
    <row r="880" spans="1:36" ht="15">
      <c r="A880" s="46" t="s">
        <v>923</v>
      </c>
      <c r="B880" s="47" t="str">
        <f>VLOOKUP(VLOOKUP(A880,'[3]Calculated Master'!A:Z,2,FALSE),'[3]Conversion Factors'!A:C,2,FALSE)</f>
        <v>Parking garages</v>
      </c>
      <c r="C880" s="47" t="str">
        <f>VLOOKUP($A880,'[3]Master From ECAP'!$A:$AJ,3,FALSE)</f>
        <v>10 Arundel Ave</v>
      </c>
      <c r="D880" s="47" t="str">
        <f>VLOOKUP($A880,'[3]Master From ECAP'!$A:$AJ,4,FALSE)</f>
        <v>Toronto</v>
      </c>
      <c r="E880" s="47" t="str">
        <f>VLOOKUP($A880,'[3]Master From ECAP'!$A:$AJ,5,FALSE)</f>
        <v>M4K 1P3</v>
      </c>
      <c r="F880" s="47">
        <f>VLOOKUP($A880,'[3]Master From ECAP'!$A:$AJ,6,FALSE)</f>
        <v>11496</v>
      </c>
      <c r="G880" s="47" t="s">
        <v>53</v>
      </c>
      <c r="H880" s="47">
        <f>VLOOKUP($A880,'[3]Master From ECAP'!$A:$AJ,8,FALSE)</f>
        <v>168</v>
      </c>
      <c r="I880" s="47">
        <f>VLOOKUP($A880,'[3]Master From ECAP'!$A:$AJ,9,FALSE)</f>
        <v>0</v>
      </c>
      <c r="J880" s="47">
        <f>VLOOKUP($A880,'[3]Master From ECAP'!$A:$AJ,10,FALSE)</f>
        <v>6681.0578740000001</v>
      </c>
      <c r="K880" s="47" t="str">
        <f>VLOOKUP($A880,'[3]Master From ECAP'!$A:$AJ,11,FALSE)</f>
        <v>kWh</v>
      </c>
      <c r="L880" s="47">
        <f>VLOOKUP($A880,'[3]Master From ECAP'!$A:$AJ,12,FALSE)</f>
        <v>0</v>
      </c>
      <c r="M880" s="47" t="s">
        <v>46</v>
      </c>
      <c r="AF880" s="48">
        <f>VLOOKUP($A880,'[3]Calculated Master'!$A:$P,13,FALSE)</f>
        <v>267.24231495999999</v>
      </c>
      <c r="AG880" s="49">
        <f>IF(F880&gt;0,VLOOKUP($A880,'[3]Calculated Master'!$A:$P,14,FALSE),"")</f>
        <v>0.58116611967128928</v>
      </c>
      <c r="AH880" s="49" t="str">
        <f>IF(I880&gt;0,VLOOKUP($A880,'[3]Calculated Master'!$A:$P,15,FALSE),"")</f>
        <v/>
      </c>
      <c r="AI880" s="47" t="str">
        <f>VLOOKUP($A880,'[3]Master From ECAP'!$A:$AJ,35,FALSE)</f>
        <v>10ARUN</v>
      </c>
      <c r="AJ880" s="47" t="str">
        <f>VLOOKUP($A880,'[3]Master From ECAP'!$A:$AJ,36,FALSE)</f>
        <v>Parking Lots and Garages</v>
      </c>
    </row>
    <row r="881" spans="1:36" ht="15">
      <c r="A881" s="46" t="s">
        <v>924</v>
      </c>
      <c r="B881" s="47" t="str">
        <f>VLOOKUP(VLOOKUP(A881,'[3]Calculated Master'!A:Z,2,FALSE),'[3]Conversion Factors'!A:C,2,FALSE)</f>
        <v>Parking garages</v>
      </c>
      <c r="C881" s="47" t="str">
        <f>VLOOKUP($A881,'[3]Master From ECAP'!$A:$AJ,3,FALSE)</f>
        <v>10 Delisle Ave</v>
      </c>
      <c r="D881" s="47" t="str">
        <f>VLOOKUP($A881,'[3]Master From ECAP'!$A:$AJ,4,FALSE)</f>
        <v>Toronto</v>
      </c>
      <c r="E881" s="47" t="str">
        <f>VLOOKUP($A881,'[3]Master From ECAP'!$A:$AJ,5,FALSE)</f>
        <v>M4V 3C6</v>
      </c>
      <c r="F881" s="47">
        <f>VLOOKUP($A881,'[3]Master From ECAP'!$A:$AJ,6,FALSE)</f>
        <v>238</v>
      </c>
      <c r="G881" s="47" t="s">
        <v>53</v>
      </c>
      <c r="H881" s="47">
        <f>VLOOKUP($A881,'[3]Master From ECAP'!$A:$AJ,8,FALSE)</f>
        <v>168</v>
      </c>
      <c r="I881" s="47">
        <f>VLOOKUP($A881,'[3]Master From ECAP'!$A:$AJ,9,FALSE)</f>
        <v>0</v>
      </c>
      <c r="J881" s="47">
        <f>VLOOKUP($A881,'[3]Master From ECAP'!$A:$AJ,10,FALSE)</f>
        <v>379281.597748</v>
      </c>
      <c r="K881" s="47" t="str">
        <f>VLOOKUP($A881,'[3]Master From ECAP'!$A:$AJ,11,FALSE)</f>
        <v>kWh</v>
      </c>
      <c r="L881" s="47">
        <f>VLOOKUP($A881,'[3]Master From ECAP'!$A:$AJ,12,FALSE)</f>
        <v>0</v>
      </c>
      <c r="M881" s="47" t="s">
        <v>46</v>
      </c>
      <c r="AF881" s="48">
        <f>VLOOKUP($A881,'[3]Calculated Master'!$A:$P,13,FALSE)</f>
        <v>15171.263909920001</v>
      </c>
      <c r="AG881" s="49">
        <f>IF(F881&gt;0,VLOOKUP($A881,'[3]Calculated Master'!$A:$P,14,FALSE),"")</f>
        <v>1593.6267986890361</v>
      </c>
      <c r="AH881" s="49" t="str">
        <f>IF(I881&gt;0,VLOOKUP($A881,'[3]Calculated Master'!$A:$P,15,FALSE),"")</f>
        <v/>
      </c>
      <c r="AI881" s="47" t="str">
        <f>VLOOKUP($A881,'[3]Master From ECAP'!$A:$AJ,35,FALSE)</f>
        <v>10DA</v>
      </c>
      <c r="AJ881" s="47" t="str">
        <f>VLOOKUP($A881,'[3]Master From ECAP'!$A:$AJ,36,FALSE)</f>
        <v>Parking Lots and Garages</v>
      </c>
    </row>
    <row r="882" spans="1:36" ht="15">
      <c r="A882" s="46" t="s">
        <v>925</v>
      </c>
      <c r="B882" s="47" t="str">
        <f>VLOOKUP(VLOOKUP(A882,'[3]Calculated Master'!A:Z,2,FALSE),'[3]Conversion Factors'!A:C,2,FALSE)</f>
        <v>Parking garages</v>
      </c>
      <c r="C882" s="47" t="str">
        <f>VLOOKUP($A882,'[3]Master From ECAP'!$A:$AJ,3,FALSE)</f>
        <v>10 Dovercourt Rd</v>
      </c>
      <c r="D882" s="47" t="str">
        <f>VLOOKUP($A882,'[3]Master From ECAP'!$A:$AJ,4,FALSE)</f>
        <v>Toronto</v>
      </c>
      <c r="E882" s="47" t="str">
        <f>VLOOKUP($A882,'[3]Master From ECAP'!$A:$AJ,5,FALSE)</f>
        <v>M6J 1H8</v>
      </c>
      <c r="F882" s="47">
        <f>VLOOKUP($A882,'[3]Master From ECAP'!$A:$AJ,6,FALSE)</f>
        <v>8</v>
      </c>
      <c r="G882" s="47" t="s">
        <v>53</v>
      </c>
      <c r="H882" s="47">
        <f>VLOOKUP($A882,'[3]Master From ECAP'!$A:$AJ,8,FALSE)</f>
        <v>168</v>
      </c>
      <c r="I882" s="47">
        <f>VLOOKUP($A882,'[3]Master From ECAP'!$A:$AJ,9,FALSE)</f>
        <v>0</v>
      </c>
      <c r="J882" s="47">
        <f>VLOOKUP($A882,'[3]Master From ECAP'!$A:$AJ,10,FALSE)</f>
        <v>1836.076468</v>
      </c>
      <c r="K882" s="47" t="str">
        <f>VLOOKUP($A882,'[3]Master From ECAP'!$A:$AJ,11,FALSE)</f>
        <v>kWh</v>
      </c>
      <c r="L882" s="47">
        <f>VLOOKUP($A882,'[3]Master From ECAP'!$A:$AJ,12,FALSE)</f>
        <v>0</v>
      </c>
      <c r="M882" s="47" t="s">
        <v>46</v>
      </c>
      <c r="AF882" s="48">
        <f>VLOOKUP($A882,'[3]Calculated Master'!$A:$P,13,FALSE)</f>
        <v>73.443058719999996</v>
      </c>
      <c r="AG882" s="49">
        <f>IF(F882&gt;0,VLOOKUP($A882,'[3]Calculated Master'!$A:$P,14,FALSE),"")</f>
        <v>229.51051478982706</v>
      </c>
      <c r="AH882" s="49" t="str">
        <f>IF(I882&gt;0,VLOOKUP($A882,'[3]Calculated Master'!$A:$P,15,FALSE),"")</f>
        <v/>
      </c>
      <c r="AI882" s="47" t="str">
        <f>VLOOKUP($A882,'[3]Master From ECAP'!$A:$AJ,35,FALSE)</f>
        <v>10DOV</v>
      </c>
      <c r="AJ882" s="47" t="str">
        <f>VLOOKUP($A882,'[3]Master From ECAP'!$A:$AJ,36,FALSE)</f>
        <v>Parking Lots and Garages</v>
      </c>
    </row>
    <row r="883" spans="1:36" ht="15">
      <c r="A883" s="46" t="s">
        <v>926</v>
      </c>
      <c r="B883" s="47" t="str">
        <f>VLOOKUP(VLOOKUP(A883,'[3]Calculated Master'!A:Z,2,FALSE),'[3]Conversion Factors'!A:C,2,FALSE)</f>
        <v>Parking garages</v>
      </c>
      <c r="C883" s="47" t="str">
        <f>VLOOKUP($A883,'[3]Master From ECAP'!$A:$AJ,3,FALSE)</f>
        <v>10 Empress Ave</v>
      </c>
      <c r="D883" s="47" t="str">
        <f>VLOOKUP($A883,'[3]Master From ECAP'!$A:$AJ,4,FALSE)</f>
        <v>North York</v>
      </c>
      <c r="E883" s="47" t="str">
        <f>VLOOKUP($A883,'[3]Master From ECAP'!$A:$AJ,5,FALSE)</f>
        <v>M2N 3V2</v>
      </c>
      <c r="F883" s="47">
        <f>VLOOKUP($A883,'[3]Master From ECAP'!$A:$AJ,6,FALSE)</f>
        <v>68</v>
      </c>
      <c r="G883" s="47" t="s">
        <v>53</v>
      </c>
      <c r="H883" s="47">
        <f>VLOOKUP($A883,'[3]Master From ECAP'!$A:$AJ,8,FALSE)</f>
        <v>168</v>
      </c>
      <c r="I883" s="47">
        <f>VLOOKUP($A883,'[3]Master From ECAP'!$A:$AJ,9,FALSE)</f>
        <v>0</v>
      </c>
      <c r="J883" s="47">
        <f>VLOOKUP($A883,'[3]Master From ECAP'!$A:$AJ,10,FALSE)</f>
        <v>9048.9495310000002</v>
      </c>
      <c r="K883" s="47" t="str">
        <f>VLOOKUP($A883,'[3]Master From ECAP'!$A:$AJ,11,FALSE)</f>
        <v>kWh</v>
      </c>
      <c r="L883" s="47">
        <f>VLOOKUP($A883,'[3]Master From ECAP'!$A:$AJ,12,FALSE)</f>
        <v>0</v>
      </c>
      <c r="M883" s="47" t="s">
        <v>46</v>
      </c>
      <c r="AF883" s="48">
        <f>VLOOKUP($A883,'[3]Calculated Master'!$A:$P,13,FALSE)</f>
        <v>361.95798124000004</v>
      </c>
      <c r="AG883" s="49">
        <f>IF(F883&gt;0,VLOOKUP($A883,'[3]Calculated Master'!$A:$P,14,FALSE),"")</f>
        <v>133.07334169053499</v>
      </c>
      <c r="AH883" s="49" t="str">
        <f>IF(I883&gt;0,VLOOKUP($A883,'[3]Calculated Master'!$A:$P,15,FALSE),"")</f>
        <v/>
      </c>
      <c r="AI883" s="47" t="str">
        <f>VLOOKUP($A883,'[3]Master From ECAP'!$A:$AJ,35,FALSE)</f>
        <v>10EMP</v>
      </c>
      <c r="AJ883" s="47" t="str">
        <f>VLOOKUP($A883,'[3]Master From ECAP'!$A:$AJ,36,FALSE)</f>
        <v>Parking Lots and Garages</v>
      </c>
    </row>
    <row r="884" spans="1:36" ht="15">
      <c r="A884" s="46" t="s">
        <v>927</v>
      </c>
      <c r="B884" s="47" t="str">
        <f>VLOOKUP(VLOOKUP(A884,'[3]Calculated Master'!A:Z,2,FALSE),'[3]Conversion Factors'!A:C,2,FALSE)</f>
        <v>Parking garages</v>
      </c>
      <c r="C884" s="47" t="str">
        <f>VLOOKUP($A884,'[3]Master From ECAP'!$A:$AJ,3,FALSE)</f>
        <v>10 Kingsdale Ave</v>
      </c>
      <c r="D884" s="47" t="str">
        <f>VLOOKUP($A884,'[3]Master From ECAP'!$A:$AJ,4,FALSE)</f>
        <v>North York</v>
      </c>
      <c r="E884" s="47" t="str">
        <f>VLOOKUP($A884,'[3]Master From ECAP'!$A:$AJ,5,FALSE)</f>
        <v>M2N 3W1</v>
      </c>
      <c r="F884" s="47">
        <f>VLOOKUP($A884,'[3]Master From ECAP'!$A:$AJ,6,FALSE)</f>
        <v>50</v>
      </c>
      <c r="G884" s="47" t="s">
        <v>53</v>
      </c>
      <c r="H884" s="47">
        <f>VLOOKUP($A884,'[3]Master From ECAP'!$A:$AJ,8,FALSE)</f>
        <v>168</v>
      </c>
      <c r="I884" s="47">
        <f>VLOOKUP($A884,'[3]Master From ECAP'!$A:$AJ,9,FALSE)</f>
        <v>0</v>
      </c>
      <c r="J884" s="47">
        <f>VLOOKUP($A884,'[3]Master From ECAP'!$A:$AJ,10,FALSE)</f>
        <v>3067.530205</v>
      </c>
      <c r="K884" s="47" t="str">
        <f>VLOOKUP($A884,'[3]Master From ECAP'!$A:$AJ,11,FALSE)</f>
        <v>kWh</v>
      </c>
      <c r="L884" s="47">
        <f>VLOOKUP($A884,'[3]Master From ECAP'!$A:$AJ,12,FALSE)</f>
        <v>0</v>
      </c>
      <c r="M884" s="47" t="s">
        <v>46</v>
      </c>
      <c r="AF884" s="48">
        <f>VLOOKUP($A884,'[3]Calculated Master'!$A:$P,13,FALSE)</f>
        <v>122.7012082</v>
      </c>
      <c r="AG884" s="49">
        <f>IF(F884&gt;0,VLOOKUP($A884,'[3]Calculated Master'!$A:$P,14,FALSE),"")</f>
        <v>61.35085972751709</v>
      </c>
      <c r="AH884" s="49" t="str">
        <f>IF(I884&gt;0,VLOOKUP($A884,'[3]Calculated Master'!$A:$P,15,FALSE),"")</f>
        <v/>
      </c>
      <c r="AI884" s="47" t="str">
        <f>VLOOKUP($A884,'[3]Master From ECAP'!$A:$AJ,35,FALSE)</f>
        <v>10KING</v>
      </c>
      <c r="AJ884" s="47" t="str">
        <f>VLOOKUP($A884,'[3]Master From ECAP'!$A:$AJ,36,FALSE)</f>
        <v>Parking Lots and Garages</v>
      </c>
    </row>
    <row r="885" spans="1:36" ht="15">
      <c r="A885" s="46" t="s">
        <v>928</v>
      </c>
      <c r="B885" s="47" t="str">
        <f>VLOOKUP(VLOOKUP(A885,'[3]Calculated Master'!A:Z,2,FALSE),'[3]Conversion Factors'!A:C,2,FALSE)</f>
        <v>Parking garages</v>
      </c>
      <c r="C885" s="47" t="str">
        <f>VLOOKUP($A885,'[3]Master From ECAP'!$A:$AJ,3,FALSE)</f>
        <v>11 Grenview Blvd</v>
      </c>
      <c r="D885" s="47" t="str">
        <f>VLOOKUP($A885,'[3]Master From ECAP'!$A:$AJ,4,FALSE)</f>
        <v>Etobicoke</v>
      </c>
      <c r="E885" s="47" t="str">
        <f>VLOOKUP($A885,'[3]Master From ECAP'!$A:$AJ,5,FALSE)</f>
        <v>M8X 2J9</v>
      </c>
      <c r="F885" s="47">
        <f>VLOOKUP($A885,'[3]Master From ECAP'!$A:$AJ,6,FALSE)</f>
        <v>83</v>
      </c>
      <c r="G885" s="47" t="s">
        <v>53</v>
      </c>
      <c r="H885" s="47">
        <f>VLOOKUP($A885,'[3]Master From ECAP'!$A:$AJ,8,FALSE)</f>
        <v>168</v>
      </c>
      <c r="I885" s="47">
        <f>VLOOKUP($A885,'[3]Master From ECAP'!$A:$AJ,9,FALSE)</f>
        <v>0</v>
      </c>
      <c r="J885" s="47">
        <f>VLOOKUP($A885,'[3]Master From ECAP'!$A:$AJ,10,FALSE)</f>
        <v>3374.0496450000001</v>
      </c>
      <c r="K885" s="47" t="str">
        <f>VLOOKUP($A885,'[3]Master From ECAP'!$A:$AJ,11,FALSE)</f>
        <v>kWh</v>
      </c>
      <c r="L885" s="47">
        <f>VLOOKUP($A885,'[3]Master From ECAP'!$A:$AJ,12,FALSE)</f>
        <v>0</v>
      </c>
      <c r="M885" s="47" t="s">
        <v>46</v>
      </c>
      <c r="AF885" s="48">
        <f>VLOOKUP($A885,'[3]Calculated Master'!$A:$P,13,FALSE)</f>
        <v>134.96198580000001</v>
      </c>
      <c r="AG885" s="49">
        <f>IF(F885&gt;0,VLOOKUP($A885,'[3]Calculated Master'!$A:$P,14,FALSE),"")</f>
        <v>40.651369922170936</v>
      </c>
      <c r="AH885" s="49" t="str">
        <f>IF(I885&gt;0,VLOOKUP($A885,'[3]Calculated Master'!$A:$P,15,FALSE),"")</f>
        <v/>
      </c>
      <c r="AI885" s="47" t="str">
        <f>VLOOKUP($A885,'[3]Master From ECAP'!$A:$AJ,35,FALSE)</f>
        <v>11GREN</v>
      </c>
      <c r="AJ885" s="47" t="str">
        <f>VLOOKUP($A885,'[3]Master From ECAP'!$A:$AJ,36,FALSE)</f>
        <v>Parking Lots and Garages</v>
      </c>
    </row>
    <row r="886" spans="1:36" ht="15">
      <c r="A886" s="46" t="s">
        <v>929</v>
      </c>
      <c r="B886" s="47" t="str">
        <f>VLOOKUP(VLOOKUP(A886,'[3]Calculated Master'!A:Z,2,FALSE),'[3]Conversion Factors'!A:C,2,FALSE)</f>
        <v>Parking garages</v>
      </c>
      <c r="C886" s="47" t="str">
        <f>VLOOKUP($A886,'[3]Master From ECAP'!$A:$AJ,3,FALSE)</f>
        <v>11 Kenwood Ave</v>
      </c>
      <c r="D886" s="47" t="str">
        <f>VLOOKUP($A886,'[3]Master From ECAP'!$A:$AJ,4,FALSE)</f>
        <v>Toronto</v>
      </c>
      <c r="E886" s="47" t="str">
        <f>VLOOKUP($A886,'[3]Master From ECAP'!$A:$AJ,5,FALSE)</f>
        <v>M6C 2R6</v>
      </c>
      <c r="F886" s="47">
        <f>VLOOKUP($A886,'[3]Master From ECAP'!$A:$AJ,6,FALSE)</f>
        <v>25</v>
      </c>
      <c r="G886" s="47" t="s">
        <v>53</v>
      </c>
      <c r="H886" s="47">
        <f>VLOOKUP($A886,'[3]Master From ECAP'!$A:$AJ,8,FALSE)</f>
        <v>168</v>
      </c>
      <c r="I886" s="47">
        <f>VLOOKUP($A886,'[3]Master From ECAP'!$A:$AJ,9,FALSE)</f>
        <v>0</v>
      </c>
      <c r="J886" s="47">
        <f>VLOOKUP($A886,'[3]Master From ECAP'!$A:$AJ,10,FALSE)</f>
        <v>3470.1416379999996</v>
      </c>
      <c r="K886" s="47" t="str">
        <f>VLOOKUP($A886,'[3]Master From ECAP'!$A:$AJ,11,FALSE)</f>
        <v>kWh</v>
      </c>
      <c r="L886" s="47">
        <f>VLOOKUP($A886,'[3]Master From ECAP'!$A:$AJ,12,FALSE)</f>
        <v>0</v>
      </c>
      <c r="M886" s="47" t="s">
        <v>46</v>
      </c>
      <c r="AF886" s="48">
        <f>VLOOKUP($A886,'[3]Calculated Master'!$A:$P,13,FALSE)</f>
        <v>138.80566551999999</v>
      </c>
      <c r="AG886" s="49">
        <f>IF(F886&gt;0,VLOOKUP($A886,'[3]Calculated Master'!$A:$P,14,FALSE),"")</f>
        <v>138.80624387693965</v>
      </c>
      <c r="AH886" s="49" t="str">
        <f>IF(I886&gt;0,VLOOKUP($A886,'[3]Calculated Master'!$A:$P,15,FALSE),"")</f>
        <v/>
      </c>
      <c r="AI886" s="47" t="str">
        <f>VLOOKUP($A886,'[3]Master From ECAP'!$A:$AJ,35,FALSE)</f>
        <v>11KEN</v>
      </c>
      <c r="AJ886" s="47" t="str">
        <f>VLOOKUP($A886,'[3]Master From ECAP'!$A:$AJ,36,FALSE)</f>
        <v>Parking Lots and Garages</v>
      </c>
    </row>
    <row r="887" spans="1:36" ht="15">
      <c r="A887" s="46" t="s">
        <v>930</v>
      </c>
      <c r="B887" s="47" t="str">
        <f>VLOOKUP(VLOOKUP(A887,'[3]Calculated Master'!A:Z,2,FALSE),'[3]Conversion Factors'!A:C,2,FALSE)</f>
        <v>Parking garages</v>
      </c>
      <c r="C887" s="47" t="str">
        <f>VLOOKUP($A887,'[3]Master From ECAP'!$A:$AJ,3,FALSE)</f>
        <v>110 Queen St W</v>
      </c>
      <c r="D887" s="47" t="str">
        <f>VLOOKUP($A887,'[3]Master From ECAP'!$A:$AJ,4,FALSE)</f>
        <v>Toronto</v>
      </c>
      <c r="E887" s="47" t="str">
        <f>VLOOKUP($A887,'[3]Master From ECAP'!$A:$AJ,5,FALSE)</f>
        <v>M5H 2N1</v>
      </c>
      <c r="F887" s="47">
        <f>VLOOKUP($A887,'[3]Master From ECAP'!$A:$AJ,6,FALSE)</f>
        <v>598473</v>
      </c>
      <c r="G887" s="47" t="s">
        <v>53</v>
      </c>
      <c r="H887" s="47">
        <f>VLOOKUP($A887,'[3]Master From ECAP'!$A:$AJ,8,FALSE)</f>
        <v>168</v>
      </c>
      <c r="I887" s="47">
        <f>VLOOKUP($A887,'[3]Master From ECAP'!$A:$AJ,9,FALSE)</f>
        <v>0</v>
      </c>
      <c r="J887" s="47">
        <f>VLOOKUP($A887,'[3]Master From ECAP'!$A:$AJ,10,FALSE)</f>
        <v>4364297.4800000004</v>
      </c>
      <c r="K887" s="47" t="str">
        <f>VLOOKUP($A887,'[3]Master From ECAP'!$A:$AJ,11,FALSE)</f>
        <v>kWh</v>
      </c>
      <c r="L887" s="47">
        <f>VLOOKUP($A887,'[3]Master From ECAP'!$A:$AJ,12,FALSE)</f>
        <v>11527.216666999999</v>
      </c>
      <c r="M887" s="47" t="s">
        <v>46</v>
      </c>
      <c r="AF887" s="48">
        <f>VLOOKUP($A887,'[3]Calculated Master'!$A:$P,13,FALSE)</f>
        <v>196470.03743013323</v>
      </c>
      <c r="AG887" s="49">
        <f>IF(F887&gt;0,VLOOKUP($A887,'[3]Calculated Master'!$A:$P,14,FALSE),"")</f>
        <v>7.4957526670533943</v>
      </c>
      <c r="AH887" s="49" t="str">
        <f>IF(I887&gt;0,VLOOKUP($A887,'[3]Calculated Master'!$A:$P,15,FALSE),"")</f>
        <v/>
      </c>
      <c r="AI887" s="47" t="str">
        <f>VLOOKUP($A887,'[3]Master From ECAP'!$A:$AJ,35,FALSE)</f>
        <v>110QUE</v>
      </c>
      <c r="AJ887" s="47" t="str">
        <f>VLOOKUP($A887,'[3]Master From ECAP'!$A:$AJ,36,FALSE)</f>
        <v>Parking Lots and Garages</v>
      </c>
    </row>
    <row r="888" spans="1:36" ht="15">
      <c r="A888" s="46" t="s">
        <v>931</v>
      </c>
      <c r="B888" s="47" t="str">
        <f>VLOOKUP(VLOOKUP(A888,'[3]Calculated Master'!A:Z,2,FALSE),'[3]Conversion Factors'!A:C,2,FALSE)</f>
        <v>Parking garages</v>
      </c>
      <c r="C888" s="47" t="str">
        <f>VLOOKUP($A888,'[3]Master From ECAP'!$A:$AJ,3,FALSE)</f>
        <v>1119 Dundas St W</v>
      </c>
      <c r="D888" s="47" t="str">
        <f>VLOOKUP($A888,'[3]Master From ECAP'!$A:$AJ,4,FALSE)</f>
        <v>Mississauga</v>
      </c>
      <c r="E888" s="47" t="str">
        <f>VLOOKUP($A888,'[3]Master From ECAP'!$A:$AJ,5,FALSE)</f>
        <v>L5C 1C8</v>
      </c>
      <c r="F888" s="47">
        <f>VLOOKUP($A888,'[3]Master From ECAP'!$A:$AJ,6,FALSE)</f>
        <v>37</v>
      </c>
      <c r="G888" s="47" t="s">
        <v>53</v>
      </c>
      <c r="H888" s="47">
        <f>VLOOKUP($A888,'[3]Master From ECAP'!$A:$AJ,8,FALSE)</f>
        <v>168</v>
      </c>
      <c r="I888" s="47">
        <f>VLOOKUP($A888,'[3]Master From ECAP'!$A:$AJ,9,FALSE)</f>
        <v>0</v>
      </c>
      <c r="J888" s="47">
        <f>VLOOKUP($A888,'[3]Master From ECAP'!$A:$AJ,10,FALSE)</f>
        <v>9348.9147109999994</v>
      </c>
      <c r="K888" s="47" t="str">
        <f>VLOOKUP($A888,'[3]Master From ECAP'!$A:$AJ,11,FALSE)</f>
        <v>kWh</v>
      </c>
      <c r="L888" s="47">
        <f>VLOOKUP($A888,'[3]Master From ECAP'!$A:$AJ,12,FALSE)</f>
        <v>0</v>
      </c>
      <c r="M888" s="47" t="s">
        <v>46</v>
      </c>
      <c r="AF888" s="48">
        <f>VLOOKUP($A888,'[3]Calculated Master'!$A:$P,13,FALSE)</f>
        <v>373.95658843999996</v>
      </c>
      <c r="AG888" s="49">
        <f>IF(F888&gt;0,VLOOKUP($A888,'[3]Calculated Master'!$A:$P,14,FALSE),"")</f>
        <v>252.67442337327824</v>
      </c>
      <c r="AH888" s="49" t="str">
        <f>IF(I888&gt;0,VLOOKUP($A888,'[3]Calculated Master'!$A:$P,15,FALSE),"")</f>
        <v/>
      </c>
      <c r="AI888" s="47" t="str">
        <f>VLOOKUP($A888,'[3]Master From ECAP'!$A:$AJ,35,FALSE)</f>
        <v>1119DSW</v>
      </c>
      <c r="AJ888" s="47" t="str">
        <f>VLOOKUP($A888,'[3]Master From ECAP'!$A:$AJ,36,FALSE)</f>
        <v>Parking Lots and Garages</v>
      </c>
    </row>
    <row r="889" spans="1:36" ht="15">
      <c r="A889" s="46" t="s">
        <v>932</v>
      </c>
      <c r="B889" s="47" t="str">
        <f>VLOOKUP(VLOOKUP(A889,'[3]Calculated Master'!A:Z,2,FALSE),'[3]Conversion Factors'!A:C,2,FALSE)</f>
        <v>Parking garages</v>
      </c>
      <c r="C889" s="47" t="str">
        <f>VLOOKUP($A889,'[3]Master From ECAP'!$A:$AJ,3,FALSE)</f>
        <v>1119 Queen St W</v>
      </c>
      <c r="D889" s="47" t="str">
        <f>VLOOKUP($A889,'[3]Master From ECAP'!$A:$AJ,4,FALSE)</f>
        <v>Toronto</v>
      </c>
      <c r="E889" s="47" t="str">
        <f>VLOOKUP($A889,'[3]Master From ECAP'!$A:$AJ,5,FALSE)</f>
        <v>M6J 1J3</v>
      </c>
      <c r="F889" s="47">
        <f>VLOOKUP($A889,'[3]Master From ECAP'!$A:$AJ,6,FALSE)</f>
        <v>7352</v>
      </c>
      <c r="G889" s="47" t="s">
        <v>53</v>
      </c>
      <c r="H889" s="47">
        <f>VLOOKUP($A889,'[3]Master From ECAP'!$A:$AJ,8,FALSE)</f>
        <v>168</v>
      </c>
      <c r="I889" s="47">
        <f>VLOOKUP($A889,'[3]Master From ECAP'!$A:$AJ,9,FALSE)</f>
        <v>0</v>
      </c>
      <c r="J889" s="47">
        <f>VLOOKUP($A889,'[3]Master From ECAP'!$A:$AJ,10,FALSE)</f>
        <v>461.50990299999995</v>
      </c>
      <c r="K889" s="47" t="str">
        <f>VLOOKUP($A889,'[3]Master From ECAP'!$A:$AJ,11,FALSE)</f>
        <v>kWh</v>
      </c>
      <c r="L889" s="47">
        <f>VLOOKUP($A889,'[3]Master From ECAP'!$A:$AJ,12,FALSE)</f>
        <v>0</v>
      </c>
      <c r="M889" s="47" t="s">
        <v>46</v>
      </c>
      <c r="AF889" s="48">
        <f>VLOOKUP($A889,'[3]Calculated Master'!$A:$P,13,FALSE)</f>
        <v>18.460396119999999</v>
      </c>
      <c r="AG889" s="49">
        <f>IF(F889&gt;0,VLOOKUP($A889,'[3]Calculated Master'!$A:$P,14,FALSE),"")</f>
        <v>6.2773643356628009E-2</v>
      </c>
      <c r="AH889" s="49" t="str">
        <f>IF(I889&gt;0,VLOOKUP($A889,'[3]Calculated Master'!$A:$P,15,FALSE),"")</f>
        <v/>
      </c>
      <c r="AI889" s="47" t="str">
        <f>VLOOKUP($A889,'[3]Master From ECAP'!$A:$AJ,35,FALSE)</f>
        <v>1119QU</v>
      </c>
      <c r="AJ889" s="47" t="str">
        <f>VLOOKUP($A889,'[3]Master From ECAP'!$A:$AJ,36,FALSE)</f>
        <v>Parking Lots and Garages</v>
      </c>
    </row>
    <row r="890" spans="1:36" ht="15">
      <c r="A890" s="46" t="s">
        <v>933</v>
      </c>
      <c r="B890" s="47" t="str">
        <f>VLOOKUP(VLOOKUP(A890,'[3]Calculated Master'!A:Z,2,FALSE),'[3]Conversion Factors'!A:C,2,FALSE)</f>
        <v>Parking garages</v>
      </c>
      <c r="C890" s="47" t="str">
        <f>VLOOKUP($A890,'[3]Master From ECAP'!$A:$AJ,3,FALSE)</f>
        <v>113 Spadina Ave</v>
      </c>
      <c r="D890" s="47" t="str">
        <f>VLOOKUP($A890,'[3]Master From ECAP'!$A:$AJ,4,FALSE)</f>
        <v>Toronto</v>
      </c>
      <c r="E890" s="47" t="str">
        <f>VLOOKUP($A890,'[3]Master From ECAP'!$A:$AJ,5,FALSE)</f>
        <v>M5V 2K2</v>
      </c>
      <c r="F890" s="47">
        <f>VLOOKUP($A890,'[3]Master From ECAP'!$A:$AJ,6,FALSE)</f>
        <v>18</v>
      </c>
      <c r="G890" s="47" t="s">
        <v>53</v>
      </c>
      <c r="H890" s="47">
        <f>VLOOKUP($A890,'[3]Master From ECAP'!$A:$AJ,8,FALSE)</f>
        <v>168</v>
      </c>
      <c r="I890" s="47">
        <f>VLOOKUP($A890,'[3]Master From ECAP'!$A:$AJ,9,FALSE)</f>
        <v>0</v>
      </c>
      <c r="J890" s="47">
        <f>VLOOKUP($A890,'[3]Master From ECAP'!$A:$AJ,10,FALSE)</f>
        <v>6447.3196160000007</v>
      </c>
      <c r="K890" s="47" t="str">
        <f>VLOOKUP($A890,'[3]Master From ECAP'!$A:$AJ,11,FALSE)</f>
        <v>kWh</v>
      </c>
      <c r="L890" s="47">
        <f>VLOOKUP($A890,'[3]Master From ECAP'!$A:$AJ,12,FALSE)</f>
        <v>0</v>
      </c>
      <c r="M890" s="47" t="s">
        <v>46</v>
      </c>
      <c r="AF890" s="48">
        <f>VLOOKUP($A890,'[3]Calculated Master'!$A:$P,13,FALSE)</f>
        <v>257.89278464000006</v>
      </c>
      <c r="AG890" s="49">
        <f>IF(F890&gt;0,VLOOKUP($A890,'[3]Calculated Master'!$A:$P,14,FALSE),"")</f>
        <v>358.18591554620741</v>
      </c>
      <c r="AH890" s="49" t="str">
        <f>IF(I890&gt;0,VLOOKUP($A890,'[3]Calculated Master'!$A:$P,15,FALSE),"")</f>
        <v/>
      </c>
      <c r="AI890" s="47" t="str">
        <f>VLOOKUP($A890,'[3]Master From ECAP'!$A:$AJ,35,FALSE)</f>
        <v>113SPADINA</v>
      </c>
      <c r="AJ890" s="47" t="str">
        <f>VLOOKUP($A890,'[3]Master From ECAP'!$A:$AJ,36,FALSE)</f>
        <v>Parking Lots and Garages</v>
      </c>
    </row>
    <row r="891" spans="1:36" ht="15">
      <c r="A891" s="46" t="s">
        <v>934</v>
      </c>
      <c r="B891" s="47" t="str">
        <f>VLOOKUP(VLOOKUP(A891,'[3]Calculated Master'!A:Z,2,FALSE),'[3]Conversion Factors'!A:C,2,FALSE)</f>
        <v>Parking garages</v>
      </c>
      <c r="C891" s="47" t="str">
        <f>VLOOKUP($A891,'[3]Master From ECAP'!$A:$AJ,3,FALSE)</f>
        <v>1141 Eastern Ave</v>
      </c>
      <c r="D891" s="47" t="str">
        <f>VLOOKUP($A891,'[3]Master From ECAP'!$A:$AJ,4,FALSE)</f>
        <v>Toronto</v>
      </c>
      <c r="E891" s="47" t="str">
        <f>VLOOKUP($A891,'[3]Master From ECAP'!$A:$AJ,5,FALSE)</f>
        <v>M4L 1G5</v>
      </c>
      <c r="F891" s="47">
        <f>VLOOKUP($A891,'[3]Master From ECAP'!$A:$AJ,6,FALSE)</f>
        <v>18</v>
      </c>
      <c r="G891" s="47" t="s">
        <v>53</v>
      </c>
      <c r="H891" s="47">
        <f>VLOOKUP($A891,'[3]Master From ECAP'!$A:$AJ,8,FALSE)</f>
        <v>168</v>
      </c>
      <c r="I891" s="47">
        <f>VLOOKUP($A891,'[3]Master From ECAP'!$A:$AJ,9,FALSE)</f>
        <v>0</v>
      </c>
      <c r="J891" s="47">
        <f>VLOOKUP($A891,'[3]Master From ECAP'!$A:$AJ,10,FALSE)</f>
        <v>17149.156063000002</v>
      </c>
      <c r="K891" s="47" t="str">
        <f>VLOOKUP($A891,'[3]Master From ECAP'!$A:$AJ,11,FALSE)</f>
        <v>kWh</v>
      </c>
      <c r="L891" s="47">
        <f>VLOOKUP($A891,'[3]Master From ECAP'!$A:$AJ,12,FALSE)</f>
        <v>0</v>
      </c>
      <c r="M891" s="47" t="s">
        <v>46</v>
      </c>
      <c r="AF891" s="48">
        <f>VLOOKUP($A891,'[3]Calculated Master'!$A:$P,13,FALSE)</f>
        <v>685.96624252000015</v>
      </c>
      <c r="AG891" s="49">
        <f>IF(F891&gt;0,VLOOKUP($A891,'[3]Calculated Master'!$A:$P,14,FALSE),"")</f>
        <v>952.73486210094075</v>
      </c>
      <c r="AH891" s="49" t="str">
        <f>IF(I891&gt;0,VLOOKUP($A891,'[3]Calculated Master'!$A:$P,15,FALSE),"")</f>
        <v/>
      </c>
      <c r="AI891" s="47" t="str">
        <f>VLOOKUP($A891,'[3]Master From ECAP'!$A:$AJ,35,FALSE)</f>
        <v>1141EA</v>
      </c>
      <c r="AJ891" s="47" t="str">
        <f>VLOOKUP($A891,'[3]Master From ECAP'!$A:$AJ,36,FALSE)</f>
        <v>Parking Lots and Garages</v>
      </c>
    </row>
    <row r="892" spans="1:36" ht="15">
      <c r="A892" s="46" t="s">
        <v>935</v>
      </c>
      <c r="B892" s="47" t="str">
        <f>VLOOKUP(VLOOKUP(A892,'[3]Calculated Master'!A:Z,2,FALSE),'[3]Conversion Factors'!A:C,2,FALSE)</f>
        <v>Parking garages</v>
      </c>
      <c r="C892" s="47" t="str">
        <f>VLOOKUP($A892,'[3]Master From ECAP'!$A:$AJ,3,FALSE)</f>
        <v>115 Broadview Ave</v>
      </c>
      <c r="D892" s="47" t="str">
        <f>VLOOKUP($A892,'[3]Master From ECAP'!$A:$AJ,4,FALSE)</f>
        <v>Toronto</v>
      </c>
      <c r="E892" s="47" t="str">
        <f>VLOOKUP($A892,'[3]Master From ECAP'!$A:$AJ,5,FALSE)</f>
        <v>M4M 1H1</v>
      </c>
      <c r="F892" s="47">
        <f>VLOOKUP($A892,'[3]Master From ECAP'!$A:$AJ,6,FALSE)</f>
        <v>26135</v>
      </c>
      <c r="G892" s="47" t="s">
        <v>53</v>
      </c>
      <c r="H892" s="47">
        <f>VLOOKUP($A892,'[3]Master From ECAP'!$A:$AJ,8,FALSE)</f>
        <v>168</v>
      </c>
      <c r="I892" s="47">
        <f>VLOOKUP($A892,'[3]Master From ECAP'!$A:$AJ,9,FALSE)</f>
        <v>0</v>
      </c>
      <c r="J892" s="47">
        <f>VLOOKUP($A892,'[3]Master From ECAP'!$A:$AJ,10,FALSE)</f>
        <v>5973.8663320000005</v>
      </c>
      <c r="K892" s="47" t="str">
        <f>VLOOKUP($A892,'[3]Master From ECAP'!$A:$AJ,11,FALSE)</f>
        <v>kWh</v>
      </c>
      <c r="L892" s="47">
        <f>VLOOKUP($A892,'[3]Master From ECAP'!$A:$AJ,12,FALSE)</f>
        <v>0</v>
      </c>
      <c r="M892" s="47" t="s">
        <v>46</v>
      </c>
      <c r="AF892" s="48">
        <f>VLOOKUP($A892,'[3]Calculated Master'!$A:$P,13,FALSE)</f>
        <v>238.95465328000003</v>
      </c>
      <c r="AG892" s="49">
        <f>IF(F892&gt;0,VLOOKUP($A892,'[3]Calculated Master'!$A:$P,14,FALSE),"")</f>
        <v>0.22857819870326063</v>
      </c>
      <c r="AH892" s="49" t="str">
        <f>IF(I892&gt;0,VLOOKUP($A892,'[3]Calculated Master'!$A:$P,15,FALSE),"")</f>
        <v/>
      </c>
      <c r="AI892" s="47" t="str">
        <f>VLOOKUP($A892,'[3]Master From ECAP'!$A:$AJ,35,FALSE)</f>
        <v>115BRO</v>
      </c>
      <c r="AJ892" s="47" t="str">
        <f>VLOOKUP($A892,'[3]Master From ECAP'!$A:$AJ,36,FALSE)</f>
        <v>Parking Lots and Garages</v>
      </c>
    </row>
    <row r="893" spans="1:36" ht="15">
      <c r="A893" s="46" t="s">
        <v>936</v>
      </c>
      <c r="B893" s="47" t="str">
        <f>VLOOKUP(VLOOKUP(A893,'[3]Calculated Master'!A:Z,2,FALSE),'[3]Conversion Factors'!A:C,2,FALSE)</f>
        <v>Parking garages</v>
      </c>
      <c r="C893" s="47" t="str">
        <f>VLOOKUP($A893,'[3]Master From ECAP'!$A:$AJ,3,FALSE)</f>
        <v>1155 King St W</v>
      </c>
      <c r="D893" s="47" t="str">
        <f>VLOOKUP($A893,'[3]Master From ECAP'!$A:$AJ,4,FALSE)</f>
        <v>Toronto</v>
      </c>
      <c r="E893" s="47" t="str">
        <f>VLOOKUP($A893,'[3]Master From ECAP'!$A:$AJ,5,FALSE)</f>
        <v>M6K 3E4</v>
      </c>
      <c r="F893" s="47">
        <f>VLOOKUP($A893,'[3]Master From ECAP'!$A:$AJ,6,FALSE)</f>
        <v>329</v>
      </c>
      <c r="G893" s="47" t="s">
        <v>53</v>
      </c>
      <c r="H893" s="47">
        <f>VLOOKUP($A893,'[3]Master From ECAP'!$A:$AJ,8,FALSE)</f>
        <v>168</v>
      </c>
      <c r="I893" s="47">
        <f>VLOOKUP($A893,'[3]Master From ECAP'!$A:$AJ,9,FALSE)</f>
        <v>0</v>
      </c>
      <c r="J893" s="47">
        <f>VLOOKUP($A893,'[3]Master From ECAP'!$A:$AJ,10,FALSE)</f>
        <v>22791.555370999999</v>
      </c>
      <c r="K893" s="47" t="str">
        <f>VLOOKUP($A893,'[3]Master From ECAP'!$A:$AJ,11,FALSE)</f>
        <v>kWh</v>
      </c>
      <c r="L893" s="47">
        <f>VLOOKUP($A893,'[3]Master From ECAP'!$A:$AJ,12,FALSE)</f>
        <v>0</v>
      </c>
      <c r="M893" s="47" t="s">
        <v>46</v>
      </c>
      <c r="AF893" s="48">
        <f>VLOOKUP($A893,'[3]Calculated Master'!$A:$P,13,FALSE)</f>
        <v>911.66221483999993</v>
      </c>
      <c r="AG893" s="49">
        <f>IF(F893&gt;0,VLOOKUP($A893,'[3]Calculated Master'!$A:$P,14,FALSE),"")</f>
        <v>69.275532935605</v>
      </c>
      <c r="AH893" s="49" t="str">
        <f>IF(I893&gt;0,VLOOKUP($A893,'[3]Calculated Master'!$A:$P,15,FALSE),"")</f>
        <v/>
      </c>
      <c r="AI893" s="47" t="str">
        <f>VLOOKUP($A893,'[3]Master From ECAP'!$A:$AJ,35,FALSE)</f>
        <v>1155KI</v>
      </c>
      <c r="AJ893" s="47" t="str">
        <f>VLOOKUP($A893,'[3]Master From ECAP'!$A:$AJ,36,FALSE)</f>
        <v>Parking Lots and Garages</v>
      </c>
    </row>
    <row r="894" spans="1:36" ht="15">
      <c r="A894" s="46" t="s">
        <v>937</v>
      </c>
      <c r="B894" s="47" t="str">
        <f>VLOOKUP(VLOOKUP(A894,'[3]Calculated Master'!A:Z,2,FALSE),'[3]Conversion Factors'!A:C,2,FALSE)</f>
        <v>Parking garages</v>
      </c>
      <c r="C894" s="47" t="str">
        <f>VLOOKUP($A894,'[3]Master From ECAP'!$A:$AJ,3,FALSE)</f>
        <v>117 Hammersmith Ave</v>
      </c>
      <c r="D894" s="47" t="str">
        <f>VLOOKUP($A894,'[3]Master From ECAP'!$A:$AJ,4,FALSE)</f>
        <v>Toronto</v>
      </c>
      <c r="E894" s="47" t="str">
        <f>VLOOKUP($A894,'[3]Master From ECAP'!$A:$AJ,5,FALSE)</f>
        <v>M4E 2W5</v>
      </c>
      <c r="F894" s="47">
        <f>VLOOKUP($A894,'[3]Master From ECAP'!$A:$AJ,6,FALSE)</f>
        <v>9171</v>
      </c>
      <c r="G894" s="47" t="s">
        <v>53</v>
      </c>
      <c r="H894" s="47">
        <f>VLOOKUP($A894,'[3]Master From ECAP'!$A:$AJ,8,FALSE)</f>
        <v>168</v>
      </c>
      <c r="I894" s="47">
        <f>VLOOKUP($A894,'[3]Master From ECAP'!$A:$AJ,9,FALSE)</f>
        <v>0</v>
      </c>
      <c r="J894" s="47">
        <f>VLOOKUP($A894,'[3]Master From ECAP'!$A:$AJ,10,FALSE)</f>
        <v>1890.1345079999999</v>
      </c>
      <c r="K894" s="47" t="str">
        <f>VLOOKUP($A894,'[3]Master From ECAP'!$A:$AJ,11,FALSE)</f>
        <v>kWh</v>
      </c>
      <c r="L894" s="47">
        <f>VLOOKUP($A894,'[3]Master From ECAP'!$A:$AJ,12,FALSE)</f>
        <v>0</v>
      </c>
      <c r="M894" s="47" t="s">
        <v>46</v>
      </c>
      <c r="AF894" s="48">
        <f>VLOOKUP($A894,'[3]Calculated Master'!$A:$P,13,FALSE)</f>
        <v>75.605380319999995</v>
      </c>
      <c r="AG894" s="49">
        <f>IF(F894&gt;0,VLOOKUP($A894,'[3]Calculated Master'!$A:$P,14,FALSE),"")</f>
        <v>0.20609992187988765</v>
      </c>
      <c r="AH894" s="49" t="str">
        <f>IF(I894&gt;0,VLOOKUP($A894,'[3]Calculated Master'!$A:$P,15,FALSE),"")</f>
        <v/>
      </c>
      <c r="AI894" s="47" t="str">
        <f>VLOOKUP($A894,'[3]Master From ECAP'!$A:$AJ,35,FALSE)</f>
        <v>117HAM</v>
      </c>
      <c r="AJ894" s="47" t="str">
        <f>VLOOKUP($A894,'[3]Master From ECAP'!$A:$AJ,36,FALSE)</f>
        <v>Parking Lots and Garages</v>
      </c>
    </row>
    <row r="895" spans="1:36" ht="15">
      <c r="A895" s="46" t="s">
        <v>938</v>
      </c>
      <c r="B895" s="47" t="str">
        <f>VLOOKUP(VLOOKUP(A895,'[3]Calculated Master'!A:Z,2,FALSE),'[3]Conversion Factors'!A:C,2,FALSE)</f>
        <v>Parking garages</v>
      </c>
      <c r="C895" s="47" t="str">
        <f>VLOOKUP($A895,'[3]Master From ECAP'!$A:$AJ,3,FALSE)</f>
        <v>12 Willingdon Blvd</v>
      </c>
      <c r="D895" s="47" t="str">
        <f>VLOOKUP($A895,'[3]Master From ECAP'!$A:$AJ,4,FALSE)</f>
        <v>Etobicoke</v>
      </c>
      <c r="E895" s="47" t="str">
        <f>VLOOKUP($A895,'[3]Master From ECAP'!$A:$AJ,5,FALSE)</f>
        <v>M8X 2H2</v>
      </c>
      <c r="F895" s="47">
        <f>VLOOKUP($A895,'[3]Master From ECAP'!$A:$AJ,6,FALSE)</f>
        <v>66</v>
      </c>
      <c r="G895" s="47" t="s">
        <v>53</v>
      </c>
      <c r="H895" s="47">
        <f>VLOOKUP($A895,'[3]Master From ECAP'!$A:$AJ,8,FALSE)</f>
        <v>168</v>
      </c>
      <c r="I895" s="47">
        <f>VLOOKUP($A895,'[3]Master From ECAP'!$A:$AJ,9,FALSE)</f>
        <v>0</v>
      </c>
      <c r="J895" s="47">
        <f>VLOOKUP($A895,'[3]Master From ECAP'!$A:$AJ,10,FALSE)</f>
        <v>12134.099088000001</v>
      </c>
      <c r="K895" s="47" t="str">
        <f>VLOOKUP($A895,'[3]Master From ECAP'!$A:$AJ,11,FALSE)</f>
        <v>kWh</v>
      </c>
      <c r="L895" s="47">
        <f>VLOOKUP($A895,'[3]Master From ECAP'!$A:$AJ,12,FALSE)</f>
        <v>0</v>
      </c>
      <c r="M895" s="47" t="s">
        <v>46</v>
      </c>
      <c r="AF895" s="48">
        <f>VLOOKUP($A895,'[3]Calculated Master'!$A:$P,13,FALSE)</f>
        <v>485.36396352000003</v>
      </c>
      <c r="AG895" s="49">
        <f>IF(F895&gt;0,VLOOKUP($A895,'[3]Calculated Master'!$A:$P,14,FALSE),"")</f>
        <v>183.85075222342729</v>
      </c>
      <c r="AH895" s="49" t="str">
        <f>IF(I895&gt;0,VLOOKUP($A895,'[3]Calculated Master'!$A:$P,15,FALSE),"")</f>
        <v/>
      </c>
      <c r="AI895" s="47" t="str">
        <f>VLOOKUP($A895,'[3]Master From ECAP'!$A:$AJ,35,FALSE)</f>
        <v>12WILL</v>
      </c>
      <c r="AJ895" s="47" t="str">
        <f>VLOOKUP($A895,'[3]Master From ECAP'!$A:$AJ,36,FALSE)</f>
        <v>Parking Lots and Garages</v>
      </c>
    </row>
    <row r="896" spans="1:36" ht="15">
      <c r="A896" s="46" t="s">
        <v>939</v>
      </c>
      <c r="B896" s="47" t="str">
        <f>VLOOKUP(VLOOKUP(A896,'[3]Calculated Master'!A:Z,2,FALSE),'[3]Conversion Factors'!A:C,2,FALSE)</f>
        <v>Parking garages</v>
      </c>
      <c r="C896" s="47" t="str">
        <f>VLOOKUP($A896,'[3]Master From ECAP'!$A:$AJ,3,FALSE)</f>
        <v>12 Woodycrest Ave</v>
      </c>
      <c r="D896" s="47" t="str">
        <f>VLOOKUP($A896,'[3]Master From ECAP'!$A:$AJ,4,FALSE)</f>
        <v>Toronto</v>
      </c>
      <c r="E896" s="47" t="str">
        <f>VLOOKUP($A896,'[3]Master From ECAP'!$A:$AJ,5,FALSE)</f>
        <v>M4J 3A5</v>
      </c>
      <c r="F896" s="47">
        <f>VLOOKUP($A896,'[3]Master From ECAP'!$A:$AJ,6,FALSE)</f>
        <v>14198</v>
      </c>
      <c r="G896" s="47" t="s">
        <v>53</v>
      </c>
      <c r="H896" s="47">
        <f>VLOOKUP($A896,'[3]Master From ECAP'!$A:$AJ,8,FALSE)</f>
        <v>168</v>
      </c>
      <c r="I896" s="47">
        <f>VLOOKUP($A896,'[3]Master From ECAP'!$A:$AJ,9,FALSE)</f>
        <v>0</v>
      </c>
      <c r="J896" s="47">
        <f>VLOOKUP($A896,'[3]Master From ECAP'!$A:$AJ,10,FALSE)</f>
        <v>3767.9207839999999</v>
      </c>
      <c r="K896" s="47" t="str">
        <f>VLOOKUP($A896,'[3]Master From ECAP'!$A:$AJ,11,FALSE)</f>
        <v>kWh</v>
      </c>
      <c r="L896" s="47">
        <f>VLOOKUP($A896,'[3]Master From ECAP'!$A:$AJ,12,FALSE)</f>
        <v>0</v>
      </c>
      <c r="M896" s="47" t="s">
        <v>46</v>
      </c>
      <c r="AF896" s="48">
        <f>VLOOKUP($A896,'[3]Calculated Master'!$A:$P,13,FALSE)</f>
        <v>150.71683135999999</v>
      </c>
      <c r="AG896" s="49">
        <f>IF(F896&gt;0,VLOOKUP($A896,'[3]Calculated Master'!$A:$P,14,FALSE),"")</f>
        <v>0.26538501786659618</v>
      </c>
      <c r="AH896" s="49" t="str">
        <f>IF(I896&gt;0,VLOOKUP($A896,'[3]Calculated Master'!$A:$P,15,FALSE),"")</f>
        <v/>
      </c>
      <c r="AI896" s="47" t="str">
        <f>VLOOKUP($A896,'[3]Master From ECAP'!$A:$AJ,35,FALSE)</f>
        <v>12WOOD</v>
      </c>
      <c r="AJ896" s="47" t="str">
        <f>VLOOKUP($A896,'[3]Master From ECAP'!$A:$AJ,36,FALSE)</f>
        <v>Parking Lots and Garages</v>
      </c>
    </row>
    <row r="897" spans="1:36" ht="15">
      <c r="A897" s="46" t="s">
        <v>940</v>
      </c>
      <c r="B897" s="47" t="str">
        <f>VLOOKUP(VLOOKUP(A897,'[3]Calculated Master'!A:Z,2,FALSE),'[3]Conversion Factors'!A:C,2,FALSE)</f>
        <v>Parking garages</v>
      </c>
      <c r="C897" s="47" t="str">
        <f>VLOOKUP($A897,'[3]Master From ECAP'!$A:$AJ,3,FALSE)</f>
        <v>120 Sixth St</v>
      </c>
      <c r="D897" s="47" t="str">
        <f>VLOOKUP($A897,'[3]Master From ECAP'!$A:$AJ,4,FALSE)</f>
        <v>Etobicoke</v>
      </c>
      <c r="E897" s="47" t="str">
        <f>VLOOKUP($A897,'[3]Master From ECAP'!$A:$AJ,5,FALSE)</f>
        <v>M8V 3A3</v>
      </c>
      <c r="F897" s="47">
        <f>VLOOKUP($A897,'[3]Master From ECAP'!$A:$AJ,6,FALSE)</f>
        <v>54</v>
      </c>
      <c r="G897" s="47" t="s">
        <v>53</v>
      </c>
      <c r="H897" s="47">
        <f>VLOOKUP($A897,'[3]Master From ECAP'!$A:$AJ,8,FALSE)</f>
        <v>168</v>
      </c>
      <c r="I897" s="47">
        <f>VLOOKUP($A897,'[3]Master From ECAP'!$A:$AJ,9,FALSE)</f>
        <v>0</v>
      </c>
      <c r="J897" s="47">
        <f>VLOOKUP($A897,'[3]Master From ECAP'!$A:$AJ,10,FALSE)</f>
        <v>16085.600627</v>
      </c>
      <c r="K897" s="47" t="str">
        <f>VLOOKUP($A897,'[3]Master From ECAP'!$A:$AJ,11,FALSE)</f>
        <v>kWh</v>
      </c>
      <c r="L897" s="47">
        <f>VLOOKUP($A897,'[3]Master From ECAP'!$A:$AJ,12,FALSE)</f>
        <v>0</v>
      </c>
      <c r="M897" s="47" t="s">
        <v>46</v>
      </c>
      <c r="AF897" s="48">
        <f>VLOOKUP($A897,'[3]Calculated Master'!$A:$P,13,FALSE)</f>
        <v>643.42402507999998</v>
      </c>
      <c r="AG897" s="49">
        <f>IF(F897&gt;0,VLOOKUP($A897,'[3]Calculated Master'!$A:$P,14,FALSE),"")</f>
        <v>297.88273426548045</v>
      </c>
      <c r="AH897" s="49" t="str">
        <f>IF(I897&gt;0,VLOOKUP($A897,'[3]Calculated Master'!$A:$P,15,FALSE),"")</f>
        <v/>
      </c>
      <c r="AI897" s="47" t="str">
        <f>VLOOKUP($A897,'[3]Master From ECAP'!$A:$AJ,35,FALSE)</f>
        <v>120SIX</v>
      </c>
      <c r="AJ897" s="47" t="str">
        <f>VLOOKUP($A897,'[3]Master From ECAP'!$A:$AJ,36,FALSE)</f>
        <v>Parking Lots and Garages</v>
      </c>
    </row>
    <row r="898" spans="1:36" ht="15">
      <c r="A898" s="46" t="s">
        <v>941</v>
      </c>
      <c r="B898" s="47" t="str">
        <f>VLOOKUP(VLOOKUP(A898,'[3]Calculated Master'!A:Z,2,FALSE),'[3]Conversion Factors'!A:C,2,FALSE)</f>
        <v>Parking garages</v>
      </c>
      <c r="C898" s="47" t="str">
        <f>VLOOKUP($A898,'[3]Master From ECAP'!$A:$AJ,3,FALSE)</f>
        <v>121 St Patrick St</v>
      </c>
      <c r="D898" s="47" t="str">
        <f>VLOOKUP($A898,'[3]Master From ECAP'!$A:$AJ,4,FALSE)</f>
        <v>Toronto</v>
      </c>
      <c r="E898" s="47" t="str">
        <f>VLOOKUP($A898,'[3]Master From ECAP'!$A:$AJ,5,FALSE)</f>
        <v>M5T 3C1</v>
      </c>
      <c r="F898" s="47">
        <f>VLOOKUP($A898,'[3]Master From ECAP'!$A:$AJ,6,FALSE)</f>
        <v>36</v>
      </c>
      <c r="G898" s="47" t="s">
        <v>53</v>
      </c>
      <c r="H898" s="47">
        <f>VLOOKUP($A898,'[3]Master From ECAP'!$A:$AJ,8,FALSE)</f>
        <v>168</v>
      </c>
      <c r="I898" s="47">
        <f>VLOOKUP($A898,'[3]Master From ECAP'!$A:$AJ,9,FALSE)</f>
        <v>0</v>
      </c>
      <c r="J898" s="47">
        <f>VLOOKUP($A898,'[3]Master From ECAP'!$A:$AJ,10,FALSE)</f>
        <v>3741.572991</v>
      </c>
      <c r="K898" s="47" t="str">
        <f>VLOOKUP($A898,'[3]Master From ECAP'!$A:$AJ,11,FALSE)</f>
        <v>kWh</v>
      </c>
      <c r="L898" s="47">
        <f>VLOOKUP($A898,'[3]Master From ECAP'!$A:$AJ,12,FALSE)</f>
        <v>0</v>
      </c>
      <c r="M898" s="47" t="s">
        <v>46</v>
      </c>
      <c r="AF898" s="48">
        <f>VLOOKUP($A898,'[3]Calculated Master'!$A:$P,13,FALSE)</f>
        <v>149.66291964000001</v>
      </c>
      <c r="AG898" s="49">
        <f>IF(F898&gt;0,VLOOKUP($A898,'[3]Calculated Master'!$A:$P,14,FALSE),"")</f>
        <v>103.93301613576284</v>
      </c>
      <c r="AH898" s="49" t="str">
        <f>IF(I898&gt;0,VLOOKUP($A898,'[3]Calculated Master'!$A:$P,15,FALSE),"")</f>
        <v/>
      </c>
      <c r="AI898" s="47" t="str">
        <f>VLOOKUP($A898,'[3]Master From ECAP'!$A:$AJ,35,FALSE)</f>
        <v>121STPATRICKST</v>
      </c>
      <c r="AJ898" s="47" t="str">
        <f>VLOOKUP($A898,'[3]Master From ECAP'!$A:$AJ,36,FALSE)</f>
        <v>Parking Lots and Garages</v>
      </c>
    </row>
    <row r="899" spans="1:36" ht="15">
      <c r="A899" s="46" t="s">
        <v>942</v>
      </c>
      <c r="B899" s="47" t="str">
        <f>VLOOKUP(VLOOKUP(A899,'[3]Calculated Master'!A:Z,2,FALSE),'[3]Conversion Factors'!A:C,2,FALSE)</f>
        <v>Parking garages</v>
      </c>
      <c r="C899" s="47" t="str">
        <f>VLOOKUP($A899,'[3]Master From ECAP'!$A:$AJ,3,FALSE)</f>
        <v>128 Eighth St</v>
      </c>
      <c r="D899" s="47" t="str">
        <f>VLOOKUP($A899,'[3]Master From ECAP'!$A:$AJ,4,FALSE)</f>
        <v>Etobicoke</v>
      </c>
      <c r="E899" s="47" t="str">
        <f>VLOOKUP($A899,'[3]Master From ECAP'!$A:$AJ,5,FALSE)</f>
        <v>M8V 1J7</v>
      </c>
      <c r="F899" s="47">
        <f>VLOOKUP($A899,'[3]Master From ECAP'!$A:$AJ,6,FALSE)</f>
        <v>45</v>
      </c>
      <c r="G899" s="47" t="s">
        <v>53</v>
      </c>
      <c r="H899" s="47">
        <f>VLOOKUP($A899,'[3]Master From ECAP'!$A:$AJ,8,FALSE)</f>
        <v>168</v>
      </c>
      <c r="I899" s="47">
        <f>VLOOKUP($A899,'[3]Master From ECAP'!$A:$AJ,9,FALSE)</f>
        <v>0</v>
      </c>
      <c r="J899" s="47">
        <f>VLOOKUP($A899,'[3]Master From ECAP'!$A:$AJ,10,FALSE)</f>
        <v>9995.5582720000002</v>
      </c>
      <c r="K899" s="47" t="str">
        <f>VLOOKUP($A899,'[3]Master From ECAP'!$A:$AJ,11,FALSE)</f>
        <v>kWh</v>
      </c>
      <c r="L899" s="47">
        <f>VLOOKUP($A899,'[3]Master From ECAP'!$A:$AJ,12,FALSE)</f>
        <v>0</v>
      </c>
      <c r="M899" s="47" t="s">
        <v>46</v>
      </c>
      <c r="AF899" s="48">
        <f>VLOOKUP($A899,'[3]Calculated Master'!$A:$P,13,FALSE)</f>
        <v>399.82233088000004</v>
      </c>
      <c r="AG899" s="49">
        <f>IF(F899&gt;0,VLOOKUP($A899,'[3]Calculated Master'!$A:$P,14,FALSE),"")</f>
        <v>222.12444267021036</v>
      </c>
      <c r="AH899" s="49" t="str">
        <f>IF(I899&gt;0,VLOOKUP($A899,'[3]Calculated Master'!$A:$P,15,FALSE),"")</f>
        <v/>
      </c>
      <c r="AI899" s="47" t="str">
        <f>VLOOKUP($A899,'[3]Master From ECAP'!$A:$AJ,35,FALSE)</f>
        <v>128EIG</v>
      </c>
      <c r="AJ899" s="47" t="str">
        <f>VLOOKUP($A899,'[3]Master From ECAP'!$A:$AJ,36,FALSE)</f>
        <v>Parking Lots and Garages</v>
      </c>
    </row>
    <row r="900" spans="1:36" ht="15">
      <c r="A900" s="46" t="s">
        <v>943</v>
      </c>
      <c r="B900" s="47" t="str">
        <f>VLOOKUP(VLOOKUP(A900,'[3]Calculated Master'!A:Z,2,FALSE),'[3]Conversion Factors'!A:C,2,FALSE)</f>
        <v>Parking garages</v>
      </c>
      <c r="C900" s="47" t="str">
        <f>VLOOKUP($A900,'[3]Master From ECAP'!$A:$AJ,3,FALSE)</f>
        <v>132 Wellington St W</v>
      </c>
      <c r="D900" s="47" t="str">
        <f>VLOOKUP($A900,'[3]Master From ECAP'!$A:$AJ,4,FALSE)</f>
        <v>Toronto</v>
      </c>
      <c r="E900" s="47" t="str">
        <f>VLOOKUP($A900,'[3]Master From ECAP'!$A:$AJ,5,FALSE)</f>
        <v>M5J 2H7</v>
      </c>
      <c r="F900" s="47">
        <f>VLOOKUP($A900,'[3]Master From ECAP'!$A:$AJ,6,FALSE)</f>
        <v>323</v>
      </c>
      <c r="G900" s="47" t="s">
        <v>53</v>
      </c>
      <c r="H900" s="47">
        <f>VLOOKUP($A900,'[3]Master From ECAP'!$A:$AJ,8,FALSE)</f>
        <v>168</v>
      </c>
      <c r="I900" s="47">
        <f>VLOOKUP($A900,'[3]Master From ECAP'!$A:$AJ,9,FALSE)</f>
        <v>0</v>
      </c>
      <c r="J900" s="47">
        <f>VLOOKUP($A900,'[3]Master From ECAP'!$A:$AJ,10,FALSE)</f>
        <v>692513.85673200001</v>
      </c>
      <c r="K900" s="47" t="str">
        <f>VLOOKUP($A900,'[3]Master From ECAP'!$A:$AJ,11,FALSE)</f>
        <v>kWh</v>
      </c>
      <c r="L900" s="47">
        <f>VLOOKUP($A900,'[3]Master From ECAP'!$A:$AJ,12,FALSE)</f>
        <v>0</v>
      </c>
      <c r="M900" s="47" t="s">
        <v>46</v>
      </c>
      <c r="AF900" s="48">
        <f>VLOOKUP($A900,'[3]Calculated Master'!$A:$P,13,FALSE)</f>
        <v>27700.554269280001</v>
      </c>
      <c r="AG900" s="49">
        <f>IF(F900&gt;0,VLOOKUP($A900,'[3]Calculated Master'!$A:$P,14,FALSE),"")</f>
        <v>2144.0146817535697</v>
      </c>
      <c r="AH900" s="49" t="str">
        <f>IF(I900&gt;0,VLOOKUP($A900,'[3]Calculated Master'!$A:$P,15,FALSE),"")</f>
        <v/>
      </c>
      <c r="AI900" s="47" t="str">
        <f>VLOOKUP($A900,'[3]Master From ECAP'!$A:$AJ,35,FALSE)</f>
        <v>132WEL</v>
      </c>
      <c r="AJ900" s="47" t="str">
        <f>VLOOKUP($A900,'[3]Master From ECAP'!$A:$AJ,36,FALSE)</f>
        <v>Parking Lots and Garages</v>
      </c>
    </row>
    <row r="901" spans="1:36" ht="15">
      <c r="A901" s="46" t="s">
        <v>944</v>
      </c>
      <c r="B901" s="47" t="str">
        <f>VLOOKUP(VLOOKUP(A901,'[3]Calculated Master'!A:Z,2,FALSE),'[3]Conversion Factors'!A:C,2,FALSE)</f>
        <v>Parking garages</v>
      </c>
      <c r="C901" s="47" t="str">
        <f>VLOOKUP($A901,'[3]Master From ECAP'!$A:$AJ,3,FALSE)</f>
        <v>1325 Queen St W</v>
      </c>
      <c r="D901" s="47" t="str">
        <f>VLOOKUP($A901,'[3]Master From ECAP'!$A:$AJ,4,FALSE)</f>
        <v>Toronto</v>
      </c>
      <c r="E901" s="47" t="str">
        <f>VLOOKUP($A901,'[3]Master From ECAP'!$A:$AJ,5,FALSE)</f>
        <v>M6K 1L8</v>
      </c>
      <c r="F901" s="47">
        <f>VLOOKUP($A901,'[3]Master From ECAP'!$A:$AJ,6,FALSE)</f>
        <v>12303</v>
      </c>
      <c r="G901" s="47" t="s">
        <v>53</v>
      </c>
      <c r="H901" s="47">
        <f>VLOOKUP($A901,'[3]Master From ECAP'!$A:$AJ,8,FALSE)</f>
        <v>168</v>
      </c>
      <c r="I901" s="47">
        <f>VLOOKUP($A901,'[3]Master From ECAP'!$A:$AJ,9,FALSE)</f>
        <v>0</v>
      </c>
      <c r="J901" s="47">
        <f>VLOOKUP($A901,'[3]Master From ECAP'!$A:$AJ,10,FALSE)</f>
        <v>6139.0220609999997</v>
      </c>
      <c r="K901" s="47" t="str">
        <f>VLOOKUP($A901,'[3]Master From ECAP'!$A:$AJ,11,FALSE)</f>
        <v>kWh</v>
      </c>
      <c r="L901" s="47">
        <f>VLOOKUP($A901,'[3]Master From ECAP'!$A:$AJ,12,FALSE)</f>
        <v>0</v>
      </c>
      <c r="M901" s="47" t="s">
        <v>46</v>
      </c>
      <c r="AF901" s="48">
        <f>VLOOKUP($A901,'[3]Calculated Master'!$A:$P,13,FALSE)</f>
        <v>245.56088244</v>
      </c>
      <c r="AG901" s="49">
        <f>IF(F901&gt;0,VLOOKUP($A901,'[3]Calculated Master'!$A:$P,14,FALSE),"")</f>
        <v>0.4989878598925942</v>
      </c>
      <c r="AH901" s="49" t="str">
        <f>IF(I901&gt;0,VLOOKUP($A901,'[3]Calculated Master'!$A:$P,15,FALSE),"")</f>
        <v/>
      </c>
      <c r="AI901" s="47" t="str">
        <f>VLOOKUP($A901,'[3]Master From ECAP'!$A:$AJ,35,FALSE)</f>
        <v>1325QU</v>
      </c>
      <c r="AJ901" s="47" t="str">
        <f>VLOOKUP($A901,'[3]Master From ECAP'!$A:$AJ,36,FALSE)</f>
        <v>Parking Lots and Garages</v>
      </c>
    </row>
    <row r="902" spans="1:36" ht="15">
      <c r="A902" s="46" t="s">
        <v>945</v>
      </c>
      <c r="B902" s="47" t="str">
        <f>VLOOKUP(VLOOKUP(A902,'[3]Calculated Master'!A:Z,2,FALSE),'[3]Conversion Factors'!A:C,2,FALSE)</f>
        <v>Parking garages</v>
      </c>
      <c r="C902" s="47" t="str">
        <f>VLOOKUP($A902,'[3]Master From ECAP'!$A:$AJ,3,FALSE)</f>
        <v>135 Greenlaw Ave</v>
      </c>
      <c r="D902" s="47" t="str">
        <f>VLOOKUP($A902,'[3]Master From ECAP'!$A:$AJ,4,FALSE)</f>
        <v>Toronto</v>
      </c>
      <c r="E902" s="47" t="str">
        <f>VLOOKUP($A902,'[3]Master From ECAP'!$A:$AJ,5,FALSE)</f>
        <v>M6E 1B8</v>
      </c>
      <c r="F902" s="47">
        <f>VLOOKUP($A902,'[3]Master From ECAP'!$A:$AJ,6,FALSE)</f>
        <v>13197</v>
      </c>
      <c r="G902" s="47" t="s">
        <v>53</v>
      </c>
      <c r="H902" s="47">
        <f>VLOOKUP($A902,'[3]Master From ECAP'!$A:$AJ,8,FALSE)</f>
        <v>168</v>
      </c>
      <c r="I902" s="47">
        <f>VLOOKUP($A902,'[3]Master From ECAP'!$A:$AJ,9,FALSE)</f>
        <v>0</v>
      </c>
      <c r="J902" s="47">
        <f>VLOOKUP($A902,'[3]Master From ECAP'!$A:$AJ,10,FALSE)</f>
        <v>8093.1948739999998</v>
      </c>
      <c r="K902" s="47" t="str">
        <f>VLOOKUP($A902,'[3]Master From ECAP'!$A:$AJ,11,FALSE)</f>
        <v>kWh</v>
      </c>
      <c r="L902" s="47">
        <f>VLOOKUP($A902,'[3]Master From ECAP'!$A:$AJ,12,FALSE)</f>
        <v>0</v>
      </c>
      <c r="M902" s="47" t="s">
        <v>46</v>
      </c>
      <c r="AF902" s="48">
        <f>VLOOKUP($A902,'[3]Calculated Master'!$A:$P,13,FALSE)</f>
        <v>323.72779495999998</v>
      </c>
      <c r="AG902" s="49">
        <f>IF(F902&gt;0,VLOOKUP($A902,'[3]Calculated Master'!$A:$P,14,FALSE),"")</f>
        <v>0.61326275635715</v>
      </c>
      <c r="AH902" s="49" t="str">
        <f>IF(I902&gt;0,VLOOKUP($A902,'[3]Calculated Master'!$A:$P,15,FALSE),"")</f>
        <v/>
      </c>
      <c r="AI902" s="47" t="str">
        <f>VLOOKUP($A902,'[3]Master From ECAP'!$A:$AJ,35,FALSE)</f>
        <v>135GRE</v>
      </c>
      <c r="AJ902" s="47" t="str">
        <f>VLOOKUP($A902,'[3]Master From ECAP'!$A:$AJ,36,FALSE)</f>
        <v>Parking Lots and Garages</v>
      </c>
    </row>
    <row r="903" spans="1:36" ht="15">
      <c r="A903" s="46" t="s">
        <v>946</v>
      </c>
      <c r="B903" s="47" t="str">
        <f>VLOOKUP(VLOOKUP(A903,'[3]Calculated Master'!A:Z,2,FALSE),'[3]Conversion Factors'!A:C,2,FALSE)</f>
        <v>Parking garages</v>
      </c>
      <c r="C903" s="47" t="str">
        <f>VLOOKUP($A903,'[3]Master From ECAP'!$A:$AJ,3,FALSE)</f>
        <v>136 Broadview Ave</v>
      </c>
      <c r="D903" s="47" t="str">
        <f>VLOOKUP($A903,'[3]Master From ECAP'!$A:$AJ,4,FALSE)</f>
        <v>Toronto</v>
      </c>
      <c r="E903" s="47" t="str">
        <f>VLOOKUP($A903,'[3]Master From ECAP'!$A:$AJ,5,FALSE)</f>
        <v>M4M 2G2</v>
      </c>
      <c r="F903" s="47">
        <f>VLOOKUP($A903,'[3]Master From ECAP'!$A:$AJ,6,FALSE)</f>
        <v>22</v>
      </c>
      <c r="G903" s="47" t="s">
        <v>53</v>
      </c>
      <c r="H903" s="47">
        <f>VLOOKUP($A903,'[3]Master From ECAP'!$A:$AJ,8,FALSE)</f>
        <v>168</v>
      </c>
      <c r="I903" s="47">
        <f>VLOOKUP($A903,'[3]Master From ECAP'!$A:$AJ,9,FALSE)</f>
        <v>0</v>
      </c>
      <c r="J903" s="47">
        <f>VLOOKUP($A903,'[3]Master From ECAP'!$A:$AJ,10,FALSE)</f>
        <v>5788.1772780000001</v>
      </c>
      <c r="K903" s="47" t="str">
        <f>VLOOKUP($A903,'[3]Master From ECAP'!$A:$AJ,11,FALSE)</f>
        <v>kWh</v>
      </c>
      <c r="L903" s="47">
        <f>VLOOKUP($A903,'[3]Master From ECAP'!$A:$AJ,12,FALSE)</f>
        <v>0</v>
      </c>
      <c r="M903" s="47" t="s">
        <v>46</v>
      </c>
      <c r="AF903" s="48">
        <f>VLOOKUP($A903,'[3]Calculated Master'!$A:$P,13,FALSE)</f>
        <v>231.52709112000002</v>
      </c>
      <c r="AG903" s="49">
        <f>IF(F903&gt;0,VLOOKUP($A903,'[3]Calculated Master'!$A:$P,14,FALSE),"")</f>
        <v>263.10006342751473</v>
      </c>
      <c r="AH903" s="49" t="str">
        <f>IF(I903&gt;0,VLOOKUP($A903,'[3]Calculated Master'!$A:$P,15,FALSE),"")</f>
        <v/>
      </c>
      <c r="AI903" s="47" t="str">
        <f>VLOOKUP($A903,'[3]Master From ECAP'!$A:$AJ,35,FALSE)</f>
        <v>136BROAD</v>
      </c>
      <c r="AJ903" s="47" t="str">
        <f>VLOOKUP($A903,'[3]Master From ECAP'!$A:$AJ,36,FALSE)</f>
        <v>Parking Lots and Garages</v>
      </c>
    </row>
    <row r="904" spans="1:36" ht="15">
      <c r="A904" s="46" t="s">
        <v>947</v>
      </c>
      <c r="B904" s="47" t="str">
        <f>VLOOKUP(VLOOKUP(A904,'[3]Calculated Master'!A:Z,2,FALSE),'[3]Conversion Factors'!A:C,2,FALSE)</f>
        <v>Parking garages</v>
      </c>
      <c r="C904" s="47" t="str">
        <f>VLOOKUP($A904,'[3]Master From ECAP'!$A:$AJ,3,FALSE)</f>
        <v>14 Castlefield Ave</v>
      </c>
      <c r="D904" s="47" t="str">
        <f>VLOOKUP($A904,'[3]Master From ECAP'!$A:$AJ,4,FALSE)</f>
        <v>Toronto</v>
      </c>
      <c r="E904" s="47" t="str">
        <f>VLOOKUP($A904,'[3]Master From ECAP'!$A:$AJ,5,FALSE)</f>
        <v>M4R 1G4</v>
      </c>
      <c r="F904" s="47">
        <f>VLOOKUP($A904,'[3]Master From ECAP'!$A:$AJ,6,FALSE)</f>
        <v>37620</v>
      </c>
      <c r="G904" s="47" t="s">
        <v>53</v>
      </c>
      <c r="H904" s="47">
        <f>VLOOKUP($A904,'[3]Master From ECAP'!$A:$AJ,8,FALSE)</f>
        <v>168</v>
      </c>
      <c r="I904" s="47">
        <f>VLOOKUP($A904,'[3]Master From ECAP'!$A:$AJ,9,FALSE)</f>
        <v>0</v>
      </c>
      <c r="J904" s="47">
        <f>VLOOKUP($A904,'[3]Master From ECAP'!$A:$AJ,10,FALSE)</f>
        <v>34177.524380999996</v>
      </c>
      <c r="K904" s="47" t="str">
        <f>VLOOKUP($A904,'[3]Master From ECAP'!$A:$AJ,11,FALSE)</f>
        <v>kWh</v>
      </c>
      <c r="L904" s="47">
        <f>VLOOKUP($A904,'[3]Master From ECAP'!$A:$AJ,12,FALSE)</f>
        <v>0</v>
      </c>
      <c r="M904" s="47" t="s">
        <v>46</v>
      </c>
      <c r="AF904" s="48">
        <f>VLOOKUP($A904,'[3]Calculated Master'!$A:$P,13,FALSE)</f>
        <v>1367.1009752399998</v>
      </c>
      <c r="AG904" s="49">
        <f>IF(F904&gt;0,VLOOKUP($A904,'[3]Calculated Master'!$A:$P,14,FALSE),"")</f>
        <v>0.90849725644209423</v>
      </c>
      <c r="AH904" s="49" t="str">
        <f>IF(I904&gt;0,VLOOKUP($A904,'[3]Calculated Master'!$A:$P,15,FALSE),"")</f>
        <v/>
      </c>
      <c r="AI904" s="47" t="str">
        <f>VLOOKUP($A904,'[3]Master From ECAP'!$A:$AJ,35,FALSE)</f>
        <v>14CAST</v>
      </c>
      <c r="AJ904" s="47" t="str">
        <f>VLOOKUP($A904,'[3]Master From ECAP'!$A:$AJ,36,FALSE)</f>
        <v>Parking Lots and Garages</v>
      </c>
    </row>
    <row r="905" spans="1:36" ht="15">
      <c r="A905" s="46" t="s">
        <v>948</v>
      </c>
      <c r="B905" s="47" t="str">
        <f>VLOOKUP(VLOOKUP(A905,'[3]Calculated Master'!A:Z,2,FALSE),'[3]Conversion Factors'!A:C,2,FALSE)</f>
        <v>Parking garages</v>
      </c>
      <c r="C905" s="47" t="str">
        <f>VLOOKUP($A905,'[3]Master From ECAP'!$A:$AJ,3,FALSE)</f>
        <v>140 Fifth St</v>
      </c>
      <c r="D905" s="47" t="str">
        <f>VLOOKUP($A905,'[3]Master From ECAP'!$A:$AJ,4,FALSE)</f>
        <v>Etobicoke</v>
      </c>
      <c r="E905" s="47" t="str">
        <f>VLOOKUP($A905,'[3]Master From ECAP'!$A:$AJ,5,FALSE)</f>
        <v>M8V 2Z3</v>
      </c>
      <c r="F905" s="47">
        <f>VLOOKUP($A905,'[3]Master From ECAP'!$A:$AJ,6,FALSE)</f>
        <v>53</v>
      </c>
      <c r="G905" s="47" t="s">
        <v>53</v>
      </c>
      <c r="H905" s="47">
        <f>VLOOKUP($A905,'[3]Master From ECAP'!$A:$AJ,8,FALSE)</f>
        <v>168</v>
      </c>
      <c r="I905" s="47">
        <f>VLOOKUP($A905,'[3]Master From ECAP'!$A:$AJ,9,FALSE)</f>
        <v>0</v>
      </c>
      <c r="J905" s="47">
        <f>VLOOKUP($A905,'[3]Master From ECAP'!$A:$AJ,10,FALSE)</f>
        <v>4385.2450760000002</v>
      </c>
      <c r="K905" s="47" t="str">
        <f>VLOOKUP($A905,'[3]Master From ECAP'!$A:$AJ,11,FALSE)</f>
        <v>kWh</v>
      </c>
      <c r="L905" s="47">
        <f>VLOOKUP($A905,'[3]Master From ECAP'!$A:$AJ,12,FALSE)</f>
        <v>0</v>
      </c>
      <c r="M905" s="47" t="s">
        <v>46</v>
      </c>
      <c r="AF905" s="48">
        <f>VLOOKUP($A905,'[3]Calculated Master'!$A:$P,13,FALSE)</f>
        <v>175.40980304000001</v>
      </c>
      <c r="AG905" s="49">
        <f>IF(F905&gt;0,VLOOKUP($A905,'[3]Calculated Master'!$A:$P,14,FALSE),"")</f>
        <v>82.740817884046848</v>
      </c>
      <c r="AH905" s="49" t="str">
        <f>IF(I905&gt;0,VLOOKUP($A905,'[3]Calculated Master'!$A:$P,15,FALSE),"")</f>
        <v/>
      </c>
      <c r="AI905" s="47" t="str">
        <f>VLOOKUP($A905,'[3]Master From ECAP'!$A:$AJ,35,FALSE)</f>
        <v>140FIFTHST</v>
      </c>
      <c r="AJ905" s="47" t="str">
        <f>VLOOKUP($A905,'[3]Master From ECAP'!$A:$AJ,36,FALSE)</f>
        <v>Parking Lots and Garages</v>
      </c>
    </row>
    <row r="906" spans="1:36" ht="15">
      <c r="A906" s="46" t="s">
        <v>949</v>
      </c>
      <c r="B906" s="47" t="str">
        <f>VLOOKUP(VLOOKUP(A906,'[3]Calculated Master'!A:Z,2,FALSE),'[3]Conversion Factors'!A:C,2,FALSE)</f>
        <v>Parking garages</v>
      </c>
      <c r="C906" s="47" t="str">
        <f>VLOOKUP($A906,'[3]Master From ECAP'!$A:$AJ,3,FALSE)</f>
        <v>1439 Danforth Ave</v>
      </c>
      <c r="D906" s="47" t="str">
        <f>VLOOKUP($A906,'[3]Master From ECAP'!$A:$AJ,4,FALSE)</f>
        <v>Toronto</v>
      </c>
      <c r="E906" s="47" t="str">
        <f>VLOOKUP($A906,'[3]Master From ECAP'!$A:$AJ,5,FALSE)</f>
        <v>M4J 1N3</v>
      </c>
      <c r="F906" s="47">
        <f>VLOOKUP($A906,'[3]Master From ECAP'!$A:$AJ,6,FALSE)</f>
        <v>20</v>
      </c>
      <c r="G906" s="47" t="s">
        <v>53</v>
      </c>
      <c r="H906" s="47">
        <f>VLOOKUP($A906,'[3]Master From ECAP'!$A:$AJ,8,FALSE)</f>
        <v>168</v>
      </c>
      <c r="I906" s="47">
        <f>VLOOKUP($A906,'[3]Master From ECAP'!$A:$AJ,9,FALSE)</f>
        <v>0</v>
      </c>
      <c r="J906" s="47">
        <f>VLOOKUP($A906,'[3]Master From ECAP'!$A:$AJ,10,FALSE)</f>
        <v>3114.2362680000001</v>
      </c>
      <c r="K906" s="47" t="str">
        <f>VLOOKUP($A906,'[3]Master From ECAP'!$A:$AJ,11,FALSE)</f>
        <v>kWh</v>
      </c>
      <c r="L906" s="47">
        <f>VLOOKUP($A906,'[3]Master From ECAP'!$A:$AJ,12,FALSE)</f>
        <v>0</v>
      </c>
      <c r="M906" s="47" t="s">
        <v>46</v>
      </c>
      <c r="AF906" s="48">
        <f>VLOOKUP($A906,'[3]Calculated Master'!$A:$P,13,FALSE)</f>
        <v>124.56945072000001</v>
      </c>
      <c r="AG906" s="49">
        <f>IF(F906&gt;0,VLOOKUP($A906,'[3]Calculated Master'!$A:$P,14,FALSE),"")</f>
        <v>155.7124621992225</v>
      </c>
      <c r="AH906" s="49" t="str">
        <f>IF(I906&gt;0,VLOOKUP($A906,'[3]Calculated Master'!$A:$P,15,FALSE),"")</f>
        <v/>
      </c>
      <c r="AI906" s="47" t="str">
        <f>VLOOKUP($A906,'[3]Master From ECAP'!$A:$AJ,35,FALSE)</f>
        <v>1439DAN</v>
      </c>
      <c r="AJ906" s="47" t="str">
        <f>VLOOKUP($A906,'[3]Master From ECAP'!$A:$AJ,36,FALSE)</f>
        <v>Parking Lots and Garages</v>
      </c>
    </row>
    <row r="907" spans="1:36" ht="15">
      <c r="A907" s="46" t="s">
        <v>950</v>
      </c>
      <c r="B907" s="47" t="str">
        <f>VLOOKUP(VLOOKUP(A907,'[3]Calculated Master'!A:Z,2,FALSE),'[3]Conversion Factors'!A:C,2,FALSE)</f>
        <v>Parking garages</v>
      </c>
      <c r="C907" s="47" t="str">
        <f>VLOOKUP($A907,'[3]Master From ECAP'!$A:$AJ,3,FALSE)</f>
        <v>146 Harrison St</v>
      </c>
      <c r="D907" s="47" t="str">
        <f>VLOOKUP($A907,'[3]Master From ECAP'!$A:$AJ,4,FALSE)</f>
        <v>Toronto</v>
      </c>
      <c r="E907" s="47" t="str">
        <f>VLOOKUP($A907,'[3]Master From ECAP'!$A:$AJ,5,FALSE)</f>
        <v>M6J 2A4</v>
      </c>
      <c r="F907" s="47">
        <f>VLOOKUP($A907,'[3]Master From ECAP'!$A:$AJ,6,FALSE)</f>
        <v>15812</v>
      </c>
      <c r="G907" s="47" t="s">
        <v>53</v>
      </c>
      <c r="H907" s="47">
        <f>VLOOKUP($A907,'[3]Master From ECAP'!$A:$AJ,8,FALSE)</f>
        <v>168</v>
      </c>
      <c r="I907" s="47">
        <f>VLOOKUP($A907,'[3]Master From ECAP'!$A:$AJ,9,FALSE)</f>
        <v>0</v>
      </c>
      <c r="J907" s="47">
        <f>VLOOKUP($A907,'[3]Master From ECAP'!$A:$AJ,10,FALSE)</f>
        <v>8737.8268179999995</v>
      </c>
      <c r="K907" s="47" t="str">
        <f>VLOOKUP($A907,'[3]Master From ECAP'!$A:$AJ,11,FALSE)</f>
        <v>kWh</v>
      </c>
      <c r="L907" s="47">
        <f>VLOOKUP($A907,'[3]Master From ECAP'!$A:$AJ,12,FALSE)</f>
        <v>0</v>
      </c>
      <c r="M907" s="47" t="s">
        <v>46</v>
      </c>
      <c r="AF907" s="48">
        <f>VLOOKUP($A907,'[3]Calculated Master'!$A:$P,13,FALSE)</f>
        <v>349.51307271999997</v>
      </c>
      <c r="AG907" s="49">
        <f>IF(F907&gt;0,VLOOKUP($A907,'[3]Calculated Master'!$A:$P,14,FALSE),"")</f>
        <v>0.55260961457195434</v>
      </c>
      <c r="AH907" s="49" t="str">
        <f>IF(I907&gt;0,VLOOKUP($A907,'[3]Calculated Master'!$A:$P,15,FALSE),"")</f>
        <v/>
      </c>
      <c r="AI907" s="47" t="str">
        <f>VLOOKUP($A907,'[3]Master From ECAP'!$A:$AJ,35,FALSE)</f>
        <v>146HAR</v>
      </c>
      <c r="AJ907" s="47" t="str">
        <f>VLOOKUP($A907,'[3]Master From ECAP'!$A:$AJ,36,FALSE)</f>
        <v>Parking Lots and Garages</v>
      </c>
    </row>
    <row r="908" spans="1:36" ht="15">
      <c r="A908" s="46" t="s">
        <v>951</v>
      </c>
      <c r="B908" s="47" t="str">
        <f>VLOOKUP(VLOOKUP(A908,'[3]Calculated Master'!A:Z,2,FALSE),'[3]Conversion Factors'!A:C,2,FALSE)</f>
        <v>Parking garages</v>
      </c>
      <c r="C908" s="47" t="str">
        <f>VLOOKUP($A908,'[3]Master From ECAP'!$A:$AJ,3,FALSE)</f>
        <v>149 Hiawatha Rd</v>
      </c>
      <c r="D908" s="47" t="str">
        <f>VLOOKUP($A908,'[3]Master From ECAP'!$A:$AJ,4,FALSE)</f>
        <v>Toronto</v>
      </c>
      <c r="E908" s="47" t="str">
        <f>VLOOKUP($A908,'[3]Master From ECAP'!$A:$AJ,5,FALSE)</f>
        <v>M4L 2J6</v>
      </c>
      <c r="F908" s="47">
        <f>VLOOKUP($A908,'[3]Master From ECAP'!$A:$AJ,6,FALSE)</f>
        <v>1399</v>
      </c>
      <c r="G908" s="47" t="s">
        <v>53</v>
      </c>
      <c r="H908" s="47">
        <f>VLOOKUP($A908,'[3]Master From ECAP'!$A:$AJ,8,FALSE)</f>
        <v>168</v>
      </c>
      <c r="I908" s="47">
        <f>VLOOKUP($A908,'[3]Master From ECAP'!$A:$AJ,9,FALSE)</f>
        <v>0</v>
      </c>
      <c r="J908" s="47">
        <f>VLOOKUP($A908,'[3]Master From ECAP'!$A:$AJ,10,FALSE)</f>
        <v>5237.2349180000001</v>
      </c>
      <c r="K908" s="47" t="str">
        <f>VLOOKUP($A908,'[3]Master From ECAP'!$A:$AJ,11,FALSE)</f>
        <v>kWh</v>
      </c>
      <c r="L908" s="47">
        <f>VLOOKUP($A908,'[3]Master From ECAP'!$A:$AJ,12,FALSE)</f>
        <v>0</v>
      </c>
      <c r="M908" s="47" t="s">
        <v>46</v>
      </c>
      <c r="AF908" s="48">
        <f>VLOOKUP($A908,'[3]Calculated Master'!$A:$P,13,FALSE)</f>
        <v>209.48939672</v>
      </c>
      <c r="AG908" s="49">
        <f>IF(F908&gt;0,VLOOKUP($A908,'[3]Calculated Master'!$A:$P,14,FALSE),"")</f>
        <v>3.7435716510451451</v>
      </c>
      <c r="AH908" s="49" t="str">
        <f>IF(I908&gt;0,VLOOKUP($A908,'[3]Calculated Master'!$A:$P,15,FALSE),"")</f>
        <v/>
      </c>
      <c r="AI908" s="47" t="str">
        <f>VLOOKUP($A908,'[3]Master From ECAP'!$A:$AJ,35,FALSE)</f>
        <v>149HIA</v>
      </c>
      <c r="AJ908" s="47" t="str">
        <f>VLOOKUP($A908,'[3]Master From ECAP'!$A:$AJ,36,FALSE)</f>
        <v>Parking Lots and Garages</v>
      </c>
    </row>
    <row r="909" spans="1:36" ht="15">
      <c r="A909" s="46" t="s">
        <v>952</v>
      </c>
      <c r="B909" s="47" t="str">
        <f>VLOOKUP(VLOOKUP(A909,'[3]Calculated Master'!A:Z,2,FALSE),'[3]Conversion Factors'!A:C,2,FALSE)</f>
        <v>Parking garages</v>
      </c>
      <c r="C909" s="47" t="str">
        <f>VLOOKUP($A909,'[3]Master From ECAP'!$A:$AJ,3,FALSE)</f>
        <v>15 Price St</v>
      </c>
      <c r="D909" s="47" t="str">
        <f>VLOOKUP($A909,'[3]Master From ECAP'!$A:$AJ,4,FALSE)</f>
        <v>Toronto</v>
      </c>
      <c r="E909" s="47" t="str">
        <f>VLOOKUP($A909,'[3]Master From ECAP'!$A:$AJ,5,FALSE)</f>
        <v>M4W 1Y7</v>
      </c>
      <c r="F909" s="47">
        <f>VLOOKUP($A909,'[3]Master From ECAP'!$A:$AJ,6,FALSE)</f>
        <v>71</v>
      </c>
      <c r="G909" s="47" t="s">
        <v>53</v>
      </c>
      <c r="H909" s="47">
        <f>VLOOKUP($A909,'[3]Master From ECAP'!$A:$AJ,8,FALSE)</f>
        <v>168</v>
      </c>
      <c r="I909" s="47">
        <f>VLOOKUP($A909,'[3]Master From ECAP'!$A:$AJ,9,FALSE)</f>
        <v>0</v>
      </c>
      <c r="J909" s="47">
        <f>VLOOKUP($A909,'[3]Master From ECAP'!$A:$AJ,10,FALSE)</f>
        <v>19859.341393999999</v>
      </c>
      <c r="K909" s="47" t="str">
        <f>VLOOKUP($A909,'[3]Master From ECAP'!$A:$AJ,11,FALSE)</f>
        <v>kWh</v>
      </c>
      <c r="L909" s="47">
        <f>VLOOKUP($A909,'[3]Master From ECAP'!$A:$AJ,12,FALSE)</f>
        <v>0</v>
      </c>
      <c r="M909" s="47" t="s">
        <v>46</v>
      </c>
      <c r="AF909" s="48">
        <f>VLOOKUP($A909,'[3]Calculated Master'!$A:$P,13,FALSE)</f>
        <v>794.37365576000002</v>
      </c>
      <c r="AG909" s="49">
        <f>IF(F909&gt;0,VLOOKUP($A909,'[3]Calculated Master'!$A:$P,14,FALSE),"")</f>
        <v>279.71019917261702</v>
      </c>
      <c r="AH909" s="49" t="str">
        <f>IF(I909&gt;0,VLOOKUP($A909,'[3]Calculated Master'!$A:$P,15,FALSE),"")</f>
        <v/>
      </c>
      <c r="AI909" s="47" t="str">
        <f>VLOOKUP($A909,'[3]Master From ECAP'!$A:$AJ,35,FALSE)</f>
        <v>15PS</v>
      </c>
      <c r="AJ909" s="47" t="str">
        <f>VLOOKUP($A909,'[3]Master From ECAP'!$A:$AJ,36,FALSE)</f>
        <v>Parking Lots and Garages</v>
      </c>
    </row>
    <row r="910" spans="1:36" ht="15">
      <c r="A910" s="46" t="s">
        <v>953</v>
      </c>
      <c r="B910" s="47" t="str">
        <f>VLOOKUP(VLOOKUP(A910,'[3]Calculated Master'!A:Z,2,FALSE),'[3]Conversion Factors'!A:C,2,FALSE)</f>
        <v>Parking garages</v>
      </c>
      <c r="C910" s="47" t="str">
        <f>VLOOKUP($A910,'[3]Master From ECAP'!$A:$AJ,3,FALSE)</f>
        <v>15 Primrose Ave</v>
      </c>
      <c r="D910" s="47" t="str">
        <f>VLOOKUP($A910,'[3]Master From ECAP'!$A:$AJ,4,FALSE)</f>
        <v>Etobicoke</v>
      </c>
      <c r="E910" s="47" t="str">
        <f>VLOOKUP($A910,'[3]Master From ECAP'!$A:$AJ,5,FALSE)</f>
        <v>M8V 1C5</v>
      </c>
      <c r="F910" s="47">
        <f>VLOOKUP($A910,'[3]Master From ECAP'!$A:$AJ,6,FALSE)</f>
        <v>23</v>
      </c>
      <c r="G910" s="47" t="s">
        <v>53</v>
      </c>
      <c r="H910" s="47">
        <f>VLOOKUP($A910,'[3]Master From ECAP'!$A:$AJ,8,FALSE)</f>
        <v>168</v>
      </c>
      <c r="I910" s="47">
        <f>VLOOKUP($A910,'[3]Master From ECAP'!$A:$AJ,9,FALSE)</f>
        <v>0</v>
      </c>
      <c r="J910" s="47">
        <f>VLOOKUP($A910,'[3]Master From ECAP'!$A:$AJ,10,FALSE)</f>
        <v>8066.3819999999996</v>
      </c>
      <c r="K910" s="47" t="str">
        <f>VLOOKUP($A910,'[3]Master From ECAP'!$A:$AJ,11,FALSE)</f>
        <v>kWh</v>
      </c>
      <c r="L910" s="47">
        <f>VLOOKUP($A910,'[3]Master From ECAP'!$A:$AJ,12,FALSE)</f>
        <v>0</v>
      </c>
      <c r="M910" s="47" t="s">
        <v>46</v>
      </c>
      <c r="AF910" s="48">
        <f>VLOOKUP($A910,'[3]Calculated Master'!$A:$P,13,FALSE)</f>
        <v>322.65528</v>
      </c>
      <c r="AG910" s="49">
        <f>IF(F910&gt;0,VLOOKUP($A910,'[3]Calculated Master'!$A:$P,14,FALSE),"")</f>
        <v>350.71372217065215</v>
      </c>
      <c r="AH910" s="49" t="str">
        <f>IF(I910&gt;0,VLOOKUP($A910,'[3]Calculated Master'!$A:$P,15,FALSE),"")</f>
        <v/>
      </c>
      <c r="AI910" s="47" t="str">
        <f>VLOOKUP($A910,'[3]Master From ECAP'!$A:$AJ,35,FALSE)</f>
        <v>15PRIM</v>
      </c>
      <c r="AJ910" s="47" t="str">
        <f>VLOOKUP($A910,'[3]Master From ECAP'!$A:$AJ,36,FALSE)</f>
        <v>Parking Lots and Garages</v>
      </c>
    </row>
    <row r="911" spans="1:36" ht="15">
      <c r="A911" s="46" t="s">
        <v>954</v>
      </c>
      <c r="B911" s="47" t="str">
        <f>VLOOKUP(VLOOKUP(A911,'[3]Calculated Master'!A:Z,2,FALSE),'[3]Conversion Factors'!A:C,2,FALSE)</f>
        <v>Parking garages</v>
      </c>
      <c r="C911" s="47" t="str">
        <f>VLOOKUP($A911,'[3]Master From ECAP'!$A:$AJ,3,FALSE)</f>
        <v>15 Wellesley St E</v>
      </c>
      <c r="D911" s="47" t="str">
        <f>VLOOKUP($A911,'[3]Master From ECAP'!$A:$AJ,4,FALSE)</f>
        <v>Toronto</v>
      </c>
      <c r="E911" s="47" t="str">
        <f>VLOOKUP($A911,'[3]Master From ECAP'!$A:$AJ,5,FALSE)</f>
        <v>M4Y 3A6</v>
      </c>
      <c r="F911" s="47">
        <f>VLOOKUP($A911,'[3]Master From ECAP'!$A:$AJ,6,FALSE)</f>
        <v>41603</v>
      </c>
      <c r="G911" s="47" t="s">
        <v>53</v>
      </c>
      <c r="H911" s="47">
        <f>VLOOKUP($A911,'[3]Master From ECAP'!$A:$AJ,8,FALSE)</f>
        <v>168</v>
      </c>
      <c r="I911" s="47">
        <f>VLOOKUP($A911,'[3]Master From ECAP'!$A:$AJ,9,FALSE)</f>
        <v>0</v>
      </c>
      <c r="J911" s="47">
        <f>VLOOKUP($A911,'[3]Master From ECAP'!$A:$AJ,10,FALSE)</f>
        <v>36884.033184</v>
      </c>
      <c r="K911" s="47" t="str">
        <f>VLOOKUP($A911,'[3]Master From ECAP'!$A:$AJ,11,FALSE)</f>
        <v>kWh</v>
      </c>
      <c r="L911" s="47">
        <f>VLOOKUP($A911,'[3]Master From ECAP'!$A:$AJ,12,FALSE)</f>
        <v>0</v>
      </c>
      <c r="M911" s="47" t="s">
        <v>46</v>
      </c>
      <c r="AF911" s="48">
        <f>VLOOKUP($A911,'[3]Calculated Master'!$A:$P,13,FALSE)</f>
        <v>1475.3613273600001</v>
      </c>
      <c r="AG911" s="49">
        <f>IF(F911&gt;0,VLOOKUP($A911,'[3]Calculated Master'!$A:$P,14,FALSE),"")</f>
        <v>0.88657517168164779</v>
      </c>
      <c r="AH911" s="49" t="str">
        <f>IF(I911&gt;0,VLOOKUP($A911,'[3]Calculated Master'!$A:$P,15,FALSE),"")</f>
        <v/>
      </c>
      <c r="AI911" s="47" t="str">
        <f>VLOOKUP($A911,'[3]Master From ECAP'!$A:$AJ,35,FALSE)</f>
        <v>15WELL</v>
      </c>
      <c r="AJ911" s="47" t="str">
        <f>VLOOKUP($A911,'[3]Master From ECAP'!$A:$AJ,36,FALSE)</f>
        <v>Parking Lots and Garages</v>
      </c>
    </row>
    <row r="912" spans="1:36" ht="15">
      <c r="A912" s="46" t="s">
        <v>955</v>
      </c>
      <c r="B912" s="47" t="str">
        <f>VLOOKUP(VLOOKUP(A912,'[3]Calculated Master'!A:Z,2,FALSE),'[3]Conversion Factors'!A:C,2,FALSE)</f>
        <v>Parking garages</v>
      </c>
      <c r="C912" s="47" t="str">
        <f>VLOOKUP($A912,'[3]Master From ECAP'!$A:$AJ,3,FALSE)</f>
        <v>150 Westmount Ave</v>
      </c>
      <c r="D912" s="47" t="str">
        <f>VLOOKUP($A912,'[3]Master From ECAP'!$A:$AJ,4,FALSE)</f>
        <v>Toronto</v>
      </c>
      <c r="E912" s="47" t="str">
        <f>VLOOKUP($A912,'[3]Master From ECAP'!$A:$AJ,5,FALSE)</f>
        <v>M6E 3M8</v>
      </c>
      <c r="F912" s="47">
        <f>VLOOKUP($A912,'[3]Master From ECAP'!$A:$AJ,6,FALSE)</f>
        <v>14</v>
      </c>
      <c r="G912" s="47" t="s">
        <v>53</v>
      </c>
      <c r="H912" s="47">
        <f>VLOOKUP($A912,'[3]Master From ECAP'!$A:$AJ,8,FALSE)</f>
        <v>168</v>
      </c>
      <c r="I912" s="47">
        <f>VLOOKUP($A912,'[3]Master From ECAP'!$A:$AJ,9,FALSE)</f>
        <v>0</v>
      </c>
      <c r="J912" s="47">
        <f>VLOOKUP($A912,'[3]Master From ECAP'!$A:$AJ,10,FALSE)</f>
        <v>2423.6940629999999</v>
      </c>
      <c r="K912" s="47" t="str">
        <f>VLOOKUP($A912,'[3]Master From ECAP'!$A:$AJ,11,FALSE)</f>
        <v>kWh</v>
      </c>
      <c r="L912" s="47">
        <f>VLOOKUP($A912,'[3]Master From ECAP'!$A:$AJ,12,FALSE)</f>
        <v>0</v>
      </c>
      <c r="M912" s="47" t="s">
        <v>46</v>
      </c>
      <c r="AF912" s="48">
        <f>VLOOKUP($A912,'[3]Calculated Master'!$A:$P,13,FALSE)</f>
        <v>96.947762519999998</v>
      </c>
      <c r="AG912" s="49">
        <f>IF(F912&gt;0,VLOOKUP($A912,'[3]Calculated Master'!$A:$P,14,FALSE),"")</f>
        <v>173.12172583751871</v>
      </c>
      <c r="AH912" s="49" t="str">
        <f>IF(I912&gt;0,VLOOKUP($A912,'[3]Calculated Master'!$A:$P,15,FALSE),"")</f>
        <v/>
      </c>
      <c r="AI912" s="47" t="str">
        <f>VLOOKUP($A912,'[3]Master From ECAP'!$A:$AJ,35,FALSE)</f>
        <v>150WEST</v>
      </c>
      <c r="AJ912" s="47" t="str">
        <f>VLOOKUP($A912,'[3]Master From ECAP'!$A:$AJ,36,FALSE)</f>
        <v>Parking Lots and Garages</v>
      </c>
    </row>
    <row r="913" spans="1:36" ht="15">
      <c r="A913" s="46" t="s">
        <v>956</v>
      </c>
      <c r="B913" s="47" t="str">
        <f>VLOOKUP(VLOOKUP(A913,'[3]Calculated Master'!A:Z,2,FALSE),'[3]Conversion Factors'!A:C,2,FALSE)</f>
        <v>Parking garages</v>
      </c>
      <c r="C913" s="47" t="str">
        <f>VLOOKUP($A913,'[3]Master From ECAP'!$A:$AJ,3,FALSE)</f>
        <v>1501 Yonge St</v>
      </c>
      <c r="D913" s="47" t="str">
        <f>VLOOKUP($A913,'[3]Master From ECAP'!$A:$AJ,4,FALSE)</f>
        <v>Toronto</v>
      </c>
      <c r="E913" s="47" t="str">
        <f>VLOOKUP($A913,'[3]Master From ECAP'!$A:$AJ,5,FALSE)</f>
        <v>M4T 1Z2</v>
      </c>
      <c r="F913" s="47">
        <f>VLOOKUP($A913,'[3]Master From ECAP'!$A:$AJ,6,FALSE)</f>
        <v>37</v>
      </c>
      <c r="G913" s="47" t="s">
        <v>53</v>
      </c>
      <c r="H913" s="47">
        <f>VLOOKUP($A913,'[3]Master From ECAP'!$A:$AJ,8,FALSE)</f>
        <v>168</v>
      </c>
      <c r="I913" s="47">
        <f>VLOOKUP($A913,'[3]Master From ECAP'!$A:$AJ,9,FALSE)</f>
        <v>0</v>
      </c>
      <c r="J913" s="47">
        <f>VLOOKUP($A913,'[3]Master From ECAP'!$A:$AJ,10,FALSE)</f>
        <v>4908.0402370000002</v>
      </c>
      <c r="K913" s="47" t="str">
        <f>VLOOKUP($A913,'[3]Master From ECAP'!$A:$AJ,11,FALSE)</f>
        <v>kWh</v>
      </c>
      <c r="L913" s="47">
        <f>VLOOKUP($A913,'[3]Master From ECAP'!$A:$AJ,12,FALSE)</f>
        <v>0</v>
      </c>
      <c r="M913" s="47" t="s">
        <v>46</v>
      </c>
      <c r="AF913" s="48">
        <f>VLOOKUP($A913,'[3]Calculated Master'!$A:$P,13,FALSE)</f>
        <v>196.32160948000001</v>
      </c>
      <c r="AG913" s="49">
        <f>IF(F913&gt;0,VLOOKUP($A913,'[3]Calculated Master'!$A:$P,14,FALSE),"")</f>
        <v>132.65028884236901</v>
      </c>
      <c r="AH913" s="49" t="str">
        <f>IF(I913&gt;0,VLOOKUP($A913,'[3]Calculated Master'!$A:$P,15,FALSE),"")</f>
        <v/>
      </c>
      <c r="AI913" s="47" t="str">
        <f>VLOOKUP($A913,'[3]Master From ECAP'!$A:$AJ,35,FALSE)</f>
        <v>1501YON</v>
      </c>
      <c r="AJ913" s="47" t="str">
        <f>VLOOKUP($A913,'[3]Master From ECAP'!$A:$AJ,36,FALSE)</f>
        <v>Parking Lots and Garages</v>
      </c>
    </row>
    <row r="914" spans="1:36" ht="15">
      <c r="A914" s="46" t="s">
        <v>957</v>
      </c>
      <c r="B914" s="47" t="str">
        <f>VLOOKUP(VLOOKUP(A914,'[3]Calculated Master'!A:Z,2,FALSE),'[3]Conversion Factors'!A:C,2,FALSE)</f>
        <v>Parking garages</v>
      </c>
      <c r="C914" s="47" t="str">
        <f>VLOOKUP($A914,'[3]Master From ECAP'!$A:$AJ,3,FALSE)</f>
        <v>1503 Bayview Ave E.</v>
      </c>
      <c r="D914" s="47" t="str">
        <f>VLOOKUP($A914,'[3]Master From ECAP'!$A:$AJ,4,FALSE)</f>
        <v>East York</v>
      </c>
      <c r="E914" s="47" t="str">
        <f>VLOOKUP($A914,'[3]Master From ECAP'!$A:$AJ,5,FALSE)</f>
        <v>M4G 3A8</v>
      </c>
      <c r="F914" s="47">
        <f>VLOOKUP($A914,'[3]Master From ECAP'!$A:$AJ,6,FALSE)</f>
        <v>25</v>
      </c>
      <c r="G914" s="47" t="s">
        <v>53</v>
      </c>
      <c r="H914" s="47">
        <f>VLOOKUP($A914,'[3]Master From ECAP'!$A:$AJ,8,FALSE)</f>
        <v>168</v>
      </c>
      <c r="I914" s="47">
        <f>VLOOKUP($A914,'[3]Master From ECAP'!$A:$AJ,9,FALSE)</f>
        <v>0</v>
      </c>
      <c r="J914" s="47">
        <f>VLOOKUP($A914,'[3]Master From ECAP'!$A:$AJ,10,FALSE)</f>
        <v>2301.5577280000002</v>
      </c>
      <c r="K914" s="47" t="str">
        <f>VLOOKUP($A914,'[3]Master From ECAP'!$A:$AJ,11,FALSE)</f>
        <v>kWh</v>
      </c>
      <c r="L914" s="47">
        <f>VLOOKUP($A914,'[3]Master From ECAP'!$A:$AJ,12,FALSE)</f>
        <v>0</v>
      </c>
      <c r="M914" s="47" t="s">
        <v>46</v>
      </c>
      <c r="AF914" s="48">
        <f>VLOOKUP($A914,'[3]Calculated Master'!$A:$P,13,FALSE)</f>
        <v>92.062309120000009</v>
      </c>
      <c r="AG914" s="49">
        <f>IF(F914&gt;0,VLOOKUP($A914,'[3]Calculated Master'!$A:$P,14,FALSE),"")</f>
        <v>92.062692712954671</v>
      </c>
      <c r="AH914" s="49" t="str">
        <f>IF(I914&gt;0,VLOOKUP($A914,'[3]Calculated Master'!$A:$P,15,FALSE),"")</f>
        <v/>
      </c>
      <c r="AI914" s="47" t="str">
        <f>VLOOKUP($A914,'[3]Master From ECAP'!$A:$AJ,35,FALSE)</f>
        <v>1503BAYVIEWAVEE</v>
      </c>
      <c r="AJ914" s="47" t="str">
        <f>VLOOKUP($A914,'[3]Master From ECAP'!$A:$AJ,36,FALSE)</f>
        <v>Parking Lots and Garages</v>
      </c>
    </row>
    <row r="915" spans="1:36" ht="15">
      <c r="A915" s="46" t="s">
        <v>958</v>
      </c>
      <c r="B915" s="47" t="str">
        <f>VLOOKUP(VLOOKUP(A915,'[3]Calculated Master'!A:Z,2,FALSE),'[3]Conversion Factors'!A:C,2,FALSE)</f>
        <v>Parking garages</v>
      </c>
      <c r="C915" s="47" t="str">
        <f>VLOOKUP($A915,'[3]Master From ECAP'!$A:$AJ,3,FALSE)</f>
        <v>1535 Eglinton Ave W</v>
      </c>
      <c r="D915" s="47" t="str">
        <f>VLOOKUP($A915,'[3]Master From ECAP'!$A:$AJ,4,FALSE)</f>
        <v>Toronto</v>
      </c>
      <c r="E915" s="47" t="str">
        <f>VLOOKUP($A915,'[3]Master From ECAP'!$A:$AJ,5,FALSE)</f>
        <v>M6C 2C9</v>
      </c>
      <c r="F915" s="47">
        <f>VLOOKUP($A915,'[3]Master From ECAP'!$A:$AJ,6,FALSE)</f>
        <v>23</v>
      </c>
      <c r="G915" s="47" t="s">
        <v>53</v>
      </c>
      <c r="H915" s="47">
        <f>VLOOKUP($A915,'[3]Master From ECAP'!$A:$AJ,8,FALSE)</f>
        <v>168</v>
      </c>
      <c r="I915" s="47">
        <f>VLOOKUP($A915,'[3]Master From ECAP'!$A:$AJ,9,FALSE)</f>
        <v>0</v>
      </c>
      <c r="J915" s="47">
        <f>VLOOKUP($A915,'[3]Master From ECAP'!$A:$AJ,10,FALSE)</f>
        <v>3912.5167280000001</v>
      </c>
      <c r="K915" s="47" t="str">
        <f>VLOOKUP($A915,'[3]Master From ECAP'!$A:$AJ,11,FALSE)</f>
        <v>kWh</v>
      </c>
      <c r="L915" s="47">
        <f>VLOOKUP($A915,'[3]Master From ECAP'!$A:$AJ,12,FALSE)</f>
        <v>0</v>
      </c>
      <c r="M915" s="47" t="s">
        <v>46</v>
      </c>
      <c r="AF915" s="48">
        <f>VLOOKUP($A915,'[3]Calculated Master'!$A:$P,13,FALSE)</f>
        <v>156.50066912</v>
      </c>
      <c r="AG915" s="49">
        <f>IF(F915&gt;0,VLOOKUP($A915,'[3]Calculated Master'!$A:$P,14,FALSE),"")</f>
        <v>170.11013174578406</v>
      </c>
      <c r="AH915" s="49" t="str">
        <f>IF(I915&gt;0,VLOOKUP($A915,'[3]Calculated Master'!$A:$P,15,FALSE),"")</f>
        <v/>
      </c>
      <c r="AI915" s="47" t="str">
        <f>VLOOKUP($A915,'[3]Master From ECAP'!$A:$AJ,35,FALSE)</f>
        <v>1535EGW</v>
      </c>
      <c r="AJ915" s="47" t="str">
        <f>VLOOKUP($A915,'[3]Master From ECAP'!$A:$AJ,36,FALSE)</f>
        <v>Parking Lots and Garages</v>
      </c>
    </row>
    <row r="916" spans="1:36" ht="15">
      <c r="A916" s="46" t="s">
        <v>959</v>
      </c>
      <c r="B916" s="47" t="str">
        <f>VLOOKUP(VLOOKUP(A916,'[3]Calculated Master'!A:Z,2,FALSE),'[3]Conversion Factors'!A:C,2,FALSE)</f>
        <v>Parking garages</v>
      </c>
      <c r="C916" s="47" t="str">
        <f>VLOOKUP($A916,'[3]Master From ECAP'!$A:$AJ,3,FALSE)</f>
        <v>155 Queens Quay E</v>
      </c>
      <c r="D916" s="47" t="str">
        <f>VLOOKUP($A916,'[3]Master From ECAP'!$A:$AJ,4,FALSE)</f>
        <v>Toronto</v>
      </c>
      <c r="E916" s="47" t="str">
        <f>VLOOKUP($A916,'[3]Master From ECAP'!$A:$AJ,5,FALSE)</f>
        <v>M5A 1B6</v>
      </c>
      <c r="F916" s="47">
        <f>VLOOKUP($A916,'[3]Master From ECAP'!$A:$AJ,6,FALSE)</f>
        <v>116</v>
      </c>
      <c r="G916" s="47" t="s">
        <v>53</v>
      </c>
      <c r="H916" s="47">
        <f>VLOOKUP($A916,'[3]Master From ECAP'!$A:$AJ,8,FALSE)</f>
        <v>168</v>
      </c>
      <c r="I916" s="47">
        <f>VLOOKUP($A916,'[3]Master From ECAP'!$A:$AJ,9,FALSE)</f>
        <v>0</v>
      </c>
      <c r="J916" s="47">
        <f>VLOOKUP($A916,'[3]Master From ECAP'!$A:$AJ,10,FALSE)</f>
        <v>11572.240001</v>
      </c>
      <c r="K916" s="47" t="str">
        <f>VLOOKUP($A916,'[3]Master From ECAP'!$A:$AJ,11,FALSE)</f>
        <v>kWh</v>
      </c>
      <c r="L916" s="47">
        <f>VLOOKUP($A916,'[3]Master From ECAP'!$A:$AJ,12,FALSE)</f>
        <v>0</v>
      </c>
      <c r="M916" s="47" t="s">
        <v>46</v>
      </c>
      <c r="AF916" s="48">
        <f>VLOOKUP($A916,'[3]Calculated Master'!$A:$P,13,FALSE)</f>
        <v>462.88960004</v>
      </c>
      <c r="AG916" s="49">
        <f>IF(F916&gt;0,VLOOKUP($A916,'[3]Calculated Master'!$A:$P,14,FALSE),"")</f>
        <v>99.761105333333376</v>
      </c>
      <c r="AH916" s="49" t="str">
        <f>IF(I916&gt;0,VLOOKUP($A916,'[3]Calculated Master'!$A:$P,15,FALSE),"")</f>
        <v/>
      </c>
      <c r="AI916" s="47" t="str">
        <f>VLOOKUP($A916,'[3]Master From ECAP'!$A:$AJ,35,FALSE)</f>
        <v>155QQE</v>
      </c>
      <c r="AJ916" s="47" t="str">
        <f>VLOOKUP($A916,'[3]Master From ECAP'!$A:$AJ,36,FALSE)</f>
        <v>Parking Lots and Garages</v>
      </c>
    </row>
    <row r="917" spans="1:36" ht="15">
      <c r="A917" s="46" t="s">
        <v>960</v>
      </c>
      <c r="B917" s="47" t="str">
        <f>VLOOKUP(VLOOKUP(A917,'[3]Calculated Master'!A:Z,2,FALSE),'[3]Conversion Factors'!A:C,2,FALSE)</f>
        <v>Parking garages</v>
      </c>
      <c r="C917" s="47" t="str">
        <f>VLOOKUP($A917,'[3]Master From ECAP'!$A:$AJ,3,FALSE)</f>
        <v>16 Fuller Ave</v>
      </c>
      <c r="D917" s="47" t="str">
        <f>VLOOKUP($A917,'[3]Master From ECAP'!$A:$AJ,4,FALSE)</f>
        <v>Toronto</v>
      </c>
      <c r="E917" s="47" t="str">
        <f>VLOOKUP($A917,'[3]Master From ECAP'!$A:$AJ,5,FALSE)</f>
        <v>M6R 2C4</v>
      </c>
      <c r="F917" s="47">
        <f>VLOOKUP($A917,'[3]Master From ECAP'!$A:$AJ,6,FALSE)</f>
        <v>19547</v>
      </c>
      <c r="G917" s="47" t="s">
        <v>53</v>
      </c>
      <c r="H917" s="47">
        <f>VLOOKUP($A917,'[3]Master From ECAP'!$A:$AJ,8,FALSE)</f>
        <v>168</v>
      </c>
      <c r="I917" s="47">
        <f>VLOOKUP($A917,'[3]Master From ECAP'!$A:$AJ,9,FALSE)</f>
        <v>0</v>
      </c>
      <c r="J917" s="47">
        <f>VLOOKUP($A917,'[3]Master From ECAP'!$A:$AJ,10,FALSE)</f>
        <v>8371.3496059999998</v>
      </c>
      <c r="K917" s="47" t="str">
        <f>VLOOKUP($A917,'[3]Master From ECAP'!$A:$AJ,11,FALSE)</f>
        <v>kWh</v>
      </c>
      <c r="L917" s="47">
        <f>VLOOKUP($A917,'[3]Master From ECAP'!$A:$AJ,12,FALSE)</f>
        <v>0</v>
      </c>
      <c r="M917" s="47" t="s">
        <v>46</v>
      </c>
      <c r="AF917" s="48">
        <f>VLOOKUP($A917,'[3]Calculated Master'!$A:$P,13,FALSE)</f>
        <v>334.85398423999999</v>
      </c>
      <c r="AG917" s="49">
        <f>IF(F917&gt;0,VLOOKUP($A917,'[3]Calculated Master'!$A:$P,14,FALSE),"")</f>
        <v>0.42826952916679578</v>
      </c>
      <c r="AH917" s="49" t="str">
        <f>IF(I917&gt;0,VLOOKUP($A917,'[3]Calculated Master'!$A:$P,15,FALSE),"")</f>
        <v/>
      </c>
      <c r="AI917" s="47" t="str">
        <f>VLOOKUP($A917,'[3]Master From ECAP'!$A:$AJ,35,FALSE)</f>
        <v>16FULL</v>
      </c>
      <c r="AJ917" s="47" t="str">
        <f>VLOOKUP($A917,'[3]Master From ECAP'!$A:$AJ,36,FALSE)</f>
        <v>Parking Lots and Garages</v>
      </c>
    </row>
    <row r="918" spans="1:36" ht="15">
      <c r="A918" s="46" t="s">
        <v>961</v>
      </c>
      <c r="B918" s="47" t="str">
        <f>VLOOKUP(VLOOKUP(A918,'[3]Calculated Master'!A:Z,2,FALSE),'[3]Conversion Factors'!A:C,2,FALSE)</f>
        <v>Parking garages</v>
      </c>
      <c r="C918" s="47" t="str">
        <f>VLOOKUP($A918,'[3]Master From ECAP'!$A:$AJ,3,FALSE)</f>
        <v>16 Lipton Ave</v>
      </c>
      <c r="D918" s="47" t="str">
        <f>VLOOKUP($A918,'[3]Master From ECAP'!$A:$AJ,4,FALSE)</f>
        <v>Toronto</v>
      </c>
      <c r="E918" s="47" t="str">
        <f>VLOOKUP($A918,'[3]Master From ECAP'!$A:$AJ,5,FALSE)</f>
        <v>M4K 3S7</v>
      </c>
      <c r="F918" s="47">
        <f>VLOOKUP($A918,'[3]Master From ECAP'!$A:$AJ,6,FALSE)</f>
        <v>70</v>
      </c>
      <c r="G918" s="47" t="s">
        <v>53</v>
      </c>
      <c r="H918" s="47">
        <f>VLOOKUP($A918,'[3]Master From ECAP'!$A:$AJ,8,FALSE)</f>
        <v>168</v>
      </c>
      <c r="I918" s="47">
        <f>VLOOKUP($A918,'[3]Master From ECAP'!$A:$AJ,9,FALSE)</f>
        <v>0</v>
      </c>
      <c r="J918" s="47">
        <f>VLOOKUP($A918,'[3]Master From ECAP'!$A:$AJ,10,FALSE)</f>
        <v>7578.83608</v>
      </c>
      <c r="K918" s="47" t="str">
        <f>VLOOKUP($A918,'[3]Master From ECAP'!$A:$AJ,11,FALSE)</f>
        <v>kWh</v>
      </c>
      <c r="L918" s="47">
        <f>VLOOKUP($A918,'[3]Master From ECAP'!$A:$AJ,12,FALSE)</f>
        <v>0</v>
      </c>
      <c r="M918" s="47" t="s">
        <v>46</v>
      </c>
      <c r="AF918" s="48">
        <f>VLOOKUP($A918,'[3]Calculated Master'!$A:$P,13,FALSE)</f>
        <v>303.15344320000003</v>
      </c>
      <c r="AG918" s="49">
        <f>IF(F918&gt;0,VLOOKUP($A918,'[3]Calculated Master'!$A:$P,14,FALSE),"")</f>
        <v>108.26953797833809</v>
      </c>
      <c r="AH918" s="49" t="str">
        <f>IF(I918&gt;0,VLOOKUP($A918,'[3]Calculated Master'!$A:$P,15,FALSE),"")</f>
        <v/>
      </c>
      <c r="AI918" s="47" t="str">
        <f>VLOOKUP($A918,'[3]Master From ECAP'!$A:$AJ,35,FALSE)</f>
        <v>16LIPT</v>
      </c>
      <c r="AJ918" s="47" t="str">
        <f>VLOOKUP($A918,'[3]Master From ECAP'!$A:$AJ,36,FALSE)</f>
        <v>Parking Lots and Garages</v>
      </c>
    </row>
    <row r="919" spans="1:36" ht="15">
      <c r="A919" s="46" t="s">
        <v>962</v>
      </c>
      <c r="B919" s="47" t="str">
        <f>VLOOKUP(VLOOKUP(A919,'[3]Calculated Master'!A:Z,2,FALSE),'[3]Conversion Factors'!A:C,2,FALSE)</f>
        <v>Parking garages</v>
      </c>
      <c r="C919" s="47" t="str">
        <f>VLOOKUP($A919,'[3]Master From ECAP'!$A:$AJ,3,FALSE)</f>
        <v>16 Rosehill Ave</v>
      </c>
      <c r="D919" s="47" t="str">
        <f>VLOOKUP($A919,'[3]Master From ECAP'!$A:$AJ,4,FALSE)</f>
        <v>Toronto</v>
      </c>
      <c r="E919" s="47" t="str">
        <f>VLOOKUP($A919,'[3]Master From ECAP'!$A:$AJ,5,FALSE)</f>
        <v>M4T 2B7</v>
      </c>
      <c r="F919" s="47">
        <f>VLOOKUP($A919,'[3]Master From ECAP'!$A:$AJ,6,FALSE)</f>
        <v>557</v>
      </c>
      <c r="G919" s="47" t="s">
        <v>53</v>
      </c>
      <c r="H919" s="47">
        <f>VLOOKUP($A919,'[3]Master From ECAP'!$A:$AJ,8,FALSE)</f>
        <v>168</v>
      </c>
      <c r="I919" s="47">
        <f>VLOOKUP($A919,'[3]Master From ECAP'!$A:$AJ,9,FALSE)</f>
        <v>0</v>
      </c>
      <c r="J919" s="47">
        <f>VLOOKUP($A919,'[3]Master From ECAP'!$A:$AJ,10,FALSE)</f>
        <v>1024729.240226</v>
      </c>
      <c r="K919" s="47" t="str">
        <f>VLOOKUP($A919,'[3]Master From ECAP'!$A:$AJ,11,FALSE)</f>
        <v>kWh</v>
      </c>
      <c r="L919" s="47">
        <f>VLOOKUP($A919,'[3]Master From ECAP'!$A:$AJ,12,FALSE)</f>
        <v>0</v>
      </c>
      <c r="M919" s="47" t="s">
        <v>46</v>
      </c>
      <c r="AF919" s="48">
        <f>VLOOKUP($A919,'[3]Calculated Master'!$A:$P,13,FALSE)</f>
        <v>40989.16960904</v>
      </c>
      <c r="AG919" s="49">
        <f>IF(F919&gt;0,VLOOKUP($A919,'[3]Calculated Master'!$A:$P,14,FALSE),"")</f>
        <v>1839.7370016717548</v>
      </c>
      <c r="AH919" s="49" t="str">
        <f>IF(I919&gt;0,VLOOKUP($A919,'[3]Calculated Master'!$A:$P,15,FALSE),"")</f>
        <v/>
      </c>
      <c r="AI919" s="47" t="str">
        <f>VLOOKUP($A919,'[3]Master From ECAP'!$A:$AJ,35,FALSE)</f>
        <v>16ROSE</v>
      </c>
      <c r="AJ919" s="47" t="str">
        <f>VLOOKUP($A919,'[3]Master From ECAP'!$A:$AJ,36,FALSE)</f>
        <v>Parking Lots and Garages</v>
      </c>
    </row>
    <row r="920" spans="1:36" ht="15">
      <c r="A920" s="46" t="s">
        <v>963</v>
      </c>
      <c r="B920" s="47" t="str">
        <f>VLOOKUP(VLOOKUP(A920,'[3]Calculated Master'!A:Z,2,FALSE),'[3]Conversion Factors'!A:C,2,FALSE)</f>
        <v>Parking garages</v>
      </c>
      <c r="C920" s="47" t="str">
        <f>VLOOKUP($A920,'[3]Master From ECAP'!$A:$AJ,3,FALSE)</f>
        <v>1608 Danforth Ave</v>
      </c>
      <c r="D920" s="47" t="str">
        <f>VLOOKUP($A920,'[3]Master From ECAP'!$A:$AJ,4,FALSE)</f>
        <v>Toronto</v>
      </c>
      <c r="E920" s="47" t="str">
        <f>VLOOKUP($A920,'[3]Master From ECAP'!$A:$AJ,5,FALSE)</f>
        <v>M4C 1H6</v>
      </c>
      <c r="F920" s="47">
        <f>VLOOKUP($A920,'[3]Master From ECAP'!$A:$AJ,6,FALSE)</f>
        <v>8708</v>
      </c>
      <c r="G920" s="47" t="s">
        <v>53</v>
      </c>
      <c r="H920" s="47">
        <f>VLOOKUP($A920,'[3]Master From ECAP'!$A:$AJ,8,FALSE)</f>
        <v>168</v>
      </c>
      <c r="I920" s="47">
        <f>VLOOKUP($A920,'[3]Master From ECAP'!$A:$AJ,9,FALSE)</f>
        <v>0</v>
      </c>
      <c r="J920" s="47">
        <f>VLOOKUP($A920,'[3]Master From ECAP'!$A:$AJ,10,FALSE)</f>
        <v>6120.3010979999999</v>
      </c>
      <c r="K920" s="47" t="str">
        <f>VLOOKUP($A920,'[3]Master From ECAP'!$A:$AJ,11,FALSE)</f>
        <v>kWh</v>
      </c>
      <c r="L920" s="47">
        <f>VLOOKUP($A920,'[3]Master From ECAP'!$A:$AJ,12,FALSE)</f>
        <v>0</v>
      </c>
      <c r="M920" s="47" t="s">
        <v>46</v>
      </c>
      <c r="AF920" s="48">
        <f>VLOOKUP($A920,'[3]Calculated Master'!$A:$P,13,FALSE)</f>
        <v>244.81204392000001</v>
      </c>
      <c r="AG920" s="49">
        <f>IF(F920&gt;0,VLOOKUP($A920,'[3]Calculated Master'!$A:$P,14,FALSE),"")</f>
        <v>0.70283952678623962</v>
      </c>
      <c r="AH920" s="49" t="str">
        <f>IF(I920&gt;0,VLOOKUP($A920,'[3]Calculated Master'!$A:$P,15,FALSE),"")</f>
        <v/>
      </c>
      <c r="AI920" s="47" t="str">
        <f>VLOOKUP($A920,'[3]Master From ECAP'!$A:$AJ,35,FALSE)</f>
        <v>1608DA</v>
      </c>
      <c r="AJ920" s="47" t="str">
        <f>VLOOKUP($A920,'[3]Master From ECAP'!$A:$AJ,36,FALSE)</f>
        <v>Parking Lots and Garages</v>
      </c>
    </row>
    <row r="921" spans="1:36" ht="15">
      <c r="A921" s="46" t="s">
        <v>964</v>
      </c>
      <c r="B921" s="47" t="str">
        <f>VLOOKUP(VLOOKUP(A921,'[3]Calculated Master'!A:Z,2,FALSE),'[3]Conversion Factors'!A:C,2,FALSE)</f>
        <v>Parking garages</v>
      </c>
      <c r="C921" s="47" t="str">
        <f>VLOOKUP($A921,'[3]Master From ECAP'!$A:$AJ,3,FALSE)</f>
        <v>161 Beatrice St</v>
      </c>
      <c r="D921" s="47" t="str">
        <f>VLOOKUP($A921,'[3]Master From ECAP'!$A:$AJ,4,FALSE)</f>
        <v>Toronto</v>
      </c>
      <c r="E921" s="47" t="str">
        <f>VLOOKUP($A921,'[3]Master From ECAP'!$A:$AJ,5,FALSE)</f>
        <v>M6J 2T3</v>
      </c>
      <c r="F921" s="47">
        <f>VLOOKUP($A921,'[3]Master From ECAP'!$A:$AJ,6,FALSE)</f>
        <v>18</v>
      </c>
      <c r="G921" s="47" t="s">
        <v>53</v>
      </c>
      <c r="H921" s="47">
        <f>VLOOKUP($A921,'[3]Master From ECAP'!$A:$AJ,8,FALSE)</f>
        <v>168</v>
      </c>
      <c r="I921" s="47">
        <f>VLOOKUP($A921,'[3]Master From ECAP'!$A:$AJ,9,FALSE)</f>
        <v>0</v>
      </c>
      <c r="J921" s="47">
        <f>VLOOKUP($A921,'[3]Master From ECAP'!$A:$AJ,10,FALSE)</f>
        <v>7063.7582259999999</v>
      </c>
      <c r="K921" s="47" t="str">
        <f>VLOOKUP($A921,'[3]Master From ECAP'!$A:$AJ,11,FALSE)</f>
        <v>kWh</v>
      </c>
      <c r="L921" s="47">
        <f>VLOOKUP($A921,'[3]Master From ECAP'!$A:$AJ,12,FALSE)</f>
        <v>0</v>
      </c>
      <c r="M921" s="47" t="s">
        <v>46</v>
      </c>
      <c r="AF921" s="48">
        <f>VLOOKUP($A921,'[3]Calculated Master'!$A:$P,13,FALSE)</f>
        <v>282.55032904000001</v>
      </c>
      <c r="AG921" s="49">
        <f>IF(F921&gt;0,VLOOKUP($A921,'[3]Calculated Master'!$A:$P,14,FALSE),"")</f>
        <v>392.43264768477451</v>
      </c>
      <c r="AH921" s="49" t="str">
        <f>IF(I921&gt;0,VLOOKUP($A921,'[3]Calculated Master'!$A:$P,15,FALSE),"")</f>
        <v/>
      </c>
      <c r="AI921" s="47" t="str">
        <f>VLOOKUP($A921,'[3]Master From ECAP'!$A:$AJ,35,FALSE)</f>
        <v>161BEA</v>
      </c>
      <c r="AJ921" s="47" t="str">
        <f>VLOOKUP($A921,'[3]Master From ECAP'!$A:$AJ,36,FALSE)</f>
        <v>Parking Lots and Garages</v>
      </c>
    </row>
    <row r="922" spans="1:36" ht="15">
      <c r="A922" s="46" t="s">
        <v>965</v>
      </c>
      <c r="B922" s="47" t="str">
        <f>VLOOKUP(VLOOKUP(A922,'[3]Calculated Master'!A:Z,2,FALSE),'[3]Conversion Factors'!A:C,2,FALSE)</f>
        <v>Parking garages</v>
      </c>
      <c r="C922" s="47" t="str">
        <f>VLOOKUP($A922,'[3]Master From ECAP'!$A:$AJ,3,FALSE)</f>
        <v>1624 Queen St W</v>
      </c>
      <c r="D922" s="47" t="str">
        <f>VLOOKUP($A922,'[3]Master From ECAP'!$A:$AJ,4,FALSE)</f>
        <v>Toronto</v>
      </c>
      <c r="E922" s="47" t="str">
        <f>VLOOKUP($A922,'[3]Master From ECAP'!$A:$AJ,5,FALSE)</f>
        <v>M6R 1B2</v>
      </c>
      <c r="F922" s="47">
        <f>VLOOKUP($A922,'[3]Master From ECAP'!$A:$AJ,6,FALSE)</f>
        <v>33</v>
      </c>
      <c r="G922" s="47" t="s">
        <v>53</v>
      </c>
      <c r="H922" s="47">
        <f>VLOOKUP($A922,'[3]Master From ECAP'!$A:$AJ,8,FALSE)</f>
        <v>168</v>
      </c>
      <c r="I922" s="47">
        <f>VLOOKUP($A922,'[3]Master From ECAP'!$A:$AJ,9,FALSE)</f>
        <v>0</v>
      </c>
      <c r="J922" s="47">
        <f>VLOOKUP($A922,'[3]Master From ECAP'!$A:$AJ,10,FALSE)</f>
        <v>7702.45</v>
      </c>
      <c r="K922" s="47" t="str">
        <f>VLOOKUP($A922,'[3]Master From ECAP'!$A:$AJ,11,FALSE)</f>
        <v>kWh</v>
      </c>
      <c r="L922" s="47">
        <f>VLOOKUP($A922,'[3]Master From ECAP'!$A:$AJ,12,FALSE)</f>
        <v>0</v>
      </c>
      <c r="M922" s="47" t="s">
        <v>46</v>
      </c>
      <c r="AF922" s="48">
        <f>VLOOKUP($A922,'[3]Calculated Master'!$A:$P,13,FALSE)</f>
        <v>308.09800000000001</v>
      </c>
      <c r="AG922" s="49">
        <f>IF(F922&gt;0,VLOOKUP($A922,'[3]Calculated Master'!$A:$P,14,FALSE),"")</f>
        <v>233.40854828914141</v>
      </c>
      <c r="AH922" s="49" t="str">
        <f>IF(I922&gt;0,VLOOKUP($A922,'[3]Calculated Master'!$A:$P,15,FALSE),"")</f>
        <v/>
      </c>
      <c r="AI922" s="47" t="str">
        <f>VLOOKUP($A922,'[3]Master From ECAP'!$A:$AJ,35,FALSE)</f>
        <v>1624QW</v>
      </c>
      <c r="AJ922" s="47" t="str">
        <f>VLOOKUP($A922,'[3]Master From ECAP'!$A:$AJ,36,FALSE)</f>
        <v>Parking Lots and Garages</v>
      </c>
    </row>
    <row r="923" spans="1:36" ht="15">
      <c r="A923" s="46" t="s">
        <v>966</v>
      </c>
      <c r="B923" s="47" t="str">
        <f>VLOOKUP(VLOOKUP(A923,'[3]Calculated Master'!A:Z,2,FALSE),'[3]Conversion Factors'!A:C,2,FALSE)</f>
        <v>Parking garages</v>
      </c>
      <c r="C923" s="47" t="str">
        <f>VLOOKUP($A923,'[3]Master From ECAP'!$A:$AJ,3,FALSE)</f>
        <v>18 Ferrier Ave</v>
      </c>
      <c r="D923" s="47" t="str">
        <f>VLOOKUP($A923,'[3]Master From ECAP'!$A:$AJ,4,FALSE)</f>
        <v>Toronto</v>
      </c>
      <c r="E923" s="47" t="str">
        <f>VLOOKUP($A923,'[3]Master From ECAP'!$A:$AJ,5,FALSE)</f>
        <v>M4K 1P7</v>
      </c>
      <c r="F923" s="47">
        <f>VLOOKUP($A923,'[3]Master From ECAP'!$A:$AJ,6,FALSE)</f>
        <v>6900</v>
      </c>
      <c r="G923" s="47" t="s">
        <v>53</v>
      </c>
      <c r="H923" s="47">
        <f>VLOOKUP($A923,'[3]Master From ECAP'!$A:$AJ,8,FALSE)</f>
        <v>168</v>
      </c>
      <c r="I923" s="47">
        <f>VLOOKUP($A923,'[3]Master From ECAP'!$A:$AJ,9,FALSE)</f>
        <v>0</v>
      </c>
      <c r="J923" s="47">
        <f>VLOOKUP($A923,'[3]Master From ECAP'!$A:$AJ,10,FALSE)</f>
        <v>1310.109829</v>
      </c>
      <c r="K923" s="47" t="str">
        <f>VLOOKUP($A923,'[3]Master From ECAP'!$A:$AJ,11,FALSE)</f>
        <v>kWh</v>
      </c>
      <c r="L923" s="47">
        <f>VLOOKUP($A923,'[3]Master From ECAP'!$A:$AJ,12,FALSE)</f>
        <v>0</v>
      </c>
      <c r="M923" s="47" t="s">
        <v>46</v>
      </c>
      <c r="AF923" s="48">
        <f>VLOOKUP($A923,'[3]Calculated Master'!$A:$P,13,FALSE)</f>
        <v>52.404393159999998</v>
      </c>
      <c r="AG923" s="49">
        <f>IF(F923&gt;0,VLOOKUP($A923,'[3]Calculated Master'!$A:$P,14,FALSE),"")</f>
        <v>0.18987178083926873</v>
      </c>
      <c r="AH923" s="49" t="str">
        <f>IF(I923&gt;0,VLOOKUP($A923,'[3]Calculated Master'!$A:$P,15,FALSE),"")</f>
        <v/>
      </c>
      <c r="AI923" s="47" t="str">
        <f>VLOOKUP($A923,'[3]Master From ECAP'!$A:$AJ,35,FALSE)</f>
        <v>18FERR</v>
      </c>
      <c r="AJ923" s="47" t="str">
        <f>VLOOKUP($A923,'[3]Master From ECAP'!$A:$AJ,36,FALSE)</f>
        <v>Parking Lots and Garages</v>
      </c>
    </row>
    <row r="924" spans="1:36" ht="15">
      <c r="A924" s="46" t="s">
        <v>967</v>
      </c>
      <c r="B924" s="47" t="str">
        <f>VLOOKUP(VLOOKUP(A924,'[3]Calculated Master'!A:Z,2,FALSE),'[3]Conversion Factors'!A:C,2,FALSE)</f>
        <v>Parking garages</v>
      </c>
      <c r="C924" s="47" t="str">
        <f>VLOOKUP($A924,'[3]Master From ECAP'!$A:$AJ,3,FALSE)</f>
        <v>18 Ossington Ave</v>
      </c>
      <c r="D924" s="47" t="str">
        <f>VLOOKUP($A924,'[3]Master From ECAP'!$A:$AJ,4,FALSE)</f>
        <v>Toronto</v>
      </c>
      <c r="E924" s="47" t="str">
        <f>VLOOKUP($A924,'[3]Master From ECAP'!$A:$AJ,5,FALSE)</f>
        <v>M6J 2Y7</v>
      </c>
      <c r="F924" s="47">
        <f>VLOOKUP($A924,'[3]Master From ECAP'!$A:$AJ,6,FALSE)</f>
        <v>6469</v>
      </c>
      <c r="G924" s="47" t="s">
        <v>53</v>
      </c>
      <c r="H924" s="47">
        <f>VLOOKUP($A924,'[3]Master From ECAP'!$A:$AJ,8,FALSE)</f>
        <v>168</v>
      </c>
      <c r="I924" s="47">
        <f>VLOOKUP($A924,'[3]Master From ECAP'!$A:$AJ,9,FALSE)</f>
        <v>0</v>
      </c>
      <c r="J924" s="47">
        <f>VLOOKUP($A924,'[3]Master From ECAP'!$A:$AJ,10,FALSE)</f>
        <v>2767.130819</v>
      </c>
      <c r="K924" s="47" t="str">
        <f>VLOOKUP($A924,'[3]Master From ECAP'!$A:$AJ,11,FALSE)</f>
        <v>kWh</v>
      </c>
      <c r="L924" s="47">
        <f>VLOOKUP($A924,'[3]Master From ECAP'!$A:$AJ,12,FALSE)</f>
        <v>0</v>
      </c>
      <c r="M924" s="47" t="s">
        <v>46</v>
      </c>
      <c r="AF924" s="48">
        <f>VLOOKUP($A924,'[3]Calculated Master'!$A:$P,13,FALSE)</f>
        <v>110.68523276000001</v>
      </c>
      <c r="AG924" s="49">
        <f>IF(F924&gt;0,VLOOKUP($A924,'[3]Calculated Master'!$A:$P,14,FALSE),"")</f>
        <v>0.42775426630263502</v>
      </c>
      <c r="AH924" s="49" t="str">
        <f>IF(I924&gt;0,VLOOKUP($A924,'[3]Calculated Master'!$A:$P,15,FALSE),"")</f>
        <v/>
      </c>
      <c r="AI924" s="47" t="str">
        <f>VLOOKUP($A924,'[3]Master From ECAP'!$A:$AJ,35,FALSE)</f>
        <v>18OSSI</v>
      </c>
      <c r="AJ924" s="47" t="str">
        <f>VLOOKUP($A924,'[3]Master From ECAP'!$A:$AJ,36,FALSE)</f>
        <v>Parking Lots and Garages</v>
      </c>
    </row>
    <row r="925" spans="1:36" ht="15">
      <c r="A925" s="46" t="s">
        <v>968</v>
      </c>
      <c r="B925" s="47" t="str">
        <f>VLOOKUP(VLOOKUP(A925,'[3]Calculated Master'!A:Z,2,FALSE),'[3]Conversion Factors'!A:C,2,FALSE)</f>
        <v>Parking garages</v>
      </c>
      <c r="C925" s="47" t="str">
        <f>VLOOKUP($A925,'[3]Master From ECAP'!$A:$AJ,3,FALSE)</f>
        <v>19 Spadina Rd</v>
      </c>
      <c r="D925" s="47" t="str">
        <f>VLOOKUP($A925,'[3]Master From ECAP'!$A:$AJ,4,FALSE)</f>
        <v>Toronto</v>
      </c>
      <c r="E925" s="47" t="str">
        <f>VLOOKUP($A925,'[3]Master From ECAP'!$A:$AJ,5,FALSE)</f>
        <v>M5R 2S9</v>
      </c>
      <c r="F925" s="47">
        <f>VLOOKUP($A925,'[3]Master From ECAP'!$A:$AJ,6,FALSE)</f>
        <v>65</v>
      </c>
      <c r="G925" s="47" t="s">
        <v>53</v>
      </c>
      <c r="H925" s="47">
        <f>VLOOKUP($A925,'[3]Master From ECAP'!$A:$AJ,8,FALSE)</f>
        <v>168</v>
      </c>
      <c r="I925" s="47">
        <f>VLOOKUP($A925,'[3]Master From ECAP'!$A:$AJ,9,FALSE)</f>
        <v>0</v>
      </c>
      <c r="J925" s="47">
        <f>VLOOKUP($A925,'[3]Master From ECAP'!$A:$AJ,10,FALSE)</f>
        <v>14235.487305000001</v>
      </c>
      <c r="K925" s="47" t="str">
        <f>VLOOKUP($A925,'[3]Master From ECAP'!$A:$AJ,11,FALSE)</f>
        <v>kWh</v>
      </c>
      <c r="L925" s="47">
        <f>VLOOKUP($A925,'[3]Master From ECAP'!$A:$AJ,12,FALSE)</f>
        <v>0</v>
      </c>
      <c r="M925" s="47" t="s">
        <v>46</v>
      </c>
      <c r="AF925" s="48">
        <f>VLOOKUP($A925,'[3]Calculated Master'!$A:$P,13,FALSE)</f>
        <v>569.41949220000004</v>
      </c>
      <c r="AG925" s="49">
        <f>IF(F925&gt;0,VLOOKUP($A925,'[3]Calculated Master'!$A:$P,14,FALSE),"")</f>
        <v>219.0084095312375</v>
      </c>
      <c r="AH925" s="49" t="str">
        <f>IF(I925&gt;0,VLOOKUP($A925,'[3]Calculated Master'!$A:$P,15,FALSE),"")</f>
        <v/>
      </c>
      <c r="AI925" s="47" t="str">
        <f>VLOOKUP($A925,'[3]Master From ECAP'!$A:$AJ,35,FALSE)</f>
        <v>19SPA</v>
      </c>
      <c r="AJ925" s="47" t="str">
        <f>VLOOKUP($A925,'[3]Master From ECAP'!$A:$AJ,36,FALSE)</f>
        <v>Parking Lots and Garages</v>
      </c>
    </row>
    <row r="926" spans="1:36" ht="15">
      <c r="A926" s="46" t="s">
        <v>969</v>
      </c>
      <c r="B926" s="47" t="str">
        <f>VLOOKUP(VLOOKUP(A926,'[3]Calculated Master'!A:Z,2,FALSE),'[3]Conversion Factors'!A:C,2,FALSE)</f>
        <v>Parking garages</v>
      </c>
      <c r="C926" s="47" t="str">
        <f>VLOOKUP($A926,'[3]Master From ECAP'!$A:$AJ,3,FALSE)</f>
        <v>1950 Lawrence Ave E</v>
      </c>
      <c r="D926" s="47" t="str">
        <f>VLOOKUP($A926,'[3]Master From ECAP'!$A:$AJ,4,FALSE)</f>
        <v>Scarborough</v>
      </c>
      <c r="E926" s="47" t="str">
        <f>VLOOKUP($A926,'[3]Master From ECAP'!$A:$AJ,5,FALSE)</f>
        <v>M1R 2Y7</v>
      </c>
      <c r="F926" s="47">
        <f>VLOOKUP($A926,'[3]Master From ECAP'!$A:$AJ,6,FALSE)</f>
        <v>25</v>
      </c>
      <c r="G926" s="47" t="s">
        <v>53</v>
      </c>
      <c r="H926" s="47">
        <f>VLOOKUP($A926,'[3]Master From ECAP'!$A:$AJ,8,FALSE)</f>
        <v>168</v>
      </c>
      <c r="I926" s="47">
        <f>VLOOKUP($A926,'[3]Master From ECAP'!$A:$AJ,9,FALSE)</f>
        <v>0</v>
      </c>
      <c r="J926" s="47">
        <f>VLOOKUP($A926,'[3]Master From ECAP'!$A:$AJ,10,FALSE)</f>
        <v>3048.244741</v>
      </c>
      <c r="K926" s="47" t="str">
        <f>VLOOKUP($A926,'[3]Master From ECAP'!$A:$AJ,11,FALSE)</f>
        <v>kWh</v>
      </c>
      <c r="L926" s="47">
        <f>VLOOKUP($A926,'[3]Master From ECAP'!$A:$AJ,12,FALSE)</f>
        <v>0</v>
      </c>
      <c r="M926" s="47" t="s">
        <v>46</v>
      </c>
      <c r="AF926" s="48">
        <f>VLOOKUP($A926,'[3]Calculated Master'!$A:$P,13,FALSE)</f>
        <v>121.92978964</v>
      </c>
      <c r="AG926" s="49">
        <f>IF(F926&gt;0,VLOOKUP($A926,'[3]Calculated Master'!$A:$P,14,FALSE),"")</f>
        <v>121.93029768079015</v>
      </c>
      <c r="AH926" s="49" t="str">
        <f>IF(I926&gt;0,VLOOKUP($A926,'[3]Calculated Master'!$A:$P,15,FALSE),"")</f>
        <v/>
      </c>
      <c r="AI926" s="47" t="str">
        <f>VLOOKUP($A926,'[3]Master From ECAP'!$A:$AJ,35,FALSE)</f>
        <v>1950LAWE</v>
      </c>
      <c r="AJ926" s="47" t="str">
        <f>VLOOKUP($A926,'[3]Master From ECAP'!$A:$AJ,36,FALSE)</f>
        <v>Parking Lots and Garages</v>
      </c>
    </row>
    <row r="927" spans="1:36" ht="15">
      <c r="A927" s="46" t="s">
        <v>970</v>
      </c>
      <c r="B927" s="47" t="str">
        <f>VLOOKUP(VLOOKUP(A927,'[3]Calculated Master'!A:Z,2,FALSE),'[3]Conversion Factors'!A:C,2,FALSE)</f>
        <v>Parking garages</v>
      </c>
      <c r="C927" s="47" t="str">
        <f>VLOOKUP($A927,'[3]Master From ECAP'!$A:$AJ,3,FALSE)</f>
        <v>2 Church St</v>
      </c>
      <c r="D927" s="47" t="str">
        <f>VLOOKUP($A927,'[3]Master From ECAP'!$A:$AJ,4,FALSE)</f>
        <v>Toronto</v>
      </c>
      <c r="E927" s="47" t="str">
        <f>VLOOKUP($A927,'[3]Master From ECAP'!$A:$AJ,5,FALSE)</f>
        <v>M5E 1Y8</v>
      </c>
      <c r="F927" s="47">
        <f>VLOOKUP($A927,'[3]Master From ECAP'!$A:$AJ,6,FALSE)</f>
        <v>125023</v>
      </c>
      <c r="G927" s="47" t="s">
        <v>53</v>
      </c>
      <c r="H927" s="47">
        <f>VLOOKUP($A927,'[3]Master From ECAP'!$A:$AJ,8,FALSE)</f>
        <v>168</v>
      </c>
      <c r="I927" s="47">
        <f>VLOOKUP($A927,'[3]Master From ECAP'!$A:$AJ,9,FALSE)</f>
        <v>0</v>
      </c>
      <c r="J927" s="47">
        <f>VLOOKUP($A927,'[3]Master From ECAP'!$A:$AJ,10,FALSE)</f>
        <v>2188042.1860969998</v>
      </c>
      <c r="K927" s="47" t="str">
        <f>VLOOKUP($A927,'[3]Master From ECAP'!$A:$AJ,11,FALSE)</f>
        <v>kWh</v>
      </c>
      <c r="L927" s="47">
        <f>VLOOKUP($A927,'[3]Master From ECAP'!$A:$AJ,12,FALSE)</f>
        <v>0</v>
      </c>
      <c r="M927" s="47" t="s">
        <v>46</v>
      </c>
      <c r="AF927" s="48">
        <f>VLOOKUP($A927,'[3]Calculated Master'!$A:$P,13,FALSE)</f>
        <v>87521.687443880001</v>
      </c>
      <c r="AG927" s="49">
        <f>IF(F927&gt;0,VLOOKUP($A927,'[3]Calculated Master'!$A:$P,14,FALSE),"")</f>
        <v>17.501190204517904</v>
      </c>
      <c r="AH927" s="49" t="str">
        <f>IF(I927&gt;0,VLOOKUP($A927,'[3]Calculated Master'!$A:$P,15,FALSE),"")</f>
        <v/>
      </c>
      <c r="AI927" s="47" t="str">
        <f>VLOOKUP($A927,'[3]Master From ECAP'!$A:$AJ,35,FALSE)</f>
        <v>2CHURC</v>
      </c>
      <c r="AJ927" s="47" t="str">
        <f>VLOOKUP($A927,'[3]Master From ECAP'!$A:$AJ,36,FALSE)</f>
        <v>Parking Lots and Garages</v>
      </c>
    </row>
    <row r="928" spans="1:36" ht="15">
      <c r="A928" s="46" t="s">
        <v>971</v>
      </c>
      <c r="B928" s="47" t="str">
        <f>VLOOKUP(VLOOKUP(A928,'[3]Calculated Master'!A:Z,2,FALSE),'[3]Conversion Factors'!A:C,2,FALSE)</f>
        <v>Parking garages</v>
      </c>
      <c r="C928" s="47" t="str">
        <f>VLOOKUP($A928,'[3]Master From ECAP'!$A:$AJ,3,FALSE)</f>
        <v>20 Augusta Ave</v>
      </c>
      <c r="D928" s="47" t="str">
        <f>VLOOKUP($A928,'[3]Master From ECAP'!$A:$AJ,4,FALSE)</f>
        <v>Toronto</v>
      </c>
      <c r="E928" s="47" t="str">
        <f>VLOOKUP($A928,'[3]Master From ECAP'!$A:$AJ,5,FALSE)</f>
        <v>M5E 1Z3</v>
      </c>
      <c r="F928" s="47">
        <f>VLOOKUP($A928,'[3]Master From ECAP'!$A:$AJ,6,FALSE)</f>
        <v>120</v>
      </c>
      <c r="G928" s="47" t="s">
        <v>53</v>
      </c>
      <c r="H928" s="47">
        <f>VLOOKUP($A928,'[3]Master From ECAP'!$A:$AJ,8,FALSE)</f>
        <v>168</v>
      </c>
      <c r="I928" s="47">
        <f>VLOOKUP($A928,'[3]Master From ECAP'!$A:$AJ,9,FALSE)</f>
        <v>0</v>
      </c>
      <c r="J928" s="47">
        <f>VLOOKUP($A928,'[3]Master From ECAP'!$A:$AJ,10,FALSE)</f>
        <v>13326.064849</v>
      </c>
      <c r="K928" s="47" t="str">
        <f>VLOOKUP($A928,'[3]Master From ECAP'!$A:$AJ,11,FALSE)</f>
        <v>kWh</v>
      </c>
      <c r="L928" s="47">
        <f>VLOOKUP($A928,'[3]Master From ECAP'!$A:$AJ,12,FALSE)</f>
        <v>0</v>
      </c>
      <c r="M928" s="47" t="s">
        <v>46</v>
      </c>
      <c r="AF928" s="48">
        <f>VLOOKUP($A928,'[3]Calculated Master'!$A:$P,13,FALSE)</f>
        <v>533.04259395999998</v>
      </c>
      <c r="AG928" s="49">
        <f>IF(F928&gt;0,VLOOKUP($A928,'[3]Calculated Master'!$A:$P,14,FALSE),"")</f>
        <v>111.05100311891836</v>
      </c>
      <c r="AH928" s="49" t="str">
        <f>IF(I928&gt;0,VLOOKUP($A928,'[3]Calculated Master'!$A:$P,15,FALSE),"")</f>
        <v/>
      </c>
      <c r="AI928" s="47" t="str">
        <f>VLOOKUP($A928,'[3]Master From ECAP'!$A:$AJ,35,FALSE)</f>
        <v>20AUGA</v>
      </c>
      <c r="AJ928" s="47" t="str">
        <f>VLOOKUP($A928,'[3]Master From ECAP'!$A:$AJ,36,FALSE)</f>
        <v>Parking Lots and Garages</v>
      </c>
    </row>
    <row r="929" spans="1:36" ht="15">
      <c r="A929" s="46" t="s">
        <v>972</v>
      </c>
      <c r="B929" s="47" t="str">
        <f>VLOOKUP(VLOOKUP(A929,'[3]Calculated Master'!A:Z,2,FALSE),'[3]Conversion Factors'!A:C,2,FALSE)</f>
        <v>Parking garages</v>
      </c>
      <c r="C929" s="47" t="str">
        <f>VLOOKUP($A929,'[3]Master From ECAP'!$A:$AJ,3,FALSE)</f>
        <v>20 Castle Knock Rd</v>
      </c>
      <c r="D929" s="47" t="str">
        <f>VLOOKUP($A929,'[3]Master From ECAP'!$A:$AJ,4,FALSE)</f>
        <v>Toronto</v>
      </c>
      <c r="E929" s="47" t="str">
        <f>VLOOKUP($A929,'[3]Master From ECAP'!$A:$AJ,5,FALSE)</f>
        <v>M5N 1A5</v>
      </c>
      <c r="F929" s="47">
        <f>VLOOKUP($A929,'[3]Master From ECAP'!$A:$AJ,6,FALSE)</f>
        <v>154</v>
      </c>
      <c r="G929" s="47" t="s">
        <v>53</v>
      </c>
      <c r="H929" s="47">
        <f>VLOOKUP($A929,'[3]Master From ECAP'!$A:$AJ,8,FALSE)</f>
        <v>168</v>
      </c>
      <c r="I929" s="47">
        <f>VLOOKUP($A929,'[3]Master From ECAP'!$A:$AJ,9,FALSE)</f>
        <v>0</v>
      </c>
      <c r="J929" s="47">
        <f>VLOOKUP($A929,'[3]Master From ECAP'!$A:$AJ,10,FALSE)</f>
        <v>8288.9142339999999</v>
      </c>
      <c r="K929" s="47" t="str">
        <f>VLOOKUP($A929,'[3]Master From ECAP'!$A:$AJ,11,FALSE)</f>
        <v>kWh</v>
      </c>
      <c r="L929" s="47">
        <f>VLOOKUP($A929,'[3]Master From ECAP'!$A:$AJ,12,FALSE)</f>
        <v>0</v>
      </c>
      <c r="M929" s="47" t="s">
        <v>46</v>
      </c>
      <c r="AF929" s="48">
        <f>VLOOKUP($A929,'[3]Calculated Master'!$A:$P,13,FALSE)</f>
        <v>331.55656936000003</v>
      </c>
      <c r="AG929" s="49">
        <f>IF(F929&gt;0,VLOOKUP($A929,'[3]Calculated Master'!$A:$P,14,FALSE),"")</f>
        <v>53.824342669757407</v>
      </c>
      <c r="AH929" s="49" t="str">
        <f>IF(I929&gt;0,VLOOKUP($A929,'[3]Calculated Master'!$A:$P,15,FALSE),"")</f>
        <v/>
      </c>
      <c r="AI929" s="47" t="str">
        <f>VLOOKUP($A929,'[3]Master From ECAP'!$A:$AJ,35,FALSE)</f>
        <v>20CAST</v>
      </c>
      <c r="AJ929" s="47" t="str">
        <f>VLOOKUP($A929,'[3]Master From ECAP'!$A:$AJ,36,FALSE)</f>
        <v>Parking Lots and Garages</v>
      </c>
    </row>
    <row r="930" spans="1:36" ht="15">
      <c r="A930" s="46" t="s">
        <v>973</v>
      </c>
      <c r="B930" s="47" t="str">
        <f>VLOOKUP(VLOOKUP(A930,'[3]Calculated Master'!A:Z,2,FALSE),'[3]Conversion Factors'!A:C,2,FALSE)</f>
        <v>Parking garages</v>
      </c>
      <c r="C930" s="47" t="str">
        <f>VLOOKUP($A930,'[3]Master From ECAP'!$A:$AJ,3,FALSE)</f>
        <v>20 Charles St E</v>
      </c>
      <c r="D930" s="47" t="str">
        <f>VLOOKUP($A930,'[3]Master From ECAP'!$A:$AJ,4,FALSE)</f>
        <v>Toronto</v>
      </c>
      <c r="E930" s="47" t="str">
        <f>VLOOKUP($A930,'[3]Master From ECAP'!$A:$AJ,5,FALSE)</f>
        <v>M4Y 1T1</v>
      </c>
      <c r="F930" s="47">
        <f>VLOOKUP($A930,'[3]Master From ECAP'!$A:$AJ,6,FALSE)</f>
        <v>430</v>
      </c>
      <c r="G930" s="47" t="s">
        <v>53</v>
      </c>
      <c r="H930" s="47">
        <f>VLOOKUP($A930,'[3]Master From ECAP'!$A:$AJ,8,FALSE)</f>
        <v>168</v>
      </c>
      <c r="I930" s="47">
        <f>VLOOKUP($A930,'[3]Master From ECAP'!$A:$AJ,9,FALSE)</f>
        <v>0</v>
      </c>
      <c r="J930" s="47">
        <f>VLOOKUP($A930,'[3]Master From ECAP'!$A:$AJ,10,FALSE)</f>
        <v>489878.47729999997</v>
      </c>
      <c r="K930" s="47" t="str">
        <f>VLOOKUP($A930,'[3]Master From ECAP'!$A:$AJ,11,FALSE)</f>
        <v>kWh</v>
      </c>
      <c r="L930" s="47">
        <f>VLOOKUP($A930,'[3]Master From ECAP'!$A:$AJ,12,FALSE)</f>
        <v>9966</v>
      </c>
      <c r="M930" s="47" t="s">
        <v>46</v>
      </c>
      <c r="AF930" s="48">
        <f>VLOOKUP($A930,'[3]Calculated Master'!$A:$P,13,FALSE)</f>
        <v>38527.449632000003</v>
      </c>
      <c r="AG930" s="49">
        <f>IF(F930&gt;0,VLOOKUP($A930,'[3]Calculated Master'!$A:$P,14,FALSE),"")</f>
        <v>1383.9280671894317</v>
      </c>
      <c r="AH930" s="49" t="str">
        <f>IF(I930&gt;0,VLOOKUP($A930,'[3]Calculated Master'!$A:$P,15,FALSE),"")</f>
        <v/>
      </c>
      <c r="AI930" s="47" t="str">
        <f>VLOOKUP($A930,'[3]Master From ECAP'!$A:$AJ,35,FALSE)</f>
        <v>20CHAR</v>
      </c>
      <c r="AJ930" s="47" t="str">
        <f>VLOOKUP($A930,'[3]Master From ECAP'!$A:$AJ,36,FALSE)</f>
        <v>Parking Lots and Garages</v>
      </c>
    </row>
    <row r="931" spans="1:36" ht="15">
      <c r="A931" s="46" t="s">
        <v>974</v>
      </c>
      <c r="B931" s="47" t="str">
        <f>VLOOKUP(VLOOKUP(A931,'[3]Calculated Master'!A:Z,2,FALSE),'[3]Conversion Factors'!A:C,2,FALSE)</f>
        <v>Parking garages</v>
      </c>
      <c r="C931" s="47" t="str">
        <f>VLOOKUP($A931,'[3]Master From ECAP'!$A:$AJ,3,FALSE)</f>
        <v>20 Prescott Ave</v>
      </c>
      <c r="D931" s="47" t="str">
        <f>VLOOKUP($A931,'[3]Master From ECAP'!$A:$AJ,4,FALSE)</f>
        <v>Toronto</v>
      </c>
      <c r="E931" s="47" t="str">
        <f>VLOOKUP($A931,'[3]Master From ECAP'!$A:$AJ,5,FALSE)</f>
        <v>M6N 3G6</v>
      </c>
      <c r="F931" s="47">
        <f>VLOOKUP($A931,'[3]Master From ECAP'!$A:$AJ,6,FALSE)</f>
        <v>37</v>
      </c>
      <c r="G931" s="47" t="s">
        <v>53</v>
      </c>
      <c r="H931" s="47">
        <f>VLOOKUP($A931,'[3]Master From ECAP'!$A:$AJ,8,FALSE)</f>
        <v>168</v>
      </c>
      <c r="I931" s="47">
        <f>VLOOKUP($A931,'[3]Master From ECAP'!$A:$AJ,9,FALSE)</f>
        <v>0</v>
      </c>
      <c r="J931" s="47">
        <f>VLOOKUP($A931,'[3]Master From ECAP'!$A:$AJ,10,FALSE)</f>
        <v>7487.9714379999996</v>
      </c>
      <c r="K931" s="47" t="str">
        <f>VLOOKUP($A931,'[3]Master From ECAP'!$A:$AJ,11,FALSE)</f>
        <v>kWh</v>
      </c>
      <c r="L931" s="47">
        <f>VLOOKUP($A931,'[3]Master From ECAP'!$A:$AJ,12,FALSE)</f>
        <v>0</v>
      </c>
      <c r="M931" s="47" t="s">
        <v>46</v>
      </c>
      <c r="AF931" s="48">
        <f>VLOOKUP($A931,'[3]Calculated Master'!$A:$P,13,FALSE)</f>
        <v>299.51885751999998</v>
      </c>
      <c r="AG931" s="49">
        <f>IF(F931&gt;0,VLOOKUP($A931,'[3]Calculated Master'!$A:$P,14,FALSE),"")</f>
        <v>202.3784496724592</v>
      </c>
      <c r="AH931" s="49" t="str">
        <f>IF(I931&gt;0,VLOOKUP($A931,'[3]Calculated Master'!$A:$P,15,FALSE),"")</f>
        <v/>
      </c>
      <c r="AI931" s="47" t="str">
        <f>VLOOKUP($A931,'[3]Master From ECAP'!$A:$AJ,35,FALSE)</f>
        <v>20PRES</v>
      </c>
      <c r="AJ931" s="47" t="str">
        <f>VLOOKUP($A931,'[3]Master From ECAP'!$A:$AJ,36,FALSE)</f>
        <v>Parking Lots and Garages</v>
      </c>
    </row>
    <row r="932" spans="1:36" ht="15">
      <c r="A932" s="46" t="s">
        <v>975</v>
      </c>
      <c r="B932" s="47" t="str">
        <f>VLOOKUP(VLOOKUP(A932,'[3]Calculated Master'!A:Z,2,FALSE),'[3]Conversion Factors'!A:C,2,FALSE)</f>
        <v>Parking garages</v>
      </c>
      <c r="C932" s="47" t="str">
        <f>VLOOKUP($A932,'[3]Master From ECAP'!$A:$AJ,3,FALSE)</f>
        <v>20 Saint Andrews St</v>
      </c>
      <c r="D932" s="47" t="str">
        <f>VLOOKUP($A932,'[3]Master From ECAP'!$A:$AJ,4,FALSE)</f>
        <v>Toronto</v>
      </c>
      <c r="E932" s="47" t="str">
        <f>VLOOKUP($A932,'[3]Master From ECAP'!$A:$AJ,5,FALSE)</f>
        <v>M5T 1K6</v>
      </c>
      <c r="F932" s="47">
        <f>VLOOKUP($A932,'[3]Master From ECAP'!$A:$AJ,6,FALSE)</f>
        <v>450</v>
      </c>
      <c r="G932" s="47" t="s">
        <v>53</v>
      </c>
      <c r="H932" s="47">
        <f>VLOOKUP($A932,'[3]Master From ECAP'!$A:$AJ,8,FALSE)</f>
        <v>168</v>
      </c>
      <c r="I932" s="47">
        <f>VLOOKUP($A932,'[3]Master From ECAP'!$A:$AJ,9,FALSE)</f>
        <v>0</v>
      </c>
      <c r="J932" s="47">
        <f>VLOOKUP($A932,'[3]Master From ECAP'!$A:$AJ,10,FALSE)</f>
        <v>828002.32200000004</v>
      </c>
      <c r="K932" s="47" t="str">
        <f>VLOOKUP($A932,'[3]Master From ECAP'!$A:$AJ,11,FALSE)</f>
        <v>kWh</v>
      </c>
      <c r="L932" s="47">
        <f>VLOOKUP($A932,'[3]Master From ECAP'!$A:$AJ,12,FALSE)</f>
        <v>0</v>
      </c>
      <c r="M932" s="47" t="s">
        <v>46</v>
      </c>
      <c r="AF932" s="48">
        <f>VLOOKUP($A932,'[3]Calculated Master'!$A:$P,13,FALSE)</f>
        <v>33120.092880000004</v>
      </c>
      <c r="AG932" s="49">
        <f>IF(F932&gt;0,VLOOKUP($A932,'[3]Calculated Master'!$A:$P,14,FALSE),"")</f>
        <v>1840.0128266881666</v>
      </c>
      <c r="AH932" s="49" t="str">
        <f>IF(I932&gt;0,VLOOKUP($A932,'[3]Calculated Master'!$A:$P,15,FALSE),"")</f>
        <v/>
      </c>
      <c r="AI932" s="47" t="str">
        <f>VLOOKUP($A932,'[3]Master From ECAP'!$A:$AJ,35,FALSE)</f>
        <v>20SAIN</v>
      </c>
      <c r="AJ932" s="47" t="str">
        <f>VLOOKUP($A932,'[3]Master From ECAP'!$A:$AJ,36,FALSE)</f>
        <v>Parking Lots and Garages</v>
      </c>
    </row>
    <row r="933" spans="1:36" ht="15">
      <c r="A933" s="46" t="s">
        <v>976</v>
      </c>
      <c r="B933" s="47" t="str">
        <f>VLOOKUP(VLOOKUP(A933,'[3]Calculated Master'!A:Z,2,FALSE),'[3]Conversion Factors'!A:C,2,FALSE)</f>
        <v>Parking garages</v>
      </c>
      <c r="C933" s="47" t="str">
        <f>VLOOKUP($A933,'[3]Master From ECAP'!$A:$AJ,3,FALSE)</f>
        <v>201 CLAREMONT ST</v>
      </c>
      <c r="D933" s="47" t="str">
        <f>VLOOKUP($A933,'[3]Master From ECAP'!$A:$AJ,4,FALSE)</f>
        <v>Toronto</v>
      </c>
      <c r="E933" s="47" t="str">
        <f>VLOOKUP($A933,'[3]Master From ECAP'!$A:$AJ,5,FALSE)</f>
        <v>M6J 2N2</v>
      </c>
      <c r="F933" s="47">
        <f>VLOOKUP($A933,'[3]Master From ECAP'!$A:$AJ,6,FALSE)</f>
        <v>43</v>
      </c>
      <c r="G933" s="47" t="s">
        <v>53</v>
      </c>
      <c r="H933" s="47">
        <f>VLOOKUP($A933,'[3]Master From ECAP'!$A:$AJ,8,FALSE)</f>
        <v>100</v>
      </c>
      <c r="I933" s="47">
        <f>VLOOKUP($A933,'[3]Master From ECAP'!$A:$AJ,9,FALSE)</f>
        <v>0</v>
      </c>
      <c r="J933" s="47">
        <f>VLOOKUP($A933,'[3]Master From ECAP'!$A:$AJ,10,FALSE)</f>
        <v>6207.9725479999997</v>
      </c>
      <c r="K933" s="47" t="str">
        <f>VLOOKUP($A933,'[3]Master From ECAP'!$A:$AJ,11,FALSE)</f>
        <v>kWh</v>
      </c>
      <c r="L933" s="47">
        <f>VLOOKUP($A933,'[3]Master From ECAP'!$A:$AJ,12,FALSE)</f>
        <v>0</v>
      </c>
      <c r="M933" s="47" t="s">
        <v>46</v>
      </c>
      <c r="AF933" s="48">
        <f>VLOOKUP($A933,'[3]Calculated Master'!$A:$P,13,FALSE)</f>
        <v>248.31890192</v>
      </c>
      <c r="AG933" s="49">
        <f>IF(F933&gt;0,VLOOKUP($A933,'[3]Calculated Master'!$A:$P,14,FALSE),"")</f>
        <v>144.37205615237866</v>
      </c>
      <c r="AH933" s="49" t="str">
        <f>IF(I933&gt;0,VLOOKUP($A933,'[3]Calculated Master'!$A:$P,15,FALSE),"")</f>
        <v/>
      </c>
      <c r="AI933" s="47" t="str">
        <f>VLOOKUP($A933,'[3]Master From ECAP'!$A:$AJ,35,FALSE)</f>
        <v>201CLAR</v>
      </c>
      <c r="AJ933" s="47" t="str">
        <f>VLOOKUP($A933,'[3]Master From ECAP'!$A:$AJ,36,FALSE)</f>
        <v>Parking Lots and Garages</v>
      </c>
    </row>
    <row r="934" spans="1:36" ht="15">
      <c r="A934" s="46" t="s">
        <v>977</v>
      </c>
      <c r="B934" s="47" t="str">
        <f>VLOOKUP(VLOOKUP(A934,'[3]Calculated Master'!A:Z,2,FALSE),'[3]Conversion Factors'!A:C,2,FALSE)</f>
        <v>Parking garages</v>
      </c>
      <c r="C934" s="47" t="str">
        <f>VLOOKUP($A934,'[3]Master From ECAP'!$A:$AJ,3,FALSE)</f>
        <v>2053 Dufferin St</v>
      </c>
      <c r="D934" s="47" t="str">
        <f>VLOOKUP($A934,'[3]Master From ECAP'!$A:$AJ,4,FALSE)</f>
        <v>Toronto</v>
      </c>
      <c r="E934" s="47" t="str">
        <f>VLOOKUP($A934,'[3]Master From ECAP'!$A:$AJ,5,FALSE)</f>
        <v>M6E 4Z5</v>
      </c>
      <c r="F934" s="47">
        <f>VLOOKUP($A934,'[3]Master From ECAP'!$A:$AJ,6,FALSE)</f>
        <v>23</v>
      </c>
      <c r="G934" s="47" t="s">
        <v>53</v>
      </c>
      <c r="H934" s="47">
        <f>VLOOKUP($A934,'[3]Master From ECAP'!$A:$AJ,8,FALSE)</f>
        <v>168</v>
      </c>
      <c r="I934" s="47">
        <f>VLOOKUP($A934,'[3]Master From ECAP'!$A:$AJ,9,FALSE)</f>
        <v>0</v>
      </c>
      <c r="J934" s="47">
        <f>VLOOKUP($A934,'[3]Master From ECAP'!$A:$AJ,10,FALSE)</f>
        <v>2902.8086190000004</v>
      </c>
      <c r="K934" s="47" t="str">
        <f>VLOOKUP($A934,'[3]Master From ECAP'!$A:$AJ,11,FALSE)</f>
        <v>kWh</v>
      </c>
      <c r="L934" s="47">
        <f>VLOOKUP($A934,'[3]Master From ECAP'!$A:$AJ,12,FALSE)</f>
        <v>0</v>
      </c>
      <c r="M934" s="47" t="s">
        <v>46</v>
      </c>
      <c r="AF934" s="48">
        <f>VLOOKUP($A934,'[3]Calculated Master'!$A:$P,13,FALSE)</f>
        <v>116.11234476000001</v>
      </c>
      <c r="AG934" s="49">
        <f>IF(F934&gt;0,VLOOKUP($A934,'[3]Calculated Master'!$A:$P,14,FALSE),"")</f>
        <v>126.20959626243099</v>
      </c>
      <c r="AH934" s="49" t="str">
        <f>IF(I934&gt;0,VLOOKUP($A934,'[3]Calculated Master'!$A:$P,15,FALSE),"")</f>
        <v/>
      </c>
      <c r="AI934" s="47" t="str">
        <f>VLOOKUP($A934,'[3]Master From ECAP'!$A:$AJ,35,FALSE)</f>
        <v>2053DUFF</v>
      </c>
      <c r="AJ934" s="47" t="str">
        <f>VLOOKUP($A934,'[3]Master From ECAP'!$A:$AJ,36,FALSE)</f>
        <v>Parking Lots and Garages</v>
      </c>
    </row>
    <row r="935" spans="1:36" ht="15">
      <c r="A935" s="46" t="s">
        <v>978</v>
      </c>
      <c r="B935" s="47" t="str">
        <f>VLOOKUP(VLOOKUP(A935,'[3]Calculated Master'!A:Z,2,FALSE),'[3]Conversion Factors'!A:C,2,FALSE)</f>
        <v>Parking garages</v>
      </c>
      <c r="C935" s="47" t="str">
        <f>VLOOKUP($A935,'[3]Master From ECAP'!$A:$AJ,3,FALSE)</f>
        <v>21 Bedford Park Ave</v>
      </c>
      <c r="D935" s="47" t="str">
        <f>VLOOKUP($A935,'[3]Master From ECAP'!$A:$AJ,4,FALSE)</f>
        <v>Toronto</v>
      </c>
      <c r="E935" s="47" t="str">
        <f>VLOOKUP($A935,'[3]Master From ECAP'!$A:$AJ,5,FALSE)</f>
        <v>M5M 1J2</v>
      </c>
      <c r="F935" s="47">
        <f>VLOOKUP($A935,'[3]Master From ECAP'!$A:$AJ,6,FALSE)</f>
        <v>42</v>
      </c>
      <c r="G935" s="47" t="s">
        <v>53</v>
      </c>
      <c r="H935" s="47">
        <f>VLOOKUP($A935,'[3]Master From ECAP'!$A:$AJ,8,FALSE)</f>
        <v>168</v>
      </c>
      <c r="I935" s="47">
        <f>VLOOKUP($A935,'[3]Master From ECAP'!$A:$AJ,9,FALSE)</f>
        <v>0</v>
      </c>
      <c r="J935" s="47">
        <f>VLOOKUP($A935,'[3]Master From ECAP'!$A:$AJ,10,FALSE)</f>
        <v>4221.8282740000004</v>
      </c>
      <c r="K935" s="47" t="str">
        <f>VLOOKUP($A935,'[3]Master From ECAP'!$A:$AJ,11,FALSE)</f>
        <v>kWh</v>
      </c>
      <c r="L935" s="47">
        <f>VLOOKUP($A935,'[3]Master From ECAP'!$A:$AJ,12,FALSE)</f>
        <v>0</v>
      </c>
      <c r="M935" s="47" t="s">
        <v>46</v>
      </c>
      <c r="AF935" s="48">
        <f>VLOOKUP($A935,'[3]Calculated Master'!$A:$P,13,FALSE)</f>
        <v>168.87313096000003</v>
      </c>
      <c r="AG935" s="49">
        <f>IF(F935&gt;0,VLOOKUP($A935,'[3]Calculated Master'!$A:$P,14,FALSE),"")</f>
        <v>100.52013964169386</v>
      </c>
      <c r="AH935" s="49" t="str">
        <f>IF(I935&gt;0,VLOOKUP($A935,'[3]Calculated Master'!$A:$P,15,FALSE),"")</f>
        <v/>
      </c>
      <c r="AI935" s="47" t="str">
        <f>VLOOKUP($A935,'[3]Master From ECAP'!$A:$AJ,35,FALSE)</f>
        <v>21BEDF</v>
      </c>
      <c r="AJ935" s="47" t="str">
        <f>VLOOKUP($A935,'[3]Master From ECAP'!$A:$AJ,36,FALSE)</f>
        <v>Parking Lots and Garages</v>
      </c>
    </row>
    <row r="936" spans="1:36" ht="15">
      <c r="A936" s="46" t="s">
        <v>979</v>
      </c>
      <c r="B936" s="47" t="str">
        <f>VLOOKUP(VLOOKUP(A936,'[3]Calculated Master'!A:Z,2,FALSE),'[3]Conversion Factors'!A:C,2,FALSE)</f>
        <v>Parking garages</v>
      </c>
      <c r="C936" s="47" t="str">
        <f>VLOOKUP($A936,'[3]Master From ECAP'!$A:$AJ,3,FALSE)</f>
        <v>2191 Dundas St W</v>
      </c>
      <c r="D936" s="47" t="str">
        <f>VLOOKUP($A936,'[3]Master From ECAP'!$A:$AJ,4,FALSE)</f>
        <v>Toronto</v>
      </c>
      <c r="E936" s="47" t="str">
        <f>VLOOKUP($A936,'[3]Master From ECAP'!$A:$AJ,5,FALSE)</f>
        <v>M6R 1X5</v>
      </c>
      <c r="F936" s="47">
        <f>VLOOKUP($A936,'[3]Master From ECAP'!$A:$AJ,6,FALSE)</f>
        <v>10</v>
      </c>
      <c r="G936" s="47" t="s">
        <v>53</v>
      </c>
      <c r="H936" s="47">
        <f>VLOOKUP($A936,'[3]Master From ECAP'!$A:$AJ,8,FALSE)</f>
        <v>168</v>
      </c>
      <c r="I936" s="47">
        <f>VLOOKUP($A936,'[3]Master From ECAP'!$A:$AJ,9,FALSE)</f>
        <v>0</v>
      </c>
      <c r="J936" s="47">
        <f>VLOOKUP($A936,'[3]Master From ECAP'!$A:$AJ,10,FALSE)</f>
        <v>1212.3859669999999</v>
      </c>
      <c r="K936" s="47" t="str">
        <f>VLOOKUP($A936,'[3]Master From ECAP'!$A:$AJ,11,FALSE)</f>
        <v>kWh</v>
      </c>
      <c r="L936" s="47">
        <f>VLOOKUP($A936,'[3]Master From ECAP'!$A:$AJ,12,FALSE)</f>
        <v>0</v>
      </c>
      <c r="M936" s="47" t="s">
        <v>46</v>
      </c>
      <c r="AF936" s="48">
        <f>VLOOKUP($A936,'[3]Calculated Master'!$A:$P,13,FALSE)</f>
        <v>48.495438679999999</v>
      </c>
      <c r="AG936" s="49">
        <f>IF(F936&gt;0,VLOOKUP($A936,'[3]Calculated Master'!$A:$P,14,FALSE),"")</f>
        <v>121.23910186081957</v>
      </c>
      <c r="AH936" s="49" t="str">
        <f>IF(I936&gt;0,VLOOKUP($A936,'[3]Calculated Master'!$A:$P,15,FALSE),"")</f>
        <v/>
      </c>
      <c r="AI936" s="47" t="str">
        <f>VLOOKUP($A936,'[3]Master From ECAP'!$A:$AJ,35,FALSE)</f>
        <v>2191DUNW</v>
      </c>
      <c r="AJ936" s="47" t="str">
        <f>VLOOKUP($A936,'[3]Master From ECAP'!$A:$AJ,36,FALSE)</f>
        <v>Parking Lots and Garages</v>
      </c>
    </row>
    <row r="937" spans="1:36" ht="15">
      <c r="A937" s="46" t="s">
        <v>980</v>
      </c>
      <c r="B937" s="47" t="str">
        <f>VLOOKUP(VLOOKUP(A937,'[3]Calculated Master'!A:Z,2,FALSE),'[3]Conversion Factors'!A:C,2,FALSE)</f>
        <v>Parking garages</v>
      </c>
      <c r="C937" s="47" t="str">
        <f>VLOOKUP($A937,'[3]Master From ECAP'!$A:$AJ,3,FALSE)</f>
        <v>22 Glendonwynne Rd</v>
      </c>
      <c r="D937" s="47" t="str">
        <f>VLOOKUP($A937,'[3]Master From ECAP'!$A:$AJ,4,FALSE)</f>
        <v>Toronto</v>
      </c>
      <c r="E937" s="47" t="str">
        <f>VLOOKUP($A937,'[3]Master From ECAP'!$A:$AJ,5,FALSE)</f>
        <v>M6P 3E5</v>
      </c>
      <c r="F937" s="47">
        <f>VLOOKUP($A937,'[3]Master From ECAP'!$A:$AJ,6,FALSE)</f>
        <v>56</v>
      </c>
      <c r="G937" s="47" t="s">
        <v>53</v>
      </c>
      <c r="H937" s="47">
        <f>VLOOKUP($A937,'[3]Master From ECAP'!$A:$AJ,8,FALSE)</f>
        <v>168</v>
      </c>
      <c r="I937" s="47">
        <f>VLOOKUP($A937,'[3]Master From ECAP'!$A:$AJ,9,FALSE)</f>
        <v>0</v>
      </c>
      <c r="J937" s="47">
        <f>VLOOKUP($A937,'[3]Master From ECAP'!$A:$AJ,10,FALSE)</f>
        <v>6575.749667</v>
      </c>
      <c r="K937" s="47" t="str">
        <f>VLOOKUP($A937,'[3]Master From ECAP'!$A:$AJ,11,FALSE)</f>
        <v>kWh</v>
      </c>
      <c r="L937" s="47">
        <f>VLOOKUP($A937,'[3]Master From ECAP'!$A:$AJ,12,FALSE)</f>
        <v>0</v>
      </c>
      <c r="M937" s="47" t="s">
        <v>46</v>
      </c>
      <c r="AF937" s="48">
        <f>VLOOKUP($A937,'[3]Calculated Master'!$A:$P,13,FALSE)</f>
        <v>263.02998667999998</v>
      </c>
      <c r="AG937" s="49">
        <f>IF(F937&gt;0,VLOOKUP($A937,'[3]Calculated Master'!$A:$P,14,FALSE),"")</f>
        <v>117.42459046351689</v>
      </c>
      <c r="AH937" s="49" t="str">
        <f>IF(I937&gt;0,VLOOKUP($A937,'[3]Calculated Master'!$A:$P,15,FALSE),"")</f>
        <v/>
      </c>
      <c r="AI937" s="47" t="str">
        <f>VLOOKUP($A937,'[3]Master From ECAP'!$A:$AJ,35,FALSE)</f>
        <v>22GLEN</v>
      </c>
      <c r="AJ937" s="47" t="str">
        <f>VLOOKUP($A937,'[3]Master From ECAP'!$A:$AJ,36,FALSE)</f>
        <v>Parking Lots and Garages</v>
      </c>
    </row>
    <row r="938" spans="1:36" ht="15">
      <c r="A938" s="46" t="s">
        <v>981</v>
      </c>
      <c r="B938" s="47" t="str">
        <f>VLOOKUP(VLOOKUP(A938,'[3]Calculated Master'!A:Z,2,FALSE),'[3]Conversion Factors'!A:C,2,FALSE)</f>
        <v>Parking garages</v>
      </c>
      <c r="C938" s="47" t="str">
        <f>VLOOKUP($A938,'[3]Master From ECAP'!$A:$AJ,3,FALSE)</f>
        <v>23 Chester Ave</v>
      </c>
      <c r="D938" s="47" t="str">
        <f>VLOOKUP($A938,'[3]Master From ECAP'!$A:$AJ,4,FALSE)</f>
        <v>Toronto</v>
      </c>
      <c r="E938" s="47" t="str">
        <f>VLOOKUP($A938,'[3]Master From ECAP'!$A:$AJ,5,FALSE)</f>
        <v>M4K 2Z9</v>
      </c>
      <c r="F938" s="47">
        <f>VLOOKUP($A938,'[3]Master From ECAP'!$A:$AJ,6,FALSE)</f>
        <v>83</v>
      </c>
      <c r="G938" s="47" t="s">
        <v>53</v>
      </c>
      <c r="H938" s="47">
        <f>VLOOKUP($A938,'[3]Master From ECAP'!$A:$AJ,8,FALSE)</f>
        <v>168</v>
      </c>
      <c r="I938" s="47">
        <f>VLOOKUP($A938,'[3]Master From ECAP'!$A:$AJ,9,FALSE)</f>
        <v>0</v>
      </c>
      <c r="J938" s="47">
        <f>VLOOKUP($A938,'[3]Master From ECAP'!$A:$AJ,10,FALSE)</f>
        <v>3685.5383339999998</v>
      </c>
      <c r="K938" s="47" t="str">
        <f>VLOOKUP($A938,'[3]Master From ECAP'!$A:$AJ,11,FALSE)</f>
        <v>kWh</v>
      </c>
      <c r="L938" s="47">
        <f>VLOOKUP($A938,'[3]Master From ECAP'!$A:$AJ,12,FALSE)</f>
        <v>0</v>
      </c>
      <c r="M938" s="47" t="s">
        <v>46</v>
      </c>
      <c r="AF938" s="48">
        <f>VLOOKUP($A938,'[3]Calculated Master'!$A:$P,13,FALSE)</f>
        <v>147.42153335999998</v>
      </c>
      <c r="AG938" s="49">
        <f>IF(F938&gt;0,VLOOKUP($A938,'[3]Calculated Master'!$A:$P,14,FALSE),"")</f>
        <v>44.404261330237645</v>
      </c>
      <c r="AH938" s="49" t="str">
        <f>IF(I938&gt;0,VLOOKUP($A938,'[3]Calculated Master'!$A:$P,15,FALSE),"")</f>
        <v/>
      </c>
      <c r="AI938" s="47" t="str">
        <f>VLOOKUP($A938,'[3]Master From ECAP'!$A:$AJ,35,FALSE)</f>
        <v>23CHES</v>
      </c>
      <c r="AJ938" s="47" t="str">
        <f>VLOOKUP($A938,'[3]Master From ECAP'!$A:$AJ,36,FALSE)</f>
        <v>Parking Lots and Garages</v>
      </c>
    </row>
    <row r="939" spans="1:36" ht="15">
      <c r="A939" s="46" t="s">
        <v>982</v>
      </c>
      <c r="B939" s="47" t="str">
        <f>VLOOKUP(VLOOKUP(A939,'[3]Calculated Master'!A:Z,2,FALSE),'[3]Conversion Factors'!A:C,2,FALSE)</f>
        <v>Parking garages</v>
      </c>
      <c r="C939" s="47" t="str">
        <f>VLOOKUP($A939,'[3]Master From ECAP'!$A:$AJ,3,FALSE)</f>
        <v>230 Medland St</v>
      </c>
      <c r="D939" s="47" t="str">
        <f>VLOOKUP($A939,'[3]Master From ECAP'!$A:$AJ,4,FALSE)</f>
        <v>Toronto</v>
      </c>
      <c r="E939" s="47" t="str">
        <f>VLOOKUP($A939,'[3]Master From ECAP'!$A:$AJ,5,FALSE)</f>
        <v>M6P 1P2</v>
      </c>
      <c r="F939" s="47">
        <f>VLOOKUP($A939,'[3]Master From ECAP'!$A:$AJ,6,FALSE)</f>
        <v>71</v>
      </c>
      <c r="G939" s="47" t="s">
        <v>53</v>
      </c>
      <c r="H939" s="47">
        <f>VLOOKUP($A939,'[3]Master From ECAP'!$A:$AJ,8,FALSE)</f>
        <v>168</v>
      </c>
      <c r="I939" s="47">
        <f>VLOOKUP($A939,'[3]Master From ECAP'!$A:$AJ,9,FALSE)</f>
        <v>0</v>
      </c>
      <c r="J939" s="47">
        <f>VLOOKUP($A939,'[3]Master From ECAP'!$A:$AJ,10,FALSE)</f>
        <v>8419.5305680000001</v>
      </c>
      <c r="K939" s="47" t="str">
        <f>VLOOKUP($A939,'[3]Master From ECAP'!$A:$AJ,11,FALSE)</f>
        <v>kWh</v>
      </c>
      <c r="L939" s="47">
        <f>VLOOKUP($A939,'[3]Master From ECAP'!$A:$AJ,12,FALSE)</f>
        <v>0</v>
      </c>
      <c r="M939" s="47" t="s">
        <v>46</v>
      </c>
      <c r="AF939" s="48">
        <f>VLOOKUP($A939,'[3]Calculated Master'!$A:$P,13,FALSE)</f>
        <v>336.78122272000002</v>
      </c>
      <c r="AG939" s="49">
        <f>IF(F939&gt;0,VLOOKUP($A939,'[3]Calculated Master'!$A:$P,14,FALSE),"")</f>
        <v>118.58543168137135</v>
      </c>
      <c r="AH939" s="49" t="str">
        <f>IF(I939&gt;0,VLOOKUP($A939,'[3]Calculated Master'!$A:$P,15,FALSE),"")</f>
        <v/>
      </c>
      <c r="AI939" s="47" t="str">
        <f>VLOOKUP($A939,'[3]Master From ECAP'!$A:$AJ,35,FALSE)</f>
        <v>230MED</v>
      </c>
      <c r="AJ939" s="47" t="str">
        <f>VLOOKUP($A939,'[3]Master From ECAP'!$A:$AJ,36,FALSE)</f>
        <v>Parking Lots and Garages</v>
      </c>
    </row>
    <row r="940" spans="1:36" ht="15">
      <c r="A940" s="46" t="s">
        <v>983</v>
      </c>
      <c r="B940" s="47" t="str">
        <f>VLOOKUP(VLOOKUP(A940,'[3]Calculated Master'!A:Z,2,FALSE),'[3]Conversion Factors'!A:C,2,FALSE)</f>
        <v>Parking garages</v>
      </c>
      <c r="C940" s="47" t="str">
        <f>VLOOKUP($A940,'[3]Master From ECAP'!$A:$AJ,3,FALSE)</f>
        <v>242 Danforth Ave</v>
      </c>
      <c r="D940" s="47" t="str">
        <f>VLOOKUP($A940,'[3]Master From ECAP'!$A:$AJ,4,FALSE)</f>
        <v>Toronto</v>
      </c>
      <c r="E940" s="47" t="str">
        <f>VLOOKUP($A940,'[3]Master From ECAP'!$A:$AJ,5,FALSE)</f>
        <v>M4K 1N6</v>
      </c>
      <c r="F940" s="47">
        <f>VLOOKUP($A940,'[3]Master From ECAP'!$A:$AJ,6,FALSE)</f>
        <v>19</v>
      </c>
      <c r="G940" s="47" t="s">
        <v>53</v>
      </c>
      <c r="H940" s="47">
        <f>VLOOKUP($A940,'[3]Master From ECAP'!$A:$AJ,8,FALSE)</f>
        <v>168</v>
      </c>
      <c r="I940" s="47">
        <f>VLOOKUP($A940,'[3]Master From ECAP'!$A:$AJ,9,FALSE)</f>
        <v>0</v>
      </c>
      <c r="J940" s="47">
        <f>VLOOKUP($A940,'[3]Master From ECAP'!$A:$AJ,10,FALSE)</f>
        <v>4309.3416369999995</v>
      </c>
      <c r="K940" s="47" t="str">
        <f>VLOOKUP($A940,'[3]Master From ECAP'!$A:$AJ,11,FALSE)</f>
        <v>kWh</v>
      </c>
      <c r="L940" s="47">
        <f>VLOOKUP($A940,'[3]Master From ECAP'!$A:$AJ,12,FALSE)</f>
        <v>0</v>
      </c>
      <c r="M940" s="47" t="s">
        <v>46</v>
      </c>
      <c r="AF940" s="48">
        <f>VLOOKUP($A940,'[3]Calculated Master'!$A:$P,13,FALSE)</f>
        <v>172.37366547999997</v>
      </c>
      <c r="AG940" s="49">
        <f>IF(F940&gt;0,VLOOKUP($A940,'[3]Calculated Master'!$A:$P,14,FALSE),"")</f>
        <v>226.80839961000808</v>
      </c>
      <c r="AH940" s="49" t="str">
        <f>IF(I940&gt;0,VLOOKUP($A940,'[3]Calculated Master'!$A:$P,15,FALSE),"")</f>
        <v/>
      </c>
      <c r="AI940" s="47" t="str">
        <f>VLOOKUP($A940,'[3]Master From ECAP'!$A:$AJ,35,FALSE)</f>
        <v>242DANFORTHAVE</v>
      </c>
      <c r="AJ940" s="47" t="str">
        <f>VLOOKUP($A940,'[3]Master From ECAP'!$A:$AJ,36,FALSE)</f>
        <v>Parking Lots and Garages</v>
      </c>
    </row>
    <row r="941" spans="1:36" ht="15">
      <c r="A941" s="46" t="s">
        <v>984</v>
      </c>
      <c r="B941" s="47" t="str">
        <f>VLOOKUP(VLOOKUP(A941,'[3]Calculated Master'!A:Z,2,FALSE),'[3]Conversion Factors'!A:C,2,FALSE)</f>
        <v>Parking garages</v>
      </c>
      <c r="C941" s="47" t="str">
        <f>VLOOKUP($A941,'[3]Master From ECAP'!$A:$AJ,3,FALSE)</f>
        <v>2454 Bloor St W</v>
      </c>
      <c r="D941" s="47" t="str">
        <f>VLOOKUP($A941,'[3]Master From ECAP'!$A:$AJ,4,FALSE)</f>
        <v>Toronto</v>
      </c>
      <c r="E941" s="47" t="str">
        <f>VLOOKUP($A941,'[3]Master From ECAP'!$A:$AJ,5,FALSE)</f>
        <v>M6S 1R1</v>
      </c>
      <c r="F941" s="47">
        <f>VLOOKUP($A941,'[3]Master From ECAP'!$A:$AJ,6,FALSE)</f>
        <v>113</v>
      </c>
      <c r="G941" s="47" t="s">
        <v>53</v>
      </c>
      <c r="H941" s="47">
        <f>VLOOKUP($A941,'[3]Master From ECAP'!$A:$AJ,8,FALSE)</f>
        <v>168</v>
      </c>
      <c r="I941" s="47">
        <f>VLOOKUP($A941,'[3]Master From ECAP'!$A:$AJ,9,FALSE)</f>
        <v>0</v>
      </c>
      <c r="J941" s="47">
        <f>VLOOKUP($A941,'[3]Master From ECAP'!$A:$AJ,10,FALSE)</f>
        <v>454.46091200000001</v>
      </c>
      <c r="K941" s="47" t="str">
        <f>VLOOKUP($A941,'[3]Master From ECAP'!$A:$AJ,11,FALSE)</f>
        <v>kWh</v>
      </c>
      <c r="L941" s="47">
        <f>VLOOKUP($A941,'[3]Master From ECAP'!$A:$AJ,12,FALSE)</f>
        <v>0</v>
      </c>
      <c r="M941" s="47" t="s">
        <v>46</v>
      </c>
      <c r="AF941" s="48">
        <f>VLOOKUP($A941,'[3]Calculated Master'!$A:$P,13,FALSE)</f>
        <v>18.178436480000002</v>
      </c>
      <c r="AG941" s="49">
        <f>IF(F941&gt;0,VLOOKUP($A941,'[3]Calculated Master'!$A:$P,14,FALSE),"")</f>
        <v>4.0217947397091445</v>
      </c>
      <c r="AH941" s="49" t="str">
        <f>IF(I941&gt;0,VLOOKUP($A941,'[3]Calculated Master'!$A:$P,15,FALSE),"")</f>
        <v/>
      </c>
      <c r="AI941" s="47" t="str">
        <f>VLOOKUP($A941,'[3]Master From ECAP'!$A:$AJ,35,FALSE)</f>
        <v>2454BL</v>
      </c>
      <c r="AJ941" s="47" t="str">
        <f>VLOOKUP($A941,'[3]Master From ECAP'!$A:$AJ,36,FALSE)</f>
        <v>Parking Lots and Garages</v>
      </c>
    </row>
    <row r="942" spans="1:36" ht="15">
      <c r="A942" s="46" t="s">
        <v>985</v>
      </c>
      <c r="B942" s="47" t="str">
        <f>VLOOKUP(VLOOKUP(A942,'[3]Calculated Master'!A:Z,2,FALSE),'[3]Conversion Factors'!A:C,2,FALSE)</f>
        <v>Parking garages</v>
      </c>
      <c r="C942" s="47" t="str">
        <f>VLOOKUP($A942,'[3]Master From ECAP'!$A:$AJ,3,FALSE)</f>
        <v>25 Dundas St E</v>
      </c>
      <c r="D942" s="47" t="str">
        <f>VLOOKUP($A942,'[3]Master From ECAP'!$A:$AJ,4,FALSE)</f>
        <v>Toronto</v>
      </c>
      <c r="E942" s="47" t="str">
        <f>VLOOKUP($A942,'[3]Master From ECAP'!$A:$AJ,5,FALSE)</f>
        <v>M5B 1C6</v>
      </c>
      <c r="F942" s="47">
        <f>VLOOKUP($A942,'[3]Master From ECAP'!$A:$AJ,6,FALSE)</f>
        <v>265</v>
      </c>
      <c r="G942" s="47" t="s">
        <v>53</v>
      </c>
      <c r="H942" s="47">
        <f>VLOOKUP($A942,'[3]Master From ECAP'!$A:$AJ,8,FALSE)</f>
        <v>168</v>
      </c>
      <c r="I942" s="47">
        <f>VLOOKUP($A942,'[3]Master From ECAP'!$A:$AJ,9,FALSE)</f>
        <v>0</v>
      </c>
      <c r="J942" s="47">
        <f>VLOOKUP($A942,'[3]Master From ECAP'!$A:$AJ,10,FALSE)</f>
        <v>586912.12128199998</v>
      </c>
      <c r="K942" s="47" t="str">
        <f>VLOOKUP($A942,'[3]Master From ECAP'!$A:$AJ,11,FALSE)</f>
        <v>kWh</v>
      </c>
      <c r="L942" s="47">
        <f>VLOOKUP($A942,'[3]Master From ECAP'!$A:$AJ,12,FALSE)</f>
        <v>0</v>
      </c>
      <c r="M942" s="47" t="s">
        <v>46</v>
      </c>
      <c r="AF942" s="48">
        <f>VLOOKUP($A942,'[3]Calculated Master'!$A:$P,13,FALSE)</f>
        <v>23476.484851279998</v>
      </c>
      <c r="AG942" s="49">
        <f>IF(F942&gt;0,VLOOKUP($A942,'[3]Calculated Master'!$A:$P,14,FALSE),"")</f>
        <v>2214.7719499968757</v>
      </c>
      <c r="AH942" s="49" t="str">
        <f>IF(I942&gt;0,VLOOKUP($A942,'[3]Calculated Master'!$A:$P,15,FALSE),"")</f>
        <v/>
      </c>
      <c r="AI942" s="47" t="str">
        <f>VLOOKUP($A942,'[3]Master From ECAP'!$A:$AJ,35,FALSE)</f>
        <v>25DSE</v>
      </c>
      <c r="AJ942" s="47" t="str">
        <f>VLOOKUP($A942,'[3]Master From ECAP'!$A:$AJ,36,FALSE)</f>
        <v>Parking Lots and Garages</v>
      </c>
    </row>
    <row r="943" spans="1:36" ht="15">
      <c r="A943" s="46" t="s">
        <v>986</v>
      </c>
      <c r="B943" s="47" t="str">
        <f>VLOOKUP(VLOOKUP(A943,'[3]Calculated Master'!A:Z,2,FALSE),'[3]Conversion Factors'!A:C,2,FALSE)</f>
        <v>Parking garages</v>
      </c>
      <c r="C943" s="47" t="str">
        <f>VLOOKUP($A943,'[3]Master From ECAP'!$A:$AJ,3,FALSE)</f>
        <v>25 Glenforest Rd</v>
      </c>
      <c r="D943" s="47" t="str">
        <f>VLOOKUP($A943,'[3]Master From ECAP'!$A:$AJ,4,FALSE)</f>
        <v>Toronto</v>
      </c>
      <c r="E943" s="47" t="str">
        <f>VLOOKUP($A943,'[3]Master From ECAP'!$A:$AJ,5,FALSE)</f>
        <v>M4N 2L6</v>
      </c>
      <c r="F943" s="47">
        <f>VLOOKUP($A943,'[3]Master From ECAP'!$A:$AJ,6,FALSE)</f>
        <v>26</v>
      </c>
      <c r="G943" s="47" t="s">
        <v>53</v>
      </c>
      <c r="H943" s="47">
        <f>VLOOKUP($A943,'[3]Master From ECAP'!$A:$AJ,8,FALSE)</f>
        <v>168</v>
      </c>
      <c r="I943" s="47">
        <f>VLOOKUP($A943,'[3]Master From ECAP'!$A:$AJ,9,FALSE)</f>
        <v>0</v>
      </c>
      <c r="J943" s="47">
        <f>VLOOKUP($A943,'[3]Master From ECAP'!$A:$AJ,10,FALSE)</f>
        <v>4949.141509</v>
      </c>
      <c r="K943" s="47" t="str">
        <f>VLOOKUP($A943,'[3]Master From ECAP'!$A:$AJ,11,FALSE)</f>
        <v>kWh</v>
      </c>
      <c r="L943" s="47">
        <f>VLOOKUP($A943,'[3]Master From ECAP'!$A:$AJ,12,FALSE)</f>
        <v>0</v>
      </c>
      <c r="M943" s="47" t="s">
        <v>46</v>
      </c>
      <c r="AF943" s="48">
        <f>VLOOKUP($A943,'[3]Calculated Master'!$A:$P,13,FALSE)</f>
        <v>197.96566036000002</v>
      </c>
      <c r="AG943" s="49">
        <f>IF(F943&gt;0,VLOOKUP($A943,'[3]Calculated Master'!$A:$P,14,FALSE),"")</f>
        <v>190.3523896316521</v>
      </c>
      <c r="AH943" s="49" t="str">
        <f>IF(I943&gt;0,VLOOKUP($A943,'[3]Calculated Master'!$A:$P,15,FALSE),"")</f>
        <v/>
      </c>
      <c r="AI943" s="47" t="str">
        <f>VLOOKUP($A943,'[3]Master From ECAP'!$A:$AJ,35,FALSE)</f>
        <v>25GLEN</v>
      </c>
      <c r="AJ943" s="47" t="str">
        <f>VLOOKUP($A943,'[3]Master From ECAP'!$A:$AJ,36,FALSE)</f>
        <v>Parking Lots and Garages</v>
      </c>
    </row>
    <row r="944" spans="1:36" ht="15">
      <c r="A944" s="46" t="s">
        <v>987</v>
      </c>
      <c r="B944" s="47" t="str">
        <f>VLOOKUP(VLOOKUP(A944,'[3]Calculated Master'!A:Z,2,FALSE),'[3]Conversion Factors'!A:C,2,FALSE)</f>
        <v>Parking garages</v>
      </c>
      <c r="C944" s="47" t="str">
        <f>VLOOKUP($A944,'[3]Master From ECAP'!$A:$AJ,3,FALSE)</f>
        <v>253 Macpherson Ave</v>
      </c>
      <c r="D944" s="47" t="str">
        <f>VLOOKUP($A944,'[3]Master From ECAP'!$A:$AJ,4,FALSE)</f>
        <v>Toronto</v>
      </c>
      <c r="E944" s="47" t="str">
        <f>VLOOKUP($A944,'[3]Master From ECAP'!$A:$AJ,5,FALSE)</f>
        <v>M4V 1B9</v>
      </c>
      <c r="F944" s="47">
        <f>VLOOKUP($A944,'[3]Master From ECAP'!$A:$AJ,6,FALSE)</f>
        <v>40</v>
      </c>
      <c r="G944" s="47" t="s">
        <v>53</v>
      </c>
      <c r="H944" s="47">
        <f>VLOOKUP($A944,'[3]Master From ECAP'!$A:$AJ,8,FALSE)</f>
        <v>168</v>
      </c>
      <c r="I944" s="47">
        <f>VLOOKUP($A944,'[3]Master From ECAP'!$A:$AJ,9,FALSE)</f>
        <v>0</v>
      </c>
      <c r="J944" s="47">
        <f>VLOOKUP($A944,'[3]Master From ECAP'!$A:$AJ,10,FALSE)</f>
        <v>3352.3192849999996</v>
      </c>
      <c r="K944" s="47" t="str">
        <f>VLOOKUP($A944,'[3]Master From ECAP'!$A:$AJ,11,FALSE)</f>
        <v>kWh</v>
      </c>
      <c r="L944" s="47">
        <f>VLOOKUP($A944,'[3]Master From ECAP'!$A:$AJ,12,FALSE)</f>
        <v>0</v>
      </c>
      <c r="M944" s="47" t="s">
        <v>46</v>
      </c>
      <c r="AF944" s="48">
        <f>VLOOKUP($A944,'[3]Calculated Master'!$A:$P,13,FALSE)</f>
        <v>134.09277139999998</v>
      </c>
      <c r="AG944" s="49">
        <f>IF(F944&gt;0,VLOOKUP($A944,'[3]Calculated Master'!$A:$P,14,FALSE),"")</f>
        <v>83.808331324925504</v>
      </c>
      <c r="AH944" s="49" t="str">
        <f>IF(I944&gt;0,VLOOKUP($A944,'[3]Calculated Master'!$A:$P,15,FALSE),"")</f>
        <v/>
      </c>
      <c r="AI944" s="47" t="str">
        <f>VLOOKUP($A944,'[3]Master From ECAP'!$A:$AJ,35,FALSE)</f>
        <v>253MAC</v>
      </c>
      <c r="AJ944" s="47" t="str">
        <f>VLOOKUP($A944,'[3]Master From ECAP'!$A:$AJ,36,FALSE)</f>
        <v>Parking Lots and Garages</v>
      </c>
    </row>
    <row r="945" spans="1:36" ht="15">
      <c r="A945" s="46" t="s">
        <v>988</v>
      </c>
      <c r="B945" s="47" t="str">
        <f>VLOOKUP(VLOOKUP(A945,'[3]Calculated Master'!A:Z,2,FALSE),'[3]Conversion Factors'!A:C,2,FALSE)</f>
        <v>Parking garages</v>
      </c>
      <c r="C945" s="47" t="str">
        <f>VLOOKUP($A945,'[3]Master From ECAP'!$A:$AJ,3,FALSE)</f>
        <v>26 Alvin Ave</v>
      </c>
      <c r="D945" s="47" t="str">
        <f>VLOOKUP($A945,'[3]Master From ECAP'!$A:$AJ,4,FALSE)</f>
        <v>Toronto</v>
      </c>
      <c r="E945" s="47" t="str">
        <f>VLOOKUP($A945,'[3]Master From ECAP'!$A:$AJ,5,FALSE)</f>
        <v>M4T 1S2</v>
      </c>
      <c r="F945" s="47">
        <f>VLOOKUP($A945,'[3]Master From ECAP'!$A:$AJ,6,FALSE)</f>
        <v>18</v>
      </c>
      <c r="G945" s="47" t="s">
        <v>53</v>
      </c>
      <c r="H945" s="47">
        <f>VLOOKUP($A945,'[3]Master From ECAP'!$A:$AJ,8,FALSE)</f>
        <v>168</v>
      </c>
      <c r="I945" s="47">
        <f>VLOOKUP($A945,'[3]Master From ECAP'!$A:$AJ,9,FALSE)</f>
        <v>0</v>
      </c>
      <c r="J945" s="47">
        <f>VLOOKUP($A945,'[3]Master From ECAP'!$A:$AJ,10,FALSE)</f>
        <v>24302.875564000002</v>
      </c>
      <c r="K945" s="47" t="str">
        <f>VLOOKUP($A945,'[3]Master From ECAP'!$A:$AJ,11,FALSE)</f>
        <v>kWh</v>
      </c>
      <c r="L945" s="47">
        <f>VLOOKUP($A945,'[3]Master From ECAP'!$A:$AJ,12,FALSE)</f>
        <v>0</v>
      </c>
      <c r="M945" s="47" t="s">
        <v>46</v>
      </c>
      <c r="AF945" s="48">
        <f>VLOOKUP($A945,'[3]Calculated Master'!$A:$P,13,FALSE)</f>
        <v>972.11502256000006</v>
      </c>
      <c r="AG945" s="49">
        <f>IF(F945&gt;0,VLOOKUP($A945,'[3]Calculated Master'!$A:$P,14,FALSE),"")</f>
        <v>1350.1653792211955</v>
      </c>
      <c r="AH945" s="49" t="str">
        <f>IF(I945&gt;0,VLOOKUP($A945,'[3]Calculated Master'!$A:$P,15,FALSE),"")</f>
        <v/>
      </c>
      <c r="AI945" s="47" t="str">
        <f>VLOOKUP($A945,'[3]Master From ECAP'!$A:$AJ,35,FALSE)</f>
        <v>26ALVI</v>
      </c>
      <c r="AJ945" s="47" t="str">
        <f>VLOOKUP($A945,'[3]Master From ECAP'!$A:$AJ,36,FALSE)</f>
        <v>Parking Lots and Garages</v>
      </c>
    </row>
    <row r="946" spans="1:36" ht="15">
      <c r="A946" s="46" t="s">
        <v>989</v>
      </c>
      <c r="B946" s="47" t="str">
        <f>VLOOKUP(VLOOKUP(A946,'[3]Calculated Master'!A:Z,2,FALSE),'[3]Conversion Factors'!A:C,2,FALSE)</f>
        <v>Parking garages</v>
      </c>
      <c r="C946" s="47" t="str">
        <f>VLOOKUP($A946,'[3]Master From ECAP'!$A:$AJ,3,FALSE)</f>
        <v>2623 Eglinton Ave W</v>
      </c>
      <c r="D946" s="47" t="str">
        <f>VLOOKUP($A946,'[3]Master From ECAP'!$A:$AJ,4,FALSE)</f>
        <v>Toronto</v>
      </c>
      <c r="E946" s="47" t="str">
        <f>VLOOKUP($A946,'[3]Master From ECAP'!$A:$AJ,5,FALSE)</f>
        <v>M6M 1T6</v>
      </c>
      <c r="F946" s="47">
        <f>VLOOKUP($A946,'[3]Master From ECAP'!$A:$AJ,6,FALSE)</f>
        <v>12</v>
      </c>
      <c r="G946" s="47" t="s">
        <v>53</v>
      </c>
      <c r="H946" s="47">
        <f>VLOOKUP($A946,'[3]Master From ECAP'!$A:$AJ,8,FALSE)</f>
        <v>168</v>
      </c>
      <c r="I946" s="47">
        <f>VLOOKUP($A946,'[3]Master From ECAP'!$A:$AJ,9,FALSE)</f>
        <v>0</v>
      </c>
      <c r="J946" s="47">
        <f>VLOOKUP($A946,'[3]Master From ECAP'!$A:$AJ,10,FALSE)</f>
        <v>14896.876189999999</v>
      </c>
      <c r="K946" s="47" t="str">
        <f>VLOOKUP($A946,'[3]Master From ECAP'!$A:$AJ,11,FALSE)</f>
        <v>kWh</v>
      </c>
      <c r="L946" s="47">
        <f>VLOOKUP($A946,'[3]Master From ECAP'!$A:$AJ,12,FALSE)</f>
        <v>5233.6096969999999</v>
      </c>
      <c r="M946" s="47" t="s">
        <v>46</v>
      </c>
      <c r="AF946" s="48">
        <f>VLOOKUP($A946,'[3]Calculated Master'!$A:$P,13,FALSE)</f>
        <v>10538.111052893932</v>
      </c>
      <c r="AG946" s="49">
        <f>IF(F946&gt;0,VLOOKUP($A946,'[3]Calculated Master'!$A:$P,14,FALSE),"")</f>
        <v>5845.56974083566</v>
      </c>
      <c r="AH946" s="49" t="str">
        <f>IF(I946&gt;0,VLOOKUP($A946,'[3]Calculated Master'!$A:$P,15,FALSE),"")</f>
        <v/>
      </c>
      <c r="AI946" s="47" t="str">
        <f>VLOOKUP($A946,'[3]Master From ECAP'!$A:$AJ,35,FALSE)</f>
        <v>2623EGW</v>
      </c>
      <c r="AJ946" s="47" t="str">
        <f>VLOOKUP($A946,'[3]Master From ECAP'!$A:$AJ,36,FALSE)</f>
        <v>Parking Lots and Garages</v>
      </c>
    </row>
    <row r="947" spans="1:36" ht="15">
      <c r="A947" s="46" t="s">
        <v>990</v>
      </c>
      <c r="B947" s="47" t="str">
        <f>VLOOKUP(VLOOKUP(A947,'[3]Calculated Master'!A:Z,2,FALSE),'[3]Conversion Factors'!A:C,2,FALSE)</f>
        <v>Parking garages</v>
      </c>
      <c r="C947" s="47" t="str">
        <f>VLOOKUP($A947,'[3]Master From ECAP'!$A:$AJ,3,FALSE)</f>
        <v>265 Armadale Ave</v>
      </c>
      <c r="D947" s="47" t="str">
        <f>VLOOKUP($A947,'[3]Master From ECAP'!$A:$AJ,4,FALSE)</f>
        <v>Toronto</v>
      </c>
      <c r="E947" s="47" t="str">
        <f>VLOOKUP($A947,'[3]Master From ECAP'!$A:$AJ,5,FALSE)</f>
        <v>M6S 4T2</v>
      </c>
      <c r="F947" s="47">
        <f>VLOOKUP($A947,'[3]Master From ECAP'!$A:$AJ,6,FALSE)</f>
        <v>148</v>
      </c>
      <c r="G947" s="47" t="s">
        <v>53</v>
      </c>
      <c r="H947" s="47">
        <f>VLOOKUP($A947,'[3]Master From ECAP'!$A:$AJ,8,FALSE)</f>
        <v>168</v>
      </c>
      <c r="I947" s="47">
        <f>VLOOKUP($A947,'[3]Master From ECAP'!$A:$AJ,9,FALSE)</f>
        <v>0</v>
      </c>
      <c r="J947" s="47">
        <f>VLOOKUP($A947,'[3]Master From ECAP'!$A:$AJ,10,FALSE)</f>
        <v>8979.4980830000004</v>
      </c>
      <c r="K947" s="47" t="str">
        <f>VLOOKUP($A947,'[3]Master From ECAP'!$A:$AJ,11,FALSE)</f>
        <v>kWh</v>
      </c>
      <c r="L947" s="47">
        <f>VLOOKUP($A947,'[3]Master From ECAP'!$A:$AJ,12,FALSE)</f>
        <v>0</v>
      </c>
      <c r="M947" s="47" t="s">
        <v>46</v>
      </c>
      <c r="AF947" s="48">
        <f>VLOOKUP($A947,'[3]Calculated Master'!$A:$P,13,FALSE)</f>
        <v>359.17992332</v>
      </c>
      <c r="AG947" s="49">
        <f>IF(F947&gt;0,VLOOKUP($A947,'[3]Calculated Master'!$A:$P,14,FALSE),"")</f>
        <v>60.672537145779373</v>
      </c>
      <c r="AH947" s="49" t="str">
        <f>IF(I947&gt;0,VLOOKUP($A947,'[3]Calculated Master'!$A:$P,15,FALSE),"")</f>
        <v/>
      </c>
      <c r="AI947" s="47" t="str">
        <f>VLOOKUP($A947,'[3]Master From ECAP'!$A:$AJ,35,FALSE)</f>
        <v>265ARM</v>
      </c>
      <c r="AJ947" s="47" t="str">
        <f>VLOOKUP($A947,'[3]Master From ECAP'!$A:$AJ,36,FALSE)</f>
        <v>Parking Lots and Garages</v>
      </c>
    </row>
    <row r="948" spans="1:36" ht="15">
      <c r="A948" s="46" t="s">
        <v>991</v>
      </c>
      <c r="B948" s="47" t="str">
        <f>VLOOKUP(VLOOKUP(A948,'[3]Calculated Master'!A:Z,2,FALSE),'[3]Conversion Factors'!A:C,2,FALSE)</f>
        <v>Parking garages</v>
      </c>
      <c r="C948" s="47" t="str">
        <f>VLOOKUP($A948,'[3]Master From ECAP'!$A:$AJ,3,FALSE)</f>
        <v>265 Durie St</v>
      </c>
      <c r="D948" s="47" t="str">
        <f>VLOOKUP($A948,'[3]Master From ECAP'!$A:$AJ,4,FALSE)</f>
        <v>Toronto</v>
      </c>
      <c r="E948" s="47" t="str">
        <f>VLOOKUP($A948,'[3]Master From ECAP'!$A:$AJ,5,FALSE)</f>
        <v>M6S 1N9</v>
      </c>
      <c r="F948" s="47">
        <f>VLOOKUP($A948,'[3]Master From ECAP'!$A:$AJ,6,FALSE)</f>
        <v>155</v>
      </c>
      <c r="G948" s="47" t="s">
        <v>53</v>
      </c>
      <c r="H948" s="47">
        <f>VLOOKUP($A948,'[3]Master From ECAP'!$A:$AJ,8,FALSE)</f>
        <v>168</v>
      </c>
      <c r="I948" s="47">
        <f>VLOOKUP($A948,'[3]Master From ECAP'!$A:$AJ,9,FALSE)</f>
        <v>0</v>
      </c>
      <c r="J948" s="47">
        <f>VLOOKUP($A948,'[3]Master From ECAP'!$A:$AJ,10,FALSE)</f>
        <v>6565.6581839999999</v>
      </c>
      <c r="K948" s="47" t="str">
        <f>VLOOKUP($A948,'[3]Master From ECAP'!$A:$AJ,11,FALSE)</f>
        <v>kWh</v>
      </c>
      <c r="L948" s="47">
        <f>VLOOKUP($A948,'[3]Master From ECAP'!$A:$AJ,12,FALSE)</f>
        <v>0</v>
      </c>
      <c r="M948" s="47" t="s">
        <v>46</v>
      </c>
      <c r="AF948" s="48">
        <f>VLOOKUP($A948,'[3]Calculated Master'!$A:$P,13,FALSE)</f>
        <v>262.62632736</v>
      </c>
      <c r="AG948" s="49">
        <f>IF(F948&gt;0,VLOOKUP($A948,'[3]Calculated Master'!$A:$P,14,FALSE),"")</f>
        <v>42.359261554252264</v>
      </c>
      <c r="AH948" s="49" t="str">
        <f>IF(I948&gt;0,VLOOKUP($A948,'[3]Calculated Master'!$A:$P,15,FALSE),"")</f>
        <v/>
      </c>
      <c r="AI948" s="47" t="str">
        <f>VLOOKUP($A948,'[3]Master From ECAP'!$A:$AJ,35,FALSE)</f>
        <v>265DUR</v>
      </c>
      <c r="AJ948" s="47" t="str">
        <f>VLOOKUP($A948,'[3]Master From ECAP'!$A:$AJ,36,FALSE)</f>
        <v>Parking Lots and Garages</v>
      </c>
    </row>
    <row r="949" spans="1:36" ht="15">
      <c r="A949" s="46" t="s">
        <v>992</v>
      </c>
      <c r="B949" s="47" t="str">
        <f>VLOOKUP(VLOOKUP(A949,'[3]Calculated Master'!A:Z,2,FALSE),'[3]Conversion Factors'!A:C,2,FALSE)</f>
        <v>Parking garages</v>
      </c>
      <c r="C949" s="47" t="str">
        <f>VLOOKUP($A949,'[3]Master From ECAP'!$A:$AJ,3,FALSE)</f>
        <v>268 Rhodes Ave</v>
      </c>
      <c r="D949" s="47" t="str">
        <f>VLOOKUP($A949,'[3]Master From ECAP'!$A:$AJ,4,FALSE)</f>
        <v>Toronto</v>
      </c>
      <c r="E949" s="47" t="str">
        <f>VLOOKUP($A949,'[3]Master From ECAP'!$A:$AJ,5,FALSE)</f>
        <v>M4L 2A3</v>
      </c>
      <c r="F949" s="47">
        <f>VLOOKUP($A949,'[3]Master From ECAP'!$A:$AJ,6,FALSE)</f>
        <v>41</v>
      </c>
      <c r="G949" s="47" t="s">
        <v>53</v>
      </c>
      <c r="H949" s="47">
        <f>VLOOKUP($A949,'[3]Master From ECAP'!$A:$AJ,8,FALSE)</f>
        <v>168</v>
      </c>
      <c r="I949" s="47">
        <f>VLOOKUP($A949,'[3]Master From ECAP'!$A:$AJ,9,FALSE)</f>
        <v>0</v>
      </c>
      <c r="J949" s="47">
        <f>VLOOKUP($A949,'[3]Master From ECAP'!$A:$AJ,10,FALSE)</f>
        <v>2238.0771869999999</v>
      </c>
      <c r="K949" s="47" t="str">
        <f>VLOOKUP($A949,'[3]Master From ECAP'!$A:$AJ,11,FALSE)</f>
        <v>kWh</v>
      </c>
      <c r="L949" s="47">
        <f>VLOOKUP($A949,'[3]Master From ECAP'!$A:$AJ,12,FALSE)</f>
        <v>0</v>
      </c>
      <c r="M949" s="47" t="s">
        <v>46</v>
      </c>
      <c r="AF949" s="48">
        <f>VLOOKUP($A949,'[3]Calculated Master'!$A:$P,13,FALSE)</f>
        <v>89.523087480000001</v>
      </c>
      <c r="AG949" s="49">
        <f>IF(F949&gt;0,VLOOKUP($A949,'[3]Calculated Master'!$A:$P,14,FALSE),"")</f>
        <v>54.587475910283239</v>
      </c>
      <c r="AH949" s="49" t="str">
        <f>IF(I949&gt;0,VLOOKUP($A949,'[3]Calculated Master'!$A:$P,15,FALSE),"")</f>
        <v/>
      </c>
      <c r="AI949" s="47" t="str">
        <f>VLOOKUP($A949,'[3]Master From ECAP'!$A:$AJ,35,FALSE)</f>
        <v>268RHO</v>
      </c>
      <c r="AJ949" s="47" t="str">
        <f>VLOOKUP($A949,'[3]Master From ECAP'!$A:$AJ,36,FALSE)</f>
        <v>Parking Lots and Garages</v>
      </c>
    </row>
    <row r="950" spans="1:36" ht="15">
      <c r="A950" s="46" t="s">
        <v>993</v>
      </c>
      <c r="B950" s="47" t="str">
        <f>VLOOKUP(VLOOKUP(A950,'[3]Calculated Master'!A:Z,2,FALSE),'[3]Conversion Factors'!A:C,2,FALSE)</f>
        <v>Parking garages</v>
      </c>
      <c r="C950" s="47" t="str">
        <f>VLOOKUP($A950,'[3]Master From ECAP'!$A:$AJ,3,FALSE)</f>
        <v>2696 Eglinton Ave W</v>
      </c>
      <c r="D950" s="47" t="str">
        <f>VLOOKUP($A950,'[3]Master From ECAP'!$A:$AJ,4,FALSE)</f>
        <v>Toronto</v>
      </c>
      <c r="E950" s="47" t="str">
        <f>VLOOKUP($A950,'[3]Master From ECAP'!$A:$AJ,5,FALSE)</f>
        <v>M6M 1T9</v>
      </c>
      <c r="F950" s="47">
        <f>VLOOKUP($A950,'[3]Master From ECAP'!$A:$AJ,6,FALSE)</f>
        <v>14790</v>
      </c>
      <c r="G950" s="47" t="s">
        <v>53</v>
      </c>
      <c r="H950" s="47">
        <f>VLOOKUP($A950,'[3]Master From ECAP'!$A:$AJ,8,FALSE)</f>
        <v>168</v>
      </c>
      <c r="I950" s="47">
        <f>VLOOKUP($A950,'[3]Master From ECAP'!$A:$AJ,9,FALSE)</f>
        <v>0</v>
      </c>
      <c r="J950" s="47">
        <f>VLOOKUP($A950,'[3]Master From ECAP'!$A:$AJ,10,FALSE)</f>
        <v>28954.740241</v>
      </c>
      <c r="K950" s="47" t="str">
        <f>VLOOKUP($A950,'[3]Master From ECAP'!$A:$AJ,11,FALSE)</f>
        <v>kWh</v>
      </c>
      <c r="L950" s="47">
        <f>VLOOKUP($A950,'[3]Master From ECAP'!$A:$AJ,12,FALSE)</f>
        <v>0</v>
      </c>
      <c r="M950" s="47" t="s">
        <v>46</v>
      </c>
      <c r="AF950" s="48">
        <f>VLOOKUP($A950,'[3]Calculated Master'!$A:$P,13,FALSE)</f>
        <v>1158.1896096400001</v>
      </c>
      <c r="AG950" s="49">
        <f>IF(F950&gt;0,VLOOKUP($A950,'[3]Calculated Master'!$A:$P,14,FALSE),"")</f>
        <v>1.9577323114098042</v>
      </c>
      <c r="AH950" s="49" t="str">
        <f>IF(I950&gt;0,VLOOKUP($A950,'[3]Calculated Master'!$A:$P,15,FALSE),"")</f>
        <v/>
      </c>
      <c r="AI950" s="47" t="str">
        <f>VLOOKUP($A950,'[3]Master From ECAP'!$A:$AJ,35,FALSE)</f>
        <v>2696EGL</v>
      </c>
      <c r="AJ950" s="47" t="str">
        <f>VLOOKUP($A950,'[3]Master From ECAP'!$A:$AJ,36,FALSE)</f>
        <v>Parking Lots and Garages</v>
      </c>
    </row>
    <row r="951" spans="1:36" ht="15">
      <c r="A951" s="46" t="s">
        <v>994</v>
      </c>
      <c r="B951" s="47" t="str">
        <f>VLOOKUP(VLOOKUP(A951,'[3]Calculated Master'!A:Z,2,FALSE),'[3]Conversion Factors'!A:C,2,FALSE)</f>
        <v>Parking garages</v>
      </c>
      <c r="C951" s="47" t="str">
        <f>VLOOKUP($A951,'[3]Master From ECAP'!$A:$AJ,3,FALSE)</f>
        <v>284 Milner Ave</v>
      </c>
      <c r="D951" s="47" t="str">
        <f>VLOOKUP($A951,'[3]Master From ECAP'!$A:$AJ,4,FALSE)</f>
        <v>Scarborough</v>
      </c>
      <c r="E951" s="47" t="str">
        <f>VLOOKUP($A951,'[3]Master From ECAP'!$A:$AJ,5,FALSE)</f>
        <v>M1B 3G4</v>
      </c>
      <c r="F951" s="47">
        <f>VLOOKUP($A951,'[3]Master From ECAP'!$A:$AJ,6,FALSE)</f>
        <v>98</v>
      </c>
      <c r="G951" s="47" t="s">
        <v>53</v>
      </c>
      <c r="H951" s="47">
        <f>VLOOKUP($A951,'[3]Master From ECAP'!$A:$AJ,8,FALSE)</f>
        <v>168</v>
      </c>
      <c r="I951" s="47">
        <f>VLOOKUP($A951,'[3]Master From ECAP'!$A:$AJ,9,FALSE)</f>
        <v>0</v>
      </c>
      <c r="J951" s="47">
        <f>VLOOKUP($A951,'[3]Master From ECAP'!$A:$AJ,10,FALSE)</f>
        <v>9247.7752070000006</v>
      </c>
      <c r="K951" s="47" t="str">
        <f>VLOOKUP($A951,'[3]Master From ECAP'!$A:$AJ,11,FALSE)</f>
        <v>kWh</v>
      </c>
      <c r="L951" s="47">
        <f>VLOOKUP($A951,'[3]Master From ECAP'!$A:$AJ,12,FALSE)</f>
        <v>0</v>
      </c>
      <c r="M951" s="47" t="s">
        <v>46</v>
      </c>
      <c r="AF951" s="48">
        <f>VLOOKUP($A951,'[3]Calculated Master'!$A:$P,13,FALSE)</f>
        <v>369.91100828000003</v>
      </c>
      <c r="AG951" s="49">
        <f>IF(F951&gt;0,VLOOKUP($A951,'[3]Calculated Master'!$A:$P,14,FALSE),"")</f>
        <v>94.365446320374446</v>
      </c>
      <c r="AH951" s="49" t="str">
        <f>IF(I951&gt;0,VLOOKUP($A951,'[3]Calculated Master'!$A:$P,15,FALSE),"")</f>
        <v/>
      </c>
      <c r="AI951" s="47" t="str">
        <f>VLOOKUP($A951,'[3]Master From ECAP'!$A:$AJ,35,FALSE)</f>
        <v>284MILNERAVE</v>
      </c>
      <c r="AJ951" s="47" t="str">
        <f>VLOOKUP($A951,'[3]Master From ECAP'!$A:$AJ,36,FALSE)</f>
        <v>Parking Lots and Garages</v>
      </c>
    </row>
    <row r="952" spans="1:36" ht="15">
      <c r="A952" s="46" t="s">
        <v>995</v>
      </c>
      <c r="B952" s="47" t="str">
        <f>VLOOKUP(VLOOKUP(A952,'[3]Calculated Master'!A:Z,2,FALSE),'[3]Conversion Factors'!A:C,2,FALSE)</f>
        <v>Parking garages</v>
      </c>
      <c r="C952" s="47" t="str">
        <f>VLOOKUP($A952,'[3]Master From ECAP'!$A:$AJ,3,FALSE)</f>
        <v>29 Erindale Ave</v>
      </c>
      <c r="D952" s="47" t="str">
        <f>VLOOKUP($A952,'[3]Master From ECAP'!$A:$AJ,4,FALSE)</f>
        <v>Toronto</v>
      </c>
      <c r="E952" s="47" t="str">
        <f>VLOOKUP($A952,'[3]Master From ECAP'!$A:$AJ,5,FALSE)</f>
        <v>M4K 2T7</v>
      </c>
      <c r="F952" s="47">
        <f>VLOOKUP($A952,'[3]Master From ECAP'!$A:$AJ,6,FALSE)</f>
        <v>93</v>
      </c>
      <c r="G952" s="47" t="s">
        <v>53</v>
      </c>
      <c r="H952" s="47">
        <f>VLOOKUP($A952,'[3]Master From ECAP'!$A:$AJ,8,FALSE)</f>
        <v>168</v>
      </c>
      <c r="I952" s="47">
        <f>VLOOKUP($A952,'[3]Master From ECAP'!$A:$AJ,9,FALSE)</f>
        <v>0</v>
      </c>
      <c r="J952" s="47">
        <f>VLOOKUP($A952,'[3]Master From ECAP'!$A:$AJ,10,FALSE)</f>
        <v>8701.9850150000002</v>
      </c>
      <c r="K952" s="47" t="str">
        <f>VLOOKUP($A952,'[3]Master From ECAP'!$A:$AJ,11,FALSE)</f>
        <v>kWh</v>
      </c>
      <c r="L952" s="47">
        <f>VLOOKUP($A952,'[3]Master From ECAP'!$A:$AJ,12,FALSE)</f>
        <v>0</v>
      </c>
      <c r="M952" s="47" t="s">
        <v>46</v>
      </c>
      <c r="AF952" s="48">
        <f>VLOOKUP($A952,'[3]Calculated Master'!$A:$P,13,FALSE)</f>
        <v>348.07940060000004</v>
      </c>
      <c r="AG952" s="49">
        <f>IF(F952&gt;0,VLOOKUP($A952,'[3]Calculated Master'!$A:$P,14,FALSE),"")</f>
        <v>93.570121217966616</v>
      </c>
      <c r="AH952" s="49" t="str">
        <f>IF(I952&gt;0,VLOOKUP($A952,'[3]Calculated Master'!$A:$P,15,FALSE),"")</f>
        <v/>
      </c>
      <c r="AI952" s="47" t="str">
        <f>VLOOKUP($A952,'[3]Master From ECAP'!$A:$AJ,35,FALSE)</f>
        <v>29ERIN</v>
      </c>
      <c r="AJ952" s="47" t="str">
        <f>VLOOKUP($A952,'[3]Master From ECAP'!$A:$AJ,36,FALSE)</f>
        <v>Parking Lots and Garages</v>
      </c>
    </row>
    <row r="953" spans="1:36" ht="15">
      <c r="A953" s="46" t="s">
        <v>996</v>
      </c>
      <c r="B953" s="47" t="str">
        <f>VLOOKUP(VLOOKUP(A953,'[3]Calculated Master'!A:Z,2,FALSE),'[3]Conversion Factors'!A:C,2,FALSE)</f>
        <v>Parking garages</v>
      </c>
      <c r="C953" s="47" t="str">
        <f>VLOOKUP($A953,'[3]Master From ECAP'!$A:$AJ,3,FALSE)</f>
        <v>3 Shortt St</v>
      </c>
      <c r="D953" s="47" t="str">
        <f>VLOOKUP($A953,'[3]Master From ECAP'!$A:$AJ,4,FALSE)</f>
        <v>Toronto</v>
      </c>
      <c r="E953" s="47" t="str">
        <f>VLOOKUP($A953,'[3]Master From ECAP'!$A:$AJ,5,FALSE)</f>
        <v>M6E 2J6</v>
      </c>
      <c r="F953" s="47">
        <f>VLOOKUP($A953,'[3]Master From ECAP'!$A:$AJ,6,FALSE)</f>
        <v>130</v>
      </c>
      <c r="G953" s="47" t="s">
        <v>53</v>
      </c>
      <c r="H953" s="47">
        <f>VLOOKUP($A953,'[3]Master From ECAP'!$A:$AJ,8,FALSE)</f>
        <v>168</v>
      </c>
      <c r="I953" s="47">
        <f>VLOOKUP($A953,'[3]Master From ECAP'!$A:$AJ,9,FALSE)</f>
        <v>0</v>
      </c>
      <c r="J953" s="47">
        <f>VLOOKUP($A953,'[3]Master From ECAP'!$A:$AJ,10,FALSE)</f>
        <v>16142.912265000001</v>
      </c>
      <c r="K953" s="47" t="str">
        <f>VLOOKUP($A953,'[3]Master From ECAP'!$A:$AJ,11,FALSE)</f>
        <v>kWh</v>
      </c>
      <c r="L953" s="47">
        <f>VLOOKUP($A953,'[3]Master From ECAP'!$A:$AJ,12,FALSE)</f>
        <v>0</v>
      </c>
      <c r="M953" s="47" t="s">
        <v>46</v>
      </c>
      <c r="AF953" s="48">
        <f>VLOOKUP($A953,'[3]Calculated Master'!$A:$P,13,FALSE)</f>
        <v>645.71649060000004</v>
      </c>
      <c r="AG953" s="49">
        <f>IF(F953&gt;0,VLOOKUP($A953,'[3]Calculated Master'!$A:$P,14,FALSE),"")</f>
        <v>124.17676559334183</v>
      </c>
      <c r="AH953" s="49" t="str">
        <f>IF(I953&gt;0,VLOOKUP($A953,'[3]Calculated Master'!$A:$P,15,FALSE),"")</f>
        <v/>
      </c>
      <c r="AI953" s="47" t="str">
        <f>VLOOKUP($A953,'[3]Master From ECAP'!$A:$AJ,35,FALSE)</f>
        <v>3SHORTST</v>
      </c>
      <c r="AJ953" s="47" t="str">
        <f>VLOOKUP($A953,'[3]Master From ECAP'!$A:$AJ,36,FALSE)</f>
        <v>Parking Lots and Garages</v>
      </c>
    </row>
    <row r="954" spans="1:36" ht="15">
      <c r="A954" s="46" t="s">
        <v>997</v>
      </c>
      <c r="B954" s="47" t="str">
        <f>VLOOKUP(VLOOKUP(A954,'[3]Calculated Master'!A:Z,2,FALSE),'[3]Conversion Factors'!A:C,2,FALSE)</f>
        <v>Parking garages</v>
      </c>
      <c r="C954" s="47" t="str">
        <f>VLOOKUP($A954,'[3]Master From ECAP'!$A:$AJ,3,FALSE)</f>
        <v>301 Scott Rd</v>
      </c>
      <c r="D954" s="47" t="str">
        <f>VLOOKUP($A954,'[3]Master From ECAP'!$A:$AJ,4,FALSE)</f>
        <v>Toronto</v>
      </c>
      <c r="E954" s="47" t="str">
        <f>VLOOKUP($A954,'[3]Master From ECAP'!$A:$AJ,5,FALSE)</f>
        <v>M6M 3V5</v>
      </c>
      <c r="F954" s="47">
        <f>VLOOKUP($A954,'[3]Master From ECAP'!$A:$AJ,6,FALSE)</f>
        <v>14</v>
      </c>
      <c r="G954" s="47" t="s">
        <v>53</v>
      </c>
      <c r="H954" s="47">
        <f>VLOOKUP($A954,'[3]Master From ECAP'!$A:$AJ,8,FALSE)</f>
        <v>168</v>
      </c>
      <c r="I954" s="47">
        <f>VLOOKUP($A954,'[3]Master From ECAP'!$A:$AJ,9,FALSE)</f>
        <v>0</v>
      </c>
      <c r="J954" s="47">
        <f>VLOOKUP($A954,'[3]Master From ECAP'!$A:$AJ,10,FALSE)</f>
        <v>101594.758271</v>
      </c>
      <c r="K954" s="47" t="str">
        <f>VLOOKUP($A954,'[3]Master From ECAP'!$A:$AJ,11,FALSE)</f>
        <v>kWh</v>
      </c>
      <c r="L954" s="47">
        <f>VLOOKUP($A954,'[3]Master From ECAP'!$A:$AJ,12,FALSE)</f>
        <v>0</v>
      </c>
      <c r="M954" s="47" t="s">
        <v>46</v>
      </c>
      <c r="AF954" s="48">
        <f>VLOOKUP($A954,'[3]Calculated Master'!$A:$P,13,FALSE)</f>
        <v>4063.79033084</v>
      </c>
      <c r="AG954" s="49">
        <f>IF(F954&gt;0,VLOOKUP($A954,'[3]Calculated Master'!$A:$P,14,FALSE),"")</f>
        <v>7256.7986844637708</v>
      </c>
      <c r="AH954" s="49" t="str">
        <f>IF(I954&gt;0,VLOOKUP($A954,'[3]Calculated Master'!$A:$P,15,FALSE),"")</f>
        <v/>
      </c>
      <c r="AI954" s="47" t="str">
        <f>VLOOKUP($A954,'[3]Master From ECAP'!$A:$AJ,35,FALSE)</f>
        <v>PLSC</v>
      </c>
      <c r="AJ954" s="47" t="str">
        <f>VLOOKUP($A954,'[3]Master From ECAP'!$A:$AJ,36,FALSE)</f>
        <v>Parking Lots and Garages</v>
      </c>
    </row>
    <row r="955" spans="1:36" ht="15">
      <c r="A955" s="46" t="s">
        <v>998</v>
      </c>
      <c r="B955" s="47" t="str">
        <f>VLOOKUP(VLOOKUP(A955,'[3]Calculated Master'!A:Z,2,FALSE),'[3]Conversion Factors'!A:C,2,FALSE)</f>
        <v>Parking garages</v>
      </c>
      <c r="C955" s="47" t="str">
        <f>VLOOKUP($A955,'[3]Master From ECAP'!$A:$AJ,3,FALSE)</f>
        <v>31 Langford Ave</v>
      </c>
      <c r="D955" s="47" t="str">
        <f>VLOOKUP($A955,'[3]Master From ECAP'!$A:$AJ,4,FALSE)</f>
        <v>Toronto</v>
      </c>
      <c r="E955" s="47" t="str">
        <f>VLOOKUP($A955,'[3]Master From ECAP'!$A:$AJ,5,FALSE)</f>
        <v>M4J 1L6</v>
      </c>
      <c r="F955" s="47">
        <f>VLOOKUP($A955,'[3]Master From ECAP'!$A:$AJ,6,FALSE)</f>
        <v>27</v>
      </c>
      <c r="G955" s="47" t="s">
        <v>53</v>
      </c>
      <c r="H955" s="47">
        <f>VLOOKUP($A955,'[3]Master From ECAP'!$A:$AJ,8,FALSE)</f>
        <v>168</v>
      </c>
      <c r="I955" s="47">
        <f>VLOOKUP($A955,'[3]Master From ECAP'!$A:$AJ,9,FALSE)</f>
        <v>0</v>
      </c>
      <c r="J955" s="47">
        <f>VLOOKUP($A955,'[3]Master From ECAP'!$A:$AJ,10,FALSE)</f>
        <v>2434.3770789999999</v>
      </c>
      <c r="K955" s="47" t="str">
        <f>VLOOKUP($A955,'[3]Master From ECAP'!$A:$AJ,11,FALSE)</f>
        <v>kWh</v>
      </c>
      <c r="L955" s="47">
        <f>VLOOKUP($A955,'[3]Master From ECAP'!$A:$AJ,12,FALSE)</f>
        <v>0</v>
      </c>
      <c r="M955" s="47" t="s">
        <v>46</v>
      </c>
      <c r="AF955" s="48">
        <f>VLOOKUP($A955,'[3]Calculated Master'!$A:$P,13,FALSE)</f>
        <v>97.375083160000003</v>
      </c>
      <c r="AG955" s="49">
        <f>IF(F955&gt;0,VLOOKUP($A955,'[3]Calculated Master'!$A:$P,14,FALSE),"")</f>
        <v>90.162489712512169</v>
      </c>
      <c r="AH955" s="49" t="str">
        <f>IF(I955&gt;0,VLOOKUP($A955,'[3]Calculated Master'!$A:$P,15,FALSE),"")</f>
        <v/>
      </c>
      <c r="AI955" s="47" t="str">
        <f>VLOOKUP($A955,'[3]Master From ECAP'!$A:$AJ,35,FALSE)</f>
        <v>31LANG</v>
      </c>
      <c r="AJ955" s="47" t="str">
        <f>VLOOKUP($A955,'[3]Master From ECAP'!$A:$AJ,36,FALSE)</f>
        <v>Parking Lots and Garages</v>
      </c>
    </row>
    <row r="956" spans="1:36" ht="15">
      <c r="A956" s="46" t="s">
        <v>999</v>
      </c>
      <c r="B956" s="47" t="str">
        <f>VLOOKUP(VLOOKUP(A956,'[3]Calculated Master'!A:Z,2,FALSE),'[3]Conversion Factors'!A:C,2,FALSE)</f>
        <v>Parking garages</v>
      </c>
      <c r="C956" s="47" t="str">
        <f>VLOOKUP($A956,'[3]Master From ECAP'!$A:$AJ,3,FALSE)</f>
        <v>33 Queen St E</v>
      </c>
      <c r="D956" s="47" t="str">
        <f>VLOOKUP($A956,'[3]Master From ECAP'!$A:$AJ,4,FALSE)</f>
        <v>Toronto</v>
      </c>
      <c r="E956" s="47" t="str">
        <f>VLOOKUP($A956,'[3]Master From ECAP'!$A:$AJ,5,FALSE)</f>
        <v>M5C 3G5</v>
      </c>
      <c r="F956" s="47">
        <f>VLOOKUP($A956,'[3]Master From ECAP'!$A:$AJ,6,FALSE)</f>
        <v>173030</v>
      </c>
      <c r="G956" s="47" t="s">
        <v>53</v>
      </c>
      <c r="H956" s="47">
        <f>VLOOKUP($A956,'[3]Master From ECAP'!$A:$AJ,8,FALSE)</f>
        <v>168</v>
      </c>
      <c r="I956" s="47">
        <f>VLOOKUP($A956,'[3]Master From ECAP'!$A:$AJ,9,FALSE)</f>
        <v>0</v>
      </c>
      <c r="J956" s="47">
        <f>VLOOKUP($A956,'[3]Master From ECAP'!$A:$AJ,10,FALSE)</f>
        <v>480591.75180100003</v>
      </c>
      <c r="K956" s="47" t="str">
        <f>VLOOKUP($A956,'[3]Master From ECAP'!$A:$AJ,11,FALSE)</f>
        <v>kWh</v>
      </c>
      <c r="L956" s="47">
        <f>VLOOKUP($A956,'[3]Master From ECAP'!$A:$AJ,12,FALSE)</f>
        <v>0</v>
      </c>
      <c r="M956" s="47" t="s">
        <v>46</v>
      </c>
      <c r="AF956" s="48">
        <f>VLOOKUP($A956,'[3]Calculated Master'!$A:$P,13,FALSE)</f>
        <v>19223.67007204</v>
      </c>
      <c r="AG956" s="49">
        <f>IF(F956&gt;0,VLOOKUP($A956,'[3]Calculated Master'!$A:$P,14,FALSE),"")</f>
        <v>2.7775169292413597</v>
      </c>
      <c r="AH956" s="49" t="str">
        <f>IF(I956&gt;0,VLOOKUP($A956,'[3]Calculated Master'!$A:$P,15,FALSE),"")</f>
        <v/>
      </c>
      <c r="AI956" s="47" t="str">
        <f>VLOOKUP($A956,'[3]Master From ECAP'!$A:$AJ,35,FALSE)</f>
        <v>33QUEE</v>
      </c>
      <c r="AJ956" s="47" t="str">
        <f>VLOOKUP($A956,'[3]Master From ECAP'!$A:$AJ,36,FALSE)</f>
        <v>Parking Lots and Garages</v>
      </c>
    </row>
    <row r="957" spans="1:36" ht="15">
      <c r="A957" s="46" t="s">
        <v>1000</v>
      </c>
      <c r="B957" s="47" t="str">
        <f>VLOOKUP(VLOOKUP(A957,'[3]Calculated Master'!A:Z,2,FALSE),'[3]Conversion Factors'!A:C,2,FALSE)</f>
        <v>Parking garages</v>
      </c>
      <c r="C957" s="47" t="str">
        <f>VLOOKUP($A957,'[3]Master From ECAP'!$A:$AJ,3,FALSE)</f>
        <v>3354 Dundas St W</v>
      </c>
      <c r="D957" s="47" t="str">
        <f>VLOOKUP($A957,'[3]Master From ECAP'!$A:$AJ,4,FALSE)</f>
        <v>Toronto</v>
      </c>
      <c r="E957" s="47" t="str">
        <f>VLOOKUP($A957,'[3]Master From ECAP'!$A:$AJ,5,FALSE)</f>
        <v>M6P 2A4</v>
      </c>
      <c r="F957" s="47">
        <f>VLOOKUP($A957,'[3]Master From ECAP'!$A:$AJ,6,FALSE)</f>
        <v>13</v>
      </c>
      <c r="G957" s="47" t="s">
        <v>53</v>
      </c>
      <c r="H957" s="47">
        <f>VLOOKUP($A957,'[3]Master From ECAP'!$A:$AJ,8,FALSE)</f>
        <v>168</v>
      </c>
      <c r="I957" s="47">
        <f>VLOOKUP($A957,'[3]Master From ECAP'!$A:$AJ,9,FALSE)</f>
        <v>0</v>
      </c>
      <c r="J957" s="47">
        <f>VLOOKUP($A957,'[3]Master From ECAP'!$A:$AJ,10,FALSE)</f>
        <v>6434.8682849999996</v>
      </c>
      <c r="K957" s="47" t="str">
        <f>VLOOKUP($A957,'[3]Master From ECAP'!$A:$AJ,11,FALSE)</f>
        <v>kWh</v>
      </c>
      <c r="L957" s="47">
        <f>VLOOKUP($A957,'[3]Master From ECAP'!$A:$AJ,12,FALSE)</f>
        <v>0</v>
      </c>
      <c r="M957" s="47" t="s">
        <v>46</v>
      </c>
      <c r="AF957" s="48">
        <f>VLOOKUP($A957,'[3]Calculated Master'!$A:$P,13,FALSE)</f>
        <v>257.39473140000001</v>
      </c>
      <c r="AG957" s="49">
        <f>IF(F957&gt;0,VLOOKUP($A957,'[3]Calculated Master'!$A:$P,14,FALSE),"")</f>
        <v>494.99193053470668</v>
      </c>
      <c r="AH957" s="49" t="str">
        <f>IF(I957&gt;0,VLOOKUP($A957,'[3]Calculated Master'!$A:$P,15,FALSE),"")</f>
        <v/>
      </c>
      <c r="AI957" s="47" t="str">
        <f>VLOOKUP($A957,'[3]Master From ECAP'!$A:$AJ,35,FALSE)</f>
        <v>3354DSW</v>
      </c>
      <c r="AJ957" s="47" t="str">
        <f>VLOOKUP($A957,'[3]Master From ECAP'!$A:$AJ,36,FALSE)</f>
        <v>Parking Lots and Garages</v>
      </c>
    </row>
    <row r="958" spans="1:36" ht="15">
      <c r="A958" s="46" t="s">
        <v>1001</v>
      </c>
      <c r="B958" s="47" t="str">
        <f>VLOOKUP(VLOOKUP(A958,'[3]Calculated Master'!A:Z,2,FALSE),'[3]Conversion Factors'!A:C,2,FALSE)</f>
        <v>Parking garages</v>
      </c>
      <c r="C958" s="47" t="str">
        <f>VLOOKUP($A958,'[3]Master From ECAP'!$A:$AJ,3,FALSE)</f>
        <v>34 Hanna Ave</v>
      </c>
      <c r="D958" s="47" t="str">
        <f>VLOOKUP($A958,'[3]Master From ECAP'!$A:$AJ,4,FALSE)</f>
        <v>Toronto</v>
      </c>
      <c r="E958" s="47" t="str">
        <f>VLOOKUP($A958,'[3]Master From ECAP'!$A:$AJ,5,FALSE)</f>
        <v>M6K 1W8</v>
      </c>
      <c r="F958" s="47">
        <f>VLOOKUP($A958,'[3]Master From ECAP'!$A:$AJ,6,FALSE)</f>
        <v>184</v>
      </c>
      <c r="G958" s="47" t="s">
        <v>53</v>
      </c>
      <c r="H958" s="47">
        <f>VLOOKUP($A958,'[3]Master From ECAP'!$A:$AJ,8,FALSE)</f>
        <v>168</v>
      </c>
      <c r="I958" s="47">
        <f>VLOOKUP($A958,'[3]Master From ECAP'!$A:$AJ,9,FALSE)</f>
        <v>0</v>
      </c>
      <c r="J958" s="47">
        <f>VLOOKUP($A958,'[3]Master From ECAP'!$A:$AJ,10,FALSE)</f>
        <v>20835.402882000002</v>
      </c>
      <c r="K958" s="47" t="str">
        <f>VLOOKUP($A958,'[3]Master From ECAP'!$A:$AJ,11,FALSE)</f>
        <v>kWh</v>
      </c>
      <c r="L958" s="47">
        <f>VLOOKUP($A958,'[3]Master From ECAP'!$A:$AJ,12,FALSE)</f>
        <v>0</v>
      </c>
      <c r="M958" s="47" t="s">
        <v>46</v>
      </c>
      <c r="AF958" s="48">
        <f>VLOOKUP($A958,'[3]Calculated Master'!$A:$P,13,FALSE)</f>
        <v>833.4161152800001</v>
      </c>
      <c r="AG958" s="49">
        <f>IF(F958&gt;0,VLOOKUP($A958,'[3]Calculated Master'!$A:$P,14,FALSE),"")</f>
        <v>113.23635704444932</v>
      </c>
      <c r="AH958" s="49" t="str">
        <f>IF(I958&gt;0,VLOOKUP($A958,'[3]Calculated Master'!$A:$P,15,FALSE),"")</f>
        <v/>
      </c>
      <c r="AI958" s="47" t="str">
        <f>VLOOKUP($A958,'[3]Master From ECAP'!$A:$AJ,35,FALSE)</f>
        <v>34HAN</v>
      </c>
      <c r="AJ958" s="47" t="str">
        <f>VLOOKUP($A958,'[3]Master From ECAP'!$A:$AJ,36,FALSE)</f>
        <v>Parking Lots and Garages</v>
      </c>
    </row>
    <row r="959" spans="1:36" ht="15">
      <c r="A959" s="46" t="s">
        <v>1002</v>
      </c>
      <c r="B959" s="47" t="str">
        <f>VLOOKUP(VLOOKUP(A959,'[3]Calculated Master'!A:Z,2,FALSE),'[3]Conversion Factors'!A:C,2,FALSE)</f>
        <v>Parking garages</v>
      </c>
      <c r="C959" s="47" t="str">
        <f>VLOOKUP($A959,'[3]Master From ECAP'!$A:$AJ,3,FALSE)</f>
        <v>342 Prince Edward Dr N</v>
      </c>
      <c r="D959" s="47" t="str">
        <f>VLOOKUP($A959,'[3]Master From ECAP'!$A:$AJ,4,FALSE)</f>
        <v>Etobicoke</v>
      </c>
      <c r="E959" s="47" t="str">
        <f>VLOOKUP($A959,'[3]Master From ECAP'!$A:$AJ,5,FALSE)</f>
        <v>M8X 1B2</v>
      </c>
      <c r="F959" s="47">
        <f>VLOOKUP($A959,'[3]Master From ECAP'!$A:$AJ,6,FALSE)</f>
        <v>44</v>
      </c>
      <c r="G959" s="47" t="s">
        <v>53</v>
      </c>
      <c r="H959" s="47">
        <f>VLOOKUP($A959,'[3]Master From ECAP'!$A:$AJ,8,FALSE)</f>
        <v>168</v>
      </c>
      <c r="I959" s="47">
        <f>VLOOKUP($A959,'[3]Master From ECAP'!$A:$AJ,9,FALSE)</f>
        <v>0</v>
      </c>
      <c r="J959" s="47">
        <f>VLOOKUP($A959,'[3]Master From ECAP'!$A:$AJ,10,FALSE)</f>
        <v>7985.0981850000007</v>
      </c>
      <c r="K959" s="47" t="str">
        <f>VLOOKUP($A959,'[3]Master From ECAP'!$A:$AJ,11,FALSE)</f>
        <v>kWh</v>
      </c>
      <c r="L959" s="47">
        <f>VLOOKUP($A959,'[3]Master From ECAP'!$A:$AJ,12,FALSE)</f>
        <v>0</v>
      </c>
      <c r="M959" s="47" t="s">
        <v>46</v>
      </c>
      <c r="AF959" s="48">
        <f>VLOOKUP($A959,'[3]Calculated Master'!$A:$P,13,FALSE)</f>
        <v>319.40392740000004</v>
      </c>
      <c r="AG959" s="49">
        <f>IF(F959&gt;0,VLOOKUP($A959,'[3]Calculated Master'!$A:$P,14,FALSE),"")</f>
        <v>181.48026036914632</v>
      </c>
      <c r="AH959" s="49" t="str">
        <f>IF(I959&gt;0,VLOOKUP($A959,'[3]Calculated Master'!$A:$P,15,FALSE),"")</f>
        <v/>
      </c>
      <c r="AI959" s="47" t="str">
        <f>VLOOKUP($A959,'[3]Master From ECAP'!$A:$AJ,35,FALSE)</f>
        <v>342PED</v>
      </c>
      <c r="AJ959" s="47" t="str">
        <f>VLOOKUP($A959,'[3]Master From ECAP'!$A:$AJ,36,FALSE)</f>
        <v>Parking Lots and Garages</v>
      </c>
    </row>
    <row r="960" spans="1:36" ht="15">
      <c r="A960" s="46" t="s">
        <v>1003</v>
      </c>
      <c r="B960" s="47" t="str">
        <f>VLOOKUP(VLOOKUP(A960,'[3]Calculated Master'!A:Z,2,FALSE),'[3]Conversion Factors'!A:C,2,FALSE)</f>
        <v>Parking garages</v>
      </c>
      <c r="C960" s="47" t="str">
        <f>VLOOKUP($A960,'[3]Master From ECAP'!$A:$AJ,3,FALSE)</f>
        <v>349 Keele St</v>
      </c>
      <c r="D960" s="47" t="str">
        <f>VLOOKUP($A960,'[3]Master From ECAP'!$A:$AJ,4,FALSE)</f>
        <v>Toronto</v>
      </c>
      <c r="E960" s="47" t="str">
        <f>VLOOKUP($A960,'[3]Master From ECAP'!$A:$AJ,5,FALSE)</f>
        <v>M6P 2K4</v>
      </c>
      <c r="F960" s="47">
        <f>VLOOKUP($A960,'[3]Master From ECAP'!$A:$AJ,6,FALSE)</f>
        <v>77</v>
      </c>
      <c r="G960" s="47" t="s">
        <v>53</v>
      </c>
      <c r="H960" s="47">
        <f>VLOOKUP($A960,'[3]Master From ECAP'!$A:$AJ,8,FALSE)</f>
        <v>168</v>
      </c>
      <c r="I960" s="47">
        <f>VLOOKUP($A960,'[3]Master From ECAP'!$A:$AJ,9,FALSE)</f>
        <v>0</v>
      </c>
      <c r="J960" s="47">
        <f>VLOOKUP($A960,'[3]Master From ECAP'!$A:$AJ,10,FALSE)</f>
        <v>4565.3571740000007</v>
      </c>
      <c r="K960" s="47" t="str">
        <f>VLOOKUP($A960,'[3]Master From ECAP'!$A:$AJ,11,FALSE)</f>
        <v>kWh</v>
      </c>
      <c r="L960" s="47">
        <f>VLOOKUP($A960,'[3]Master From ECAP'!$A:$AJ,12,FALSE)</f>
        <v>0</v>
      </c>
      <c r="M960" s="47" t="s">
        <v>46</v>
      </c>
      <c r="AF960" s="48">
        <f>VLOOKUP($A960,'[3]Calculated Master'!$A:$P,13,FALSE)</f>
        <v>182.61428696000004</v>
      </c>
      <c r="AG960" s="49">
        <f>IF(F960&gt;0,VLOOKUP($A960,'[3]Calculated Master'!$A:$P,14,FALSE),"")</f>
        <v>59.290599952228028</v>
      </c>
      <c r="AH960" s="49" t="str">
        <f>IF(I960&gt;0,VLOOKUP($A960,'[3]Calculated Master'!$A:$P,15,FALSE),"")</f>
        <v/>
      </c>
      <c r="AI960" s="47" t="str">
        <f>VLOOKUP($A960,'[3]Master From ECAP'!$A:$AJ,35,FALSE)</f>
        <v>349KEE</v>
      </c>
      <c r="AJ960" s="47" t="str">
        <f>VLOOKUP($A960,'[3]Master From ECAP'!$A:$AJ,36,FALSE)</f>
        <v>Parking Lots and Garages</v>
      </c>
    </row>
    <row r="961" spans="1:36" ht="15">
      <c r="A961" s="46" t="s">
        <v>1004</v>
      </c>
      <c r="B961" s="47" t="str">
        <f>VLOOKUP(VLOOKUP(A961,'[3]Calculated Master'!A:Z,2,FALSE),'[3]Conversion Factors'!A:C,2,FALSE)</f>
        <v>Parking garages</v>
      </c>
      <c r="C961" s="47" t="str">
        <f>VLOOKUP($A961,'[3]Master From ECAP'!$A:$AJ,3,FALSE)</f>
        <v>35 Bellevue Ave</v>
      </c>
      <c r="D961" s="47" t="str">
        <f>VLOOKUP($A961,'[3]Master From ECAP'!$A:$AJ,4,FALSE)</f>
        <v>Toronto</v>
      </c>
      <c r="E961" s="47" t="str">
        <f>VLOOKUP($A961,'[3]Master From ECAP'!$A:$AJ,5,FALSE)</f>
        <v>M5T 2N4</v>
      </c>
      <c r="F961" s="47">
        <f>VLOOKUP($A961,'[3]Master From ECAP'!$A:$AJ,6,FALSE)</f>
        <v>91</v>
      </c>
      <c r="G961" s="47" t="s">
        <v>53</v>
      </c>
      <c r="H961" s="47">
        <f>VLOOKUP($A961,'[3]Master From ECAP'!$A:$AJ,8,FALSE)</f>
        <v>168</v>
      </c>
      <c r="I961" s="47">
        <f>VLOOKUP($A961,'[3]Master From ECAP'!$A:$AJ,9,FALSE)</f>
        <v>0</v>
      </c>
      <c r="J961" s="47">
        <f>VLOOKUP($A961,'[3]Master From ECAP'!$A:$AJ,10,FALSE)</f>
        <v>18206.487799999999</v>
      </c>
      <c r="K961" s="47" t="str">
        <f>VLOOKUP($A961,'[3]Master From ECAP'!$A:$AJ,11,FALSE)</f>
        <v>kWh</v>
      </c>
      <c r="L961" s="47">
        <f>VLOOKUP($A961,'[3]Master From ECAP'!$A:$AJ,12,FALSE)</f>
        <v>0</v>
      </c>
      <c r="M961" s="47" t="s">
        <v>46</v>
      </c>
      <c r="AF961" s="48">
        <f>VLOOKUP($A961,'[3]Calculated Master'!$A:$P,13,FALSE)</f>
        <v>728.25951199999997</v>
      </c>
      <c r="AG961" s="49">
        <f>IF(F961&gt;0,VLOOKUP($A961,'[3]Calculated Master'!$A:$P,14,FALSE),"")</f>
        <v>200.07212813588825</v>
      </c>
      <c r="AH961" s="49" t="str">
        <f>IF(I961&gt;0,VLOOKUP($A961,'[3]Calculated Master'!$A:$P,15,FALSE),"")</f>
        <v/>
      </c>
      <c r="AI961" s="47" t="str">
        <f>VLOOKUP($A961,'[3]Master From ECAP'!$A:$AJ,35,FALSE)</f>
        <v>35BELL</v>
      </c>
      <c r="AJ961" s="47" t="str">
        <f>VLOOKUP($A961,'[3]Master From ECAP'!$A:$AJ,36,FALSE)</f>
        <v>Parking Lots and Garages</v>
      </c>
    </row>
    <row r="962" spans="1:36" ht="15">
      <c r="A962" s="46" t="s">
        <v>1005</v>
      </c>
      <c r="B962" s="47" t="str">
        <f>VLOOKUP(VLOOKUP(A962,'[3]Calculated Master'!A:Z,2,FALSE),'[3]Conversion Factors'!A:C,2,FALSE)</f>
        <v>Parking garages</v>
      </c>
      <c r="C962" s="47" t="str">
        <f>VLOOKUP($A962,'[3]Master From ECAP'!$A:$AJ,3,FALSE)</f>
        <v>351 Lippincott St</v>
      </c>
      <c r="D962" s="47" t="str">
        <f>VLOOKUP($A962,'[3]Master From ECAP'!$A:$AJ,4,FALSE)</f>
        <v>Toronto</v>
      </c>
      <c r="E962" s="47" t="str">
        <f>VLOOKUP($A962,'[3]Master From ECAP'!$A:$AJ,5,FALSE)</f>
        <v>M5S 1Y5</v>
      </c>
      <c r="F962" s="47">
        <f>VLOOKUP($A962,'[3]Master From ECAP'!$A:$AJ,6,FALSE)</f>
        <v>144</v>
      </c>
      <c r="G962" s="47" t="s">
        <v>53</v>
      </c>
      <c r="H962" s="47">
        <f>VLOOKUP($A962,'[3]Master From ECAP'!$A:$AJ,8,FALSE)</f>
        <v>168</v>
      </c>
      <c r="I962" s="47">
        <f>VLOOKUP($A962,'[3]Master From ECAP'!$A:$AJ,9,FALSE)</f>
        <v>0</v>
      </c>
      <c r="J962" s="47">
        <f>VLOOKUP($A962,'[3]Master From ECAP'!$A:$AJ,10,FALSE)</f>
        <v>17569.155889000001</v>
      </c>
      <c r="K962" s="47" t="str">
        <f>VLOOKUP($A962,'[3]Master From ECAP'!$A:$AJ,11,FALSE)</f>
        <v>kWh</v>
      </c>
      <c r="L962" s="47">
        <f>VLOOKUP($A962,'[3]Master From ECAP'!$A:$AJ,12,FALSE)</f>
        <v>0</v>
      </c>
      <c r="M962" s="47" t="s">
        <v>46</v>
      </c>
      <c r="AF962" s="48">
        <f>VLOOKUP($A962,'[3]Calculated Master'!$A:$P,13,FALSE)</f>
        <v>702.76623556000004</v>
      </c>
      <c r="AG962" s="49">
        <f>IF(F962&gt;0,VLOOKUP($A962,'[3]Calculated Master'!$A:$P,14,FALSE),"")</f>
        <v>122.00853537372365</v>
      </c>
      <c r="AH962" s="49" t="str">
        <f>IF(I962&gt;0,VLOOKUP($A962,'[3]Calculated Master'!$A:$P,15,FALSE),"")</f>
        <v/>
      </c>
      <c r="AI962" s="47" t="str">
        <f>VLOOKUP($A962,'[3]Master From ECAP'!$A:$AJ,35,FALSE)</f>
        <v>351LIP</v>
      </c>
      <c r="AJ962" s="47" t="str">
        <f>VLOOKUP($A962,'[3]Master From ECAP'!$A:$AJ,36,FALSE)</f>
        <v>Parking Lots and Garages</v>
      </c>
    </row>
    <row r="963" spans="1:36" ht="15">
      <c r="A963" s="46" t="s">
        <v>1006</v>
      </c>
      <c r="B963" s="47" t="str">
        <f>VLOOKUP(VLOOKUP(A963,'[3]Calculated Master'!A:Z,2,FALSE),'[3]Conversion Factors'!A:C,2,FALSE)</f>
        <v>Parking garages</v>
      </c>
      <c r="C963" s="47" t="str">
        <f>VLOOKUP($A963,'[3]Master From ECAP'!$A:$AJ,3,FALSE)</f>
        <v>363 Adelaide St W</v>
      </c>
      <c r="D963" s="47" t="str">
        <f>VLOOKUP($A963,'[3]Master From ECAP'!$A:$AJ,4,FALSE)</f>
        <v>Toronto</v>
      </c>
      <c r="E963" s="47" t="str">
        <f>VLOOKUP($A963,'[3]Master From ECAP'!$A:$AJ,5,FALSE)</f>
        <v>M5V 1S2</v>
      </c>
      <c r="F963" s="47">
        <f>VLOOKUP($A963,'[3]Master From ECAP'!$A:$AJ,6,FALSE)</f>
        <v>23</v>
      </c>
      <c r="G963" s="47" t="s">
        <v>53</v>
      </c>
      <c r="H963" s="47">
        <f>VLOOKUP($A963,'[3]Master From ECAP'!$A:$AJ,8,FALSE)</f>
        <v>168</v>
      </c>
      <c r="I963" s="47">
        <f>VLOOKUP($A963,'[3]Master From ECAP'!$A:$AJ,9,FALSE)</f>
        <v>0</v>
      </c>
      <c r="J963" s="47">
        <f>VLOOKUP($A963,'[3]Master From ECAP'!$A:$AJ,10,FALSE)</f>
        <v>8454.7450680000002</v>
      </c>
      <c r="K963" s="47" t="str">
        <f>VLOOKUP($A963,'[3]Master From ECAP'!$A:$AJ,11,FALSE)</f>
        <v>kWh</v>
      </c>
      <c r="L963" s="47">
        <f>VLOOKUP($A963,'[3]Master From ECAP'!$A:$AJ,12,FALSE)</f>
        <v>0</v>
      </c>
      <c r="M963" s="47" t="s">
        <v>46</v>
      </c>
      <c r="AF963" s="48">
        <f>VLOOKUP($A963,'[3]Calculated Master'!$A:$P,13,FALSE)</f>
        <v>338.18980271999999</v>
      </c>
      <c r="AG963" s="49">
        <f>IF(F963&gt;0,VLOOKUP($A963,'[3]Calculated Master'!$A:$P,14,FALSE),"")</f>
        <v>367.59914330888915</v>
      </c>
      <c r="AH963" s="49" t="str">
        <f>IF(I963&gt;0,VLOOKUP($A963,'[3]Calculated Master'!$A:$P,15,FALSE),"")</f>
        <v/>
      </c>
      <c r="AI963" s="47" t="str">
        <f>VLOOKUP($A963,'[3]Master From ECAP'!$A:$AJ,35,FALSE)</f>
        <v>363ASW</v>
      </c>
      <c r="AJ963" s="47" t="str">
        <f>VLOOKUP($A963,'[3]Master From ECAP'!$A:$AJ,36,FALSE)</f>
        <v>Parking Lots and Garages</v>
      </c>
    </row>
    <row r="964" spans="1:36" ht="15">
      <c r="A964" s="46" t="s">
        <v>1007</v>
      </c>
      <c r="B964" s="47" t="str">
        <f>VLOOKUP(VLOOKUP(A964,'[3]Calculated Master'!A:Z,2,FALSE),'[3]Conversion Factors'!A:C,2,FALSE)</f>
        <v>Parking garages</v>
      </c>
      <c r="C964" s="47" t="str">
        <f>VLOOKUP($A964,'[3]Master From ECAP'!$A:$AJ,3,FALSE)</f>
        <v>37 Queen St E</v>
      </c>
      <c r="D964" s="47" t="str">
        <f>VLOOKUP($A964,'[3]Master From ECAP'!$A:$AJ,4,FALSE)</f>
        <v>Toronto</v>
      </c>
      <c r="E964" s="47" t="str">
        <f>VLOOKUP($A964,'[3]Master From ECAP'!$A:$AJ,5,FALSE)</f>
        <v>M5C 3G5</v>
      </c>
      <c r="F964" s="47">
        <f>VLOOKUP($A964,'[3]Master From ECAP'!$A:$AJ,6,FALSE)</f>
        <v>645</v>
      </c>
      <c r="G964" s="47" t="s">
        <v>53</v>
      </c>
      <c r="H964" s="47">
        <f>VLOOKUP($A964,'[3]Master From ECAP'!$A:$AJ,8,FALSE)</f>
        <v>168</v>
      </c>
      <c r="I964" s="47">
        <f>VLOOKUP($A964,'[3]Master From ECAP'!$A:$AJ,9,FALSE)</f>
        <v>0</v>
      </c>
      <c r="J964" s="47">
        <f>VLOOKUP($A964,'[3]Master From ECAP'!$A:$AJ,10,FALSE)</f>
        <v>1129658.1742190002</v>
      </c>
      <c r="K964" s="47" t="str">
        <f>VLOOKUP($A964,'[3]Master From ECAP'!$A:$AJ,11,FALSE)</f>
        <v>kWh</v>
      </c>
      <c r="L964" s="47">
        <f>VLOOKUP($A964,'[3]Master From ECAP'!$A:$AJ,12,FALSE)</f>
        <v>0</v>
      </c>
      <c r="M964" s="47" t="s">
        <v>46</v>
      </c>
      <c r="AF964" s="48">
        <f>VLOOKUP($A964,'[3]Calculated Master'!$A:$P,13,FALSE)</f>
        <v>45186.326968760004</v>
      </c>
      <c r="AG964" s="49">
        <f>IF(F964&gt;0,VLOOKUP($A964,'[3]Calculated Master'!$A:$P,14,FALSE),"")</f>
        <v>1751.4153195783865</v>
      </c>
      <c r="AH964" s="49" t="str">
        <f>IF(I964&gt;0,VLOOKUP($A964,'[3]Calculated Master'!$A:$P,15,FALSE),"")</f>
        <v/>
      </c>
      <c r="AI964" s="47" t="str">
        <f>VLOOKUP($A964,'[3]Master From ECAP'!$A:$AJ,35,FALSE)</f>
        <v>37QUEE</v>
      </c>
      <c r="AJ964" s="47" t="str">
        <f>VLOOKUP($A964,'[3]Master From ECAP'!$A:$AJ,36,FALSE)</f>
        <v>Parking Lots and Garages</v>
      </c>
    </row>
    <row r="965" spans="1:36" ht="15">
      <c r="A965" s="46" t="s">
        <v>1008</v>
      </c>
      <c r="B965" s="47" t="str">
        <f>VLOOKUP(VLOOKUP(A965,'[3]Calculated Master'!A:Z,2,FALSE),'[3]Conversion Factors'!A:C,2,FALSE)</f>
        <v>Parking garages</v>
      </c>
      <c r="C965" s="47" t="str">
        <f>VLOOKUP($A965,'[3]Master From ECAP'!$A:$AJ,3,FALSE)</f>
        <v>376 Clinton St</v>
      </c>
      <c r="D965" s="47" t="str">
        <f>VLOOKUP($A965,'[3]Master From ECAP'!$A:$AJ,4,FALSE)</f>
        <v>Toronto</v>
      </c>
      <c r="E965" s="47" t="str">
        <f>VLOOKUP($A965,'[3]Master From ECAP'!$A:$AJ,5,FALSE)</f>
        <v>M6G 1P9</v>
      </c>
      <c r="F965" s="47">
        <f>VLOOKUP($A965,'[3]Master From ECAP'!$A:$AJ,6,FALSE)</f>
        <v>33</v>
      </c>
      <c r="G965" s="47" t="s">
        <v>53</v>
      </c>
      <c r="H965" s="47">
        <f>VLOOKUP($A965,'[3]Master From ECAP'!$A:$AJ,8,FALSE)</f>
        <v>168</v>
      </c>
      <c r="I965" s="47">
        <f>VLOOKUP($A965,'[3]Master From ECAP'!$A:$AJ,9,FALSE)</f>
        <v>0</v>
      </c>
      <c r="J965" s="47">
        <f>VLOOKUP($A965,'[3]Master From ECAP'!$A:$AJ,10,FALSE)</f>
        <v>2443.2440310000002</v>
      </c>
      <c r="K965" s="47" t="str">
        <f>VLOOKUP($A965,'[3]Master From ECAP'!$A:$AJ,11,FALSE)</f>
        <v>kWh</v>
      </c>
      <c r="L965" s="47">
        <f>VLOOKUP($A965,'[3]Master From ECAP'!$A:$AJ,12,FALSE)</f>
        <v>0</v>
      </c>
      <c r="M965" s="47" t="s">
        <v>46</v>
      </c>
      <c r="AF965" s="48">
        <f>VLOOKUP($A965,'[3]Calculated Master'!$A:$P,13,FALSE)</f>
        <v>97.729761240000016</v>
      </c>
      <c r="AG965" s="49">
        <f>IF(F965&gt;0,VLOOKUP($A965,'[3]Calculated Master'!$A:$P,14,FALSE),"")</f>
        <v>74.038006399498869</v>
      </c>
      <c r="AH965" s="49" t="str">
        <f>IF(I965&gt;0,VLOOKUP($A965,'[3]Calculated Master'!$A:$P,15,FALSE),"")</f>
        <v/>
      </c>
      <c r="AI965" s="47" t="str">
        <f>VLOOKUP($A965,'[3]Master From ECAP'!$A:$AJ,35,FALSE)</f>
        <v>376CLI</v>
      </c>
      <c r="AJ965" s="47" t="str">
        <f>VLOOKUP($A965,'[3]Master From ECAP'!$A:$AJ,36,FALSE)</f>
        <v>Parking Lots and Garages</v>
      </c>
    </row>
    <row r="966" spans="1:36" ht="15">
      <c r="A966" s="46" t="s">
        <v>1009</v>
      </c>
      <c r="B966" s="47" t="str">
        <f>VLOOKUP(VLOOKUP(A966,'[3]Calculated Master'!A:Z,2,FALSE),'[3]Conversion Factors'!A:C,2,FALSE)</f>
        <v>Parking garages</v>
      </c>
      <c r="C966" s="47" t="str">
        <f>VLOOKUP($A966,'[3]Master From ECAP'!$A:$AJ,3,FALSE)</f>
        <v>3885 Yonge St</v>
      </c>
      <c r="D966" s="47" t="str">
        <f>VLOOKUP($A966,'[3]Master From ECAP'!$A:$AJ,4,FALSE)</f>
        <v>Toronto</v>
      </c>
      <c r="E966" s="47" t="str">
        <f>VLOOKUP($A966,'[3]Master From ECAP'!$A:$AJ,5,FALSE)</f>
        <v>M4N 2P2</v>
      </c>
      <c r="F966" s="47">
        <f>VLOOKUP($A966,'[3]Master From ECAP'!$A:$AJ,6,FALSE)</f>
        <v>139</v>
      </c>
      <c r="G966" s="47" t="s">
        <v>53</v>
      </c>
      <c r="H966" s="47">
        <f>VLOOKUP($A966,'[3]Master From ECAP'!$A:$AJ,8,FALSE)</f>
        <v>168</v>
      </c>
      <c r="I966" s="47">
        <f>VLOOKUP($A966,'[3]Master From ECAP'!$A:$AJ,9,FALSE)</f>
        <v>0</v>
      </c>
      <c r="J966" s="47">
        <f>VLOOKUP($A966,'[3]Master From ECAP'!$A:$AJ,10,FALSE)</f>
        <v>43907.551471999992</v>
      </c>
      <c r="K966" s="47" t="str">
        <f>VLOOKUP($A966,'[3]Master From ECAP'!$A:$AJ,11,FALSE)</f>
        <v>kWh</v>
      </c>
      <c r="L966" s="47">
        <f>VLOOKUP($A966,'[3]Master From ECAP'!$A:$AJ,12,FALSE)</f>
        <v>0</v>
      </c>
      <c r="M966" s="47" t="s">
        <v>46</v>
      </c>
      <c r="AF966" s="48">
        <f>VLOOKUP($A966,'[3]Calculated Master'!$A:$P,13,FALSE)</f>
        <v>1756.3020588799998</v>
      </c>
      <c r="AG966" s="49">
        <f>IF(F966&gt;0,VLOOKUP($A966,'[3]Calculated Master'!$A:$P,14,FALSE),"")</f>
        <v>315.88298143979222</v>
      </c>
      <c r="AH966" s="49" t="str">
        <f>IF(I966&gt;0,VLOOKUP($A966,'[3]Calculated Master'!$A:$P,15,FALSE),"")</f>
        <v/>
      </c>
      <c r="AI966" s="47" t="str">
        <f>VLOOKUP($A966,'[3]Master From ECAP'!$A:$AJ,35,FALSE)</f>
        <v>3885YSL</v>
      </c>
      <c r="AJ966" s="47" t="str">
        <f>VLOOKUP($A966,'[3]Master From ECAP'!$A:$AJ,36,FALSE)</f>
        <v>Parking Lots and Garages</v>
      </c>
    </row>
    <row r="967" spans="1:36" ht="15">
      <c r="A967" s="46" t="s">
        <v>1010</v>
      </c>
      <c r="B967" s="47" t="str">
        <f>VLOOKUP(VLOOKUP(A967,'[3]Calculated Master'!A:Z,2,FALSE),'[3]Conversion Factors'!A:C,2,FALSE)</f>
        <v>Parking garages</v>
      </c>
      <c r="C967" s="47" t="str">
        <f>VLOOKUP($A967,'[3]Master From ECAP'!$A:$AJ,3,FALSE)</f>
        <v>40 Larch St</v>
      </c>
      <c r="D967" s="47" t="str">
        <f>VLOOKUP($A967,'[3]Master From ECAP'!$A:$AJ,4,FALSE)</f>
        <v>Toronto</v>
      </c>
      <c r="E967" s="47" t="str">
        <f>VLOOKUP($A967,'[3]Master From ECAP'!$A:$AJ,5,FALSE)</f>
        <v>M5T 1C9</v>
      </c>
      <c r="F967" s="47">
        <f>VLOOKUP($A967,'[3]Master From ECAP'!$A:$AJ,6,FALSE)</f>
        <v>357</v>
      </c>
      <c r="G967" s="47" t="s">
        <v>53</v>
      </c>
      <c r="H967" s="47">
        <f>VLOOKUP($A967,'[3]Master From ECAP'!$A:$AJ,8,FALSE)</f>
        <v>168</v>
      </c>
      <c r="I967" s="47">
        <f>VLOOKUP($A967,'[3]Master From ECAP'!$A:$AJ,9,FALSE)</f>
        <v>0</v>
      </c>
      <c r="J967" s="47">
        <f>VLOOKUP($A967,'[3]Master From ECAP'!$A:$AJ,10,FALSE)</f>
        <v>513100.24019400001</v>
      </c>
      <c r="K967" s="47" t="str">
        <f>VLOOKUP($A967,'[3]Master From ECAP'!$A:$AJ,11,FALSE)</f>
        <v>kWh</v>
      </c>
      <c r="L967" s="47">
        <f>VLOOKUP($A967,'[3]Master From ECAP'!$A:$AJ,12,FALSE)</f>
        <v>0</v>
      </c>
      <c r="M967" s="47" t="s">
        <v>46</v>
      </c>
      <c r="AF967" s="48">
        <f>VLOOKUP($A967,'[3]Calculated Master'!$A:$P,13,FALSE)</f>
        <v>20524.009607759999</v>
      </c>
      <c r="AG967" s="49">
        <f>IF(F967&gt;0,VLOOKUP($A967,'[3]Calculated Master'!$A:$P,14,FALSE),"")</f>
        <v>1437.2615633380042</v>
      </c>
      <c r="AH967" s="49" t="str">
        <f>IF(I967&gt;0,VLOOKUP($A967,'[3]Calculated Master'!$A:$P,15,FALSE),"")</f>
        <v/>
      </c>
      <c r="AI967" s="47" t="str">
        <f>VLOOKUP($A967,'[3]Master From ECAP'!$A:$AJ,35,FALSE)</f>
        <v>40LARC</v>
      </c>
      <c r="AJ967" s="47" t="str">
        <f>VLOOKUP($A967,'[3]Master From ECAP'!$A:$AJ,36,FALSE)</f>
        <v>Parking Lots and Garages</v>
      </c>
    </row>
    <row r="968" spans="1:36" ht="15">
      <c r="A968" s="46" t="s">
        <v>1011</v>
      </c>
      <c r="B968" s="47" t="str">
        <f>VLOOKUP(VLOOKUP(A968,'[3]Calculated Master'!A:Z,2,FALSE),'[3]Conversion Factors'!A:C,2,FALSE)</f>
        <v>Parking garages</v>
      </c>
      <c r="C968" s="47" t="str">
        <f>VLOOKUP($A968,'[3]Master From ECAP'!$A:$AJ,3,FALSE)</f>
        <v>400 Keele St</v>
      </c>
      <c r="D968" s="47" t="str">
        <f>VLOOKUP($A968,'[3]Master From ECAP'!$A:$AJ,4,FALSE)</f>
        <v>Toronto</v>
      </c>
      <c r="E968" s="47" t="str">
        <f>VLOOKUP($A968,'[3]Master From ECAP'!$A:$AJ,5,FALSE)</f>
        <v>M6P 2K9</v>
      </c>
      <c r="F968" s="47">
        <f>VLOOKUP($A968,'[3]Master From ECAP'!$A:$AJ,6,FALSE)</f>
        <v>54</v>
      </c>
      <c r="G968" s="47" t="s">
        <v>53</v>
      </c>
      <c r="H968" s="47">
        <f>VLOOKUP($A968,'[3]Master From ECAP'!$A:$AJ,8,FALSE)</f>
        <v>168</v>
      </c>
      <c r="I968" s="47">
        <f>VLOOKUP($A968,'[3]Master From ECAP'!$A:$AJ,9,FALSE)</f>
        <v>0</v>
      </c>
      <c r="J968" s="47">
        <f>VLOOKUP($A968,'[3]Master From ECAP'!$A:$AJ,10,FALSE)</f>
        <v>4266.5929900000001</v>
      </c>
      <c r="K968" s="47" t="str">
        <f>VLOOKUP($A968,'[3]Master From ECAP'!$A:$AJ,11,FALSE)</f>
        <v>kWh</v>
      </c>
      <c r="L968" s="47">
        <f>VLOOKUP($A968,'[3]Master From ECAP'!$A:$AJ,12,FALSE)</f>
        <v>0</v>
      </c>
      <c r="M968" s="47" t="s">
        <v>46</v>
      </c>
      <c r="AF968" s="48">
        <f>VLOOKUP($A968,'[3]Calculated Master'!$A:$P,13,FALSE)</f>
        <v>170.66371960000001</v>
      </c>
      <c r="AG968" s="49">
        <f>IF(F968&gt;0,VLOOKUP($A968,'[3]Calculated Master'!$A:$P,14,FALSE),"")</f>
        <v>79.011310508718367</v>
      </c>
      <c r="AH968" s="49" t="str">
        <f>IF(I968&gt;0,VLOOKUP($A968,'[3]Calculated Master'!$A:$P,15,FALSE),"")</f>
        <v/>
      </c>
      <c r="AI968" s="47" t="str">
        <f>VLOOKUP($A968,'[3]Master From ECAP'!$A:$AJ,35,FALSE)</f>
        <v>400KEE</v>
      </c>
      <c r="AJ968" s="47" t="str">
        <f>VLOOKUP($A968,'[3]Master From ECAP'!$A:$AJ,36,FALSE)</f>
        <v>Parking Lots and Garages</v>
      </c>
    </row>
    <row r="969" spans="1:36" ht="15">
      <c r="A969" s="46" t="s">
        <v>1012</v>
      </c>
      <c r="B969" s="47" t="str">
        <f>VLOOKUP(VLOOKUP(A969,'[3]Calculated Master'!A:Z,2,FALSE),'[3]Conversion Factors'!A:C,2,FALSE)</f>
        <v>Parking garages</v>
      </c>
      <c r="C969" s="47" t="str">
        <f>VLOOKUP($A969,'[3]Master From ECAP'!$A:$AJ,3,FALSE)</f>
        <v>405 Sherbourne St</v>
      </c>
      <c r="D969" s="47" t="str">
        <f>VLOOKUP($A969,'[3]Master From ECAP'!$A:$AJ,4,FALSE)</f>
        <v>Toronto</v>
      </c>
      <c r="E969" s="47" t="str">
        <f>VLOOKUP($A969,'[3]Master From ECAP'!$A:$AJ,5,FALSE)</f>
        <v>M4X 1K5</v>
      </c>
      <c r="F969" s="47">
        <f>VLOOKUP($A969,'[3]Master From ECAP'!$A:$AJ,6,FALSE)</f>
        <v>110</v>
      </c>
      <c r="G969" s="47" t="s">
        <v>53</v>
      </c>
      <c r="H969" s="47">
        <f>VLOOKUP($A969,'[3]Master From ECAP'!$A:$AJ,8,FALSE)</f>
        <v>168</v>
      </c>
      <c r="I969" s="47">
        <f>VLOOKUP($A969,'[3]Master From ECAP'!$A:$AJ,9,FALSE)</f>
        <v>0</v>
      </c>
      <c r="J969" s="47">
        <f>VLOOKUP($A969,'[3]Master From ECAP'!$A:$AJ,10,FALSE)</f>
        <v>9289.6193989999992</v>
      </c>
      <c r="K969" s="47" t="str">
        <f>VLOOKUP($A969,'[3]Master From ECAP'!$A:$AJ,11,FALSE)</f>
        <v>kWh</v>
      </c>
      <c r="L969" s="47">
        <f>VLOOKUP($A969,'[3]Master From ECAP'!$A:$AJ,12,FALSE)</f>
        <v>0</v>
      </c>
      <c r="M969" s="47" t="s">
        <v>46</v>
      </c>
      <c r="AF969" s="48">
        <f>VLOOKUP($A969,'[3]Calculated Master'!$A:$P,13,FALSE)</f>
        <v>371.58477596</v>
      </c>
      <c r="AG969" s="49">
        <f>IF(F969&gt;0,VLOOKUP($A969,'[3]Calculated Master'!$A:$P,14,FALSE),"")</f>
        <v>84.451437324977221</v>
      </c>
      <c r="AH969" s="49" t="str">
        <f>IF(I969&gt;0,VLOOKUP($A969,'[3]Calculated Master'!$A:$P,15,FALSE),"")</f>
        <v/>
      </c>
      <c r="AI969" s="47" t="str">
        <f>VLOOKUP($A969,'[3]Master From ECAP'!$A:$AJ,35,FALSE)</f>
        <v>405SHERBOURNEST</v>
      </c>
      <c r="AJ969" s="47" t="str">
        <f>VLOOKUP($A969,'[3]Master From ECAP'!$A:$AJ,36,FALSE)</f>
        <v>Parking Lots and Garages</v>
      </c>
    </row>
    <row r="970" spans="1:36" ht="15">
      <c r="A970" s="46" t="s">
        <v>1013</v>
      </c>
      <c r="B970" s="47" t="str">
        <f>VLOOKUP(VLOOKUP(A970,'[3]Calculated Master'!A:Z,2,FALSE),'[3]Conversion Factors'!A:C,2,FALSE)</f>
        <v>Parking garages</v>
      </c>
      <c r="C970" s="47" t="str">
        <f>VLOOKUP($A970,'[3]Master From ECAP'!$A:$AJ,3,FALSE)</f>
        <v>433 Rogers Rd</v>
      </c>
      <c r="D970" s="47" t="str">
        <f>VLOOKUP($A970,'[3]Master From ECAP'!$A:$AJ,4,FALSE)</f>
        <v>Toronto</v>
      </c>
      <c r="E970" s="47" t="str">
        <f>VLOOKUP($A970,'[3]Master From ECAP'!$A:$AJ,5,FALSE)</f>
        <v>M6M 1A4</v>
      </c>
      <c r="F970" s="47">
        <f>VLOOKUP($A970,'[3]Master From ECAP'!$A:$AJ,6,FALSE)</f>
        <v>24</v>
      </c>
      <c r="G970" s="47" t="s">
        <v>53</v>
      </c>
      <c r="H970" s="47">
        <f>VLOOKUP($A970,'[3]Master From ECAP'!$A:$AJ,8,FALSE)</f>
        <v>168</v>
      </c>
      <c r="I970" s="47">
        <f>VLOOKUP($A970,'[3]Master From ECAP'!$A:$AJ,9,FALSE)</f>
        <v>0</v>
      </c>
      <c r="J970" s="47">
        <f>VLOOKUP($A970,'[3]Master From ECAP'!$A:$AJ,10,FALSE)</f>
        <v>2775.1555589999998</v>
      </c>
      <c r="K970" s="47" t="str">
        <f>VLOOKUP($A970,'[3]Master From ECAP'!$A:$AJ,11,FALSE)</f>
        <v>kWh</v>
      </c>
      <c r="L970" s="47">
        <f>VLOOKUP($A970,'[3]Master From ECAP'!$A:$AJ,12,FALSE)</f>
        <v>0</v>
      </c>
      <c r="M970" s="47" t="s">
        <v>46</v>
      </c>
      <c r="AF970" s="48">
        <f>VLOOKUP($A970,'[3]Calculated Master'!$A:$P,13,FALSE)</f>
        <v>111.00622236</v>
      </c>
      <c r="AG970" s="49">
        <f>IF(F970&gt;0,VLOOKUP($A970,'[3]Calculated Master'!$A:$P,14,FALSE),"")</f>
        <v>115.6319634228401</v>
      </c>
      <c r="AH970" s="49" t="str">
        <f>IF(I970&gt;0,VLOOKUP($A970,'[3]Calculated Master'!$A:$P,15,FALSE),"")</f>
        <v/>
      </c>
      <c r="AI970" s="47" t="str">
        <f>VLOOKUP($A970,'[3]Master From ECAP'!$A:$AJ,35,FALSE)</f>
        <v>433ROGERSRD</v>
      </c>
      <c r="AJ970" s="47" t="str">
        <f>VLOOKUP($A970,'[3]Master From ECAP'!$A:$AJ,36,FALSE)</f>
        <v>Parking Lots and Garages</v>
      </c>
    </row>
    <row r="971" spans="1:36" ht="15">
      <c r="A971" s="46" t="s">
        <v>1014</v>
      </c>
      <c r="B971" s="47" t="str">
        <f>VLOOKUP(VLOOKUP(A971,'[3]Calculated Master'!A:Z,2,FALSE),'[3]Conversion Factors'!A:C,2,FALSE)</f>
        <v>Parking garages</v>
      </c>
      <c r="C971" s="47" t="str">
        <f>VLOOKUP($A971,'[3]Master From ECAP'!$A:$AJ,3,FALSE)</f>
        <v>44 Richmond St E</v>
      </c>
      <c r="D971" s="47" t="str">
        <f>VLOOKUP($A971,'[3]Master From ECAP'!$A:$AJ,4,FALSE)</f>
        <v>Toronto</v>
      </c>
      <c r="E971" s="47" t="str">
        <f>VLOOKUP($A971,'[3]Master From ECAP'!$A:$AJ,5,FALSE)</f>
        <v>M5C 1M1</v>
      </c>
      <c r="F971" s="47">
        <f>VLOOKUP($A971,'[3]Master From ECAP'!$A:$AJ,6,FALSE)</f>
        <v>1</v>
      </c>
      <c r="G971" s="47" t="s">
        <v>53</v>
      </c>
      <c r="H971" s="47">
        <f>VLOOKUP($A971,'[3]Master From ECAP'!$A:$AJ,8,FALSE)</f>
        <v>168</v>
      </c>
      <c r="I971" s="47">
        <f>VLOOKUP($A971,'[3]Master From ECAP'!$A:$AJ,9,FALSE)</f>
        <v>0</v>
      </c>
      <c r="J971" s="47">
        <f>VLOOKUP($A971,'[3]Master From ECAP'!$A:$AJ,10,FALSE)</f>
        <v>54303.332368000003</v>
      </c>
      <c r="K971" s="47" t="str">
        <f>VLOOKUP($A971,'[3]Master From ECAP'!$A:$AJ,11,FALSE)</f>
        <v>kWh</v>
      </c>
      <c r="L971" s="47">
        <f>VLOOKUP($A971,'[3]Master From ECAP'!$A:$AJ,12,FALSE)</f>
        <v>0</v>
      </c>
      <c r="M971" s="47" t="s">
        <v>46</v>
      </c>
      <c r="AF971" s="48">
        <f>VLOOKUP($A971,'[3]Calculated Master'!$A:$P,13,FALSE)</f>
        <v>2172.1332947200003</v>
      </c>
      <c r="AG971" s="49">
        <f>IF(F971&gt;0,VLOOKUP($A971,'[3]Calculated Master'!$A:$P,14,FALSE),"")</f>
        <v>54303.558631884865</v>
      </c>
      <c r="AH971" s="49" t="str">
        <f>IF(I971&gt;0,VLOOKUP($A971,'[3]Calculated Master'!$A:$P,15,FALSE),"")</f>
        <v/>
      </c>
      <c r="AI971" s="47" t="str">
        <f>VLOOKUP($A971,'[3]Master From ECAP'!$A:$AJ,35,FALSE)</f>
        <v>44RICH</v>
      </c>
      <c r="AJ971" s="47" t="str">
        <f>VLOOKUP($A971,'[3]Master From ECAP'!$A:$AJ,36,FALSE)</f>
        <v>Parking Lots and Garages</v>
      </c>
    </row>
    <row r="972" spans="1:36" ht="15">
      <c r="A972" s="46" t="s">
        <v>1015</v>
      </c>
      <c r="B972" s="47" t="str">
        <f>VLOOKUP(VLOOKUP(A972,'[3]Calculated Master'!A:Z,2,FALSE),'[3]Conversion Factors'!A:C,2,FALSE)</f>
        <v>Parking garages</v>
      </c>
      <c r="C972" s="47" t="str">
        <f>VLOOKUP($A972,'[3]Master From ECAP'!$A:$AJ,3,FALSE)</f>
        <v>45 Aberdeen Ave</v>
      </c>
      <c r="D972" s="47" t="str">
        <f>VLOOKUP($A972,'[3]Master From ECAP'!$A:$AJ,4,FALSE)</f>
        <v>Toronto</v>
      </c>
      <c r="E972" s="47" t="str">
        <f>VLOOKUP($A972,'[3]Master From ECAP'!$A:$AJ,5,FALSE)</f>
        <v>M4X 1A1</v>
      </c>
      <c r="F972" s="47">
        <f>VLOOKUP($A972,'[3]Master From ECAP'!$A:$AJ,6,FALSE)</f>
        <v>35</v>
      </c>
      <c r="G972" s="47" t="s">
        <v>53</v>
      </c>
      <c r="H972" s="47">
        <f>VLOOKUP($A972,'[3]Master From ECAP'!$A:$AJ,8,FALSE)</f>
        <v>168</v>
      </c>
      <c r="I972" s="47">
        <f>VLOOKUP($A972,'[3]Master From ECAP'!$A:$AJ,9,FALSE)</f>
        <v>0</v>
      </c>
      <c r="J972" s="47">
        <f>VLOOKUP($A972,'[3]Master From ECAP'!$A:$AJ,10,FALSE)</f>
        <v>3632.8993939999996</v>
      </c>
      <c r="K972" s="47" t="str">
        <f>VLOOKUP($A972,'[3]Master From ECAP'!$A:$AJ,11,FALSE)</f>
        <v>kWh</v>
      </c>
      <c r="L972" s="47">
        <f>VLOOKUP($A972,'[3]Master From ECAP'!$A:$AJ,12,FALSE)</f>
        <v>0</v>
      </c>
      <c r="M972" s="47" t="s">
        <v>46</v>
      </c>
      <c r="AF972" s="48">
        <f>VLOOKUP($A972,'[3]Calculated Master'!$A:$P,13,FALSE)</f>
        <v>145.31597575999999</v>
      </c>
      <c r="AG972" s="49">
        <f>IF(F972&gt;0,VLOOKUP($A972,'[3]Calculated Master'!$A:$P,14,FALSE),"")</f>
        <v>103.79755803088023</v>
      </c>
      <c r="AH972" s="49" t="str">
        <f>IF(I972&gt;0,VLOOKUP($A972,'[3]Calculated Master'!$A:$P,15,FALSE),"")</f>
        <v/>
      </c>
      <c r="AI972" s="47" t="str">
        <f>VLOOKUP($A972,'[3]Master From ECAP'!$A:$AJ,35,FALSE)</f>
        <v>45ABER</v>
      </c>
      <c r="AJ972" s="47" t="str">
        <f>VLOOKUP($A972,'[3]Master From ECAP'!$A:$AJ,36,FALSE)</f>
        <v>Parking Lots and Garages</v>
      </c>
    </row>
    <row r="973" spans="1:36" ht="15">
      <c r="A973" s="46" t="s">
        <v>1016</v>
      </c>
      <c r="B973" s="47" t="str">
        <f>VLOOKUP(VLOOKUP(A973,'[3]Calculated Master'!A:Z,2,FALSE),'[3]Conversion Factors'!A:C,2,FALSE)</f>
        <v>Parking garages</v>
      </c>
      <c r="C973" s="47" t="str">
        <f>VLOOKUP($A973,'[3]Master From ECAP'!$A:$AJ,3,FALSE)</f>
        <v>453 Spadina Rd</v>
      </c>
      <c r="D973" s="47" t="str">
        <f>VLOOKUP($A973,'[3]Master From ECAP'!$A:$AJ,4,FALSE)</f>
        <v>Toronto</v>
      </c>
      <c r="E973" s="47" t="str">
        <f>VLOOKUP($A973,'[3]Master From ECAP'!$A:$AJ,5,FALSE)</f>
        <v>M5P 2W4</v>
      </c>
      <c r="F973" s="47">
        <f>VLOOKUP($A973,'[3]Master From ECAP'!$A:$AJ,6,FALSE)</f>
        <v>55</v>
      </c>
      <c r="G973" s="47" t="s">
        <v>53</v>
      </c>
      <c r="H973" s="47">
        <f>VLOOKUP($A973,'[3]Master From ECAP'!$A:$AJ,8,FALSE)</f>
        <v>168</v>
      </c>
      <c r="I973" s="47">
        <f>VLOOKUP($A973,'[3]Master From ECAP'!$A:$AJ,9,FALSE)</f>
        <v>0</v>
      </c>
      <c r="J973" s="47">
        <f>VLOOKUP($A973,'[3]Master From ECAP'!$A:$AJ,10,FALSE)</f>
        <v>4291.6561550000006</v>
      </c>
      <c r="K973" s="47" t="str">
        <f>VLOOKUP($A973,'[3]Master From ECAP'!$A:$AJ,11,FALSE)</f>
        <v>kWh</v>
      </c>
      <c r="L973" s="47">
        <f>VLOOKUP($A973,'[3]Master From ECAP'!$A:$AJ,12,FALSE)</f>
        <v>0</v>
      </c>
      <c r="M973" s="47" t="s">
        <v>46</v>
      </c>
      <c r="AF973" s="48">
        <f>VLOOKUP($A973,'[3]Calculated Master'!$A:$P,13,FALSE)</f>
        <v>171.66624620000002</v>
      </c>
      <c r="AG973" s="49">
        <f>IF(F973&gt;0,VLOOKUP($A973,'[3]Calculated Master'!$A:$P,14,FALSE),"")</f>
        <v>78.03043703455721</v>
      </c>
      <c r="AH973" s="49" t="str">
        <f>IF(I973&gt;0,VLOOKUP($A973,'[3]Calculated Master'!$A:$P,15,FALSE),"")</f>
        <v/>
      </c>
      <c r="AI973" s="47" t="str">
        <f>VLOOKUP($A973,'[3]Master From ECAP'!$A:$AJ,35,FALSE)</f>
        <v>453SPA</v>
      </c>
      <c r="AJ973" s="47" t="str">
        <f>VLOOKUP($A973,'[3]Master From ECAP'!$A:$AJ,36,FALSE)</f>
        <v>Parking Lots and Garages</v>
      </c>
    </row>
    <row r="974" spans="1:36" ht="15">
      <c r="A974" s="46" t="s">
        <v>1017</v>
      </c>
      <c r="B974" s="47" t="str">
        <f>VLOOKUP(VLOOKUP(A974,'[3]Calculated Master'!A:Z,2,FALSE),'[3]Conversion Factors'!A:C,2,FALSE)</f>
        <v>Parking garages</v>
      </c>
      <c r="C974" s="47" t="str">
        <f>VLOOKUP($A974,'[3]Master From ECAP'!$A:$AJ,3,FALSE)</f>
        <v>470 Windermere Ave</v>
      </c>
      <c r="D974" s="47" t="str">
        <f>VLOOKUP($A974,'[3]Master From ECAP'!$A:$AJ,4,FALSE)</f>
        <v>Toronto</v>
      </c>
      <c r="E974" s="47" t="str">
        <f>VLOOKUP($A974,'[3]Master From ECAP'!$A:$AJ,5,FALSE)</f>
        <v>M6S 3G3</v>
      </c>
      <c r="F974" s="47">
        <f>VLOOKUP($A974,'[3]Master From ECAP'!$A:$AJ,6,FALSE)</f>
        <v>88</v>
      </c>
      <c r="G974" s="47" t="s">
        <v>53</v>
      </c>
      <c r="H974" s="47">
        <f>VLOOKUP($A974,'[3]Master From ECAP'!$A:$AJ,8,FALSE)</f>
        <v>168</v>
      </c>
      <c r="I974" s="47">
        <f>VLOOKUP($A974,'[3]Master From ECAP'!$A:$AJ,9,FALSE)</f>
        <v>0</v>
      </c>
      <c r="J974" s="47">
        <f>VLOOKUP($A974,'[3]Master From ECAP'!$A:$AJ,10,FALSE)</f>
        <v>6707.0087780000003</v>
      </c>
      <c r="K974" s="47" t="str">
        <f>VLOOKUP($A974,'[3]Master From ECAP'!$A:$AJ,11,FALSE)</f>
        <v>kWh</v>
      </c>
      <c r="L974" s="47">
        <f>VLOOKUP($A974,'[3]Master From ECAP'!$A:$AJ,12,FALSE)</f>
        <v>0</v>
      </c>
      <c r="M974" s="47" t="s">
        <v>46</v>
      </c>
      <c r="AF974" s="48">
        <f>VLOOKUP($A974,'[3]Calculated Master'!$A:$P,13,FALSE)</f>
        <v>268.28035112000003</v>
      </c>
      <c r="AG974" s="49">
        <f>IF(F974&gt;0,VLOOKUP($A974,'[3]Calculated Master'!$A:$P,14,FALSE),"")</f>
        <v>76.216326407612598</v>
      </c>
      <c r="AH974" s="49" t="str">
        <f>IF(I974&gt;0,VLOOKUP($A974,'[3]Calculated Master'!$A:$P,15,FALSE),"")</f>
        <v/>
      </c>
      <c r="AI974" s="47" t="str">
        <f>VLOOKUP($A974,'[3]Master From ECAP'!$A:$AJ,35,FALSE)</f>
        <v>470WIN</v>
      </c>
      <c r="AJ974" s="47" t="str">
        <f>VLOOKUP($A974,'[3]Master From ECAP'!$A:$AJ,36,FALSE)</f>
        <v>Parking Lots and Garages</v>
      </c>
    </row>
    <row r="975" spans="1:36" ht="15">
      <c r="A975" s="46" t="s">
        <v>1018</v>
      </c>
      <c r="B975" s="47" t="str">
        <f>VLOOKUP(VLOOKUP(A975,'[3]Calculated Master'!A:Z,2,FALSE),'[3]Conversion Factors'!A:C,2,FALSE)</f>
        <v>Parking garages</v>
      </c>
      <c r="C975" s="47" t="str">
        <f>VLOOKUP($A975,'[3]Master From ECAP'!$A:$AJ,3,FALSE)</f>
        <v>55 York St</v>
      </c>
      <c r="D975" s="47" t="str">
        <f>VLOOKUP($A975,'[3]Master From ECAP'!$A:$AJ,4,FALSE)</f>
        <v>Toronto</v>
      </c>
      <c r="E975" s="47" t="str">
        <f>VLOOKUP($A975,'[3]Master From ECAP'!$A:$AJ,5,FALSE)</f>
        <v>M5J 1R7</v>
      </c>
      <c r="F975" s="47">
        <f>VLOOKUP($A975,'[3]Master From ECAP'!$A:$AJ,6,FALSE)</f>
        <v>323</v>
      </c>
      <c r="G975" s="47" t="s">
        <v>53</v>
      </c>
      <c r="H975" s="47">
        <f>VLOOKUP($A975,'[3]Master From ECAP'!$A:$AJ,8,FALSE)</f>
        <v>168</v>
      </c>
      <c r="I975" s="47">
        <f>VLOOKUP($A975,'[3]Master From ECAP'!$A:$AJ,9,FALSE)</f>
        <v>0</v>
      </c>
      <c r="J975" s="47">
        <f>VLOOKUP($A975,'[3]Master From ECAP'!$A:$AJ,10,FALSE)</f>
        <v>3635.7412709999999</v>
      </c>
      <c r="K975" s="47" t="str">
        <f>VLOOKUP($A975,'[3]Master From ECAP'!$A:$AJ,11,FALSE)</f>
        <v>kWh</v>
      </c>
      <c r="L975" s="47">
        <f>VLOOKUP($A975,'[3]Master From ECAP'!$A:$AJ,12,FALSE)</f>
        <v>0</v>
      </c>
      <c r="M975" s="47" t="s">
        <v>46</v>
      </c>
      <c r="AF975" s="48">
        <f>VLOOKUP($A975,'[3]Calculated Master'!$A:$P,13,FALSE)</f>
        <v>145.42965083999999</v>
      </c>
      <c r="AG975" s="49">
        <f>IF(F975&gt;0,VLOOKUP($A975,'[3]Calculated Master'!$A:$P,14,FALSE),"")</f>
        <v>11.256211826383785</v>
      </c>
      <c r="AH975" s="49" t="str">
        <f>IF(I975&gt;0,VLOOKUP($A975,'[3]Calculated Master'!$A:$P,15,FALSE),"")</f>
        <v/>
      </c>
      <c r="AI975" s="47" t="str">
        <f>VLOOKUP($A975,'[3]Master From ECAP'!$A:$AJ,35,FALSE)</f>
        <v>55YORK</v>
      </c>
      <c r="AJ975" s="47" t="str">
        <f>VLOOKUP($A975,'[3]Master From ECAP'!$A:$AJ,36,FALSE)</f>
        <v>Parking Lots and Garages</v>
      </c>
    </row>
    <row r="976" spans="1:36" ht="15">
      <c r="A976" s="46" t="s">
        <v>1019</v>
      </c>
      <c r="B976" s="47" t="str">
        <f>VLOOKUP(VLOOKUP(A976,'[3]Calculated Master'!A:Z,2,FALSE),'[3]Conversion Factors'!A:C,2,FALSE)</f>
        <v>Parking garages</v>
      </c>
      <c r="C976" s="47" t="str">
        <f>VLOOKUP($A976,'[3]Master From ECAP'!$A:$AJ,3,FALSE)</f>
        <v>550 Front St W</v>
      </c>
      <c r="D976" s="47" t="str">
        <f>VLOOKUP($A976,'[3]Master From ECAP'!$A:$AJ,4,FALSE)</f>
        <v>Toronto</v>
      </c>
      <c r="E976" s="47" t="str">
        <f>VLOOKUP($A976,'[3]Master From ECAP'!$A:$AJ,5,FALSE)</f>
        <v>M5V 3N5</v>
      </c>
      <c r="F976" s="47">
        <f>VLOOKUP($A976,'[3]Master From ECAP'!$A:$AJ,6,FALSE)</f>
        <v>37</v>
      </c>
      <c r="G976" s="47" t="s">
        <v>53</v>
      </c>
      <c r="H976" s="47">
        <f>VLOOKUP($A976,'[3]Master From ECAP'!$A:$AJ,8,FALSE)</f>
        <v>168</v>
      </c>
      <c r="I976" s="47">
        <f>VLOOKUP($A976,'[3]Master From ECAP'!$A:$AJ,9,FALSE)</f>
        <v>0</v>
      </c>
      <c r="J976" s="47">
        <f>VLOOKUP($A976,'[3]Master From ECAP'!$A:$AJ,10,FALSE)</f>
        <v>36096.921095999998</v>
      </c>
      <c r="K976" s="47" t="str">
        <f>VLOOKUP($A976,'[3]Master From ECAP'!$A:$AJ,11,FALSE)</f>
        <v>kWh</v>
      </c>
      <c r="L976" s="47">
        <f>VLOOKUP($A976,'[3]Master From ECAP'!$A:$AJ,12,FALSE)</f>
        <v>0</v>
      </c>
      <c r="M976" s="47" t="s">
        <v>46</v>
      </c>
      <c r="AF976" s="48">
        <f>VLOOKUP($A976,'[3]Calculated Master'!$A:$P,13,FALSE)</f>
        <v>1443.87684384</v>
      </c>
      <c r="AG976" s="49">
        <f>IF(F976&gt;0,VLOOKUP($A976,'[3]Calculated Master'!$A:$P,14,FALSE),"")</f>
        <v>975.59652702264589</v>
      </c>
      <c r="AH976" s="49" t="str">
        <f>IF(I976&gt;0,VLOOKUP($A976,'[3]Calculated Master'!$A:$P,15,FALSE),"")</f>
        <v/>
      </c>
      <c r="AI976" s="47" t="str">
        <f>VLOOKUP($A976,'[3]Master From ECAP'!$A:$AJ,35,FALSE)</f>
        <v>550FRONTSTW</v>
      </c>
      <c r="AJ976" s="47" t="str">
        <f>VLOOKUP($A976,'[3]Master From ECAP'!$A:$AJ,36,FALSE)</f>
        <v>Parking Lots and Garages</v>
      </c>
    </row>
    <row r="977" spans="1:36" ht="15">
      <c r="A977" s="46" t="s">
        <v>1020</v>
      </c>
      <c r="B977" s="47" t="str">
        <f>VLOOKUP(VLOOKUP(A977,'[3]Calculated Master'!A:Z,2,FALSE),'[3]Conversion Factors'!A:C,2,FALSE)</f>
        <v>Parking garages</v>
      </c>
      <c r="C977" s="47" t="str">
        <f>VLOOKUP($A977,'[3]Master From ECAP'!$A:$AJ,3,FALSE)</f>
        <v>557 Palmerston Ave</v>
      </c>
      <c r="D977" s="47" t="str">
        <f>VLOOKUP($A977,'[3]Master From ECAP'!$A:$AJ,4,FALSE)</f>
        <v>Toronto</v>
      </c>
      <c r="E977" s="47" t="str">
        <f>VLOOKUP($A977,'[3]Master From ECAP'!$A:$AJ,5,FALSE)</f>
        <v>M6J 2J3</v>
      </c>
      <c r="F977" s="47">
        <f>VLOOKUP($A977,'[3]Master From ECAP'!$A:$AJ,6,FALSE)</f>
        <v>58</v>
      </c>
      <c r="G977" s="47" t="s">
        <v>53</v>
      </c>
      <c r="H977" s="47">
        <f>VLOOKUP($A977,'[3]Master From ECAP'!$A:$AJ,8,FALSE)</f>
        <v>168</v>
      </c>
      <c r="I977" s="47">
        <f>VLOOKUP($A977,'[3]Master From ECAP'!$A:$AJ,9,FALSE)</f>
        <v>0</v>
      </c>
      <c r="J977" s="47">
        <f>VLOOKUP($A977,'[3]Master From ECAP'!$A:$AJ,10,FALSE)</f>
        <v>4975.2869959999998</v>
      </c>
      <c r="K977" s="47" t="str">
        <f>VLOOKUP($A977,'[3]Master From ECAP'!$A:$AJ,11,FALSE)</f>
        <v>kWh</v>
      </c>
      <c r="L977" s="47">
        <f>VLOOKUP($A977,'[3]Master From ECAP'!$A:$AJ,12,FALSE)</f>
        <v>0</v>
      </c>
      <c r="M977" s="47" t="s">
        <v>46</v>
      </c>
      <c r="AF977" s="48">
        <f>VLOOKUP($A977,'[3]Calculated Master'!$A:$P,13,FALSE)</f>
        <v>199.01147983999999</v>
      </c>
      <c r="AG977" s="49">
        <f>IF(F977&gt;0,VLOOKUP($A977,'[3]Calculated Master'!$A:$P,14,FALSE),"")</f>
        <v>85.78116769590487</v>
      </c>
      <c r="AH977" s="49" t="str">
        <f>IF(I977&gt;0,VLOOKUP($A977,'[3]Calculated Master'!$A:$P,15,FALSE),"")</f>
        <v/>
      </c>
      <c r="AI977" s="47" t="str">
        <f>VLOOKUP($A977,'[3]Master From ECAP'!$A:$AJ,35,FALSE)</f>
        <v>557PAL</v>
      </c>
      <c r="AJ977" s="47" t="str">
        <f>VLOOKUP($A977,'[3]Master From ECAP'!$A:$AJ,36,FALSE)</f>
        <v>Parking Lots and Garages</v>
      </c>
    </row>
    <row r="978" spans="1:36" ht="15">
      <c r="A978" s="46" t="s">
        <v>1021</v>
      </c>
      <c r="B978" s="47" t="str">
        <f>VLOOKUP(VLOOKUP(A978,'[3]Calculated Master'!A:Z,2,FALSE),'[3]Conversion Factors'!A:C,2,FALSE)</f>
        <v>Parking garages</v>
      </c>
      <c r="C978" s="47" t="str">
        <f>VLOOKUP($A978,'[3]Master From ECAP'!$A:$AJ,3,FALSE)</f>
        <v>5667 Yonge St</v>
      </c>
      <c r="D978" s="47" t="str">
        <f>VLOOKUP($A978,'[3]Master From ECAP'!$A:$AJ,4,FALSE)</f>
        <v>North York</v>
      </c>
      <c r="E978" s="47" t="str">
        <f>VLOOKUP($A978,'[3]Master From ECAP'!$A:$AJ,5,FALSE)</f>
        <v>M2M 1M2</v>
      </c>
      <c r="F978" s="47">
        <f>VLOOKUP($A978,'[3]Master From ECAP'!$A:$AJ,6,FALSE)</f>
        <v>23</v>
      </c>
      <c r="G978" s="47" t="s">
        <v>53</v>
      </c>
      <c r="H978" s="47">
        <f>VLOOKUP($A978,'[3]Master From ECAP'!$A:$AJ,8,FALSE)</f>
        <v>168</v>
      </c>
      <c r="I978" s="47">
        <f>VLOOKUP($A978,'[3]Master From ECAP'!$A:$AJ,9,FALSE)</f>
        <v>0</v>
      </c>
      <c r="J978" s="47">
        <f>VLOOKUP($A978,'[3]Master From ECAP'!$A:$AJ,10,FALSE)</f>
        <v>6665.3946299999998</v>
      </c>
      <c r="K978" s="47" t="str">
        <f>VLOOKUP($A978,'[3]Master From ECAP'!$A:$AJ,11,FALSE)</f>
        <v>kWh</v>
      </c>
      <c r="L978" s="47">
        <f>VLOOKUP($A978,'[3]Master From ECAP'!$A:$AJ,12,FALSE)</f>
        <v>0</v>
      </c>
      <c r="M978" s="47" t="s">
        <v>46</v>
      </c>
      <c r="AF978" s="48">
        <f>VLOOKUP($A978,'[3]Calculated Master'!$A:$P,13,FALSE)</f>
        <v>266.6157852</v>
      </c>
      <c r="AG978" s="49">
        <f>IF(F978&gt;0,VLOOKUP($A978,'[3]Calculated Master'!$A:$P,14,FALSE),"")</f>
        <v>289.80097402076632</v>
      </c>
      <c r="AH978" s="49" t="str">
        <f>IF(I978&gt;0,VLOOKUP($A978,'[3]Calculated Master'!$A:$P,15,FALSE),"")</f>
        <v/>
      </c>
      <c r="AI978" s="47" t="str">
        <f>VLOOKUP($A978,'[3]Master From ECAP'!$A:$AJ,35,FALSE)</f>
        <v>5667YONGEST</v>
      </c>
      <c r="AJ978" s="47" t="str">
        <f>VLOOKUP($A978,'[3]Master From ECAP'!$A:$AJ,36,FALSE)</f>
        <v>Parking Lots and Garages</v>
      </c>
    </row>
    <row r="979" spans="1:36" ht="15">
      <c r="A979" s="46" t="s">
        <v>1022</v>
      </c>
      <c r="B979" s="47" t="str">
        <f>VLOOKUP(VLOOKUP(A979,'[3]Calculated Master'!A:Z,2,FALSE),'[3]Conversion Factors'!A:C,2,FALSE)</f>
        <v>Parking garages</v>
      </c>
      <c r="C979" s="47" t="str">
        <f>VLOOKUP($A979,'[3]Master From ECAP'!$A:$AJ,3,FALSE)</f>
        <v>573 Gerrard St E</v>
      </c>
      <c r="D979" s="47" t="str">
        <f>VLOOKUP($A979,'[3]Master From ECAP'!$A:$AJ,4,FALSE)</f>
        <v>Toronto</v>
      </c>
      <c r="E979" s="47" t="str">
        <f>VLOOKUP($A979,'[3]Master From ECAP'!$A:$AJ,5,FALSE)</f>
        <v>M4M 1Y3</v>
      </c>
      <c r="F979" s="47">
        <f>VLOOKUP($A979,'[3]Master From ECAP'!$A:$AJ,6,FALSE)</f>
        <v>37</v>
      </c>
      <c r="G979" s="47" t="s">
        <v>53</v>
      </c>
      <c r="H979" s="47">
        <f>VLOOKUP($A979,'[3]Master From ECAP'!$A:$AJ,8,FALSE)</f>
        <v>168</v>
      </c>
      <c r="I979" s="47">
        <f>VLOOKUP($A979,'[3]Master From ECAP'!$A:$AJ,9,FALSE)</f>
        <v>0</v>
      </c>
      <c r="J979" s="47">
        <f>VLOOKUP($A979,'[3]Master From ECAP'!$A:$AJ,10,FALSE)</f>
        <v>8578.3444299999992</v>
      </c>
      <c r="K979" s="47" t="str">
        <f>VLOOKUP($A979,'[3]Master From ECAP'!$A:$AJ,11,FALSE)</f>
        <v>kWh</v>
      </c>
      <c r="L979" s="47">
        <f>VLOOKUP($A979,'[3]Master From ECAP'!$A:$AJ,12,FALSE)</f>
        <v>0</v>
      </c>
      <c r="M979" s="47" t="s">
        <v>46</v>
      </c>
      <c r="AF979" s="48">
        <f>VLOOKUP($A979,'[3]Calculated Master'!$A:$P,13,FALSE)</f>
        <v>343.1337772</v>
      </c>
      <c r="AG979" s="49">
        <f>IF(F979&gt;0,VLOOKUP($A979,'[3]Calculated Master'!$A:$P,14,FALSE),"")</f>
        <v>231.84811278653487</v>
      </c>
      <c r="AH979" s="49" t="str">
        <f>IF(I979&gt;0,VLOOKUP($A979,'[3]Calculated Master'!$A:$P,15,FALSE),"")</f>
        <v/>
      </c>
      <c r="AI979" s="47" t="str">
        <f>VLOOKUP($A979,'[3]Master From ECAP'!$A:$AJ,35,FALSE)</f>
        <v>573GER</v>
      </c>
      <c r="AJ979" s="47" t="str">
        <f>VLOOKUP($A979,'[3]Master From ECAP'!$A:$AJ,36,FALSE)</f>
        <v>Parking Lots and Garages</v>
      </c>
    </row>
    <row r="980" spans="1:36" ht="15">
      <c r="A980" s="46" t="s">
        <v>1023</v>
      </c>
      <c r="B980" s="47" t="str">
        <f>VLOOKUP(VLOOKUP(A980,'[3]Calculated Master'!A:Z,2,FALSE),'[3]Conversion Factors'!A:C,2,FALSE)</f>
        <v>Parking garages</v>
      </c>
      <c r="C980" s="47" t="str">
        <f>VLOOKUP($A980,'[3]Master From ECAP'!$A:$AJ,3,FALSE)</f>
        <v>646 St Clair Ave W</v>
      </c>
      <c r="D980" s="47" t="str">
        <f>VLOOKUP($A980,'[3]Master From ECAP'!$A:$AJ,4,FALSE)</f>
        <v>Toronto</v>
      </c>
      <c r="E980" s="47" t="str">
        <f>VLOOKUP($A980,'[3]Master From ECAP'!$A:$AJ,5,FALSE)</f>
        <v>M6C 1A9</v>
      </c>
      <c r="F980" s="47">
        <f>VLOOKUP($A980,'[3]Master From ECAP'!$A:$AJ,6,FALSE)</f>
        <v>19</v>
      </c>
      <c r="G980" s="47" t="s">
        <v>53</v>
      </c>
      <c r="H980" s="47">
        <f>VLOOKUP($A980,'[3]Master From ECAP'!$A:$AJ,8,FALSE)</f>
        <v>168</v>
      </c>
      <c r="I980" s="47">
        <f>VLOOKUP($A980,'[3]Master From ECAP'!$A:$AJ,9,FALSE)</f>
        <v>0</v>
      </c>
      <c r="J980" s="47">
        <f>VLOOKUP($A980,'[3]Master From ECAP'!$A:$AJ,10,FALSE)</f>
        <v>4738.9323750000003</v>
      </c>
      <c r="K980" s="47" t="str">
        <f>VLOOKUP($A980,'[3]Master From ECAP'!$A:$AJ,11,FALSE)</f>
        <v>kWh</v>
      </c>
      <c r="L980" s="47">
        <f>VLOOKUP($A980,'[3]Master From ECAP'!$A:$AJ,12,FALSE)</f>
        <v>0</v>
      </c>
      <c r="M980" s="47" t="s">
        <v>46</v>
      </c>
      <c r="AF980" s="48">
        <f>VLOOKUP($A980,'[3]Calculated Master'!$A:$P,13,FALSE)</f>
        <v>189.55729500000001</v>
      </c>
      <c r="AG980" s="49">
        <f>IF(F980&gt;0,VLOOKUP($A980,'[3]Calculated Master'!$A:$P,14,FALSE),"")</f>
        <v>249.41853266060858</v>
      </c>
      <c r="AH980" s="49" t="str">
        <f>IF(I980&gt;0,VLOOKUP($A980,'[3]Calculated Master'!$A:$P,15,FALSE),"")</f>
        <v/>
      </c>
      <c r="AI980" s="47" t="str">
        <f>VLOOKUP($A980,'[3]Master From ECAP'!$A:$AJ,35,FALSE)</f>
        <v>646STCW</v>
      </c>
      <c r="AJ980" s="47" t="str">
        <f>VLOOKUP($A980,'[3]Master From ECAP'!$A:$AJ,36,FALSE)</f>
        <v>Parking Lots and Garages</v>
      </c>
    </row>
    <row r="981" spans="1:36" ht="15">
      <c r="A981" s="46" t="s">
        <v>1024</v>
      </c>
      <c r="B981" s="47" t="str">
        <f>VLOOKUP(VLOOKUP(A981,'[3]Calculated Master'!A:Z,2,FALSE),'[3]Conversion Factors'!A:C,2,FALSE)</f>
        <v>Parking garages</v>
      </c>
      <c r="C981" s="47" t="str">
        <f>VLOOKUP($A981,'[3]Master From ECAP'!$A:$AJ,3,FALSE)</f>
        <v>653 Gerrard St E Pole C 179</v>
      </c>
      <c r="D981" s="47" t="str">
        <f>VLOOKUP($A981,'[3]Master From ECAP'!$A:$AJ,4,FALSE)</f>
        <v>Toronto</v>
      </c>
      <c r="E981" s="47" t="str">
        <f>VLOOKUP($A981,'[3]Master From ECAP'!$A:$AJ,5,FALSE)</f>
        <v>M4M 1Y3</v>
      </c>
      <c r="F981" s="47">
        <f>VLOOKUP($A981,'[3]Master From ECAP'!$A:$AJ,6,FALSE)</f>
        <v>25</v>
      </c>
      <c r="G981" s="47" t="s">
        <v>53</v>
      </c>
      <c r="H981" s="47">
        <f>VLOOKUP($A981,'[3]Master From ECAP'!$A:$AJ,8,FALSE)</f>
        <v>168</v>
      </c>
      <c r="I981" s="47">
        <f>VLOOKUP($A981,'[3]Master From ECAP'!$A:$AJ,9,FALSE)</f>
        <v>0</v>
      </c>
      <c r="J981" s="47">
        <f>VLOOKUP($A981,'[3]Master From ECAP'!$A:$AJ,10,FALSE)</f>
        <v>3979.4551169999995</v>
      </c>
      <c r="K981" s="47" t="str">
        <f>VLOOKUP($A981,'[3]Master From ECAP'!$A:$AJ,11,FALSE)</f>
        <v>kWh</v>
      </c>
      <c r="L981" s="47">
        <f>VLOOKUP($A981,'[3]Master From ECAP'!$A:$AJ,12,FALSE)</f>
        <v>0</v>
      </c>
      <c r="M981" s="47" t="s">
        <v>46</v>
      </c>
      <c r="AF981" s="48">
        <f>VLOOKUP($A981,'[3]Calculated Master'!$A:$P,13,FALSE)</f>
        <v>159.17820467999999</v>
      </c>
      <c r="AG981" s="49">
        <f>IF(F981&gt;0,VLOOKUP($A981,'[3]Calculated Master'!$A:$P,14,FALSE),"")</f>
        <v>159.17886792251949</v>
      </c>
      <c r="AH981" s="49" t="str">
        <f>IF(I981&gt;0,VLOOKUP($A981,'[3]Calculated Master'!$A:$P,15,FALSE),"")</f>
        <v/>
      </c>
      <c r="AI981" s="47" t="str">
        <f>VLOOKUP($A981,'[3]Master From ECAP'!$A:$AJ,35,FALSE)</f>
        <v>653GER</v>
      </c>
      <c r="AJ981" s="47" t="str">
        <f>VLOOKUP($A981,'[3]Master From ECAP'!$A:$AJ,36,FALSE)</f>
        <v>Parking Lots and Garages</v>
      </c>
    </row>
    <row r="982" spans="1:36" ht="15">
      <c r="A982" s="46" t="s">
        <v>1025</v>
      </c>
      <c r="B982" s="47" t="str">
        <f>VLOOKUP(VLOOKUP(A982,'[3]Calculated Master'!A:Z,2,FALSE),'[3]Conversion Factors'!A:C,2,FALSE)</f>
        <v>Parking garages</v>
      </c>
      <c r="C982" s="47" t="str">
        <f>VLOOKUP($A982,'[3]Master From ECAP'!$A:$AJ,3,FALSE)</f>
        <v>670 Pape Ave</v>
      </c>
      <c r="D982" s="47" t="str">
        <f>VLOOKUP($A982,'[3]Master From ECAP'!$A:$AJ,4,FALSE)</f>
        <v>Toronto</v>
      </c>
      <c r="E982" s="47" t="str">
        <f>VLOOKUP($A982,'[3]Master From ECAP'!$A:$AJ,5,FALSE)</f>
        <v>M4K 3S5</v>
      </c>
      <c r="F982" s="47">
        <f>VLOOKUP($A982,'[3]Master From ECAP'!$A:$AJ,6,FALSE)</f>
        <v>76</v>
      </c>
      <c r="G982" s="47" t="s">
        <v>53</v>
      </c>
      <c r="H982" s="47">
        <f>VLOOKUP($A982,'[3]Master From ECAP'!$A:$AJ,8,FALSE)</f>
        <v>168</v>
      </c>
      <c r="I982" s="47">
        <f>VLOOKUP($A982,'[3]Master From ECAP'!$A:$AJ,9,FALSE)</f>
        <v>0</v>
      </c>
      <c r="J982" s="47">
        <f>VLOOKUP($A982,'[3]Master From ECAP'!$A:$AJ,10,FALSE)</f>
        <v>5844.4879380000002</v>
      </c>
      <c r="K982" s="47" t="str">
        <f>VLOOKUP($A982,'[3]Master From ECAP'!$A:$AJ,11,FALSE)</f>
        <v>kWh</v>
      </c>
      <c r="L982" s="47">
        <f>VLOOKUP($A982,'[3]Master From ECAP'!$A:$AJ,12,FALSE)</f>
        <v>0</v>
      </c>
      <c r="M982" s="47" t="s">
        <v>46</v>
      </c>
      <c r="AF982" s="48">
        <f>VLOOKUP($A982,'[3]Calculated Master'!$A:$P,13,FALSE)</f>
        <v>233.77951752000001</v>
      </c>
      <c r="AG982" s="49">
        <f>IF(F982&gt;0,VLOOKUP($A982,'[3]Calculated Master'!$A:$P,14,FALSE),"")</f>
        <v>76.901477500435206</v>
      </c>
      <c r="AH982" s="49" t="str">
        <f>IF(I982&gt;0,VLOOKUP($A982,'[3]Calculated Master'!$A:$P,15,FALSE),"")</f>
        <v/>
      </c>
      <c r="AI982" s="47" t="str">
        <f>VLOOKUP($A982,'[3]Master From ECAP'!$A:$AJ,35,FALSE)</f>
        <v>670PAP</v>
      </c>
      <c r="AJ982" s="47" t="str">
        <f>VLOOKUP($A982,'[3]Master From ECAP'!$A:$AJ,36,FALSE)</f>
        <v>Parking Lots and Garages</v>
      </c>
    </row>
    <row r="983" spans="1:36" ht="15">
      <c r="A983" s="46" t="s">
        <v>1026</v>
      </c>
      <c r="B983" s="47" t="str">
        <f>VLOOKUP(VLOOKUP(A983,'[3]Calculated Master'!A:Z,2,FALSE),'[3]Conversion Factors'!A:C,2,FALSE)</f>
        <v>Parking garages</v>
      </c>
      <c r="C983" s="47" t="str">
        <f>VLOOKUP($A983,'[3]Master From ECAP'!$A:$AJ,3,FALSE)</f>
        <v>675 Manning Ave</v>
      </c>
      <c r="D983" s="47" t="str">
        <f>VLOOKUP($A983,'[3]Master From ECAP'!$A:$AJ,4,FALSE)</f>
        <v>Toronto</v>
      </c>
      <c r="E983" s="47" t="str">
        <f>VLOOKUP($A983,'[3]Master From ECAP'!$A:$AJ,5,FALSE)</f>
        <v>M6G 1L2</v>
      </c>
      <c r="F983" s="47">
        <f>VLOOKUP($A983,'[3]Master From ECAP'!$A:$AJ,6,FALSE)</f>
        <v>52</v>
      </c>
      <c r="G983" s="47" t="s">
        <v>53</v>
      </c>
      <c r="H983" s="47">
        <f>VLOOKUP($A983,'[3]Master From ECAP'!$A:$AJ,8,FALSE)</f>
        <v>168</v>
      </c>
      <c r="I983" s="47">
        <f>VLOOKUP($A983,'[3]Master From ECAP'!$A:$AJ,9,FALSE)</f>
        <v>0</v>
      </c>
      <c r="J983" s="47">
        <f>VLOOKUP($A983,'[3]Master From ECAP'!$A:$AJ,10,FALSE)</f>
        <v>3274.2849499999998</v>
      </c>
      <c r="K983" s="47" t="str">
        <f>VLOOKUP($A983,'[3]Master From ECAP'!$A:$AJ,11,FALSE)</f>
        <v>kWh</v>
      </c>
      <c r="L983" s="47">
        <f>VLOOKUP($A983,'[3]Master From ECAP'!$A:$AJ,12,FALSE)</f>
        <v>0</v>
      </c>
      <c r="M983" s="47" t="s">
        <v>46</v>
      </c>
      <c r="AF983" s="48">
        <f>VLOOKUP($A983,'[3]Calculated Master'!$A:$P,13,FALSE)</f>
        <v>130.97139799999999</v>
      </c>
      <c r="AG983" s="49">
        <f>IF(F983&gt;0,VLOOKUP($A983,'[3]Calculated Master'!$A:$P,14,FALSE),"")</f>
        <v>62.967280631806879</v>
      </c>
      <c r="AH983" s="49" t="str">
        <f>IF(I983&gt;0,VLOOKUP($A983,'[3]Calculated Master'!$A:$P,15,FALSE),"")</f>
        <v/>
      </c>
      <c r="AI983" s="47" t="str">
        <f>VLOOKUP($A983,'[3]Master From ECAP'!$A:$AJ,35,FALSE)</f>
        <v>675MAN</v>
      </c>
      <c r="AJ983" s="47" t="str">
        <f>VLOOKUP($A983,'[3]Master From ECAP'!$A:$AJ,36,FALSE)</f>
        <v>Parking Lots and Garages</v>
      </c>
    </row>
    <row r="984" spans="1:36" ht="15">
      <c r="A984" s="46" t="s">
        <v>1027</v>
      </c>
      <c r="B984" s="47" t="str">
        <f>VLOOKUP(VLOOKUP(A984,'[3]Calculated Master'!A:Z,2,FALSE),'[3]Conversion Factors'!A:C,2,FALSE)</f>
        <v>Parking garages</v>
      </c>
      <c r="C984" s="47" t="str">
        <f>VLOOKUP($A984,'[3]Master From ECAP'!$A:$AJ,3,FALSE)</f>
        <v>68 Amroth Ave</v>
      </c>
      <c r="D984" s="47" t="str">
        <f>VLOOKUP($A984,'[3]Master From ECAP'!$A:$AJ,4,FALSE)</f>
        <v>Toronto</v>
      </c>
      <c r="E984" s="47" t="str">
        <f>VLOOKUP($A984,'[3]Master From ECAP'!$A:$AJ,5,FALSE)</f>
        <v>M4C 1K1</v>
      </c>
      <c r="F984" s="47">
        <f>VLOOKUP($A984,'[3]Master From ECAP'!$A:$AJ,6,FALSE)</f>
        <v>54</v>
      </c>
      <c r="G984" s="47" t="s">
        <v>53</v>
      </c>
      <c r="H984" s="47">
        <f>VLOOKUP($A984,'[3]Master From ECAP'!$A:$AJ,8,FALSE)</f>
        <v>168</v>
      </c>
      <c r="I984" s="47">
        <f>VLOOKUP($A984,'[3]Master From ECAP'!$A:$AJ,9,FALSE)</f>
        <v>0</v>
      </c>
      <c r="J984" s="47">
        <f>VLOOKUP($A984,'[3]Master From ECAP'!$A:$AJ,10,FALSE)</f>
        <v>8668.5539930000014</v>
      </c>
      <c r="K984" s="47" t="str">
        <f>VLOOKUP($A984,'[3]Master From ECAP'!$A:$AJ,11,FALSE)</f>
        <v>kWh</v>
      </c>
      <c r="L984" s="47">
        <f>VLOOKUP($A984,'[3]Master From ECAP'!$A:$AJ,12,FALSE)</f>
        <v>0</v>
      </c>
      <c r="M984" s="47" t="s">
        <v>46</v>
      </c>
      <c r="AF984" s="48">
        <f>VLOOKUP($A984,'[3]Calculated Master'!$A:$P,13,FALSE)</f>
        <v>346.74215972000007</v>
      </c>
      <c r="AG984" s="49">
        <f>IF(F984&gt;0,VLOOKUP($A984,'[3]Calculated Master'!$A:$P,14,FALSE),"")</f>
        <v>160.52944651805504</v>
      </c>
      <c r="AH984" s="49" t="str">
        <f>IF(I984&gt;0,VLOOKUP($A984,'[3]Calculated Master'!$A:$P,15,FALSE),"")</f>
        <v/>
      </c>
      <c r="AI984" s="47" t="str">
        <f>VLOOKUP($A984,'[3]Master From ECAP'!$A:$AJ,35,FALSE)</f>
        <v>68AMRO</v>
      </c>
      <c r="AJ984" s="47" t="str">
        <f>VLOOKUP($A984,'[3]Master From ECAP'!$A:$AJ,36,FALSE)</f>
        <v>Parking Lots and Garages</v>
      </c>
    </row>
    <row r="985" spans="1:36" ht="15">
      <c r="A985" s="46" t="s">
        <v>1028</v>
      </c>
      <c r="B985" s="47" t="str">
        <f>VLOOKUP(VLOOKUP(A985,'[3]Calculated Master'!A:Z,2,FALSE),'[3]Conversion Factors'!A:C,2,FALSE)</f>
        <v>Parking garages</v>
      </c>
      <c r="C985" s="47" t="str">
        <f>VLOOKUP($A985,'[3]Master From ECAP'!$A:$AJ,3,FALSE)</f>
        <v>68 Sheppard Ave W</v>
      </c>
      <c r="D985" s="47" t="str">
        <f>VLOOKUP($A985,'[3]Master From ECAP'!$A:$AJ,4,FALSE)</f>
        <v>North York</v>
      </c>
      <c r="E985" s="47" t="str">
        <f>VLOOKUP($A985,'[3]Master From ECAP'!$A:$AJ,5,FALSE)</f>
        <v>M2N 1M2</v>
      </c>
      <c r="F985" s="47">
        <f>VLOOKUP($A985,'[3]Master From ECAP'!$A:$AJ,6,FALSE)</f>
        <v>34</v>
      </c>
      <c r="G985" s="47" t="s">
        <v>53</v>
      </c>
      <c r="H985" s="47">
        <f>VLOOKUP($A985,'[3]Master From ECAP'!$A:$AJ,8,FALSE)</f>
        <v>168</v>
      </c>
      <c r="I985" s="47">
        <f>VLOOKUP($A985,'[3]Master From ECAP'!$A:$AJ,9,FALSE)</f>
        <v>0</v>
      </c>
      <c r="J985" s="47">
        <f>VLOOKUP($A985,'[3]Master From ECAP'!$A:$AJ,10,FALSE)</f>
        <v>4978.1977070000003</v>
      </c>
      <c r="K985" s="47" t="str">
        <f>VLOOKUP($A985,'[3]Master From ECAP'!$A:$AJ,11,FALSE)</f>
        <v>kWh</v>
      </c>
      <c r="L985" s="47">
        <f>VLOOKUP($A985,'[3]Master From ECAP'!$A:$AJ,12,FALSE)</f>
        <v>0</v>
      </c>
      <c r="M985" s="47" t="s">
        <v>46</v>
      </c>
      <c r="AF985" s="48">
        <f>VLOOKUP($A985,'[3]Calculated Master'!$A:$P,13,FALSE)</f>
        <v>199.12790828000001</v>
      </c>
      <c r="AG985" s="49">
        <f>IF(F985&gt;0,VLOOKUP($A985,'[3]Calculated Master'!$A:$P,14,FALSE),"")</f>
        <v>146.4181896908955</v>
      </c>
      <c r="AH985" s="49" t="str">
        <f>IF(I985&gt;0,VLOOKUP($A985,'[3]Calculated Master'!$A:$P,15,FALSE),"")</f>
        <v/>
      </c>
      <c r="AI985" s="47" t="str">
        <f>VLOOKUP($A985,'[3]Master From ECAP'!$A:$AJ,35,FALSE)</f>
        <v>68SHEPW</v>
      </c>
      <c r="AJ985" s="47" t="str">
        <f>VLOOKUP($A985,'[3]Master From ECAP'!$A:$AJ,36,FALSE)</f>
        <v>Parking Lots and Garages</v>
      </c>
    </row>
    <row r="986" spans="1:36" ht="15">
      <c r="A986" s="46" t="s">
        <v>1029</v>
      </c>
      <c r="B986" s="47" t="str">
        <f>VLOOKUP(VLOOKUP(A986,'[3]Calculated Master'!A:Z,2,FALSE),'[3]Conversion Factors'!A:C,2,FALSE)</f>
        <v>Parking garages</v>
      </c>
      <c r="C986" s="47" t="str">
        <f>VLOOKUP($A986,'[3]Master From ECAP'!$A:$AJ,3,FALSE)</f>
        <v>697 Lansdowne Ave</v>
      </c>
      <c r="D986" s="47" t="str">
        <f>VLOOKUP($A986,'[3]Master From ECAP'!$A:$AJ,4,FALSE)</f>
        <v>Toronto</v>
      </c>
      <c r="E986" s="47" t="str">
        <f>VLOOKUP($A986,'[3]Master From ECAP'!$A:$AJ,5,FALSE)</f>
        <v>M6H 3Y2</v>
      </c>
      <c r="F986" s="47">
        <f>VLOOKUP($A986,'[3]Master From ECAP'!$A:$AJ,6,FALSE)</f>
        <v>40</v>
      </c>
      <c r="G986" s="47" t="s">
        <v>53</v>
      </c>
      <c r="H986" s="47">
        <f>VLOOKUP($A986,'[3]Master From ECAP'!$A:$AJ,8,FALSE)</f>
        <v>168</v>
      </c>
      <c r="I986" s="47">
        <f>VLOOKUP($A986,'[3]Master From ECAP'!$A:$AJ,9,FALSE)</f>
        <v>0</v>
      </c>
      <c r="J986" s="47">
        <f>VLOOKUP($A986,'[3]Master From ECAP'!$A:$AJ,10,FALSE)</f>
        <v>6306.6825500000004</v>
      </c>
      <c r="K986" s="47" t="str">
        <f>VLOOKUP($A986,'[3]Master From ECAP'!$A:$AJ,11,FALSE)</f>
        <v>kWh</v>
      </c>
      <c r="L986" s="47">
        <f>VLOOKUP($A986,'[3]Master From ECAP'!$A:$AJ,12,FALSE)</f>
        <v>0</v>
      </c>
      <c r="M986" s="47" t="s">
        <v>46</v>
      </c>
      <c r="AF986" s="48">
        <f>VLOOKUP($A986,'[3]Calculated Master'!$A:$P,13,FALSE)</f>
        <v>252.26730200000003</v>
      </c>
      <c r="AG986" s="49">
        <f>IF(F986&gt;0,VLOOKUP($A986,'[3]Calculated Master'!$A:$P,14,FALSE),"")</f>
        <v>157.66772069609894</v>
      </c>
      <c r="AH986" s="49" t="str">
        <f>IF(I986&gt;0,VLOOKUP($A986,'[3]Calculated Master'!$A:$P,15,FALSE),"")</f>
        <v/>
      </c>
      <c r="AI986" s="47" t="str">
        <f>VLOOKUP($A986,'[3]Master From ECAP'!$A:$AJ,35,FALSE)</f>
        <v>697LAN</v>
      </c>
      <c r="AJ986" s="47" t="str">
        <f>VLOOKUP($A986,'[3]Master From ECAP'!$A:$AJ,36,FALSE)</f>
        <v>Parking Lots and Garages</v>
      </c>
    </row>
    <row r="987" spans="1:36" ht="15">
      <c r="A987" s="46" t="s">
        <v>1030</v>
      </c>
      <c r="B987" s="47" t="str">
        <f>VLOOKUP(VLOOKUP(A987,'[3]Calculated Master'!A:Z,2,FALSE),'[3]Conversion Factors'!A:C,2,FALSE)</f>
        <v>Parking garages</v>
      </c>
      <c r="C987" s="47" t="str">
        <f>VLOOKUP($A987,'[3]Master From ECAP'!$A:$AJ,3,FALSE)</f>
        <v>7 Bartlett Ave</v>
      </c>
      <c r="D987" s="47" t="str">
        <f>VLOOKUP($A987,'[3]Master From ECAP'!$A:$AJ,4,FALSE)</f>
        <v>Toronto</v>
      </c>
      <c r="E987" s="47" t="str">
        <f>VLOOKUP($A987,'[3]Master From ECAP'!$A:$AJ,5,FALSE)</f>
        <v>M6H 1M3</v>
      </c>
      <c r="F987" s="47">
        <f>VLOOKUP($A987,'[3]Master From ECAP'!$A:$AJ,6,FALSE)</f>
        <v>38</v>
      </c>
      <c r="G987" s="47" t="s">
        <v>53</v>
      </c>
      <c r="H987" s="47">
        <f>VLOOKUP($A987,'[3]Master From ECAP'!$A:$AJ,8,FALSE)</f>
        <v>168</v>
      </c>
      <c r="I987" s="47">
        <f>VLOOKUP($A987,'[3]Master From ECAP'!$A:$AJ,9,FALSE)</f>
        <v>0</v>
      </c>
      <c r="J987" s="47">
        <f>VLOOKUP($A987,'[3]Master From ECAP'!$A:$AJ,10,FALSE)</f>
        <v>3422.6743689999998</v>
      </c>
      <c r="K987" s="47" t="str">
        <f>VLOOKUP($A987,'[3]Master From ECAP'!$A:$AJ,11,FALSE)</f>
        <v>kWh</v>
      </c>
      <c r="L987" s="47">
        <f>VLOOKUP($A987,'[3]Master From ECAP'!$A:$AJ,12,FALSE)</f>
        <v>0</v>
      </c>
      <c r="M987" s="47" t="s">
        <v>46</v>
      </c>
      <c r="AF987" s="48">
        <f>VLOOKUP($A987,'[3]Calculated Master'!$A:$P,13,FALSE)</f>
        <v>136.90697476</v>
      </c>
      <c r="AG987" s="49">
        <f>IF(F987&gt;0,VLOOKUP($A987,'[3]Calculated Master'!$A:$P,14,FALSE),"")</f>
        <v>90.070753424821163</v>
      </c>
      <c r="AH987" s="49" t="str">
        <f>IF(I987&gt;0,VLOOKUP($A987,'[3]Calculated Master'!$A:$P,15,FALSE),"")</f>
        <v/>
      </c>
      <c r="AI987" s="47" t="str">
        <f>VLOOKUP($A987,'[3]Master From ECAP'!$A:$AJ,35,FALSE)</f>
        <v>7BARTL</v>
      </c>
      <c r="AJ987" s="47" t="str">
        <f>VLOOKUP($A987,'[3]Master From ECAP'!$A:$AJ,36,FALSE)</f>
        <v>Parking Lots and Garages</v>
      </c>
    </row>
    <row r="988" spans="1:36" ht="15">
      <c r="A988" s="46" t="s">
        <v>1031</v>
      </c>
      <c r="B988" s="47" t="str">
        <f>VLOOKUP(VLOOKUP(A988,'[3]Calculated Master'!A:Z,2,FALSE),'[3]Conversion Factors'!A:C,2,FALSE)</f>
        <v>Parking garages</v>
      </c>
      <c r="C988" s="47" t="str">
        <f>VLOOKUP($A988,'[3]Master From ECAP'!$A:$AJ,3,FALSE)</f>
        <v>7 Jackson Ave</v>
      </c>
      <c r="D988" s="47" t="str">
        <f>VLOOKUP($A988,'[3]Master From ECAP'!$A:$AJ,4,FALSE)</f>
        <v>Etobicoke</v>
      </c>
      <c r="E988" s="47" t="str">
        <f>VLOOKUP($A988,'[3]Master From ECAP'!$A:$AJ,5,FALSE)</f>
        <v>M8X 2J2</v>
      </c>
      <c r="F988" s="47">
        <f>VLOOKUP($A988,'[3]Master From ECAP'!$A:$AJ,6,FALSE)</f>
        <v>40</v>
      </c>
      <c r="G988" s="47" t="s">
        <v>53</v>
      </c>
      <c r="H988" s="47">
        <f>VLOOKUP($A988,'[3]Master From ECAP'!$A:$AJ,8,FALSE)</f>
        <v>168</v>
      </c>
      <c r="I988" s="47">
        <f>VLOOKUP($A988,'[3]Master From ECAP'!$A:$AJ,9,FALSE)</f>
        <v>0</v>
      </c>
      <c r="J988" s="47">
        <f>VLOOKUP($A988,'[3]Master From ECAP'!$A:$AJ,10,FALSE)</f>
        <v>7077.6844160000001</v>
      </c>
      <c r="K988" s="47" t="str">
        <f>VLOOKUP($A988,'[3]Master From ECAP'!$A:$AJ,11,FALSE)</f>
        <v>kWh</v>
      </c>
      <c r="L988" s="47">
        <f>VLOOKUP($A988,'[3]Master From ECAP'!$A:$AJ,12,FALSE)</f>
        <v>0</v>
      </c>
      <c r="M988" s="47" t="s">
        <v>46</v>
      </c>
      <c r="AF988" s="48">
        <f>VLOOKUP($A988,'[3]Calculated Master'!$A:$P,13,FALSE)</f>
        <v>283.10737663999998</v>
      </c>
      <c r="AG988" s="49">
        <f>IF(F988&gt;0,VLOOKUP($A988,'[3]Calculated Master'!$A:$P,14,FALSE),"")</f>
        <v>176.94284765879334</v>
      </c>
      <c r="AH988" s="49" t="str">
        <f>IF(I988&gt;0,VLOOKUP($A988,'[3]Calculated Master'!$A:$P,15,FALSE),"")</f>
        <v/>
      </c>
      <c r="AI988" s="47" t="str">
        <f>VLOOKUP($A988,'[3]Master From ECAP'!$A:$AJ,35,FALSE)</f>
        <v>7JACK</v>
      </c>
      <c r="AJ988" s="47" t="str">
        <f>VLOOKUP($A988,'[3]Master From ECAP'!$A:$AJ,36,FALSE)</f>
        <v>Parking Lots and Garages</v>
      </c>
    </row>
    <row r="989" spans="1:36" ht="15">
      <c r="A989" s="46" t="s">
        <v>1032</v>
      </c>
      <c r="B989" s="47" t="str">
        <f>VLOOKUP(VLOOKUP(A989,'[3]Calculated Master'!A:Z,2,FALSE),'[3]Conversion Factors'!A:C,2,FALSE)</f>
        <v>Parking garages</v>
      </c>
      <c r="C989" s="47" t="str">
        <f>VLOOKUP($A989,'[3]Master From ECAP'!$A:$AJ,3,FALSE)</f>
        <v>7 Monkton Ave</v>
      </c>
      <c r="D989" s="47" t="str">
        <f>VLOOKUP($A989,'[3]Master From ECAP'!$A:$AJ,4,FALSE)</f>
        <v>Etobicoke</v>
      </c>
      <c r="E989" s="47" t="str">
        <f>VLOOKUP($A989,'[3]Master From ECAP'!$A:$AJ,5,FALSE)</f>
        <v>M8Z 4M9</v>
      </c>
      <c r="F989" s="47">
        <f>VLOOKUP($A989,'[3]Master From ECAP'!$A:$AJ,6,FALSE)</f>
        <v>25</v>
      </c>
      <c r="G989" s="47" t="s">
        <v>53</v>
      </c>
      <c r="H989" s="47">
        <f>VLOOKUP($A989,'[3]Master From ECAP'!$A:$AJ,8,FALSE)</f>
        <v>168</v>
      </c>
      <c r="I989" s="47">
        <f>VLOOKUP($A989,'[3]Master From ECAP'!$A:$AJ,9,FALSE)</f>
        <v>0</v>
      </c>
      <c r="J989" s="47">
        <f>VLOOKUP($A989,'[3]Master From ECAP'!$A:$AJ,10,FALSE)</f>
        <v>3157.5285639999997</v>
      </c>
      <c r="K989" s="47" t="str">
        <f>VLOOKUP($A989,'[3]Master From ECAP'!$A:$AJ,11,FALSE)</f>
        <v>kWh</v>
      </c>
      <c r="L989" s="47">
        <f>VLOOKUP($A989,'[3]Master From ECAP'!$A:$AJ,12,FALSE)</f>
        <v>0</v>
      </c>
      <c r="M989" s="47" t="s">
        <v>46</v>
      </c>
      <c r="AF989" s="48">
        <f>VLOOKUP($A989,'[3]Calculated Master'!$A:$P,13,FALSE)</f>
        <v>126.30114255999999</v>
      </c>
      <c r="AG989" s="49">
        <f>IF(F989&gt;0,VLOOKUP($A989,'[3]Calculated Master'!$A:$P,14,FALSE),"")</f>
        <v>126.30166881476065</v>
      </c>
      <c r="AH989" s="49" t="str">
        <f>IF(I989&gt;0,VLOOKUP($A989,'[3]Calculated Master'!$A:$P,15,FALSE),"")</f>
        <v/>
      </c>
      <c r="AI989" s="47" t="str">
        <f>VLOOKUP($A989,'[3]Master From ECAP'!$A:$AJ,35,FALSE)</f>
        <v>7MONK</v>
      </c>
      <c r="AJ989" s="47" t="str">
        <f>VLOOKUP($A989,'[3]Master From ECAP'!$A:$AJ,36,FALSE)</f>
        <v>Parking Lots and Garages</v>
      </c>
    </row>
    <row r="990" spans="1:36" ht="15">
      <c r="A990" s="46" t="s">
        <v>1033</v>
      </c>
      <c r="B990" s="47" t="str">
        <f>VLOOKUP(VLOOKUP(A990,'[3]Calculated Master'!A:Z,2,FALSE),'[3]Conversion Factors'!A:C,2,FALSE)</f>
        <v>Parking garages</v>
      </c>
      <c r="C990" s="47" t="str">
        <f>VLOOKUP($A990,'[3]Master From ECAP'!$A:$AJ,3,FALSE)</f>
        <v>70 Dunfield Ave</v>
      </c>
      <c r="D990" s="47" t="str">
        <f>VLOOKUP($A990,'[3]Master From ECAP'!$A:$AJ,4,FALSE)</f>
        <v>Toronto</v>
      </c>
      <c r="E990" s="47" t="str">
        <f>VLOOKUP($A990,'[3]Master From ECAP'!$A:$AJ,5,FALSE)</f>
        <v>M4S 1V8</v>
      </c>
      <c r="F990" s="47">
        <f>VLOOKUP($A990,'[3]Master From ECAP'!$A:$AJ,6,FALSE)</f>
        <v>460</v>
      </c>
      <c r="G990" s="47" t="s">
        <v>53</v>
      </c>
      <c r="H990" s="47">
        <f>VLOOKUP($A990,'[3]Master From ECAP'!$A:$AJ,8,FALSE)</f>
        <v>168</v>
      </c>
      <c r="I990" s="47">
        <f>VLOOKUP($A990,'[3]Master From ECAP'!$A:$AJ,9,FALSE)</f>
        <v>0</v>
      </c>
      <c r="J990" s="47">
        <f>VLOOKUP($A990,'[3]Master From ECAP'!$A:$AJ,10,FALSE)</f>
        <v>679676.49387100001</v>
      </c>
      <c r="K990" s="47" t="str">
        <f>VLOOKUP($A990,'[3]Master From ECAP'!$A:$AJ,11,FALSE)</f>
        <v>kWh</v>
      </c>
      <c r="L990" s="47">
        <f>VLOOKUP($A990,'[3]Master From ECAP'!$A:$AJ,12,FALSE)</f>
        <v>0</v>
      </c>
      <c r="M990" s="47" t="s">
        <v>46</v>
      </c>
      <c r="AF990" s="48">
        <f>VLOOKUP($A990,'[3]Calculated Master'!$A:$P,13,FALSE)</f>
        <v>27187.05975484</v>
      </c>
      <c r="AG990" s="49">
        <f>IF(F990&gt;0,VLOOKUP($A990,'[3]Calculated Master'!$A:$P,14,FALSE),"")</f>
        <v>1477.5637518617198</v>
      </c>
      <c r="AH990" s="49" t="str">
        <f>IF(I990&gt;0,VLOOKUP($A990,'[3]Calculated Master'!$A:$P,15,FALSE),"")</f>
        <v/>
      </c>
      <c r="AI990" s="47" t="str">
        <f>VLOOKUP($A990,'[3]Master From ECAP'!$A:$AJ,35,FALSE)</f>
        <v>70DUNF</v>
      </c>
      <c r="AJ990" s="47" t="str">
        <f>VLOOKUP($A990,'[3]Master From ECAP'!$A:$AJ,36,FALSE)</f>
        <v>Parking Lots and Garages</v>
      </c>
    </row>
    <row r="991" spans="1:36" ht="15">
      <c r="A991" s="46" t="s">
        <v>1034</v>
      </c>
      <c r="B991" s="47" t="str">
        <f>VLOOKUP(VLOOKUP(A991,'[3]Calculated Master'!A:Z,2,FALSE),'[3]Conversion Factors'!A:C,2,FALSE)</f>
        <v>Parking garages</v>
      </c>
      <c r="C991" s="47" t="str">
        <f>VLOOKUP($A991,'[3]Master From ECAP'!$A:$AJ,3,FALSE)</f>
        <v>700 St Clair Ave W</v>
      </c>
      <c r="D991" s="47" t="str">
        <f>VLOOKUP($A991,'[3]Master From ECAP'!$A:$AJ,4,FALSE)</f>
        <v>Toronto</v>
      </c>
      <c r="E991" s="47" t="str">
        <f>VLOOKUP($A991,'[3]Master From ECAP'!$A:$AJ,5,FALSE)</f>
        <v>M6C 1B3</v>
      </c>
      <c r="F991" s="47">
        <f>VLOOKUP($A991,'[3]Master From ECAP'!$A:$AJ,6,FALSE)</f>
        <v>18</v>
      </c>
      <c r="G991" s="47" t="s">
        <v>53</v>
      </c>
      <c r="H991" s="47">
        <f>VLOOKUP($A991,'[3]Master From ECAP'!$A:$AJ,8,FALSE)</f>
        <v>168</v>
      </c>
      <c r="I991" s="47">
        <f>VLOOKUP($A991,'[3]Master From ECAP'!$A:$AJ,9,FALSE)</f>
        <v>0</v>
      </c>
      <c r="J991" s="47">
        <f>VLOOKUP($A991,'[3]Master From ECAP'!$A:$AJ,10,FALSE)</f>
        <v>4406.6519689999996</v>
      </c>
      <c r="K991" s="47" t="str">
        <f>VLOOKUP($A991,'[3]Master From ECAP'!$A:$AJ,11,FALSE)</f>
        <v>kWh</v>
      </c>
      <c r="L991" s="47">
        <f>VLOOKUP($A991,'[3]Master From ECAP'!$A:$AJ,12,FALSE)</f>
        <v>0</v>
      </c>
      <c r="M991" s="47" t="s">
        <v>46</v>
      </c>
      <c r="AF991" s="48">
        <f>VLOOKUP($A991,'[3]Calculated Master'!$A:$P,13,FALSE)</f>
        <v>176.26607876</v>
      </c>
      <c r="AG991" s="49">
        <f>IF(F991&gt;0,VLOOKUP($A991,'[3]Calculated Master'!$A:$P,14,FALSE),"")</f>
        <v>244.81501833610389</v>
      </c>
      <c r="AH991" s="49" t="str">
        <f>IF(I991&gt;0,VLOOKUP($A991,'[3]Calculated Master'!$A:$P,15,FALSE),"")</f>
        <v/>
      </c>
      <c r="AI991" s="47" t="str">
        <f>VLOOKUP($A991,'[3]Master From ECAP'!$A:$AJ,35,FALSE)</f>
        <v>700STCLAIRAVEW</v>
      </c>
      <c r="AJ991" s="47" t="str">
        <f>VLOOKUP($A991,'[3]Master From ECAP'!$A:$AJ,36,FALSE)</f>
        <v>Parking Lots and Garages</v>
      </c>
    </row>
    <row r="992" spans="1:36" ht="15">
      <c r="A992" s="46" t="s">
        <v>1035</v>
      </c>
      <c r="B992" s="47" t="str">
        <f>VLOOKUP(VLOOKUP(A992,'[3]Calculated Master'!A:Z,2,FALSE),'[3]Conversion Factors'!A:C,2,FALSE)</f>
        <v>Parking garages</v>
      </c>
      <c r="C992" s="47" t="str">
        <f>VLOOKUP($A992,'[3]Master From ECAP'!$A:$AJ,3,FALSE)</f>
        <v>708 Millwood Rd</v>
      </c>
      <c r="D992" s="47" t="str">
        <f>VLOOKUP($A992,'[3]Master From ECAP'!$A:$AJ,4,FALSE)</f>
        <v>East York</v>
      </c>
      <c r="E992" s="47" t="str">
        <f>VLOOKUP($A992,'[3]Master From ECAP'!$A:$AJ,5,FALSE)</f>
        <v>M4G 3B4</v>
      </c>
      <c r="F992" s="47">
        <f>VLOOKUP($A992,'[3]Master From ECAP'!$A:$AJ,6,FALSE)</f>
        <v>20</v>
      </c>
      <c r="G992" s="47" t="s">
        <v>53</v>
      </c>
      <c r="H992" s="47">
        <f>VLOOKUP($A992,'[3]Master From ECAP'!$A:$AJ,8,FALSE)</f>
        <v>168</v>
      </c>
      <c r="I992" s="47">
        <f>VLOOKUP($A992,'[3]Master From ECAP'!$A:$AJ,9,FALSE)</f>
        <v>0</v>
      </c>
      <c r="J992" s="47">
        <f>VLOOKUP($A992,'[3]Master From ECAP'!$A:$AJ,10,FALSE)</f>
        <v>1788.0554810000001</v>
      </c>
      <c r="K992" s="47" t="str">
        <f>VLOOKUP($A992,'[3]Master From ECAP'!$A:$AJ,11,FALSE)</f>
        <v>kWh</v>
      </c>
      <c r="L992" s="47">
        <f>VLOOKUP($A992,'[3]Master From ECAP'!$A:$AJ,12,FALSE)</f>
        <v>0</v>
      </c>
      <c r="M992" s="47" t="s">
        <v>46</v>
      </c>
      <c r="AF992" s="48">
        <f>VLOOKUP($A992,'[3]Calculated Master'!$A:$P,13,FALSE)</f>
        <v>71.522219240000013</v>
      </c>
      <c r="AG992" s="49">
        <f>IF(F992&gt;0,VLOOKUP($A992,'[3]Calculated Master'!$A:$P,14,FALSE),"")</f>
        <v>89.403146561558543</v>
      </c>
      <c r="AH992" s="49" t="str">
        <f>IF(I992&gt;0,VLOOKUP($A992,'[3]Calculated Master'!$A:$P,15,FALSE),"")</f>
        <v/>
      </c>
      <c r="AI992" s="47" t="str">
        <f>VLOOKUP($A992,'[3]Master From ECAP'!$A:$AJ,35,FALSE)</f>
        <v>708MIL</v>
      </c>
      <c r="AJ992" s="47" t="str">
        <f>VLOOKUP($A992,'[3]Master From ECAP'!$A:$AJ,36,FALSE)</f>
        <v>Parking Lots and Garages</v>
      </c>
    </row>
    <row r="993" spans="1:36" ht="15">
      <c r="A993" s="46" t="s">
        <v>1036</v>
      </c>
      <c r="B993" s="47" t="str">
        <f>VLOOKUP(VLOOKUP(A993,'[3]Calculated Master'!A:Z,2,FALSE),'[3]Conversion Factors'!A:C,2,FALSE)</f>
        <v>Parking garages</v>
      </c>
      <c r="C993" s="47" t="str">
        <f>VLOOKUP($A993,'[3]Master From ECAP'!$A:$AJ,3,FALSE)</f>
        <v>709 Millwood Rd</v>
      </c>
      <c r="D993" s="47" t="str">
        <f>VLOOKUP($A993,'[3]Master From ECAP'!$A:$AJ,4,FALSE)</f>
        <v>East York</v>
      </c>
      <c r="E993" s="47" t="str">
        <f>VLOOKUP($A993,'[3]Master From ECAP'!$A:$AJ,5,FALSE)</f>
        <v>M4G 3B4</v>
      </c>
      <c r="F993" s="47">
        <f>VLOOKUP($A993,'[3]Master From ECAP'!$A:$AJ,6,FALSE)</f>
        <v>1</v>
      </c>
      <c r="G993" s="47" t="s">
        <v>53</v>
      </c>
      <c r="H993" s="47">
        <f>VLOOKUP($A993,'[3]Master From ECAP'!$A:$AJ,8,FALSE)</f>
        <v>168</v>
      </c>
      <c r="I993" s="47">
        <f>VLOOKUP($A993,'[3]Master From ECAP'!$A:$AJ,9,FALSE)</f>
        <v>0</v>
      </c>
      <c r="J993" s="47">
        <f>VLOOKUP($A993,'[3]Master From ECAP'!$A:$AJ,10,FALSE)</f>
        <v>45440.518908999999</v>
      </c>
      <c r="K993" s="47" t="str">
        <f>VLOOKUP($A993,'[3]Master From ECAP'!$A:$AJ,11,FALSE)</f>
        <v>kWh</v>
      </c>
      <c r="L993" s="47">
        <f>VLOOKUP($A993,'[3]Master From ECAP'!$A:$AJ,12,FALSE)</f>
        <v>0</v>
      </c>
      <c r="M993" s="47" t="s">
        <v>46</v>
      </c>
      <c r="AF993" s="48">
        <f>VLOOKUP($A993,'[3]Calculated Master'!$A:$P,13,FALSE)</f>
        <v>1817.6207563600001</v>
      </c>
      <c r="AG993" s="49">
        <f>IF(F993&gt;0,VLOOKUP($A993,'[3]Calculated Master'!$A:$P,14,FALSE),"")</f>
        <v>45440.70824449545</v>
      </c>
      <c r="AH993" s="49" t="str">
        <f>IF(I993&gt;0,VLOOKUP($A993,'[3]Calculated Master'!$A:$P,15,FALSE),"")</f>
        <v/>
      </c>
      <c r="AI993" s="47" t="str">
        <f>VLOOKUP($A993,'[3]Master From ECAP'!$A:$AJ,35,FALSE)</f>
        <v>709MIL</v>
      </c>
      <c r="AJ993" s="47" t="str">
        <f>VLOOKUP($A993,'[3]Master From ECAP'!$A:$AJ,36,FALSE)</f>
        <v>Parking Lots and Garages</v>
      </c>
    </row>
    <row r="994" spans="1:36" ht="15">
      <c r="A994" s="46" t="s">
        <v>1037</v>
      </c>
      <c r="B994" s="47" t="str">
        <f>VLOOKUP(VLOOKUP(A994,'[3]Calculated Master'!A:Z,2,FALSE),'[3]Conversion Factors'!A:C,2,FALSE)</f>
        <v>Parking garages</v>
      </c>
      <c r="C994" s="47" t="str">
        <f>VLOOKUP($A994,'[3]Master From ECAP'!$A:$AJ,3,FALSE)</f>
        <v>72 Clinton St</v>
      </c>
      <c r="D994" s="47" t="str">
        <f>VLOOKUP($A994,'[3]Master From ECAP'!$A:$AJ,4,FALSE)</f>
        <v>Toronto</v>
      </c>
      <c r="E994" s="47" t="str">
        <f>VLOOKUP($A994,'[3]Master From ECAP'!$A:$AJ,5,FALSE)</f>
        <v>M6G 2Y3</v>
      </c>
      <c r="F994" s="47">
        <f>VLOOKUP($A994,'[3]Master From ECAP'!$A:$AJ,6,FALSE)</f>
        <v>79</v>
      </c>
      <c r="G994" s="47" t="s">
        <v>53</v>
      </c>
      <c r="H994" s="47">
        <f>VLOOKUP($A994,'[3]Master From ECAP'!$A:$AJ,8,FALSE)</f>
        <v>168</v>
      </c>
      <c r="I994" s="47">
        <f>VLOOKUP($A994,'[3]Master From ECAP'!$A:$AJ,9,FALSE)</f>
        <v>0</v>
      </c>
      <c r="J994" s="47">
        <f>VLOOKUP($A994,'[3]Master From ECAP'!$A:$AJ,10,FALSE)</f>
        <v>216369.75738899998</v>
      </c>
      <c r="K994" s="47" t="str">
        <f>VLOOKUP($A994,'[3]Master From ECAP'!$A:$AJ,11,FALSE)</f>
        <v>kWh</v>
      </c>
      <c r="L994" s="47">
        <f>VLOOKUP($A994,'[3]Master From ECAP'!$A:$AJ,12,FALSE)</f>
        <v>0</v>
      </c>
      <c r="M994" s="47" t="s">
        <v>46</v>
      </c>
      <c r="AF994" s="48">
        <f>VLOOKUP($A994,'[3]Calculated Master'!$A:$P,13,FALSE)</f>
        <v>8654.7902955599984</v>
      </c>
      <c r="AG994" s="49">
        <f>IF(F994&gt;0,VLOOKUP($A994,'[3]Calculated Master'!$A:$P,14,FALSE),"")</f>
        <v>2738.8691003753893</v>
      </c>
      <c r="AH994" s="49" t="str">
        <f>IF(I994&gt;0,VLOOKUP($A994,'[3]Calculated Master'!$A:$P,15,FALSE),"")</f>
        <v/>
      </c>
      <c r="AI994" s="47" t="str">
        <f>VLOOKUP($A994,'[3]Master From ECAP'!$A:$AJ,35,FALSE)</f>
        <v>72CLIN</v>
      </c>
      <c r="AJ994" s="47" t="str">
        <f>VLOOKUP($A994,'[3]Master From ECAP'!$A:$AJ,36,FALSE)</f>
        <v>Parking Lots and Garages</v>
      </c>
    </row>
    <row r="995" spans="1:36" ht="15">
      <c r="A995" s="46" t="s">
        <v>1038</v>
      </c>
      <c r="B995" s="47" t="str">
        <f>VLOOKUP(VLOOKUP(A995,'[3]Calculated Master'!A:Z,2,FALSE),'[3]Conversion Factors'!A:C,2,FALSE)</f>
        <v>Parking garages</v>
      </c>
      <c r="C995" s="47" t="str">
        <f>VLOOKUP($A995,'[3]Master From ECAP'!$A:$AJ,3,FALSE)</f>
        <v>720 Pape Ave</v>
      </c>
      <c r="D995" s="47" t="str">
        <f>VLOOKUP($A995,'[3]Master From ECAP'!$A:$AJ,4,FALSE)</f>
        <v>Toronto</v>
      </c>
      <c r="E995" s="47" t="str">
        <f>VLOOKUP($A995,'[3]Master From ECAP'!$A:$AJ,5,FALSE)</f>
        <v>M4K 3S7</v>
      </c>
      <c r="F995" s="47">
        <f>VLOOKUP($A995,'[3]Master From ECAP'!$A:$AJ,6,FALSE)</f>
        <v>85</v>
      </c>
      <c r="G995" s="47" t="s">
        <v>53</v>
      </c>
      <c r="H995" s="47">
        <f>VLOOKUP($A995,'[3]Master From ECAP'!$A:$AJ,8,FALSE)</f>
        <v>168</v>
      </c>
      <c r="I995" s="47">
        <f>VLOOKUP($A995,'[3]Master From ECAP'!$A:$AJ,9,FALSE)</f>
        <v>0</v>
      </c>
      <c r="J995" s="47">
        <f>VLOOKUP($A995,'[3]Master From ECAP'!$A:$AJ,10,FALSE)</f>
        <v>9665.8757160000005</v>
      </c>
      <c r="K995" s="47" t="str">
        <f>VLOOKUP($A995,'[3]Master From ECAP'!$A:$AJ,11,FALSE)</f>
        <v>kWh</v>
      </c>
      <c r="L995" s="47">
        <f>VLOOKUP($A995,'[3]Master From ECAP'!$A:$AJ,12,FALSE)</f>
        <v>0</v>
      </c>
      <c r="M995" s="47" t="s">
        <v>46</v>
      </c>
      <c r="AF995" s="48">
        <f>VLOOKUP($A995,'[3]Calculated Master'!$A:$P,13,FALSE)</f>
        <v>386.63502864000003</v>
      </c>
      <c r="AG995" s="49">
        <f>IF(F995&gt;0,VLOOKUP($A995,'[3]Calculated Master'!$A:$P,14,FALSE),"")</f>
        <v>113.7166587115547</v>
      </c>
      <c r="AH995" s="49" t="str">
        <f>IF(I995&gt;0,VLOOKUP($A995,'[3]Calculated Master'!$A:$P,15,FALSE),"")</f>
        <v/>
      </c>
      <c r="AI995" s="47" t="str">
        <f>VLOOKUP($A995,'[3]Master From ECAP'!$A:$AJ,35,FALSE)</f>
        <v>720PAP</v>
      </c>
      <c r="AJ995" s="47" t="str">
        <f>VLOOKUP($A995,'[3]Master From ECAP'!$A:$AJ,36,FALSE)</f>
        <v>Parking Lots and Garages</v>
      </c>
    </row>
    <row r="996" spans="1:36" ht="15">
      <c r="A996" s="46" t="s">
        <v>1039</v>
      </c>
      <c r="B996" s="47" t="str">
        <f>VLOOKUP(VLOOKUP(A996,'[3]Calculated Master'!A:Z,2,FALSE),'[3]Conversion Factors'!A:C,2,FALSE)</f>
        <v>Parking garages</v>
      </c>
      <c r="C996" s="47" t="str">
        <f>VLOOKUP($A996,'[3]Master From ECAP'!$A:$AJ,3,FALSE)</f>
        <v>737 Rhodes Ave</v>
      </c>
      <c r="D996" s="47" t="str">
        <f>VLOOKUP($A996,'[3]Master From ECAP'!$A:$AJ,4,FALSE)</f>
        <v>Toronto</v>
      </c>
      <c r="E996" s="47" t="str">
        <f>VLOOKUP($A996,'[3]Master From ECAP'!$A:$AJ,5,FALSE)</f>
        <v>M4J 4X6</v>
      </c>
      <c r="F996" s="47">
        <f>VLOOKUP($A996,'[3]Master From ECAP'!$A:$AJ,6,FALSE)</f>
        <v>24</v>
      </c>
      <c r="G996" s="47" t="s">
        <v>53</v>
      </c>
      <c r="H996" s="47">
        <f>VLOOKUP($A996,'[3]Master From ECAP'!$A:$AJ,8,FALSE)</f>
        <v>168</v>
      </c>
      <c r="I996" s="47">
        <f>VLOOKUP($A996,'[3]Master From ECAP'!$A:$AJ,9,FALSE)</f>
        <v>0</v>
      </c>
      <c r="J996" s="47">
        <f>VLOOKUP($A996,'[3]Master From ECAP'!$A:$AJ,10,FALSE)</f>
        <v>2012.424714</v>
      </c>
      <c r="K996" s="47" t="str">
        <f>VLOOKUP($A996,'[3]Master From ECAP'!$A:$AJ,11,FALSE)</f>
        <v>kWh</v>
      </c>
      <c r="L996" s="47">
        <f>VLOOKUP($A996,'[3]Master From ECAP'!$A:$AJ,12,FALSE)</f>
        <v>0</v>
      </c>
      <c r="M996" s="47" t="s">
        <v>46</v>
      </c>
      <c r="AF996" s="48">
        <f>VLOOKUP($A996,'[3]Calculated Master'!$A:$P,13,FALSE)</f>
        <v>80.496988560000005</v>
      </c>
      <c r="AG996" s="49">
        <f>IF(F996&gt;0,VLOOKUP($A996,'[3]Calculated Master'!$A:$P,14,FALSE),"")</f>
        <v>83.851379129290621</v>
      </c>
      <c r="AH996" s="49" t="str">
        <f>IF(I996&gt;0,VLOOKUP($A996,'[3]Calculated Master'!$A:$P,15,FALSE),"")</f>
        <v/>
      </c>
      <c r="AI996" s="47" t="str">
        <f>VLOOKUP($A996,'[3]Master From ECAP'!$A:$AJ,35,FALSE)</f>
        <v>737RHO</v>
      </c>
      <c r="AJ996" s="47" t="str">
        <f>VLOOKUP($A996,'[3]Master From ECAP'!$A:$AJ,36,FALSE)</f>
        <v>Parking Lots and Garages</v>
      </c>
    </row>
    <row r="997" spans="1:36" ht="15">
      <c r="A997" s="46" t="s">
        <v>1040</v>
      </c>
      <c r="B997" s="47" t="str">
        <f>VLOOKUP(VLOOKUP(A997,'[3]Calculated Master'!A:Z,2,FALSE),'[3]Conversion Factors'!A:C,2,FALSE)</f>
        <v>Parking garages</v>
      </c>
      <c r="C997" s="47" t="str">
        <f>VLOOKUP($A997,'[3]Master From ECAP'!$A:$AJ,3,FALSE)</f>
        <v>77 Gough Ave</v>
      </c>
      <c r="D997" s="47" t="str">
        <f>VLOOKUP($A997,'[3]Master From ECAP'!$A:$AJ,4,FALSE)</f>
        <v>Toronto</v>
      </c>
      <c r="E997" s="47" t="str">
        <f>VLOOKUP($A997,'[3]Master From ECAP'!$A:$AJ,5,FALSE)</f>
        <v>M4K 3N9</v>
      </c>
      <c r="F997" s="47">
        <f>VLOOKUP($A997,'[3]Master From ECAP'!$A:$AJ,6,FALSE)</f>
        <v>17</v>
      </c>
      <c r="G997" s="47" t="s">
        <v>53</v>
      </c>
      <c r="H997" s="47">
        <f>VLOOKUP($A997,'[3]Master From ECAP'!$A:$AJ,8,FALSE)</f>
        <v>168</v>
      </c>
      <c r="I997" s="47">
        <f>VLOOKUP($A997,'[3]Master From ECAP'!$A:$AJ,9,FALSE)</f>
        <v>0</v>
      </c>
      <c r="J997" s="47">
        <f>VLOOKUP($A997,'[3]Master From ECAP'!$A:$AJ,10,FALSE)</f>
        <v>1700.5508830000001</v>
      </c>
      <c r="K997" s="47" t="str">
        <f>VLOOKUP($A997,'[3]Master From ECAP'!$A:$AJ,11,FALSE)</f>
        <v>kWh</v>
      </c>
      <c r="L997" s="47">
        <f>VLOOKUP($A997,'[3]Master From ECAP'!$A:$AJ,12,FALSE)</f>
        <v>0</v>
      </c>
      <c r="M997" s="47" t="s">
        <v>46</v>
      </c>
      <c r="AF997" s="48">
        <f>VLOOKUP($A997,'[3]Calculated Master'!$A:$P,13,FALSE)</f>
        <v>68.022035320000001</v>
      </c>
      <c r="AG997" s="49">
        <f>IF(F997&gt;0,VLOOKUP($A997,'[3]Calculated Master'!$A:$P,14,FALSE),"")</f>
        <v>100.03282168403996</v>
      </c>
      <c r="AH997" s="49" t="str">
        <f>IF(I997&gt;0,VLOOKUP($A997,'[3]Calculated Master'!$A:$P,15,FALSE),"")</f>
        <v/>
      </c>
      <c r="AI997" s="47" t="str">
        <f>VLOOKUP($A997,'[3]Master From ECAP'!$A:$AJ,35,FALSE)</f>
        <v>77GA</v>
      </c>
      <c r="AJ997" s="47" t="str">
        <f>VLOOKUP($A997,'[3]Master From ECAP'!$A:$AJ,36,FALSE)</f>
        <v>Parking Lots and Garages</v>
      </c>
    </row>
    <row r="998" spans="1:36" ht="15">
      <c r="A998" s="46" t="s">
        <v>1041</v>
      </c>
      <c r="B998" s="47" t="str">
        <f>VLOOKUP(VLOOKUP(A998,'[3]Calculated Master'!A:Z,2,FALSE),'[3]Conversion Factors'!A:C,2,FALSE)</f>
        <v>Parking garages</v>
      </c>
      <c r="C998" s="47" t="str">
        <f>VLOOKUP($A998,'[3]Master From ECAP'!$A:$AJ,3,FALSE)</f>
        <v>789 St. Clair Ave W</v>
      </c>
      <c r="D998" s="47" t="str">
        <f>VLOOKUP($A998,'[3]Master From ECAP'!$A:$AJ,4,FALSE)</f>
        <v>Toronto</v>
      </c>
      <c r="E998" s="47" t="str">
        <f>VLOOKUP($A998,'[3]Master From ECAP'!$A:$AJ,5,FALSE)</f>
        <v>M6C 1B7</v>
      </c>
      <c r="F998" s="47">
        <f>VLOOKUP($A998,'[3]Master From ECAP'!$A:$AJ,6,FALSE)</f>
        <v>18</v>
      </c>
      <c r="G998" s="47" t="s">
        <v>53</v>
      </c>
      <c r="H998" s="47">
        <f>VLOOKUP($A998,'[3]Master From ECAP'!$A:$AJ,8,FALSE)</f>
        <v>168</v>
      </c>
      <c r="I998" s="47">
        <f>VLOOKUP($A998,'[3]Master From ECAP'!$A:$AJ,9,FALSE)</f>
        <v>0</v>
      </c>
      <c r="J998" s="47">
        <f>VLOOKUP($A998,'[3]Master From ECAP'!$A:$AJ,10,FALSE)</f>
        <v>4059.7172930000002</v>
      </c>
      <c r="K998" s="47" t="str">
        <f>VLOOKUP($A998,'[3]Master From ECAP'!$A:$AJ,11,FALSE)</f>
        <v>kWh</v>
      </c>
      <c r="L998" s="47">
        <f>VLOOKUP($A998,'[3]Master From ECAP'!$A:$AJ,12,FALSE)</f>
        <v>0</v>
      </c>
      <c r="M998" s="47" t="s">
        <v>46</v>
      </c>
      <c r="AF998" s="48">
        <f>VLOOKUP($A998,'[3]Calculated Master'!$A:$P,13,FALSE)</f>
        <v>162.38869172</v>
      </c>
      <c r="AG998" s="49">
        <f>IF(F998&gt;0,VLOOKUP($A998,'[3]Calculated Master'!$A:$P,14,FALSE),"")</f>
        <v>225.5407893604845</v>
      </c>
      <c r="AH998" s="49" t="str">
        <f>IF(I998&gt;0,VLOOKUP($A998,'[3]Calculated Master'!$A:$P,15,FALSE),"")</f>
        <v/>
      </c>
      <c r="AI998" s="47" t="str">
        <f>VLOOKUP($A998,'[3]Master From ECAP'!$A:$AJ,35,FALSE)</f>
        <v>789STC</v>
      </c>
      <c r="AJ998" s="47" t="str">
        <f>VLOOKUP($A998,'[3]Master From ECAP'!$A:$AJ,36,FALSE)</f>
        <v>Parking Lots and Garages</v>
      </c>
    </row>
    <row r="999" spans="1:36" ht="15">
      <c r="A999" s="46" t="s">
        <v>1042</v>
      </c>
      <c r="B999" s="47" t="str">
        <f>VLOOKUP(VLOOKUP(A999,'[3]Calculated Master'!A:Z,2,FALSE),'[3]Conversion Factors'!A:C,2,FALSE)</f>
        <v>Parking garages</v>
      </c>
      <c r="C999" s="47" t="str">
        <f>VLOOKUP($A999,'[3]Master From ECAP'!$A:$AJ,3,FALSE)</f>
        <v>8 Carling Ave</v>
      </c>
      <c r="D999" s="47" t="str">
        <f>VLOOKUP($A999,'[3]Master From ECAP'!$A:$AJ,4,FALSE)</f>
        <v>Toronto</v>
      </c>
      <c r="E999" s="47" t="str">
        <f>VLOOKUP($A999,'[3]Master From ECAP'!$A:$AJ,5,FALSE)</f>
        <v>M6G 1M2</v>
      </c>
      <c r="F999" s="47">
        <f>VLOOKUP($A999,'[3]Master From ECAP'!$A:$AJ,6,FALSE)</f>
        <v>45</v>
      </c>
      <c r="G999" s="47" t="s">
        <v>53</v>
      </c>
      <c r="H999" s="47">
        <f>VLOOKUP($A999,'[3]Master From ECAP'!$A:$AJ,8,FALSE)</f>
        <v>168</v>
      </c>
      <c r="I999" s="47">
        <f>VLOOKUP($A999,'[3]Master From ECAP'!$A:$AJ,9,FALSE)</f>
        <v>0</v>
      </c>
      <c r="J999" s="47">
        <f>VLOOKUP($A999,'[3]Master From ECAP'!$A:$AJ,10,FALSE)</f>
        <v>8512.0849760000001</v>
      </c>
      <c r="K999" s="47" t="str">
        <f>VLOOKUP($A999,'[3]Master From ECAP'!$A:$AJ,11,FALSE)</f>
        <v>kWh</v>
      </c>
      <c r="L999" s="47">
        <f>VLOOKUP($A999,'[3]Master From ECAP'!$A:$AJ,12,FALSE)</f>
        <v>0</v>
      </c>
      <c r="M999" s="47" t="s">
        <v>46</v>
      </c>
      <c r="AF999" s="48">
        <f>VLOOKUP($A999,'[3]Calculated Master'!$A:$P,13,FALSE)</f>
        <v>340.48339903999999</v>
      </c>
      <c r="AG999" s="49">
        <f>IF(F999&gt;0,VLOOKUP($A999,'[3]Calculated Master'!$A:$P,14,FALSE),"")</f>
        <v>189.15823206712739</v>
      </c>
      <c r="AH999" s="49" t="str">
        <f>IF(I999&gt;0,VLOOKUP($A999,'[3]Calculated Master'!$A:$P,15,FALSE),"")</f>
        <v/>
      </c>
      <c r="AI999" s="47" t="str">
        <f>VLOOKUP($A999,'[3]Master From ECAP'!$A:$AJ,35,FALSE)</f>
        <v>8CARLI</v>
      </c>
      <c r="AJ999" s="47" t="str">
        <f>VLOOKUP($A999,'[3]Master From ECAP'!$A:$AJ,36,FALSE)</f>
        <v>Parking Lots and Garages</v>
      </c>
    </row>
    <row r="1000" spans="1:36" ht="15">
      <c r="A1000" s="46" t="s">
        <v>1043</v>
      </c>
      <c r="B1000" s="47" t="str">
        <f>VLOOKUP(VLOOKUP(A1000,'[3]Calculated Master'!A:Z,2,FALSE),'[3]Conversion Factors'!A:C,2,FALSE)</f>
        <v>Parking garages</v>
      </c>
      <c r="C1000" s="47" t="str">
        <f>VLOOKUP($A1000,'[3]Master From ECAP'!$A:$AJ,3,FALSE)</f>
        <v>800 Fleet St</v>
      </c>
      <c r="D1000" s="47" t="str">
        <f>VLOOKUP($A1000,'[3]Master From ECAP'!$A:$AJ,4,FALSE)</f>
        <v>Toronto</v>
      </c>
      <c r="E1000" s="47" t="str">
        <f>VLOOKUP($A1000,'[3]Master From ECAP'!$A:$AJ,5,FALSE)</f>
        <v>M5V 1A9</v>
      </c>
      <c r="F1000" s="47">
        <f>VLOOKUP($A1000,'[3]Master From ECAP'!$A:$AJ,6,FALSE)</f>
        <v>132</v>
      </c>
      <c r="G1000" s="47" t="s">
        <v>53</v>
      </c>
      <c r="H1000" s="47">
        <f>VLOOKUP($A1000,'[3]Master From ECAP'!$A:$AJ,8,FALSE)</f>
        <v>168</v>
      </c>
      <c r="I1000" s="47">
        <f>VLOOKUP($A1000,'[3]Master From ECAP'!$A:$AJ,9,FALSE)</f>
        <v>0</v>
      </c>
      <c r="J1000" s="47">
        <f>VLOOKUP($A1000,'[3]Master From ECAP'!$A:$AJ,10,FALSE)</f>
        <v>14928.810711</v>
      </c>
      <c r="K1000" s="47" t="str">
        <f>VLOOKUP($A1000,'[3]Master From ECAP'!$A:$AJ,11,FALSE)</f>
        <v>kWh</v>
      </c>
      <c r="L1000" s="47">
        <f>VLOOKUP($A1000,'[3]Master From ECAP'!$A:$AJ,12,FALSE)</f>
        <v>0</v>
      </c>
      <c r="M1000" s="47" t="s">
        <v>46</v>
      </c>
      <c r="AF1000" s="48">
        <f>VLOOKUP($A1000,'[3]Calculated Master'!$A:$P,13,FALSE)</f>
        <v>597.15242843999999</v>
      </c>
      <c r="AG1000" s="49">
        <f>IF(F1000&gt;0,VLOOKUP($A1000,'[3]Calculated Master'!$A:$P,14,FALSE),"")</f>
        <v>113.09752207862093</v>
      </c>
      <c r="AH1000" s="49" t="str">
        <f>IF(I1000&gt;0,VLOOKUP($A1000,'[3]Calculated Master'!$A:$P,15,FALSE),"")</f>
        <v/>
      </c>
      <c r="AI1000" s="47" t="str">
        <f>VLOOKUP($A1000,'[3]Master From ECAP'!$A:$AJ,35,FALSE)</f>
        <v>800FLEET</v>
      </c>
      <c r="AJ1000" s="47" t="str">
        <f>VLOOKUP($A1000,'[3]Master From ECAP'!$A:$AJ,36,FALSE)</f>
        <v>Parking Lots and Garages</v>
      </c>
    </row>
    <row r="1001" spans="1:36" ht="15">
      <c r="A1001" s="46" t="s">
        <v>1044</v>
      </c>
      <c r="B1001" s="47" t="str">
        <f>VLOOKUP(VLOOKUP(A1001,'[3]Calculated Master'!A:Z,2,FALSE),'[3]Conversion Factors'!A:C,2,FALSE)</f>
        <v>Parking garages</v>
      </c>
      <c r="C1001" s="47" t="str">
        <f>VLOOKUP($A1001,'[3]Master From ECAP'!$A:$AJ,3,FALSE)</f>
        <v>803 Richmond St W</v>
      </c>
      <c r="D1001" s="47" t="str">
        <f>VLOOKUP($A1001,'[3]Master From ECAP'!$A:$AJ,4,FALSE)</f>
        <v>Toronto</v>
      </c>
      <c r="E1001" s="47" t="str">
        <f>VLOOKUP($A1001,'[3]Master From ECAP'!$A:$AJ,5,FALSE)</f>
        <v>M6J 3N5</v>
      </c>
      <c r="F1001" s="47">
        <f>VLOOKUP($A1001,'[3]Master From ECAP'!$A:$AJ,6,FALSE)</f>
        <v>49</v>
      </c>
      <c r="G1001" s="47" t="s">
        <v>53</v>
      </c>
      <c r="H1001" s="47">
        <f>VLOOKUP($A1001,'[3]Master From ECAP'!$A:$AJ,8,FALSE)</f>
        <v>168</v>
      </c>
      <c r="I1001" s="47">
        <f>VLOOKUP($A1001,'[3]Master From ECAP'!$A:$AJ,9,FALSE)</f>
        <v>0</v>
      </c>
      <c r="J1001" s="47">
        <f>VLOOKUP($A1001,'[3]Master From ECAP'!$A:$AJ,10,FALSE)</f>
        <v>3782.1526140000001</v>
      </c>
      <c r="K1001" s="47" t="str">
        <f>VLOOKUP($A1001,'[3]Master From ECAP'!$A:$AJ,11,FALSE)</f>
        <v>kWh</v>
      </c>
      <c r="L1001" s="47">
        <f>VLOOKUP($A1001,'[3]Master From ECAP'!$A:$AJ,12,FALSE)</f>
        <v>0</v>
      </c>
      <c r="M1001" s="47" t="s">
        <v>46</v>
      </c>
      <c r="AF1001" s="48">
        <f>VLOOKUP($A1001,'[3]Calculated Master'!$A:$P,13,FALSE)</f>
        <v>151.28610456000001</v>
      </c>
      <c r="AG1001" s="49">
        <f>IF(F1001&gt;0,VLOOKUP($A1001,'[3]Calculated Master'!$A:$P,14,FALSE),"")</f>
        <v>77.187109652433165</v>
      </c>
      <c r="AH1001" s="49" t="str">
        <f>IF(I1001&gt;0,VLOOKUP($A1001,'[3]Calculated Master'!$A:$P,15,FALSE),"")</f>
        <v/>
      </c>
      <c r="AI1001" s="47" t="str">
        <f>VLOOKUP($A1001,'[3]Master From ECAP'!$A:$AJ,35,FALSE)</f>
        <v>803RIC</v>
      </c>
      <c r="AJ1001" s="47" t="str">
        <f>VLOOKUP($A1001,'[3]Master From ECAP'!$A:$AJ,36,FALSE)</f>
        <v>Parking Lots and Garages</v>
      </c>
    </row>
    <row r="1002" spans="1:36" ht="15">
      <c r="A1002" s="46" t="s">
        <v>1045</v>
      </c>
      <c r="B1002" s="47" t="str">
        <f>VLOOKUP(VLOOKUP(A1002,'[3]Calculated Master'!A:Z,2,FALSE),'[3]Conversion Factors'!A:C,2,FALSE)</f>
        <v>Parking garages</v>
      </c>
      <c r="C1002" s="47" t="str">
        <f>VLOOKUP($A1002,'[3]Master From ECAP'!$A:$AJ,3,FALSE)</f>
        <v>804 Carlaw Ave</v>
      </c>
      <c r="D1002" s="47" t="str">
        <f>VLOOKUP($A1002,'[3]Master From ECAP'!$A:$AJ,4,FALSE)</f>
        <v>Toronto</v>
      </c>
      <c r="E1002" s="47" t="str">
        <f>VLOOKUP($A1002,'[3]Master From ECAP'!$A:$AJ,5,FALSE)</f>
        <v>M4K 1P7</v>
      </c>
      <c r="F1002" s="47">
        <f>VLOOKUP($A1002,'[3]Master From ECAP'!$A:$AJ,6,FALSE)</f>
        <v>47</v>
      </c>
      <c r="G1002" s="47" t="s">
        <v>53</v>
      </c>
      <c r="H1002" s="47">
        <f>VLOOKUP($A1002,'[3]Master From ECAP'!$A:$AJ,8,FALSE)</f>
        <v>168</v>
      </c>
      <c r="I1002" s="47">
        <f>VLOOKUP($A1002,'[3]Master From ECAP'!$A:$AJ,9,FALSE)</f>
        <v>0</v>
      </c>
      <c r="J1002" s="47">
        <f>VLOOKUP($A1002,'[3]Master From ECAP'!$A:$AJ,10,FALSE)</f>
        <v>2571.106327</v>
      </c>
      <c r="K1002" s="47" t="str">
        <f>VLOOKUP($A1002,'[3]Master From ECAP'!$A:$AJ,11,FALSE)</f>
        <v>kWh</v>
      </c>
      <c r="L1002" s="47">
        <f>VLOOKUP($A1002,'[3]Master From ECAP'!$A:$AJ,12,FALSE)</f>
        <v>0</v>
      </c>
      <c r="M1002" s="47" t="s">
        <v>46</v>
      </c>
      <c r="AF1002" s="48">
        <f>VLOOKUP($A1002,'[3]Calculated Master'!$A:$P,13,FALSE)</f>
        <v>102.84425308</v>
      </c>
      <c r="AG1002" s="49">
        <f>IF(F1002&gt;0,VLOOKUP($A1002,'[3]Calculated Master'!$A:$P,14,FALSE),"")</f>
        <v>54.704617871128271</v>
      </c>
      <c r="AH1002" s="49" t="str">
        <f>IF(I1002&gt;0,VLOOKUP($A1002,'[3]Calculated Master'!$A:$P,15,FALSE),"")</f>
        <v/>
      </c>
      <c r="AI1002" s="47" t="str">
        <f>VLOOKUP($A1002,'[3]Master From ECAP'!$A:$AJ,35,FALSE)</f>
        <v>804CAR</v>
      </c>
      <c r="AJ1002" s="47" t="str">
        <f>VLOOKUP($A1002,'[3]Master From ECAP'!$A:$AJ,36,FALSE)</f>
        <v>Parking Lots and Garages</v>
      </c>
    </row>
    <row r="1003" spans="1:36" ht="15">
      <c r="A1003" s="46" t="s">
        <v>1046</v>
      </c>
      <c r="B1003" s="47" t="str">
        <f>VLOOKUP(VLOOKUP(A1003,'[3]Calculated Master'!A:Z,2,FALSE),'[3]Conversion Factors'!A:C,2,FALSE)</f>
        <v>Parking garages</v>
      </c>
      <c r="C1003" s="47" t="str">
        <f>VLOOKUP($A1003,'[3]Master From ECAP'!$A:$AJ,3,FALSE)</f>
        <v>81 Lee Ave</v>
      </c>
      <c r="D1003" s="47" t="str">
        <f>VLOOKUP($A1003,'[3]Master From ECAP'!$A:$AJ,4,FALSE)</f>
        <v>Toronto</v>
      </c>
      <c r="E1003" s="47" t="str">
        <f>VLOOKUP($A1003,'[3]Master From ECAP'!$A:$AJ,5,FALSE)</f>
        <v>M4E 1E5</v>
      </c>
      <c r="F1003" s="47">
        <f>VLOOKUP($A1003,'[3]Master From ECAP'!$A:$AJ,6,FALSE)</f>
        <v>68</v>
      </c>
      <c r="G1003" s="47" t="s">
        <v>53</v>
      </c>
      <c r="H1003" s="47">
        <f>VLOOKUP($A1003,'[3]Master From ECAP'!$A:$AJ,8,FALSE)</f>
        <v>168</v>
      </c>
      <c r="I1003" s="47">
        <f>VLOOKUP($A1003,'[3]Master From ECAP'!$A:$AJ,9,FALSE)</f>
        <v>0</v>
      </c>
      <c r="J1003" s="47">
        <f>VLOOKUP($A1003,'[3]Master From ECAP'!$A:$AJ,10,FALSE)</f>
        <v>6112.6064699999997</v>
      </c>
      <c r="K1003" s="47" t="str">
        <f>VLOOKUP($A1003,'[3]Master From ECAP'!$A:$AJ,11,FALSE)</f>
        <v>kWh</v>
      </c>
      <c r="L1003" s="47">
        <f>VLOOKUP($A1003,'[3]Master From ECAP'!$A:$AJ,12,FALSE)</f>
        <v>0</v>
      </c>
      <c r="M1003" s="47" t="s">
        <v>46</v>
      </c>
      <c r="AF1003" s="48">
        <f>VLOOKUP($A1003,'[3]Calculated Master'!$A:$P,13,FALSE)</f>
        <v>244.5042588</v>
      </c>
      <c r="AG1003" s="49">
        <f>IF(F1003&gt;0,VLOOKUP($A1003,'[3]Calculated Master'!$A:$P,14,FALSE),"")</f>
        <v>89.891646164612126</v>
      </c>
      <c r="AH1003" s="49" t="str">
        <f>IF(I1003&gt;0,VLOOKUP($A1003,'[3]Calculated Master'!$A:$P,15,FALSE),"")</f>
        <v/>
      </c>
      <c r="AI1003" s="47" t="str">
        <f>VLOOKUP($A1003,'[3]Master From ECAP'!$A:$AJ,35,FALSE)</f>
        <v>81LEE</v>
      </c>
      <c r="AJ1003" s="47" t="str">
        <f>VLOOKUP($A1003,'[3]Master From ECAP'!$A:$AJ,36,FALSE)</f>
        <v>Parking Lots and Garages</v>
      </c>
    </row>
    <row r="1004" spans="1:36" ht="15">
      <c r="A1004" s="46" t="s">
        <v>1047</v>
      </c>
      <c r="B1004" s="47" t="str">
        <f>VLOOKUP(VLOOKUP(A1004,'[3]Calculated Master'!A:Z,2,FALSE),'[3]Conversion Factors'!A:C,2,FALSE)</f>
        <v>Parking garages</v>
      </c>
      <c r="C1004" s="47" t="str">
        <f>VLOOKUP($A1004,'[3]Master From ECAP'!$A:$AJ,3,FALSE)</f>
        <v>85 Bay St</v>
      </c>
      <c r="D1004" s="47" t="str">
        <f>VLOOKUP($A1004,'[3]Master From ECAP'!$A:$AJ,4,FALSE)</f>
        <v>Toronto</v>
      </c>
      <c r="E1004" s="47" t="str">
        <f>VLOOKUP($A1004,'[3]Master From ECAP'!$A:$AJ,5,FALSE)</f>
        <v>M5J 1J5</v>
      </c>
      <c r="F1004" s="47">
        <f>VLOOKUP($A1004,'[3]Master From ECAP'!$A:$AJ,6,FALSE)</f>
        <v>350</v>
      </c>
      <c r="G1004" s="47" t="s">
        <v>53</v>
      </c>
      <c r="H1004" s="47">
        <f>VLOOKUP($A1004,'[3]Master From ECAP'!$A:$AJ,8,FALSE)</f>
        <v>168</v>
      </c>
      <c r="I1004" s="47">
        <f>VLOOKUP($A1004,'[3]Master From ECAP'!$A:$AJ,9,FALSE)</f>
        <v>0</v>
      </c>
      <c r="J1004" s="47">
        <f>VLOOKUP($A1004,'[3]Master From ECAP'!$A:$AJ,10,FALSE)</f>
        <v>29711.3128</v>
      </c>
      <c r="K1004" s="47" t="str">
        <f>VLOOKUP($A1004,'[3]Master From ECAP'!$A:$AJ,11,FALSE)</f>
        <v>kWh</v>
      </c>
      <c r="L1004" s="47">
        <f>VLOOKUP($A1004,'[3]Master From ECAP'!$A:$AJ,12,FALSE)</f>
        <v>0</v>
      </c>
      <c r="M1004" s="47" t="s">
        <v>46</v>
      </c>
      <c r="AF1004" s="48">
        <f>VLOOKUP($A1004,'[3]Calculated Master'!$A:$P,13,FALSE)</f>
        <v>1188.4525120000001</v>
      </c>
      <c r="AG1004" s="49">
        <f>IF(F1004&gt;0,VLOOKUP($A1004,'[3]Calculated Master'!$A:$P,14,FALSE),"")</f>
        <v>84.889818848961909</v>
      </c>
      <c r="AH1004" s="49" t="str">
        <f>IF(I1004&gt;0,VLOOKUP($A1004,'[3]Calculated Master'!$A:$P,15,FALSE),"")</f>
        <v/>
      </c>
      <c r="AI1004" s="47" t="str">
        <f>VLOOKUP($A1004,'[3]Master From ECAP'!$A:$AJ,35,FALSE)</f>
        <v>85BAY</v>
      </c>
      <c r="AJ1004" s="47" t="str">
        <f>VLOOKUP($A1004,'[3]Master From ECAP'!$A:$AJ,36,FALSE)</f>
        <v>Parking Lots and Garages</v>
      </c>
    </row>
    <row r="1005" spans="1:36" ht="15">
      <c r="A1005" s="46" t="s">
        <v>1048</v>
      </c>
      <c r="B1005" s="47" t="str">
        <f>VLOOKUP(VLOOKUP(A1005,'[3]Calculated Master'!A:Z,2,FALSE),'[3]Conversion Factors'!A:C,2,FALSE)</f>
        <v>Parking garages</v>
      </c>
      <c r="C1005" s="47" t="str">
        <f>VLOOKUP($A1005,'[3]Master From ECAP'!$A:$AJ,3,FALSE)</f>
        <v>87 Richmond St E</v>
      </c>
      <c r="D1005" s="47" t="str">
        <f>VLOOKUP($A1005,'[3]Master From ECAP'!$A:$AJ,4,FALSE)</f>
        <v>Toronto</v>
      </c>
      <c r="E1005" s="47" t="str">
        <f>VLOOKUP($A1005,'[3]Master From ECAP'!$A:$AJ,5,FALSE)</f>
        <v>M5C 1N9</v>
      </c>
      <c r="F1005" s="47">
        <f>VLOOKUP($A1005,'[3]Master From ECAP'!$A:$AJ,6,FALSE)</f>
        <v>20</v>
      </c>
      <c r="G1005" s="47" t="s">
        <v>53</v>
      </c>
      <c r="H1005" s="47">
        <f>VLOOKUP($A1005,'[3]Master From ECAP'!$A:$AJ,8,FALSE)</f>
        <v>168</v>
      </c>
      <c r="I1005" s="47">
        <f>VLOOKUP($A1005,'[3]Master From ECAP'!$A:$AJ,9,FALSE)</f>
        <v>0</v>
      </c>
      <c r="J1005" s="47">
        <f>VLOOKUP($A1005,'[3]Master From ECAP'!$A:$AJ,10,FALSE)</f>
        <v>5884.5399990000005</v>
      </c>
      <c r="K1005" s="47" t="str">
        <f>VLOOKUP($A1005,'[3]Master From ECAP'!$A:$AJ,11,FALSE)</f>
        <v>kWh</v>
      </c>
      <c r="L1005" s="47">
        <f>VLOOKUP($A1005,'[3]Master From ECAP'!$A:$AJ,12,FALSE)</f>
        <v>0</v>
      </c>
      <c r="M1005" s="47" t="s">
        <v>46</v>
      </c>
      <c r="AF1005" s="48">
        <f>VLOOKUP($A1005,'[3]Calculated Master'!$A:$P,13,FALSE)</f>
        <v>235.38159996000002</v>
      </c>
      <c r="AG1005" s="49">
        <f>IF(F1005&gt;0,VLOOKUP($A1005,'[3]Calculated Master'!$A:$P,14,FALSE),"")</f>
        <v>294.22822589583313</v>
      </c>
      <c r="AH1005" s="49" t="str">
        <f>IF(I1005&gt;0,VLOOKUP($A1005,'[3]Calculated Master'!$A:$P,15,FALSE),"")</f>
        <v/>
      </c>
      <c r="AI1005" s="47" t="str">
        <f>VLOOKUP($A1005,'[3]Master From ECAP'!$A:$AJ,35,FALSE)</f>
        <v>87RICH</v>
      </c>
      <c r="AJ1005" s="47" t="str">
        <f>VLOOKUP($A1005,'[3]Master From ECAP'!$A:$AJ,36,FALSE)</f>
        <v>Parking Lots and Garages</v>
      </c>
    </row>
    <row r="1006" spans="1:36" ht="15">
      <c r="A1006" s="46" t="s">
        <v>1049</v>
      </c>
      <c r="B1006" s="47" t="str">
        <f>VLOOKUP(VLOOKUP(A1006,'[3]Calculated Master'!A:Z,2,FALSE),'[3]Conversion Factors'!A:C,2,FALSE)</f>
        <v>Parking garages</v>
      </c>
      <c r="C1006" s="47" t="str">
        <f>VLOOKUP($A1006,'[3]Master From ECAP'!$A:$AJ,3,FALSE)</f>
        <v>9 Bonar Pl</v>
      </c>
      <c r="D1006" s="47" t="str">
        <f>VLOOKUP($A1006,'[3]Master From ECAP'!$A:$AJ,4,FALSE)</f>
        <v>Toronto</v>
      </c>
      <c r="E1006" s="47" t="str">
        <f>VLOOKUP($A1006,'[3]Master From ECAP'!$A:$AJ,5,FALSE)</f>
        <v>M6H 1E4</v>
      </c>
      <c r="F1006" s="47">
        <f>VLOOKUP($A1006,'[3]Master From ECAP'!$A:$AJ,6,FALSE)</f>
        <v>34</v>
      </c>
      <c r="G1006" s="47" t="s">
        <v>53</v>
      </c>
      <c r="H1006" s="47">
        <f>VLOOKUP($A1006,'[3]Master From ECAP'!$A:$AJ,8,FALSE)</f>
        <v>168</v>
      </c>
      <c r="I1006" s="47">
        <f>VLOOKUP($A1006,'[3]Master From ECAP'!$A:$AJ,9,FALSE)</f>
        <v>0</v>
      </c>
      <c r="J1006" s="47">
        <f>VLOOKUP($A1006,'[3]Master From ECAP'!$A:$AJ,10,FALSE)</f>
        <v>9471.4968590000008</v>
      </c>
      <c r="K1006" s="47" t="str">
        <f>VLOOKUP($A1006,'[3]Master From ECAP'!$A:$AJ,11,FALSE)</f>
        <v>kWh</v>
      </c>
      <c r="L1006" s="47">
        <f>VLOOKUP($A1006,'[3]Master From ECAP'!$A:$AJ,12,FALSE)</f>
        <v>0</v>
      </c>
      <c r="M1006" s="47" t="s">
        <v>46</v>
      </c>
      <c r="AF1006" s="48">
        <f>VLOOKUP($A1006,'[3]Calculated Master'!$A:$P,13,FALSE)</f>
        <v>378.85987436000005</v>
      </c>
      <c r="AG1006" s="49">
        <f>IF(F1006&gt;0,VLOOKUP($A1006,'[3]Calculated Master'!$A:$P,14,FALSE),"")</f>
        <v>278.57459775206604</v>
      </c>
      <c r="AH1006" s="49" t="str">
        <f>IF(I1006&gt;0,VLOOKUP($A1006,'[3]Calculated Master'!$A:$P,15,FALSE),"")</f>
        <v/>
      </c>
      <c r="AI1006" s="47" t="str">
        <f>VLOOKUP($A1006,'[3]Master From ECAP'!$A:$AJ,35,FALSE)</f>
        <v>9BON</v>
      </c>
      <c r="AJ1006" s="47" t="str">
        <f>VLOOKUP($A1006,'[3]Master From ECAP'!$A:$AJ,36,FALSE)</f>
        <v>Parking Lots and Garages</v>
      </c>
    </row>
    <row r="1007" spans="1:36" ht="15">
      <c r="A1007" s="46" t="s">
        <v>1050</v>
      </c>
      <c r="B1007" s="47" t="str">
        <f>VLOOKUP(VLOOKUP(A1007,'[3]Calculated Master'!A:Z,2,FALSE),'[3]Conversion Factors'!A:C,2,FALSE)</f>
        <v>Parking garages</v>
      </c>
      <c r="C1007" s="47" t="str">
        <f>VLOOKUP($A1007,'[3]Master From ECAP'!$A:$AJ,3,FALSE)</f>
        <v>9 Emerson Ave</v>
      </c>
      <c r="D1007" s="47" t="str">
        <f>VLOOKUP($A1007,'[3]Master From ECAP'!$A:$AJ,4,FALSE)</f>
        <v>Toronto</v>
      </c>
      <c r="E1007" s="47" t="str">
        <f>VLOOKUP($A1007,'[3]Master From ECAP'!$A:$AJ,5,FALSE)</f>
        <v>M6H 3S9</v>
      </c>
      <c r="F1007" s="47">
        <f>VLOOKUP($A1007,'[3]Master From ECAP'!$A:$AJ,6,FALSE)</f>
        <v>40</v>
      </c>
      <c r="G1007" s="47" t="s">
        <v>53</v>
      </c>
      <c r="H1007" s="47">
        <f>VLOOKUP($A1007,'[3]Master From ECAP'!$A:$AJ,8,FALSE)</f>
        <v>168</v>
      </c>
      <c r="I1007" s="47">
        <f>VLOOKUP($A1007,'[3]Master From ECAP'!$A:$AJ,9,FALSE)</f>
        <v>0</v>
      </c>
      <c r="J1007" s="47">
        <f>VLOOKUP($A1007,'[3]Master From ECAP'!$A:$AJ,10,FALSE)</f>
        <v>4452.0908920000002</v>
      </c>
      <c r="K1007" s="47" t="str">
        <f>VLOOKUP($A1007,'[3]Master From ECAP'!$A:$AJ,11,FALSE)</f>
        <v>kWh</v>
      </c>
      <c r="L1007" s="47">
        <f>VLOOKUP($A1007,'[3]Master From ECAP'!$A:$AJ,12,FALSE)</f>
        <v>0</v>
      </c>
      <c r="M1007" s="47" t="s">
        <v>46</v>
      </c>
      <c r="AF1007" s="48">
        <f>VLOOKUP($A1007,'[3]Calculated Master'!$A:$P,13,FALSE)</f>
        <v>178.08363568000001</v>
      </c>
      <c r="AG1007" s="49">
        <f>IF(F1007&gt;0,VLOOKUP($A1007,'[3]Calculated Master'!$A:$P,14,FALSE),"")</f>
        <v>111.3027360594679</v>
      </c>
      <c r="AH1007" s="49" t="str">
        <f>IF(I1007&gt;0,VLOOKUP($A1007,'[3]Calculated Master'!$A:$P,15,FALSE),"")</f>
        <v/>
      </c>
      <c r="AI1007" s="47" t="str">
        <f>VLOOKUP($A1007,'[3]Master From ECAP'!$A:$AJ,35,FALSE)</f>
        <v>9EMERS</v>
      </c>
      <c r="AJ1007" s="47" t="str">
        <f>VLOOKUP($A1007,'[3]Master From ECAP'!$A:$AJ,36,FALSE)</f>
        <v>Parking Lots and Garages</v>
      </c>
    </row>
    <row r="1008" spans="1:36" ht="15">
      <c r="A1008" s="46" t="s">
        <v>1051</v>
      </c>
      <c r="B1008" s="47" t="str">
        <f>VLOOKUP(VLOOKUP(A1008,'[3]Calculated Master'!A:Z,2,FALSE),'[3]Conversion Factors'!A:C,2,FALSE)</f>
        <v>Parking garages</v>
      </c>
      <c r="C1008" s="47" t="str">
        <f>VLOOKUP($A1008,'[3]Master From ECAP'!$A:$AJ,3,FALSE)</f>
        <v>9 Madison Ave</v>
      </c>
      <c r="D1008" s="47" t="str">
        <f>VLOOKUP($A1008,'[3]Master From ECAP'!$A:$AJ,4,FALSE)</f>
        <v>Toronto</v>
      </c>
      <c r="E1008" s="47" t="str">
        <f>VLOOKUP($A1008,'[3]Master From ECAP'!$A:$AJ,5,FALSE)</f>
        <v>M5R 2S2</v>
      </c>
      <c r="F1008" s="47">
        <f>VLOOKUP($A1008,'[3]Master From ECAP'!$A:$AJ,6,FALSE)</f>
        <v>38</v>
      </c>
      <c r="G1008" s="47" t="s">
        <v>53</v>
      </c>
      <c r="H1008" s="47">
        <f>VLOOKUP($A1008,'[3]Master From ECAP'!$A:$AJ,8,FALSE)</f>
        <v>168</v>
      </c>
      <c r="I1008" s="47">
        <f>VLOOKUP($A1008,'[3]Master From ECAP'!$A:$AJ,9,FALSE)</f>
        <v>0</v>
      </c>
      <c r="J1008" s="47">
        <f>VLOOKUP($A1008,'[3]Master From ECAP'!$A:$AJ,10,FALSE)</f>
        <v>6831.7795079999996</v>
      </c>
      <c r="K1008" s="47" t="str">
        <f>VLOOKUP($A1008,'[3]Master From ECAP'!$A:$AJ,11,FALSE)</f>
        <v>kWh</v>
      </c>
      <c r="L1008" s="47">
        <f>VLOOKUP($A1008,'[3]Master From ECAP'!$A:$AJ,12,FALSE)</f>
        <v>0</v>
      </c>
      <c r="M1008" s="47" t="s">
        <v>46</v>
      </c>
      <c r="AF1008" s="48">
        <f>VLOOKUP($A1008,'[3]Calculated Master'!$A:$P,13,FALSE)</f>
        <v>273.27118031999998</v>
      </c>
      <c r="AG1008" s="49">
        <f>IF(F1008&gt;0,VLOOKUP($A1008,'[3]Calculated Master'!$A:$P,14,FALSE),"")</f>
        <v>179.78442036178814</v>
      </c>
      <c r="AH1008" s="49" t="str">
        <f>IF(I1008&gt;0,VLOOKUP($A1008,'[3]Calculated Master'!$A:$P,15,FALSE),"")</f>
        <v/>
      </c>
      <c r="AI1008" s="47" t="str">
        <f>VLOOKUP($A1008,'[3]Master From ECAP'!$A:$AJ,35,FALSE)</f>
        <v>9MAD</v>
      </c>
      <c r="AJ1008" s="47" t="str">
        <f>VLOOKUP($A1008,'[3]Master From ECAP'!$A:$AJ,36,FALSE)</f>
        <v>Parking Lots and Garages</v>
      </c>
    </row>
    <row r="1009" spans="1:36" ht="15">
      <c r="A1009" s="46" t="s">
        <v>1052</v>
      </c>
      <c r="B1009" s="47" t="str">
        <f>VLOOKUP(VLOOKUP(A1009,'[3]Calculated Master'!A:Z,2,FALSE),'[3]Conversion Factors'!A:C,2,FALSE)</f>
        <v>Parking garages</v>
      </c>
      <c r="C1009" s="47" t="str">
        <f>VLOOKUP($A1009,'[3]Master From ECAP'!$A:$AJ,3,FALSE)</f>
        <v>9 Salem Ave</v>
      </c>
      <c r="D1009" s="47" t="str">
        <f>VLOOKUP($A1009,'[3]Master From ECAP'!$A:$AJ,4,FALSE)</f>
        <v>Toronto</v>
      </c>
      <c r="E1009" s="47" t="str">
        <f>VLOOKUP($A1009,'[3]Master From ECAP'!$A:$AJ,5,FALSE)</f>
        <v>M6H 3S9</v>
      </c>
      <c r="F1009" s="47">
        <f>VLOOKUP($A1009,'[3]Master From ECAP'!$A:$AJ,6,FALSE)</f>
        <v>35</v>
      </c>
      <c r="G1009" s="47" t="s">
        <v>53</v>
      </c>
      <c r="H1009" s="47">
        <f>VLOOKUP($A1009,'[3]Master From ECAP'!$A:$AJ,8,FALSE)</f>
        <v>168</v>
      </c>
      <c r="I1009" s="47">
        <f>VLOOKUP($A1009,'[3]Master From ECAP'!$A:$AJ,9,FALSE)</f>
        <v>0</v>
      </c>
      <c r="J1009" s="47">
        <f>VLOOKUP($A1009,'[3]Master From ECAP'!$A:$AJ,10,FALSE)</f>
        <v>695.24059599999998</v>
      </c>
      <c r="K1009" s="47" t="str">
        <f>VLOOKUP($A1009,'[3]Master From ECAP'!$A:$AJ,11,FALSE)</f>
        <v>kWh</v>
      </c>
      <c r="L1009" s="47">
        <f>VLOOKUP($A1009,'[3]Master From ECAP'!$A:$AJ,12,FALSE)</f>
        <v>0</v>
      </c>
      <c r="M1009" s="47" t="s">
        <v>46</v>
      </c>
      <c r="AF1009" s="48">
        <f>VLOOKUP($A1009,'[3]Calculated Master'!$A:$P,13,FALSE)</f>
        <v>27.80962384</v>
      </c>
      <c r="AG1009" s="49">
        <f>IF(F1009&gt;0,VLOOKUP($A1009,'[3]Calculated Master'!$A:$P,14,FALSE),"")</f>
        <v>19.864099795309045</v>
      </c>
      <c r="AH1009" s="49" t="str">
        <f>IF(I1009&gt;0,VLOOKUP($A1009,'[3]Calculated Master'!$A:$P,15,FALSE),"")</f>
        <v/>
      </c>
      <c r="AI1009" s="47" t="str">
        <f>VLOOKUP($A1009,'[3]Master From ECAP'!$A:$AJ,35,FALSE)</f>
        <v>9SALEM</v>
      </c>
      <c r="AJ1009" s="47" t="str">
        <f>VLOOKUP($A1009,'[3]Master From ECAP'!$A:$AJ,36,FALSE)</f>
        <v>Parking Lots and Garages</v>
      </c>
    </row>
    <row r="1010" spans="1:36" ht="15">
      <c r="A1010" s="46" t="s">
        <v>1053</v>
      </c>
      <c r="B1010" s="47" t="str">
        <f>VLOOKUP(VLOOKUP(A1010,'[3]Calculated Master'!A:Z,2,FALSE),'[3]Conversion Factors'!A:C,2,FALSE)</f>
        <v>Parking garages</v>
      </c>
      <c r="C1010" s="47" t="str">
        <f>VLOOKUP($A1010,'[3]Master From ECAP'!$A:$AJ,3,FALSE)</f>
        <v>90 Eaton Ave</v>
      </c>
      <c r="D1010" s="47" t="str">
        <f>VLOOKUP($A1010,'[3]Master From ECAP'!$A:$AJ,4,FALSE)</f>
        <v>Toronto</v>
      </c>
      <c r="E1010" s="47" t="str">
        <f>VLOOKUP($A1010,'[3]Master From ECAP'!$A:$AJ,5,FALSE)</f>
        <v>M4J 1L2</v>
      </c>
      <c r="F1010" s="47">
        <f>VLOOKUP($A1010,'[3]Master From ECAP'!$A:$AJ,6,FALSE)</f>
        <v>30</v>
      </c>
      <c r="G1010" s="47" t="s">
        <v>53</v>
      </c>
      <c r="H1010" s="47">
        <f>VLOOKUP($A1010,'[3]Master From ECAP'!$A:$AJ,8,FALSE)</f>
        <v>168</v>
      </c>
      <c r="I1010" s="47">
        <f>VLOOKUP($A1010,'[3]Master From ECAP'!$A:$AJ,9,FALSE)</f>
        <v>0</v>
      </c>
      <c r="J1010" s="47">
        <f>VLOOKUP($A1010,'[3]Master From ECAP'!$A:$AJ,10,FALSE)</f>
        <v>1860.2180080000001</v>
      </c>
      <c r="K1010" s="47" t="str">
        <f>VLOOKUP($A1010,'[3]Master From ECAP'!$A:$AJ,11,FALSE)</f>
        <v>kWh</v>
      </c>
      <c r="L1010" s="47">
        <f>VLOOKUP($A1010,'[3]Master From ECAP'!$A:$AJ,12,FALSE)</f>
        <v>0</v>
      </c>
      <c r="M1010" s="47" t="s">
        <v>46</v>
      </c>
      <c r="AF1010" s="48">
        <f>VLOOKUP($A1010,'[3]Calculated Master'!$A:$P,13,FALSE)</f>
        <v>74.40872032</v>
      </c>
      <c r="AG1010" s="49">
        <f>IF(F1010&gt;0,VLOOKUP($A1010,'[3]Calculated Master'!$A:$P,14,FALSE),"")</f>
        <v>62.007525296945552</v>
      </c>
      <c r="AH1010" s="49" t="str">
        <f>IF(I1010&gt;0,VLOOKUP($A1010,'[3]Calculated Master'!$A:$P,15,FALSE),"")</f>
        <v/>
      </c>
      <c r="AI1010" s="47" t="str">
        <f>VLOOKUP($A1010,'[3]Master From ECAP'!$A:$AJ,35,FALSE)</f>
        <v>90EATO</v>
      </c>
      <c r="AJ1010" s="47" t="str">
        <f>VLOOKUP($A1010,'[3]Master From ECAP'!$A:$AJ,36,FALSE)</f>
        <v>Parking Lots and Garages</v>
      </c>
    </row>
    <row r="1011" spans="1:36" ht="15">
      <c r="A1011" s="46" t="s">
        <v>1054</v>
      </c>
      <c r="B1011" s="47" t="str">
        <f>VLOOKUP(VLOOKUP(A1011,'[3]Calculated Master'!A:Z,2,FALSE),'[3]Conversion Factors'!A:C,2,FALSE)</f>
        <v>Parking garages</v>
      </c>
      <c r="C1011" s="47" t="str">
        <f>VLOOKUP($A1011,'[3]Master From ECAP'!$A:$AJ,3,FALSE)</f>
        <v>91 Via Italia</v>
      </c>
      <c r="D1011" s="47" t="str">
        <f>VLOOKUP($A1011,'[3]Master From ECAP'!$A:$AJ,4,FALSE)</f>
        <v>Toronto</v>
      </c>
      <c r="E1011" s="47" t="str">
        <f>VLOOKUP($A1011,'[3]Master From ECAP'!$A:$AJ,5,FALSE)</f>
        <v>M6H 3R9</v>
      </c>
      <c r="F1011" s="47">
        <f>VLOOKUP($A1011,'[3]Master From ECAP'!$A:$AJ,6,FALSE)</f>
        <v>169</v>
      </c>
      <c r="G1011" s="47" t="s">
        <v>53</v>
      </c>
      <c r="H1011" s="47">
        <f>VLOOKUP($A1011,'[3]Master From ECAP'!$A:$AJ,8,FALSE)</f>
        <v>168</v>
      </c>
      <c r="I1011" s="47">
        <f>VLOOKUP($A1011,'[3]Master From ECAP'!$A:$AJ,9,FALSE)</f>
        <v>0</v>
      </c>
      <c r="J1011" s="47">
        <f>VLOOKUP($A1011,'[3]Master From ECAP'!$A:$AJ,10,FALSE)</f>
        <v>249270.26594399998</v>
      </c>
      <c r="K1011" s="47" t="str">
        <f>VLOOKUP($A1011,'[3]Master From ECAP'!$A:$AJ,11,FALSE)</f>
        <v>kWh</v>
      </c>
      <c r="L1011" s="47">
        <f>VLOOKUP($A1011,'[3]Master From ECAP'!$A:$AJ,12,FALSE)</f>
        <v>0</v>
      </c>
      <c r="M1011" s="47" t="s">
        <v>46</v>
      </c>
      <c r="AF1011" s="48">
        <f>VLOOKUP($A1011,'[3]Calculated Master'!$A:$P,13,FALSE)</f>
        <v>9970.8106377599997</v>
      </c>
      <c r="AG1011" s="49">
        <f>IF(F1011&gt;0,VLOOKUP($A1011,'[3]Calculated Master'!$A:$P,14,FALSE),"")</f>
        <v>1474.9781335509354</v>
      </c>
      <c r="AH1011" s="49" t="str">
        <f>IF(I1011&gt;0,VLOOKUP($A1011,'[3]Calculated Master'!$A:$P,15,FALSE),"")</f>
        <v/>
      </c>
      <c r="AI1011" s="47" t="str">
        <f>VLOOKUP($A1011,'[3]Master From ECAP'!$A:$AJ,35,FALSE)</f>
        <v>91VIA</v>
      </c>
      <c r="AJ1011" s="47" t="str">
        <f>VLOOKUP($A1011,'[3]Master From ECAP'!$A:$AJ,36,FALSE)</f>
        <v>Parking Lots and Garages</v>
      </c>
    </row>
    <row r="1012" spans="1:36" ht="15">
      <c r="A1012" s="46" t="s">
        <v>1055</v>
      </c>
      <c r="B1012" s="47" t="str">
        <f>VLOOKUP(VLOOKUP(A1012,'[3]Calculated Master'!A:Z,2,FALSE),'[3]Conversion Factors'!A:C,2,FALSE)</f>
        <v>Parking garages</v>
      </c>
      <c r="C1012" s="47" t="str">
        <f>VLOOKUP($A1012,'[3]Master From ECAP'!$A:$AJ,3,FALSE)</f>
        <v>912 Eglinton Ave W</v>
      </c>
      <c r="D1012" s="47" t="str">
        <f>VLOOKUP($A1012,'[3]Master From ECAP'!$A:$AJ,4,FALSE)</f>
        <v>Toronto</v>
      </c>
      <c r="E1012" s="47" t="str">
        <f>VLOOKUP($A1012,'[3]Master From ECAP'!$A:$AJ,5,FALSE)</f>
        <v>M6C 2C5</v>
      </c>
      <c r="F1012" s="47">
        <f>VLOOKUP($A1012,'[3]Master From ECAP'!$A:$AJ,6,FALSE)</f>
        <v>28</v>
      </c>
      <c r="G1012" s="47" t="s">
        <v>53</v>
      </c>
      <c r="H1012" s="47">
        <f>VLOOKUP($A1012,'[3]Master From ECAP'!$A:$AJ,8,FALSE)</f>
        <v>168</v>
      </c>
      <c r="I1012" s="47">
        <f>VLOOKUP($A1012,'[3]Master From ECAP'!$A:$AJ,9,FALSE)</f>
        <v>0</v>
      </c>
      <c r="J1012" s="47">
        <f>VLOOKUP($A1012,'[3]Master From ECAP'!$A:$AJ,10,FALSE)</f>
        <v>2171.713761</v>
      </c>
      <c r="K1012" s="47" t="str">
        <f>VLOOKUP($A1012,'[3]Master From ECAP'!$A:$AJ,11,FALSE)</f>
        <v>kWh</v>
      </c>
      <c r="L1012" s="47">
        <f>VLOOKUP($A1012,'[3]Master From ECAP'!$A:$AJ,12,FALSE)</f>
        <v>0</v>
      </c>
      <c r="M1012" s="47" t="s">
        <v>46</v>
      </c>
      <c r="AF1012" s="48">
        <f>VLOOKUP($A1012,'[3]Calculated Master'!$A:$P,13,FALSE)</f>
        <v>86.868550440000007</v>
      </c>
      <c r="AG1012" s="49">
        <f>IF(F1012&gt;0,VLOOKUP($A1012,'[3]Calculated Master'!$A:$P,14,FALSE),"")</f>
        <v>77.561528921690623</v>
      </c>
      <c r="AH1012" s="49" t="str">
        <f>IF(I1012&gt;0,VLOOKUP($A1012,'[3]Calculated Master'!$A:$P,15,FALSE),"")</f>
        <v/>
      </c>
      <c r="AI1012" s="47" t="str">
        <f>VLOOKUP($A1012,'[3]Master From ECAP'!$A:$AJ,35,FALSE)</f>
        <v>912EGL</v>
      </c>
      <c r="AJ1012" s="47" t="str">
        <f>VLOOKUP($A1012,'[3]Master From ECAP'!$A:$AJ,36,FALSE)</f>
        <v>Parking Lots and Garages</v>
      </c>
    </row>
    <row r="1013" spans="1:36" ht="15">
      <c r="A1013" s="46" t="s">
        <v>1056</v>
      </c>
      <c r="B1013" s="47" t="str">
        <f>VLOOKUP(VLOOKUP(A1013,'[3]Calculated Master'!A:Z,2,FALSE),'[3]Conversion Factors'!A:C,2,FALSE)</f>
        <v>Parking garages</v>
      </c>
      <c r="C1013" s="47" t="str">
        <f>VLOOKUP($A1013,'[3]Master From ECAP'!$A:$AJ,3,FALSE)</f>
        <v>94 Northcliffe Blvd</v>
      </c>
      <c r="D1013" s="47" t="str">
        <f>VLOOKUP($A1013,'[3]Master From ECAP'!$A:$AJ,4,FALSE)</f>
        <v>Toronto</v>
      </c>
      <c r="E1013" s="47" t="str">
        <f>VLOOKUP($A1013,'[3]Master From ECAP'!$A:$AJ,5,FALSE)</f>
        <v>M6H 3H2</v>
      </c>
      <c r="F1013" s="47">
        <f>VLOOKUP($A1013,'[3]Master From ECAP'!$A:$AJ,6,FALSE)</f>
        <v>13</v>
      </c>
      <c r="G1013" s="47" t="s">
        <v>53</v>
      </c>
      <c r="H1013" s="47">
        <f>VLOOKUP($A1013,'[3]Master From ECAP'!$A:$AJ,8,FALSE)</f>
        <v>168</v>
      </c>
      <c r="I1013" s="47">
        <f>VLOOKUP($A1013,'[3]Master From ECAP'!$A:$AJ,9,FALSE)</f>
        <v>0</v>
      </c>
      <c r="J1013" s="47">
        <f>VLOOKUP($A1013,'[3]Master From ECAP'!$A:$AJ,10,FALSE)</f>
        <v>4339.1568120000002</v>
      </c>
      <c r="K1013" s="47" t="str">
        <f>VLOOKUP($A1013,'[3]Master From ECAP'!$A:$AJ,11,FALSE)</f>
        <v>kWh</v>
      </c>
      <c r="L1013" s="47">
        <f>VLOOKUP($A1013,'[3]Master From ECAP'!$A:$AJ,12,FALSE)</f>
        <v>0</v>
      </c>
      <c r="M1013" s="47" t="s">
        <v>46</v>
      </c>
      <c r="AF1013" s="48">
        <f>VLOOKUP($A1013,'[3]Calculated Master'!$A:$P,13,FALSE)</f>
        <v>173.56627248000001</v>
      </c>
      <c r="AG1013" s="49">
        <f>IF(F1013&gt;0,VLOOKUP($A1013,'[3]Calculated Master'!$A:$P,14,FALSE),"")</f>
        <v>333.78268398615768</v>
      </c>
      <c r="AH1013" s="49" t="str">
        <f>IF(I1013&gt;0,VLOOKUP($A1013,'[3]Calculated Master'!$A:$P,15,FALSE),"")</f>
        <v/>
      </c>
      <c r="AI1013" s="47" t="str">
        <f>VLOOKUP($A1013,'[3]Master From ECAP'!$A:$AJ,35,FALSE)</f>
        <v>94NCB</v>
      </c>
      <c r="AJ1013" s="47" t="str">
        <f>VLOOKUP($A1013,'[3]Master From ECAP'!$A:$AJ,36,FALSE)</f>
        <v>Parking Lots and Garages</v>
      </c>
    </row>
    <row r="1014" spans="1:36" ht="15">
      <c r="A1014" s="46" t="s">
        <v>1057</v>
      </c>
      <c r="B1014" s="47" t="str">
        <f>VLOOKUP(VLOOKUP(A1014,'[3]Calculated Master'!A:Z,2,FALSE),'[3]Conversion Factors'!A:C,2,FALSE)</f>
        <v>Parking garages</v>
      </c>
      <c r="C1014" s="47" t="str">
        <f>VLOOKUP($A1014,'[3]Master From ECAP'!$A:$AJ,3,FALSE)</f>
        <v>99 Cedarvale Ave</v>
      </c>
      <c r="D1014" s="47" t="str">
        <f>VLOOKUP($A1014,'[3]Master From ECAP'!$A:$AJ,4,FALSE)</f>
        <v>Toronto</v>
      </c>
      <c r="E1014" s="47" t="str">
        <f>VLOOKUP($A1014,'[3]Master From ECAP'!$A:$AJ,5,FALSE)</f>
        <v>M4C 1K3</v>
      </c>
      <c r="F1014" s="47">
        <f>VLOOKUP($A1014,'[3]Master From ECAP'!$A:$AJ,6,FALSE)</f>
        <v>37</v>
      </c>
      <c r="G1014" s="47" t="s">
        <v>53</v>
      </c>
      <c r="H1014" s="47">
        <f>VLOOKUP($A1014,'[3]Master From ECAP'!$A:$AJ,8,FALSE)</f>
        <v>168</v>
      </c>
      <c r="I1014" s="47">
        <f>VLOOKUP($A1014,'[3]Master From ECAP'!$A:$AJ,9,FALSE)</f>
        <v>0</v>
      </c>
      <c r="J1014" s="47">
        <f>VLOOKUP($A1014,'[3]Master From ECAP'!$A:$AJ,10,FALSE)</f>
        <v>4170.0323049999997</v>
      </c>
      <c r="K1014" s="47" t="str">
        <f>VLOOKUP($A1014,'[3]Master From ECAP'!$A:$AJ,11,FALSE)</f>
        <v>kWh</v>
      </c>
      <c r="L1014" s="47">
        <f>VLOOKUP($A1014,'[3]Master From ECAP'!$A:$AJ,12,FALSE)</f>
        <v>0</v>
      </c>
      <c r="M1014" s="47" t="s">
        <v>46</v>
      </c>
      <c r="AF1014" s="48">
        <f>VLOOKUP($A1014,'[3]Calculated Master'!$A:$P,13,FALSE)</f>
        <v>166.80129220000001</v>
      </c>
      <c r="AG1014" s="49">
        <f>IF(F1014&gt;0,VLOOKUP($A1014,'[3]Calculated Master'!$A:$P,14,FALSE),"")</f>
        <v>112.70404540904333</v>
      </c>
      <c r="AH1014" s="49" t="str">
        <f>IF(I1014&gt;0,VLOOKUP($A1014,'[3]Calculated Master'!$A:$P,15,FALSE),"")</f>
        <v/>
      </c>
      <c r="AI1014" s="47" t="str">
        <f>VLOOKUP($A1014,'[3]Master From ECAP'!$A:$AJ,35,FALSE)</f>
        <v>99CEDA</v>
      </c>
      <c r="AJ1014" s="47" t="str">
        <f>VLOOKUP($A1014,'[3]Master From ECAP'!$A:$AJ,36,FALSE)</f>
        <v>Parking Lots and Garages</v>
      </c>
    </row>
    <row r="1015" spans="1:36" ht="15">
      <c r="A1015" s="46" t="s">
        <v>1058</v>
      </c>
      <c r="B1015" s="47" t="str">
        <f>VLOOKUP(VLOOKUP(A1015,'[3]Calculated Master'!A:Z,2,FALSE),'[3]Conversion Factors'!A:C,2,FALSE)</f>
        <v>Parking garages</v>
      </c>
      <c r="C1015" s="47" t="str">
        <f>VLOOKUP($A1015,'[3]Master From ECAP'!$A:$AJ,3,FALSE)</f>
        <v>95 Beecroft Rd</v>
      </c>
      <c r="D1015" s="47" t="str">
        <f>VLOOKUP($A1015,'[3]Master From ECAP'!$A:$AJ,4,FALSE)</f>
        <v>North York</v>
      </c>
      <c r="E1015" s="47" t="str">
        <f>VLOOKUP($A1015,'[3]Master From ECAP'!$A:$AJ,5,FALSE)</f>
        <v>M2N 6N6</v>
      </c>
      <c r="F1015" s="47">
        <f>VLOOKUP($A1015,'[3]Master From ECAP'!$A:$AJ,6,FALSE)</f>
        <v>120297</v>
      </c>
      <c r="G1015" s="47" t="s">
        <v>53</v>
      </c>
      <c r="H1015" s="47">
        <f>VLOOKUP($A1015,'[3]Master From ECAP'!$A:$AJ,8,FALSE)</f>
        <v>168</v>
      </c>
      <c r="I1015" s="47">
        <f>VLOOKUP($A1015,'[3]Master From ECAP'!$A:$AJ,9,FALSE)</f>
        <v>0</v>
      </c>
      <c r="J1015" s="47">
        <f>VLOOKUP($A1015,'[3]Master From ECAP'!$A:$AJ,10,FALSE)</f>
        <v>731354.78249999997</v>
      </c>
      <c r="K1015" s="47" t="str">
        <f>VLOOKUP($A1015,'[3]Master From ECAP'!$A:$AJ,11,FALSE)</f>
        <v>kWh</v>
      </c>
      <c r="L1015" s="47">
        <f>VLOOKUP($A1015,'[3]Master From ECAP'!$A:$AJ,12,FALSE)</f>
        <v>5155.8312379999998</v>
      </c>
      <c r="M1015" s="47" t="s">
        <v>46</v>
      </c>
      <c r="AF1015" s="48">
        <f>VLOOKUP($A1015,'[3]Calculated Master'!$A:$P,13,FALSE)</f>
        <v>39048.672344516221</v>
      </c>
      <c r="AG1015" s="49">
        <f>IF(F1015&gt;0,VLOOKUP($A1015,'[3]Calculated Master'!$A:$P,14,FALSE),"")</f>
        <v>6.5320551705435799</v>
      </c>
      <c r="AH1015" s="49" t="str">
        <f>IF(I1015&gt;0,VLOOKUP($A1015,'[3]Calculated Master'!$A:$P,15,FALSE),"")</f>
        <v/>
      </c>
      <c r="AI1015" s="47" t="str">
        <f>VLOOKUP($A1015,'[3]Master From ECAP'!$A:$AJ,35,FALSE)</f>
        <v>BCPL</v>
      </c>
      <c r="AJ1015" s="47" t="str">
        <f>VLOOKUP($A1015,'[3]Master From ECAP'!$A:$AJ,36,FALSE)</f>
        <v>Parking Lots and Garages</v>
      </c>
    </row>
    <row r="1016" spans="1:36" ht="15">
      <c r="A1016" s="46" t="s">
        <v>1059</v>
      </c>
      <c r="B1016" s="47" t="str">
        <f>VLOOKUP(VLOOKUP(A1016,'[3]Calculated Master'!A:Z,2,FALSE),'[3]Conversion Factors'!A:C,2,FALSE)</f>
        <v>Parking garages</v>
      </c>
      <c r="C1016" s="47" t="str">
        <f>VLOOKUP($A1016,'[3]Master From ECAP'!$A:$AJ,3,FALSE)</f>
        <v>12 Harlandale Ave</v>
      </c>
      <c r="D1016" s="47" t="str">
        <f>VLOOKUP($A1016,'[3]Master From ECAP'!$A:$AJ,4,FALSE)</f>
        <v>North York</v>
      </c>
      <c r="E1016" s="47" t="str">
        <f>VLOOKUP($A1016,'[3]Master From ECAP'!$A:$AJ,5,FALSE)</f>
        <v>M2N 1N9</v>
      </c>
      <c r="F1016" s="47">
        <f>VLOOKUP($A1016,'[3]Master From ECAP'!$A:$AJ,6,FALSE)</f>
        <v>100</v>
      </c>
      <c r="G1016" s="47" t="s">
        <v>53</v>
      </c>
      <c r="H1016" s="47">
        <f>VLOOKUP($A1016,'[3]Master From ECAP'!$A:$AJ,8,FALSE)</f>
        <v>168</v>
      </c>
      <c r="I1016" s="47">
        <f>VLOOKUP($A1016,'[3]Master From ECAP'!$A:$AJ,9,FALSE)</f>
        <v>0</v>
      </c>
      <c r="J1016" s="47">
        <f>VLOOKUP($A1016,'[3]Master From ECAP'!$A:$AJ,10,FALSE)</f>
        <v>8302.4619590000002</v>
      </c>
      <c r="K1016" s="47" t="str">
        <f>VLOOKUP($A1016,'[3]Master From ECAP'!$A:$AJ,11,FALSE)</f>
        <v>kWh</v>
      </c>
      <c r="L1016" s="47">
        <f>VLOOKUP($A1016,'[3]Master From ECAP'!$A:$AJ,12,FALSE)</f>
        <v>0</v>
      </c>
      <c r="M1016" s="47" t="s">
        <v>46</v>
      </c>
      <c r="AF1016" s="48">
        <f>VLOOKUP($A1016,'[3]Calculated Master'!$A:$P,13,FALSE)</f>
        <v>332.09847836</v>
      </c>
      <c r="AG1016" s="49">
        <f>IF(F1016&gt;0,VLOOKUP($A1016,'[3]Calculated Master'!$A:$P,14,FALSE),"")</f>
        <v>83.024965525914965</v>
      </c>
      <c r="AH1016" s="49" t="str">
        <f>IF(I1016&gt;0,VLOOKUP($A1016,'[3]Calculated Master'!$A:$P,15,FALSE),"")</f>
        <v/>
      </c>
      <c r="AI1016" s="47" t="str">
        <f>VLOOKUP($A1016,'[3]Master From ECAP'!$A:$AJ,35,FALSE)</f>
        <v>CARP</v>
      </c>
      <c r="AJ1016" s="47" t="str">
        <f>VLOOKUP($A1016,'[3]Master From ECAP'!$A:$AJ,36,FALSE)</f>
        <v>Parking Lots and Garages</v>
      </c>
    </row>
    <row r="1017" spans="1:36" ht="15">
      <c r="A1017" s="46" t="s">
        <v>1060</v>
      </c>
      <c r="B1017" s="47" t="str">
        <f>VLOOKUP(VLOOKUP(A1017,'[3]Calculated Master'!A:Z,2,FALSE),'[3]Conversion Factors'!A:C,2,FALSE)</f>
        <v>Parking garages</v>
      </c>
      <c r="C1017" s="47" t="str">
        <f>VLOOKUP($A1017,'[3]Master From ECAP'!$A:$AJ,3,FALSE)</f>
        <v>995 Eglinton Ave W</v>
      </c>
      <c r="D1017" s="47" t="str">
        <f>VLOOKUP($A1017,'[3]Master From ECAP'!$A:$AJ,4,FALSE)</f>
        <v>Toronto</v>
      </c>
      <c r="E1017" s="47" t="str">
        <f>VLOOKUP($A1017,'[3]Master From ECAP'!$A:$AJ,5,FALSE)</f>
        <v>M6C 3H1</v>
      </c>
      <c r="F1017" s="47">
        <f>VLOOKUP($A1017,'[3]Master From ECAP'!$A:$AJ,6,FALSE)</f>
        <v>33</v>
      </c>
      <c r="G1017" s="47" t="s">
        <v>53</v>
      </c>
      <c r="H1017" s="47">
        <f>VLOOKUP($A1017,'[3]Master From ECAP'!$A:$AJ,8,FALSE)</f>
        <v>168</v>
      </c>
      <c r="I1017" s="47">
        <f>VLOOKUP($A1017,'[3]Master From ECAP'!$A:$AJ,9,FALSE)</f>
        <v>0</v>
      </c>
      <c r="J1017" s="47">
        <f>VLOOKUP($A1017,'[3]Master From ECAP'!$A:$AJ,10,FALSE)</f>
        <v>1910.6846909999999</v>
      </c>
      <c r="K1017" s="47" t="str">
        <f>VLOOKUP($A1017,'[3]Master From ECAP'!$A:$AJ,11,FALSE)</f>
        <v>kWh</v>
      </c>
      <c r="L1017" s="47">
        <f>VLOOKUP($A1017,'[3]Master From ECAP'!$A:$AJ,12,FALSE)</f>
        <v>0</v>
      </c>
      <c r="M1017" s="47" t="s">
        <v>46</v>
      </c>
      <c r="AF1017" s="48">
        <f>VLOOKUP($A1017,'[3]Calculated Master'!$A:$P,13,FALSE)</f>
        <v>76.427387639999992</v>
      </c>
      <c r="AG1017" s="49">
        <f>IF(F1017&gt;0,VLOOKUP($A1017,'[3]Calculated Master'!$A:$P,14,FALSE),"")</f>
        <v>57.899777338976136</v>
      </c>
      <c r="AH1017" s="49" t="str">
        <f>IF(I1017&gt;0,VLOOKUP($A1017,'[3]Calculated Master'!$A:$P,15,FALSE),"")</f>
        <v/>
      </c>
      <c r="AI1017" s="47" t="str">
        <f>VLOOKUP($A1017,'[3]Master From ECAP'!$A:$AJ,35,FALSE)</f>
        <v>EGLIPA</v>
      </c>
      <c r="AJ1017" s="47" t="str">
        <f>VLOOKUP($A1017,'[3]Master From ECAP'!$A:$AJ,36,FALSE)</f>
        <v>Parking Lots and Garages</v>
      </c>
    </row>
    <row r="1018" spans="1:36" ht="15">
      <c r="A1018" s="46" t="s">
        <v>1061</v>
      </c>
      <c r="B1018" s="47" t="str">
        <f>VLOOKUP(VLOOKUP(A1018,'[3]Calculated Master'!A:Z,2,FALSE),'[3]Conversion Factors'!A:C,2,FALSE)</f>
        <v>Parking garages</v>
      </c>
      <c r="C1018" s="47" t="str">
        <f>VLOOKUP($A1018,'[3]Master From ECAP'!$A:$AJ,3,FALSE)</f>
        <v>2213 Dufferin St</v>
      </c>
      <c r="D1018" s="47" t="str">
        <f>VLOOKUP($A1018,'[3]Master From ECAP'!$A:$AJ,4,FALSE)</f>
        <v>Toronto</v>
      </c>
      <c r="E1018" s="47" t="str">
        <f>VLOOKUP($A1018,'[3]Master From ECAP'!$A:$AJ,5,FALSE)</f>
        <v>M6E 3S2</v>
      </c>
      <c r="F1018" s="47">
        <f>VLOOKUP($A1018,'[3]Master From ECAP'!$A:$AJ,6,FALSE)</f>
        <v>40</v>
      </c>
      <c r="G1018" s="47" t="s">
        <v>53</v>
      </c>
      <c r="H1018" s="47">
        <f>VLOOKUP($A1018,'[3]Master From ECAP'!$A:$AJ,8,FALSE)</f>
        <v>168</v>
      </c>
      <c r="I1018" s="47">
        <f>VLOOKUP($A1018,'[3]Master From ECAP'!$A:$AJ,9,FALSE)</f>
        <v>0</v>
      </c>
      <c r="J1018" s="47">
        <f>VLOOKUP($A1018,'[3]Master From ECAP'!$A:$AJ,10,FALSE)</f>
        <v>25895.887252</v>
      </c>
      <c r="K1018" s="47" t="str">
        <f>VLOOKUP($A1018,'[3]Master From ECAP'!$A:$AJ,11,FALSE)</f>
        <v>kWh</v>
      </c>
      <c r="L1018" s="47">
        <f>VLOOKUP($A1018,'[3]Master From ECAP'!$A:$AJ,12,FALSE)</f>
        <v>0</v>
      </c>
      <c r="M1018" s="47" t="s">
        <v>46</v>
      </c>
      <c r="AF1018" s="48">
        <f>VLOOKUP($A1018,'[3]Calculated Master'!$A:$P,13,FALSE)</f>
        <v>1035.83549008</v>
      </c>
      <c r="AG1018" s="49">
        <f>IF(F1018&gt;0,VLOOKUP($A1018,'[3]Calculated Master'!$A:$P,14,FALSE),"")</f>
        <v>647.39987878825536</v>
      </c>
      <c r="AH1018" s="49" t="str">
        <f>IF(I1018&gt;0,VLOOKUP($A1018,'[3]Calculated Master'!$A:$P,15,FALSE),"")</f>
        <v/>
      </c>
      <c r="AI1018" s="47" t="str">
        <f>VLOOKUP($A1018,'[3]Master From ECAP'!$A:$AJ,35,FALSE)</f>
        <v>2213DU</v>
      </c>
      <c r="AJ1018" s="47" t="str">
        <f>VLOOKUP($A1018,'[3]Master From ECAP'!$A:$AJ,36,FALSE)</f>
        <v>Parking Lots and Garages</v>
      </c>
    </row>
    <row r="1019" spans="1:36" ht="15">
      <c r="A1019" s="46" t="s">
        <v>1062</v>
      </c>
      <c r="B1019" s="47" t="str">
        <f>VLOOKUP(VLOOKUP(A1019,'[3]Calculated Master'!A:Z,2,FALSE),'[3]Conversion Factors'!A:C,2,FALSE)</f>
        <v>Parking garages</v>
      </c>
      <c r="C1019" s="47" t="str">
        <f>VLOOKUP($A1019,'[3]Master From ECAP'!$A:$AJ,3,FALSE)</f>
        <v>174 Beecroft Rd</v>
      </c>
      <c r="D1019" s="47" t="str">
        <f>VLOOKUP($A1019,'[3]Master From ECAP'!$A:$AJ,4,FALSE)</f>
        <v>North York</v>
      </c>
      <c r="E1019" s="47" t="str">
        <f>VLOOKUP($A1019,'[3]Master From ECAP'!$A:$AJ,5,FALSE)</f>
        <v>M2N 1W7</v>
      </c>
      <c r="F1019" s="47">
        <f>VLOOKUP($A1019,'[3]Master From ECAP'!$A:$AJ,6,FALSE)</f>
        <v>173</v>
      </c>
      <c r="G1019" s="47" t="s">
        <v>53</v>
      </c>
      <c r="H1019" s="47">
        <f>VLOOKUP($A1019,'[3]Master From ECAP'!$A:$AJ,8,FALSE)</f>
        <v>168</v>
      </c>
      <c r="I1019" s="47">
        <f>VLOOKUP($A1019,'[3]Master From ECAP'!$A:$AJ,9,FALSE)</f>
        <v>0</v>
      </c>
      <c r="J1019" s="47">
        <f>VLOOKUP($A1019,'[3]Master From ECAP'!$A:$AJ,10,FALSE)</f>
        <v>39134.846866</v>
      </c>
      <c r="K1019" s="47" t="str">
        <f>VLOOKUP($A1019,'[3]Master From ECAP'!$A:$AJ,11,FALSE)</f>
        <v>kWh</v>
      </c>
      <c r="L1019" s="47">
        <f>VLOOKUP($A1019,'[3]Master From ECAP'!$A:$AJ,12,FALSE)</f>
        <v>0</v>
      </c>
      <c r="M1019" s="47" t="s">
        <v>46</v>
      </c>
      <c r="AF1019" s="48">
        <f>VLOOKUP($A1019,'[3]Calculated Master'!$A:$P,13,FALSE)</f>
        <v>1565.3938746399999</v>
      </c>
      <c r="AG1019" s="49">
        <f>IF(F1019&gt;0,VLOOKUP($A1019,'[3]Calculated Master'!$A:$P,14,FALSE),"")</f>
        <v>226.21393021885513</v>
      </c>
      <c r="AH1019" s="49" t="str">
        <f>IF(I1019&gt;0,VLOOKUP($A1019,'[3]Calculated Master'!$A:$P,15,FALSE),"")</f>
        <v/>
      </c>
      <c r="AI1019" s="47" t="str">
        <f>VLOOKUP($A1019,'[3]Master From ECAP'!$A:$AJ,35,FALSE)</f>
        <v>BR174</v>
      </c>
      <c r="AJ1019" s="47" t="str">
        <f>VLOOKUP($A1019,'[3]Master From ECAP'!$A:$AJ,36,FALSE)</f>
        <v>Parking Lots and Garages</v>
      </c>
    </row>
    <row r="1020" spans="1:36" ht="15">
      <c r="A1020" s="46" t="s">
        <v>1063</v>
      </c>
      <c r="B1020" s="47" t="str">
        <f>VLOOKUP(VLOOKUP(A1020,'[3]Calculated Master'!A:Z,2,FALSE),'[3]Conversion Factors'!A:C,2,FALSE)</f>
        <v>Parking garages</v>
      </c>
      <c r="C1020" s="47" t="str">
        <f>VLOOKUP($A1020,'[3]Master From ECAP'!$A:$AJ,3,FALSE)</f>
        <v>207 McCaul</v>
      </c>
      <c r="D1020" s="47" t="str">
        <f>VLOOKUP($A1020,'[3]Master From ECAP'!$A:$AJ,4,FALSE)</f>
        <v>Toronto</v>
      </c>
      <c r="E1020" s="47" t="str">
        <f>VLOOKUP($A1020,'[3]Master From ECAP'!$A:$AJ,5,FALSE)</f>
        <v>M5T 1W6</v>
      </c>
      <c r="F1020" s="47">
        <f>VLOOKUP($A1020,'[3]Master From ECAP'!$A:$AJ,6,FALSE)</f>
        <v>53335</v>
      </c>
      <c r="G1020" s="47" t="s">
        <v>53</v>
      </c>
      <c r="H1020" s="47">
        <f>VLOOKUP($A1020,'[3]Master From ECAP'!$A:$AJ,8,FALSE)</f>
        <v>168</v>
      </c>
      <c r="I1020" s="47">
        <f>VLOOKUP($A1020,'[3]Master From ECAP'!$A:$AJ,9,FALSE)</f>
        <v>0</v>
      </c>
      <c r="J1020" s="47">
        <f>VLOOKUP($A1020,'[3]Master From ECAP'!$A:$AJ,10,FALSE)</f>
        <v>33968.486886999999</v>
      </c>
      <c r="K1020" s="47" t="str">
        <f>VLOOKUP($A1020,'[3]Master From ECAP'!$A:$AJ,11,FALSE)</f>
        <v>kWh</v>
      </c>
      <c r="L1020" s="47">
        <f>VLOOKUP($A1020,'[3]Master From ECAP'!$A:$AJ,12,FALSE)</f>
        <v>6755.0246499999994</v>
      </c>
      <c r="M1020" s="47" t="s">
        <v>46</v>
      </c>
      <c r="AF1020" s="48">
        <f>VLOOKUP($A1020,'[3]Calculated Master'!$A:$P,13,FALSE)</f>
        <v>14191.1922528385</v>
      </c>
      <c r="AG1020" s="49">
        <f>IF(F1020&gt;0,VLOOKUP($A1020,'[3]Calculated Master'!$A:$P,14,FALSE),"")</f>
        <v>1.9739330888428093</v>
      </c>
      <c r="AH1020" s="49" t="str">
        <f>IF(I1020&gt;0,VLOOKUP($A1020,'[3]Calculated Master'!$A:$P,15,FALSE),"")</f>
        <v/>
      </c>
      <c r="AI1020" s="47" t="str">
        <f>VLOOKUP($A1020,'[3]Master From ECAP'!$A:$AJ,35,FALSE)</f>
        <v>MCCAUL</v>
      </c>
      <c r="AJ1020" s="47" t="str">
        <f>VLOOKUP($A1020,'[3]Master From ECAP'!$A:$AJ,36,FALSE)</f>
        <v>Parking Lots and Garages</v>
      </c>
    </row>
    <row r="1021" spans="1:36" ht="15">
      <c r="A1021" s="46" t="s">
        <v>1064</v>
      </c>
      <c r="B1021" s="47" t="str">
        <f>VLOOKUP(VLOOKUP(A1021,'[3]Calculated Master'!A:Z,2,FALSE),'[3]Conversion Factors'!A:C,2,FALSE)</f>
        <v>Parking garages</v>
      </c>
      <c r="C1021" s="47" t="str">
        <f>VLOOKUP($A1021,'[3]Master From ECAP'!$A:$AJ,3,FALSE)</f>
        <v>15 Riverview Gdns Lot</v>
      </c>
      <c r="D1021" s="47" t="str">
        <f>VLOOKUP($A1021,'[3]Master From ECAP'!$A:$AJ,4,FALSE)</f>
        <v>Toronto</v>
      </c>
      <c r="E1021" s="47" t="str">
        <f>VLOOKUP($A1021,'[3]Master From ECAP'!$A:$AJ,5,FALSE)</f>
        <v>M6S 1P8</v>
      </c>
      <c r="F1021" s="47">
        <f>VLOOKUP($A1021,'[3]Master From ECAP'!$A:$AJ,6,FALSE)</f>
        <v>100</v>
      </c>
      <c r="G1021" s="47" t="s">
        <v>53</v>
      </c>
      <c r="H1021" s="47">
        <f>VLOOKUP($A1021,'[3]Master From ECAP'!$A:$AJ,8,FALSE)</f>
        <v>168</v>
      </c>
      <c r="I1021" s="47">
        <f>VLOOKUP($A1021,'[3]Master From ECAP'!$A:$AJ,9,FALSE)</f>
        <v>0</v>
      </c>
      <c r="J1021" s="47">
        <f>VLOOKUP($A1021,'[3]Master From ECAP'!$A:$AJ,10,FALSE)</f>
        <v>23488.254607999999</v>
      </c>
      <c r="K1021" s="47" t="str">
        <f>VLOOKUP($A1021,'[3]Master From ECAP'!$A:$AJ,11,FALSE)</f>
        <v>kWh</v>
      </c>
      <c r="L1021" s="47">
        <f>VLOOKUP($A1021,'[3]Master From ECAP'!$A:$AJ,12,FALSE)</f>
        <v>0</v>
      </c>
      <c r="M1021" s="47" t="s">
        <v>46</v>
      </c>
      <c r="AF1021" s="48">
        <f>VLOOKUP($A1021,'[3]Calculated Master'!$A:$P,13,FALSE)</f>
        <v>939.53018431999999</v>
      </c>
      <c r="AG1021" s="49">
        <f>IF(F1021&gt;0,VLOOKUP($A1021,'[3]Calculated Master'!$A:$P,14,FALSE),"")</f>
        <v>234.8835247572753</v>
      </c>
      <c r="AH1021" s="49" t="str">
        <f>IF(I1021&gt;0,VLOOKUP($A1021,'[3]Calculated Master'!$A:$P,15,FALSE),"")</f>
        <v/>
      </c>
      <c r="AI1021" s="47" t="str">
        <f>VLOOKUP($A1021,'[3]Master From ECAP'!$A:$AJ,35,FALSE)</f>
        <v>RVGP</v>
      </c>
      <c r="AJ1021" s="47" t="str">
        <f>VLOOKUP($A1021,'[3]Master From ECAP'!$A:$AJ,36,FALSE)</f>
        <v>Parking Lots and Garages</v>
      </c>
    </row>
    <row r="1022" spans="1:36" ht="15">
      <c r="A1022" s="46" t="s">
        <v>1065</v>
      </c>
      <c r="B1022" s="47" t="str">
        <f>VLOOKUP(VLOOKUP(A1022,'[3]Calculated Master'!A:Z,2,FALSE),'[3]Conversion Factors'!A:C,2,FALSE)</f>
        <v>Parking garages</v>
      </c>
      <c r="C1022" s="47" t="str">
        <f>VLOOKUP($A1022,'[3]Master From ECAP'!$A:$AJ,3,FALSE)</f>
        <v>101 Grangeway</v>
      </c>
      <c r="D1022" s="47" t="str">
        <f>VLOOKUP($A1022,'[3]Master From ECAP'!$A:$AJ,4,FALSE)</f>
        <v>Scarborough</v>
      </c>
      <c r="E1022" s="47" t="str">
        <f>VLOOKUP($A1022,'[3]Master From ECAP'!$A:$AJ,5,FALSE)</f>
        <v>M1H 3E9</v>
      </c>
      <c r="F1022" s="47">
        <f>VLOOKUP($A1022,'[3]Master From ECAP'!$A:$AJ,6,FALSE)</f>
        <v>97</v>
      </c>
      <c r="G1022" s="47" t="s">
        <v>53</v>
      </c>
      <c r="H1022" s="47">
        <f>VLOOKUP($A1022,'[3]Master From ECAP'!$A:$AJ,8,FALSE)</f>
        <v>168</v>
      </c>
      <c r="I1022" s="47">
        <f>VLOOKUP($A1022,'[3]Master From ECAP'!$A:$AJ,9,FALSE)</f>
        <v>0</v>
      </c>
      <c r="J1022" s="47">
        <f>VLOOKUP($A1022,'[3]Master From ECAP'!$A:$AJ,10,FALSE)</f>
        <v>50160.546136999998</v>
      </c>
      <c r="K1022" s="47" t="str">
        <f>VLOOKUP($A1022,'[3]Master From ECAP'!$A:$AJ,11,FALSE)</f>
        <v>kWh</v>
      </c>
      <c r="L1022" s="47">
        <f>VLOOKUP($A1022,'[3]Master From ECAP'!$A:$AJ,12,FALSE)</f>
        <v>0</v>
      </c>
      <c r="M1022" s="47" t="s">
        <v>46</v>
      </c>
      <c r="AF1022" s="48">
        <f>VLOOKUP($A1022,'[3]Calculated Master'!$A:$P,13,FALSE)</f>
        <v>2006.42184548</v>
      </c>
      <c r="AG1022" s="49">
        <f>IF(F1022&gt;0,VLOOKUP($A1022,'[3]Calculated Master'!$A:$P,14,FALSE),"")</f>
        <v>517.12118700284088</v>
      </c>
      <c r="AH1022" s="49" t="str">
        <f>IF(I1022&gt;0,VLOOKUP($A1022,'[3]Calculated Master'!$A:$P,15,FALSE),"")</f>
        <v/>
      </c>
      <c r="AI1022" s="47" t="str">
        <f>VLOOKUP($A1022,'[3]Master From ECAP'!$A:$AJ,35,FALSE)</f>
        <v>RTCL</v>
      </c>
      <c r="AJ1022" s="47" t="str">
        <f>VLOOKUP($A1022,'[3]Master From ECAP'!$A:$AJ,36,FALSE)</f>
        <v>Parking Lots and Garages</v>
      </c>
    </row>
    <row r="1023" spans="1:36" ht="15">
      <c r="A1023" s="46" t="s">
        <v>1066</v>
      </c>
      <c r="B1023" s="47" t="str">
        <f>VLOOKUP(VLOOKUP(A1023,'[3]Calculated Master'!A:Z,2,FALSE),'[3]Conversion Factors'!A:C,2,FALSE)</f>
        <v>Performing arts facilities</v>
      </c>
      <c r="C1023" s="47" t="str">
        <f>VLOOKUP($A1023,'[3]Master From ECAP'!$A:$AJ,3,FALSE)</f>
        <v>1 Front St. E.</v>
      </c>
      <c r="D1023" s="47" t="str">
        <f>VLOOKUP($A1023,'[3]Master From ECAP'!$A:$AJ,4,FALSE)</f>
        <v>Toronto</v>
      </c>
      <c r="E1023" s="47" t="str">
        <f>VLOOKUP($A1023,'[3]Master From ECAP'!$A:$AJ,5,FALSE)</f>
        <v>M5E 1B2</v>
      </c>
      <c r="F1023" s="47">
        <f>VLOOKUP($A1023,'[3]Master From ECAP'!$A:$AJ,6,FALSE)</f>
        <v>173084</v>
      </c>
      <c r="G1023" s="47" t="s">
        <v>53</v>
      </c>
      <c r="H1023" s="47">
        <f>VLOOKUP($A1023,'[3]Master From ECAP'!$A:$AJ,8,FALSE)</f>
        <v>100</v>
      </c>
      <c r="I1023" s="47">
        <f>VLOOKUP($A1023,'[3]Master From ECAP'!$A:$AJ,9,FALSE)</f>
        <v>0</v>
      </c>
      <c r="J1023" s="47">
        <f>VLOOKUP($A1023,'[3]Master From ECAP'!$A:$AJ,10,FALSE)</f>
        <v>2478110.0477419998</v>
      </c>
      <c r="K1023" s="47" t="str">
        <f>VLOOKUP($A1023,'[3]Master From ECAP'!$A:$AJ,11,FALSE)</f>
        <v>kWh</v>
      </c>
      <c r="L1023" s="47">
        <f>VLOOKUP($A1023,'[3]Master From ECAP'!$A:$AJ,12,FALSE)</f>
        <v>0</v>
      </c>
      <c r="M1023" s="47" t="s">
        <v>46</v>
      </c>
      <c r="AF1023" s="48">
        <f>VLOOKUP($A1023,'[3]Calculated Master'!$A:$P,13,FALSE)</f>
        <v>458246.06874200224</v>
      </c>
      <c r="AG1023" s="49">
        <f>IF(F1023&gt;0,VLOOKUP($A1023,'[3]Calculated Master'!$A:$P,14,FALSE),"")</f>
        <v>25.347932663599121</v>
      </c>
      <c r="AH1023" s="49" t="str">
        <f>IF(I1023&gt;0,VLOOKUP($A1023,'[3]Calculated Master'!$A:$P,15,FALSE),"")</f>
        <v/>
      </c>
      <c r="AI1023" s="47" t="str">
        <f>VLOOKUP($A1023,'[3]Master From ECAP'!$A:$AJ,35,FALSE)</f>
        <v>HBC</v>
      </c>
      <c r="AJ1023" s="47" t="str">
        <f>VLOOKUP($A1023,'[3]Master From ECAP'!$A:$AJ,36,FALSE)</f>
        <v>Performing Arts Facilities</v>
      </c>
    </row>
    <row r="1024" spans="1:36" ht="15">
      <c r="A1024" s="46" t="s">
        <v>1067</v>
      </c>
      <c r="B1024" s="47" t="str">
        <f>VLOOKUP(VLOOKUP(A1024,'[3]Calculated Master'!A:Z,2,FALSE),'[3]Conversion Factors'!A:C,2,FALSE)</f>
        <v>Performing arts facilities</v>
      </c>
      <c r="C1024" s="47" t="str">
        <f>VLOOKUP($A1024,'[3]Master From ECAP'!$A:$AJ,3,FALSE)</f>
        <v>27 Front St. E.</v>
      </c>
      <c r="D1024" s="47" t="str">
        <f>VLOOKUP($A1024,'[3]Master From ECAP'!$A:$AJ,4,FALSE)</f>
        <v>Toronto</v>
      </c>
      <c r="E1024" s="47" t="str">
        <f>VLOOKUP($A1024,'[3]Master From ECAP'!$A:$AJ,5,FALSE)</f>
        <v>M5E 1B4</v>
      </c>
      <c r="F1024" s="47">
        <f>VLOOKUP($A1024,'[3]Master From ECAP'!$A:$AJ,6,FALSE)</f>
        <v>80729</v>
      </c>
      <c r="G1024" s="47" t="s">
        <v>53</v>
      </c>
      <c r="H1024" s="47">
        <f>VLOOKUP($A1024,'[3]Master From ECAP'!$A:$AJ,8,FALSE)</f>
        <v>100</v>
      </c>
      <c r="I1024" s="47">
        <f>VLOOKUP($A1024,'[3]Master From ECAP'!$A:$AJ,9,FALSE)</f>
        <v>0</v>
      </c>
      <c r="J1024" s="47">
        <f>VLOOKUP($A1024,'[3]Master From ECAP'!$A:$AJ,10,FALSE)</f>
        <v>1737897.3942100001</v>
      </c>
      <c r="K1024" s="47" t="str">
        <f>VLOOKUP($A1024,'[3]Master From ECAP'!$A:$AJ,11,FALSE)</f>
        <v>kWh</v>
      </c>
      <c r="L1024" s="47">
        <f>VLOOKUP($A1024,'[3]Master From ECAP'!$A:$AJ,12,FALSE)</f>
        <v>0</v>
      </c>
      <c r="M1024" s="47" t="s">
        <v>46</v>
      </c>
      <c r="AF1024" s="48">
        <f>VLOOKUP($A1024,'[3]Calculated Master'!$A:$P,13,FALSE)</f>
        <v>354138.37059025478</v>
      </c>
      <c r="AG1024" s="49">
        <f>IF(F1024&gt;0,VLOOKUP($A1024,'[3]Calculated Master'!$A:$P,14,FALSE),"")</f>
        <v>40.271094991716453</v>
      </c>
      <c r="AH1024" s="49" t="str">
        <f>IF(I1024&gt;0,VLOOKUP($A1024,'[3]Calculated Master'!$A:$P,15,FALSE),"")</f>
        <v/>
      </c>
      <c r="AI1024" s="47" t="str">
        <f>VLOOKUP($A1024,'[3]Master From ECAP'!$A:$AJ,35,FALSE)</f>
        <v>STLC</v>
      </c>
      <c r="AJ1024" s="47" t="str">
        <f>VLOOKUP($A1024,'[3]Master From ECAP'!$A:$AJ,36,FALSE)</f>
        <v>Performing Arts Facilities</v>
      </c>
    </row>
    <row r="1025" spans="1:36" ht="15">
      <c r="A1025" s="46" t="s">
        <v>1068</v>
      </c>
      <c r="B1025" s="47" t="str">
        <f>VLOOKUP(VLOOKUP(A1025,'[3]Calculated Master'!A:Z,2,FALSE),'[3]Conversion Factors'!A:C,2,FALSE)</f>
        <v>Performing arts facilities</v>
      </c>
      <c r="C1025" s="47" t="str">
        <f>VLOOKUP($A1025,'[3]Master From ECAP'!$A:$AJ,3,FALSE)</f>
        <v>5040 Yonge St</v>
      </c>
      <c r="D1025" s="47" t="str">
        <f>VLOOKUP($A1025,'[3]Master From ECAP'!$A:$AJ,4,FALSE)</f>
        <v>North York</v>
      </c>
      <c r="E1025" s="47" t="str">
        <f>VLOOKUP($A1025,'[3]Master From ECAP'!$A:$AJ,5,FALSE)</f>
        <v>M2N 6R8</v>
      </c>
      <c r="F1025" s="47">
        <f>VLOOKUP($A1025,'[3]Master From ECAP'!$A:$AJ,6,FALSE)</f>
        <v>177992</v>
      </c>
      <c r="G1025" s="47" t="s">
        <v>53</v>
      </c>
      <c r="H1025" s="47">
        <f>VLOOKUP($A1025,'[3]Master From ECAP'!$A:$AJ,8,FALSE)</f>
        <v>100</v>
      </c>
      <c r="I1025" s="47">
        <f>VLOOKUP($A1025,'[3]Master From ECAP'!$A:$AJ,9,FALSE)</f>
        <v>0</v>
      </c>
      <c r="J1025" s="47">
        <f>VLOOKUP($A1025,'[3]Master From ECAP'!$A:$AJ,10,FALSE)</f>
        <v>1755588.853968</v>
      </c>
      <c r="K1025" s="47" t="str">
        <f>VLOOKUP($A1025,'[3]Master From ECAP'!$A:$AJ,11,FALSE)</f>
        <v>kWh</v>
      </c>
      <c r="L1025" s="47">
        <f>VLOOKUP($A1025,'[3]Master From ECAP'!$A:$AJ,12,FALSE)</f>
        <v>64504.582581000002</v>
      </c>
      <c r="M1025" s="47" t="s">
        <v>46</v>
      </c>
      <c r="AF1025" s="48">
        <f>VLOOKUP($A1025,'[3]Calculated Master'!$A:$P,13,FALSE)</f>
        <v>192762.2646420199</v>
      </c>
      <c r="AG1025" s="49">
        <f>IF(F1025&gt;0,VLOOKUP($A1025,'[3]Calculated Master'!$A:$P,14,FALSE),"")</f>
        <v>13.68912530444347</v>
      </c>
      <c r="AH1025" s="49" t="str">
        <f>IF(I1025&gt;0,VLOOKUP($A1025,'[3]Calculated Master'!$A:$P,15,FALSE),"")</f>
        <v/>
      </c>
      <c r="AI1025" s="47" t="str">
        <f>VLOOKUP($A1025,'[3]Master From ECAP'!$A:$AJ,35,FALSE)</f>
        <v>TOCTR</v>
      </c>
      <c r="AJ1025" s="47" t="str">
        <f>VLOOKUP($A1025,'[3]Master From ECAP'!$A:$AJ,36,FALSE)</f>
        <v>Performing Arts Facilities</v>
      </c>
    </row>
    <row r="1026" spans="1:36" ht="15">
      <c r="A1026" s="46" t="s">
        <v>1069</v>
      </c>
      <c r="B1026" s="47" t="str">
        <f>VLOOKUP(VLOOKUP(A1026,'[3]Calculated Master'!A:Z,2,FALSE),'[3]Conversion Factors'!A:C,2,FALSE)</f>
        <v>Police stations and associated offices and facilities</v>
      </c>
      <c r="C1026" s="47" t="str">
        <f>VLOOKUP($A1026,'[3]Master From ECAP'!$A:$AJ,3,FALSE)</f>
        <v>2054 Davenport Rd</v>
      </c>
      <c r="D1026" s="47" t="str">
        <f>VLOOKUP($A1026,'[3]Master From ECAP'!$A:$AJ,4,FALSE)</f>
        <v>Toronto</v>
      </c>
      <c r="E1026" s="47" t="str">
        <f>VLOOKUP($A1026,'[3]Master From ECAP'!$A:$AJ,5,FALSE)</f>
        <v>M6N 1C8</v>
      </c>
      <c r="F1026" s="47">
        <f>VLOOKUP($A1026,'[3]Master From ECAP'!$A:$AJ,6,FALSE)</f>
        <v>62000</v>
      </c>
      <c r="G1026" s="47" t="s">
        <v>53</v>
      </c>
      <c r="H1026" s="47">
        <f>VLOOKUP($A1026,'[3]Master From ECAP'!$A:$AJ,8,FALSE)</f>
        <v>168</v>
      </c>
      <c r="I1026" s="47">
        <f>VLOOKUP($A1026,'[3]Master From ECAP'!$A:$AJ,9,FALSE)</f>
        <v>0</v>
      </c>
      <c r="J1026" s="47">
        <f>VLOOKUP($A1026,'[3]Master From ECAP'!$A:$AJ,10,FALSE)</f>
        <v>1123908.182613</v>
      </c>
      <c r="K1026" s="47" t="str">
        <f>VLOOKUP($A1026,'[3]Master From ECAP'!$A:$AJ,11,FALSE)</f>
        <v>kWh</v>
      </c>
      <c r="L1026" s="47">
        <f>VLOOKUP($A1026,'[3]Master From ECAP'!$A:$AJ,12,FALSE)</f>
        <v>35006.923864000004</v>
      </c>
      <c r="M1026" s="47" t="s">
        <v>46</v>
      </c>
      <c r="AF1026" s="48">
        <f>VLOOKUP($A1026,'[3]Calculated Master'!$A:$P,13,FALSE)</f>
        <v>111458.63049972217</v>
      </c>
      <c r="AG1026" s="49">
        <f>IF(F1026&gt;0,VLOOKUP($A1026,'[3]Calculated Master'!$A:$P,14,FALSE),"")</f>
        <v>24.088260299523121</v>
      </c>
      <c r="AH1026" s="49" t="str">
        <f>IF(I1026&gt;0,VLOOKUP($A1026,'[3]Calculated Master'!$A:$P,15,FALSE),"")</f>
        <v/>
      </c>
      <c r="AI1026" s="47" t="str">
        <f>VLOOKUP($A1026,'[3]Master From ECAP'!$A:$AJ,35,FALSE)</f>
        <v>2054DA</v>
      </c>
      <c r="AJ1026" s="47" t="str">
        <f>VLOOKUP($A1026,'[3]Master From ECAP'!$A:$AJ,36,FALSE)</f>
        <v>Police Stations</v>
      </c>
    </row>
    <row r="1027" spans="1:36" ht="15">
      <c r="A1027" s="46" t="s">
        <v>1070</v>
      </c>
      <c r="B1027" s="47" t="str">
        <f>VLOOKUP(VLOOKUP(A1027,'[3]Calculated Master'!A:Z,2,FALSE),'[3]Conversion Factors'!A:C,2,FALSE)</f>
        <v>Police stations and associated offices and facilities</v>
      </c>
      <c r="C1027" s="47" t="str">
        <f>VLOOKUP($A1027,'[3]Master From ECAP'!$A:$AJ,3,FALSE)</f>
        <v>200 Trethewey Dr</v>
      </c>
      <c r="D1027" s="47" t="str">
        <f>VLOOKUP($A1027,'[3]Master From ECAP'!$A:$AJ,4,FALSE)</f>
        <v>Toronto</v>
      </c>
      <c r="E1027" s="47" t="str">
        <f>VLOOKUP($A1027,'[3]Master From ECAP'!$A:$AJ,5,FALSE)</f>
        <v>M6M 4C2</v>
      </c>
      <c r="F1027" s="47">
        <f>VLOOKUP($A1027,'[3]Master From ECAP'!$A:$AJ,6,FALSE)</f>
        <v>25780</v>
      </c>
      <c r="G1027" s="47" t="s">
        <v>53</v>
      </c>
      <c r="H1027" s="47">
        <f>VLOOKUP($A1027,'[3]Master From ECAP'!$A:$AJ,8,FALSE)</f>
        <v>168</v>
      </c>
      <c r="I1027" s="47">
        <f>VLOOKUP($A1027,'[3]Master From ECAP'!$A:$AJ,9,FALSE)</f>
        <v>0</v>
      </c>
      <c r="J1027" s="47">
        <f>VLOOKUP($A1027,'[3]Master From ECAP'!$A:$AJ,10,FALSE)</f>
        <v>630253.53425399994</v>
      </c>
      <c r="K1027" s="47" t="str">
        <f>VLOOKUP($A1027,'[3]Master From ECAP'!$A:$AJ,11,FALSE)</f>
        <v>kWh</v>
      </c>
      <c r="L1027" s="47">
        <f>VLOOKUP($A1027,'[3]Master From ECAP'!$A:$AJ,12,FALSE)</f>
        <v>11738.178396000001</v>
      </c>
      <c r="M1027" s="47" t="s">
        <v>46</v>
      </c>
      <c r="AF1027" s="48">
        <f>VLOOKUP($A1027,'[3]Calculated Master'!$A:$P,13,FALSE)</f>
        <v>47509.041487257244</v>
      </c>
      <c r="AG1027" s="49">
        <f>IF(F1027&gt;0,VLOOKUP($A1027,'[3]Calculated Master'!$A:$P,14,FALSE),"")</f>
        <v>29.254195168921822</v>
      </c>
      <c r="AH1027" s="49" t="str">
        <f>IF(I1027&gt;0,VLOOKUP($A1027,'[3]Calculated Master'!$A:$P,15,FALSE),"")</f>
        <v/>
      </c>
      <c r="AI1027" s="47" t="str">
        <f>VLOOKUP($A1027,'[3]Master From ECAP'!$A:$AJ,35,FALSE)</f>
        <v>12PD</v>
      </c>
      <c r="AJ1027" s="47" t="str">
        <f>VLOOKUP($A1027,'[3]Master From ECAP'!$A:$AJ,36,FALSE)</f>
        <v>Police Stations</v>
      </c>
    </row>
    <row r="1028" spans="1:36" ht="15">
      <c r="A1028" s="46" t="s">
        <v>1071</v>
      </c>
      <c r="B1028" s="47" t="str">
        <f>VLOOKUP(VLOOKUP(A1028,'[3]Calculated Master'!A:Z,2,FALSE),'[3]Conversion Factors'!A:C,2,FALSE)</f>
        <v>Police stations and associated offices and facilities</v>
      </c>
      <c r="C1028" s="47" t="str">
        <f>VLOOKUP($A1028,'[3]Master From ECAP'!$A:$AJ,3,FALSE)</f>
        <v>1435 Eglinton Ave.W.</v>
      </c>
      <c r="D1028" s="47" t="str">
        <f>VLOOKUP($A1028,'[3]Master From ECAP'!$A:$AJ,4,FALSE)</f>
        <v>Toronto</v>
      </c>
      <c r="E1028" s="47" t="str">
        <f>VLOOKUP($A1028,'[3]Master From ECAP'!$A:$AJ,5,FALSE)</f>
        <v>M6C 3M8</v>
      </c>
      <c r="F1028" s="47">
        <f>VLOOKUP($A1028,'[3]Master From ECAP'!$A:$AJ,6,FALSE)</f>
        <v>20344</v>
      </c>
      <c r="G1028" s="47" t="s">
        <v>53</v>
      </c>
      <c r="H1028" s="47">
        <f>VLOOKUP($A1028,'[3]Master From ECAP'!$A:$AJ,8,FALSE)</f>
        <v>168</v>
      </c>
      <c r="I1028" s="47">
        <f>VLOOKUP($A1028,'[3]Master From ECAP'!$A:$AJ,9,FALSE)</f>
        <v>0</v>
      </c>
      <c r="J1028" s="47">
        <f>VLOOKUP($A1028,'[3]Master From ECAP'!$A:$AJ,10,FALSE)</f>
        <v>496593.322667</v>
      </c>
      <c r="K1028" s="47" t="str">
        <f>VLOOKUP($A1028,'[3]Master From ECAP'!$A:$AJ,11,FALSE)</f>
        <v>kWh</v>
      </c>
      <c r="L1028" s="47">
        <f>VLOOKUP($A1028,'[3]Master From ECAP'!$A:$AJ,12,FALSE)</f>
        <v>51604.952873000002</v>
      </c>
      <c r="M1028" s="47" t="s">
        <v>46</v>
      </c>
      <c r="AF1028" s="48">
        <f>VLOOKUP($A1028,'[3]Calculated Master'!$A:$P,13,FALSE)</f>
        <v>117897.14582998939</v>
      </c>
      <c r="AG1028" s="49">
        <f>IF(F1028&gt;0,VLOOKUP($A1028,'[3]Calculated Master'!$A:$P,14,FALSE),"")</f>
        <v>51.188354017364986</v>
      </c>
      <c r="AH1028" s="49" t="str">
        <f>IF(I1028&gt;0,VLOOKUP($A1028,'[3]Calculated Master'!$A:$P,15,FALSE),"")</f>
        <v/>
      </c>
      <c r="AI1028" s="47" t="str">
        <f>VLOOKUP($A1028,'[3]Master From ECAP'!$A:$AJ,35,FALSE)</f>
        <v>13PD</v>
      </c>
      <c r="AJ1028" s="47" t="str">
        <f>VLOOKUP($A1028,'[3]Master From ECAP'!$A:$AJ,36,FALSE)</f>
        <v>Police Stations</v>
      </c>
    </row>
    <row r="1029" spans="1:36" ht="15">
      <c r="A1029" s="46" t="s">
        <v>1072</v>
      </c>
      <c r="B1029" s="47" t="str">
        <f>VLOOKUP(VLOOKUP(A1029,'[3]Calculated Master'!A:Z,2,FALSE),'[3]Conversion Factors'!A:C,2,FALSE)</f>
        <v>Police stations and associated offices and facilities</v>
      </c>
      <c r="C1029" s="47" t="str">
        <f>VLOOKUP($A1029,'[3]Master From ECAP'!$A:$AJ,3,FALSE)</f>
        <v>11 St. Annes Rd.</v>
      </c>
      <c r="D1029" s="47" t="str">
        <f>VLOOKUP($A1029,'[3]Master From ECAP'!$A:$AJ,4,FALSE)</f>
        <v>Toronto</v>
      </c>
      <c r="E1029" s="47" t="str">
        <f>VLOOKUP($A1029,'[3]Master From ECAP'!$A:$AJ,5,FALSE)</f>
        <v>M6J 2C1</v>
      </c>
      <c r="F1029" s="47">
        <f>VLOOKUP($A1029,'[3]Master From ECAP'!$A:$AJ,6,FALSE)</f>
        <v>64200</v>
      </c>
      <c r="G1029" s="47" t="s">
        <v>53</v>
      </c>
      <c r="H1029" s="47">
        <f>VLOOKUP($A1029,'[3]Master From ECAP'!$A:$AJ,8,FALSE)</f>
        <v>168</v>
      </c>
      <c r="I1029" s="47">
        <f>VLOOKUP($A1029,'[3]Master From ECAP'!$A:$AJ,9,FALSE)</f>
        <v>0</v>
      </c>
      <c r="J1029" s="47">
        <f>VLOOKUP($A1029,'[3]Master From ECAP'!$A:$AJ,10,FALSE)</f>
        <v>1405543.819193</v>
      </c>
      <c r="K1029" s="47" t="str">
        <f>VLOOKUP($A1029,'[3]Master From ECAP'!$A:$AJ,11,FALSE)</f>
        <v>kWh</v>
      </c>
      <c r="L1029" s="47">
        <f>VLOOKUP($A1029,'[3]Master From ECAP'!$A:$AJ,12,FALSE)</f>
        <v>32283.119918999997</v>
      </c>
      <c r="M1029" s="47" t="s">
        <v>46</v>
      </c>
      <c r="AF1029" s="48">
        <f>VLOOKUP($A1029,'[3]Calculated Master'!$A:$P,13,FALSE)</f>
        <v>117549.6728466451</v>
      </c>
      <c r="AG1029" s="49">
        <f>IF(F1029&gt;0,VLOOKUP($A1029,'[3]Calculated Master'!$A:$P,14,FALSE),"")</f>
        <v>27.201782504998263</v>
      </c>
      <c r="AH1029" s="49" t="str">
        <f>IF(I1029&gt;0,VLOOKUP($A1029,'[3]Calculated Master'!$A:$P,15,FALSE),"")</f>
        <v/>
      </c>
      <c r="AI1029" s="47" t="str">
        <f>VLOOKUP($A1029,'[3]Master From ECAP'!$A:$AJ,35,FALSE)</f>
        <v>11SA</v>
      </c>
      <c r="AJ1029" s="47" t="str">
        <f>VLOOKUP($A1029,'[3]Master From ECAP'!$A:$AJ,36,FALSE)</f>
        <v>Police Stations</v>
      </c>
    </row>
    <row r="1030" spans="1:36" ht="15">
      <c r="A1030" s="46" t="s">
        <v>1073</v>
      </c>
      <c r="B1030" s="47" t="str">
        <f>VLOOKUP(VLOOKUP(A1030,'[3]Calculated Master'!A:Z,2,FALSE),'[3]Conversion Factors'!A:C,2,FALSE)</f>
        <v>Police stations and associated offices and facilities</v>
      </c>
      <c r="C1030" s="47" t="str">
        <f>VLOOKUP($A1030,'[3]Master From ECAP'!$A:$AJ,3,FALSE)</f>
        <v>791 Islington Ave</v>
      </c>
      <c r="D1030" s="47" t="str">
        <f>VLOOKUP($A1030,'[3]Master From ECAP'!$A:$AJ,4,FALSE)</f>
        <v>Etobicoke</v>
      </c>
      <c r="E1030" s="47" t="str">
        <f>VLOOKUP($A1030,'[3]Master From ECAP'!$A:$AJ,5,FALSE)</f>
        <v>M8Z 4C9</v>
      </c>
      <c r="F1030" s="47">
        <f>VLOOKUP($A1030,'[3]Master From ECAP'!$A:$AJ,6,FALSE)</f>
        <v>7492</v>
      </c>
      <c r="G1030" s="47" t="s">
        <v>53</v>
      </c>
      <c r="H1030" s="47">
        <f>VLOOKUP($A1030,'[3]Master From ECAP'!$A:$AJ,8,FALSE)</f>
        <v>168</v>
      </c>
      <c r="I1030" s="47">
        <f>VLOOKUP($A1030,'[3]Master From ECAP'!$A:$AJ,9,FALSE)</f>
        <v>0</v>
      </c>
      <c r="J1030" s="47">
        <f>VLOOKUP($A1030,'[3]Master From ECAP'!$A:$AJ,10,FALSE)</f>
        <v>178125.63035399999</v>
      </c>
      <c r="K1030" s="47" t="str">
        <f>VLOOKUP($A1030,'[3]Master From ECAP'!$A:$AJ,11,FALSE)</f>
        <v>kWh</v>
      </c>
      <c r="L1030" s="47">
        <f>VLOOKUP($A1030,'[3]Master From ECAP'!$A:$AJ,12,FALSE)</f>
        <v>16871.520801999999</v>
      </c>
      <c r="M1030" s="47" t="s">
        <v>46</v>
      </c>
      <c r="AF1030" s="48">
        <f>VLOOKUP($A1030,'[3]Calculated Master'!$A:$P,13,FALSE)</f>
        <v>39175.68456651138</v>
      </c>
      <c r="AG1030" s="49">
        <f>IF(F1030&gt;0,VLOOKUP($A1030,'[3]Calculated Master'!$A:$P,14,FALSE),"")</f>
        <v>47.548687372650306</v>
      </c>
      <c r="AH1030" s="49" t="str">
        <f>IF(I1030&gt;0,VLOOKUP($A1030,'[3]Calculated Master'!$A:$P,15,FALSE),"")</f>
        <v/>
      </c>
      <c r="AI1030" s="47" t="str">
        <f>VLOOKUP($A1030,'[3]Master From ECAP'!$A:$AJ,35,FALSE)</f>
        <v>21PD</v>
      </c>
      <c r="AJ1030" s="47" t="str">
        <f>VLOOKUP($A1030,'[3]Master From ECAP'!$A:$AJ,36,FALSE)</f>
        <v>Police Stations</v>
      </c>
    </row>
    <row r="1031" spans="1:36" ht="15">
      <c r="A1031" s="46" t="s">
        <v>1074</v>
      </c>
      <c r="B1031" s="47" t="str">
        <f>VLOOKUP(VLOOKUP(A1031,'[3]Calculated Master'!A:Z,2,FALSE),'[3]Conversion Factors'!A:C,2,FALSE)</f>
        <v>Police stations and associated offices and facilities</v>
      </c>
      <c r="C1031" s="47" t="str">
        <f>VLOOKUP($A1031,'[3]Master From ECAP'!$A:$AJ,3,FALSE)</f>
        <v>3699 Bloor St.W.</v>
      </c>
      <c r="D1031" s="47" t="str">
        <f>VLOOKUP($A1031,'[3]Master From ECAP'!$A:$AJ,4,FALSE)</f>
        <v>Etobicoke</v>
      </c>
      <c r="E1031" s="47" t="str">
        <f>VLOOKUP($A1031,'[3]Master From ECAP'!$A:$AJ,5,FALSE)</f>
        <v>M9A 1A2</v>
      </c>
      <c r="F1031" s="47">
        <f>VLOOKUP($A1031,'[3]Master From ECAP'!$A:$AJ,6,FALSE)</f>
        <v>32270</v>
      </c>
      <c r="G1031" s="47" t="s">
        <v>53</v>
      </c>
      <c r="H1031" s="47">
        <f>VLOOKUP($A1031,'[3]Master From ECAP'!$A:$AJ,8,FALSE)</f>
        <v>168</v>
      </c>
      <c r="I1031" s="47">
        <f>VLOOKUP($A1031,'[3]Master From ECAP'!$A:$AJ,9,FALSE)</f>
        <v>0</v>
      </c>
      <c r="J1031" s="47">
        <f>VLOOKUP($A1031,'[3]Master From ECAP'!$A:$AJ,10,FALSE)</f>
        <v>456720.07757600001</v>
      </c>
      <c r="K1031" s="47" t="str">
        <f>VLOOKUP($A1031,'[3]Master From ECAP'!$A:$AJ,11,FALSE)</f>
        <v>kWh</v>
      </c>
      <c r="L1031" s="47">
        <f>VLOOKUP($A1031,'[3]Master From ECAP'!$A:$AJ,12,FALSE)</f>
        <v>73215.583930000008</v>
      </c>
      <c r="M1031" s="47" t="s">
        <v>46</v>
      </c>
      <c r="AF1031" s="48">
        <f>VLOOKUP($A1031,'[3]Calculated Master'!$A:$P,13,FALSE)</f>
        <v>157355.71573902172</v>
      </c>
      <c r="AG1031" s="49">
        <f>IF(F1031&gt;0,VLOOKUP($A1031,'[3]Calculated Master'!$A:$P,14,FALSE),"")</f>
        <v>38.104755153166685</v>
      </c>
      <c r="AH1031" s="49" t="str">
        <f>IF(I1031&gt;0,VLOOKUP($A1031,'[3]Calculated Master'!$A:$P,15,FALSE),"")</f>
        <v/>
      </c>
      <c r="AI1031" s="47" t="str">
        <f>VLOOKUP($A1031,'[3]Master From ECAP'!$A:$AJ,35,FALSE)</f>
        <v>22PD</v>
      </c>
      <c r="AJ1031" s="47" t="str">
        <f>VLOOKUP($A1031,'[3]Master From ECAP'!$A:$AJ,36,FALSE)</f>
        <v>Police Stations</v>
      </c>
    </row>
    <row r="1032" spans="1:36" ht="15">
      <c r="A1032" s="46" t="s">
        <v>1075</v>
      </c>
      <c r="B1032" s="47" t="str">
        <f>VLOOKUP(VLOOKUP(A1032,'[3]Calculated Master'!A:Z,2,FALSE),'[3]Conversion Factors'!A:C,2,FALSE)</f>
        <v>Police stations and associated offices and facilities</v>
      </c>
      <c r="C1032" s="47" t="str">
        <f>VLOOKUP($A1032,'[3]Master From ECAP'!$A:$AJ,3,FALSE)</f>
        <v>5230 Finch Ave W.</v>
      </c>
      <c r="D1032" s="47" t="str">
        <f>VLOOKUP($A1032,'[3]Master From ECAP'!$A:$AJ,4,FALSE)</f>
        <v>Etobicoke</v>
      </c>
      <c r="E1032" s="47" t="str">
        <f>VLOOKUP($A1032,'[3]Master From ECAP'!$A:$AJ,5,FALSE)</f>
        <v>M9V 0A1</v>
      </c>
      <c r="F1032" s="47">
        <f>VLOOKUP($A1032,'[3]Master From ECAP'!$A:$AJ,6,FALSE)</f>
        <v>57264</v>
      </c>
      <c r="G1032" s="47" t="s">
        <v>53</v>
      </c>
      <c r="H1032" s="47">
        <f>VLOOKUP($A1032,'[3]Master From ECAP'!$A:$AJ,8,FALSE)</f>
        <v>168</v>
      </c>
      <c r="I1032" s="47">
        <f>VLOOKUP($A1032,'[3]Master From ECAP'!$A:$AJ,9,FALSE)</f>
        <v>0</v>
      </c>
      <c r="J1032" s="47">
        <f>VLOOKUP($A1032,'[3]Master From ECAP'!$A:$AJ,10,FALSE)</f>
        <v>875559.34506399999</v>
      </c>
      <c r="K1032" s="47" t="str">
        <f>VLOOKUP($A1032,'[3]Master From ECAP'!$A:$AJ,11,FALSE)</f>
        <v>kWh</v>
      </c>
      <c r="L1032" s="47">
        <f>VLOOKUP($A1032,'[3]Master From ECAP'!$A:$AJ,12,FALSE)</f>
        <v>58691.404457999997</v>
      </c>
      <c r="M1032" s="47" t="s">
        <v>46</v>
      </c>
      <c r="AF1032" s="48">
        <f>VLOOKUP($A1032,'[3]Calculated Master'!$A:$P,13,FALSE)</f>
        <v>146517.84793737804</v>
      </c>
      <c r="AG1032" s="49">
        <f>IF(F1032&gt;0,VLOOKUP($A1032,'[3]Calculated Master'!$A:$P,14,FALSE),"")</f>
        <v>26.109830941797497</v>
      </c>
      <c r="AH1032" s="49" t="str">
        <f>IF(I1032&gt;0,VLOOKUP($A1032,'[3]Calculated Master'!$A:$P,15,FALSE),"")</f>
        <v/>
      </c>
      <c r="AI1032" s="47" t="str">
        <f>VLOOKUP($A1032,'[3]Master From ECAP'!$A:$AJ,35,FALSE)</f>
        <v>23PDN</v>
      </c>
      <c r="AJ1032" s="47" t="str">
        <f>VLOOKUP($A1032,'[3]Master From ECAP'!$A:$AJ,36,FALSE)</f>
        <v>Police Stations</v>
      </c>
    </row>
    <row r="1033" spans="1:36" ht="15">
      <c r="A1033" s="46" t="s">
        <v>1076</v>
      </c>
      <c r="B1033" s="47" t="str">
        <f>VLOOKUP(VLOOKUP(A1033,'[3]Calculated Master'!A:Z,2,FALSE),'[3]Conversion Factors'!A:C,2,FALSE)</f>
        <v>Police stations and associated offices and facilities</v>
      </c>
      <c r="C1033" s="47" t="str">
        <f>VLOOKUP($A1033,'[3]Master From ECAP'!$A:$AJ,3,FALSE)</f>
        <v>40 Norfinch Dr</v>
      </c>
      <c r="D1033" s="47" t="str">
        <f>VLOOKUP($A1033,'[3]Master From ECAP'!$A:$AJ,4,FALSE)</f>
        <v>North York</v>
      </c>
      <c r="E1033" s="47" t="str">
        <f>VLOOKUP($A1033,'[3]Master From ECAP'!$A:$AJ,5,FALSE)</f>
        <v>M3N 1W8</v>
      </c>
      <c r="F1033" s="47">
        <f>VLOOKUP($A1033,'[3]Master From ECAP'!$A:$AJ,6,FALSE)</f>
        <v>35489</v>
      </c>
      <c r="G1033" s="47" t="s">
        <v>53</v>
      </c>
      <c r="H1033" s="47">
        <f>VLOOKUP($A1033,'[3]Master From ECAP'!$A:$AJ,8,FALSE)</f>
        <v>168</v>
      </c>
      <c r="I1033" s="47">
        <f>VLOOKUP($A1033,'[3]Master From ECAP'!$A:$AJ,9,FALSE)</f>
        <v>0</v>
      </c>
      <c r="J1033" s="47">
        <f>VLOOKUP($A1033,'[3]Master From ECAP'!$A:$AJ,10,FALSE)</f>
        <v>603706.96058800002</v>
      </c>
      <c r="K1033" s="47" t="str">
        <f>VLOOKUP($A1033,'[3]Master From ECAP'!$A:$AJ,11,FALSE)</f>
        <v>kWh</v>
      </c>
      <c r="L1033" s="47">
        <f>VLOOKUP($A1033,'[3]Master From ECAP'!$A:$AJ,12,FALSE)</f>
        <v>54500.869886</v>
      </c>
      <c r="M1033" s="47" t="s">
        <v>46</v>
      </c>
      <c r="AF1033" s="48">
        <f>VLOOKUP($A1033,'[3]Calculated Master'!$A:$P,13,FALSE)</f>
        <v>127683.03593725534</v>
      </c>
      <c r="AG1033" s="49">
        <f>IF(F1033&gt;0,VLOOKUP($A1033,'[3]Calculated Master'!$A:$P,14,FALSE),"")</f>
        <v>33.223292413212015</v>
      </c>
      <c r="AH1033" s="49" t="str">
        <f>IF(I1033&gt;0,VLOOKUP($A1033,'[3]Calculated Master'!$A:$P,15,FALSE),"")</f>
        <v/>
      </c>
      <c r="AI1033" s="47" t="str">
        <f>VLOOKUP($A1033,'[3]Master From ECAP'!$A:$AJ,35,FALSE)</f>
        <v>31PD</v>
      </c>
      <c r="AJ1033" s="47" t="str">
        <f>VLOOKUP($A1033,'[3]Master From ECAP'!$A:$AJ,36,FALSE)</f>
        <v>Police Stations</v>
      </c>
    </row>
    <row r="1034" spans="1:36" ht="15">
      <c r="A1034" s="46" t="s">
        <v>1077</v>
      </c>
      <c r="B1034" s="47" t="str">
        <f>VLOOKUP(VLOOKUP(A1034,'[3]Calculated Master'!A:Z,2,FALSE),'[3]Conversion Factors'!A:C,2,FALSE)</f>
        <v>Police stations and associated offices and facilities</v>
      </c>
      <c r="C1034" s="47" t="str">
        <f>VLOOKUP($A1034,'[3]Master From ECAP'!$A:$AJ,3,FALSE)</f>
        <v>30 Ellerslie Ave</v>
      </c>
      <c r="D1034" s="47" t="str">
        <f>VLOOKUP($A1034,'[3]Master From ECAP'!$A:$AJ,4,FALSE)</f>
        <v>North York</v>
      </c>
      <c r="E1034" s="47" t="str">
        <f>VLOOKUP($A1034,'[3]Master From ECAP'!$A:$AJ,5,FALSE)</f>
        <v>M2N 1X8</v>
      </c>
      <c r="F1034" s="47">
        <f>VLOOKUP($A1034,'[3]Master From ECAP'!$A:$AJ,6,FALSE)</f>
        <v>47652</v>
      </c>
      <c r="G1034" s="47" t="s">
        <v>53</v>
      </c>
      <c r="H1034" s="47">
        <f>VLOOKUP($A1034,'[3]Master From ECAP'!$A:$AJ,8,FALSE)</f>
        <v>168</v>
      </c>
      <c r="I1034" s="47">
        <f>VLOOKUP($A1034,'[3]Master From ECAP'!$A:$AJ,9,FALSE)</f>
        <v>0</v>
      </c>
      <c r="J1034" s="47">
        <f>VLOOKUP($A1034,'[3]Master From ECAP'!$A:$AJ,10,FALSE)</f>
        <v>648699.15225799999</v>
      </c>
      <c r="K1034" s="47" t="str">
        <f>VLOOKUP($A1034,'[3]Master From ECAP'!$A:$AJ,11,FALSE)</f>
        <v>kWh</v>
      </c>
      <c r="L1034" s="47">
        <f>VLOOKUP($A1034,'[3]Master From ECAP'!$A:$AJ,12,FALSE)</f>
        <v>61797.091726999999</v>
      </c>
      <c r="M1034" s="47" t="s">
        <v>46</v>
      </c>
      <c r="AF1034" s="48">
        <f>VLOOKUP($A1034,'[3]Calculated Master'!$A:$P,13,FALSE)</f>
        <v>143343.28327318461</v>
      </c>
      <c r="AG1034" s="49">
        <f>IF(F1034&gt;0,VLOOKUP($A1034,'[3]Calculated Master'!$A:$P,14,FALSE),"")</f>
        <v>27.303747561850038</v>
      </c>
      <c r="AH1034" s="49" t="str">
        <f>IF(I1034&gt;0,VLOOKUP($A1034,'[3]Calculated Master'!$A:$P,15,FALSE),"")</f>
        <v/>
      </c>
      <c r="AI1034" s="47" t="str">
        <f>VLOOKUP($A1034,'[3]Master From ECAP'!$A:$AJ,35,FALSE)</f>
        <v>32PD</v>
      </c>
      <c r="AJ1034" s="47" t="str">
        <f>VLOOKUP($A1034,'[3]Master From ECAP'!$A:$AJ,36,FALSE)</f>
        <v>Police Stations</v>
      </c>
    </row>
    <row r="1035" spans="1:36" ht="15">
      <c r="A1035" s="46" t="s">
        <v>1078</v>
      </c>
      <c r="B1035" s="47" t="str">
        <f>VLOOKUP(VLOOKUP(A1035,'[3]Calculated Master'!A:Z,2,FALSE),'[3]Conversion Factors'!A:C,2,FALSE)</f>
        <v>Police stations and associated offices and facilities</v>
      </c>
      <c r="C1035" s="47" t="str">
        <f>VLOOKUP($A1035,'[3]Master From ECAP'!$A:$AJ,3,FALSE)</f>
        <v>50 Upjohn Rd</v>
      </c>
      <c r="D1035" s="47" t="str">
        <f>VLOOKUP($A1035,'[3]Master From ECAP'!$A:$AJ,4,FALSE)</f>
        <v>North York</v>
      </c>
      <c r="E1035" s="47" t="str">
        <f>VLOOKUP($A1035,'[3]Master From ECAP'!$A:$AJ,5,FALSE)</f>
        <v>M3B 2W1</v>
      </c>
      <c r="F1035" s="47">
        <f>VLOOKUP($A1035,'[3]Master From ECAP'!$A:$AJ,6,FALSE)</f>
        <v>27889</v>
      </c>
      <c r="G1035" s="47" t="s">
        <v>53</v>
      </c>
      <c r="H1035" s="47">
        <f>VLOOKUP($A1035,'[3]Master From ECAP'!$A:$AJ,8,FALSE)</f>
        <v>168</v>
      </c>
      <c r="I1035" s="47">
        <f>VLOOKUP($A1035,'[3]Master From ECAP'!$A:$AJ,9,FALSE)</f>
        <v>0</v>
      </c>
      <c r="J1035" s="47">
        <f>VLOOKUP($A1035,'[3]Master From ECAP'!$A:$AJ,10,FALSE)</f>
        <v>397048.37403300003</v>
      </c>
      <c r="K1035" s="47" t="str">
        <f>VLOOKUP($A1035,'[3]Master From ECAP'!$A:$AJ,11,FALSE)</f>
        <v>kWh</v>
      </c>
      <c r="L1035" s="47">
        <f>VLOOKUP($A1035,'[3]Master From ECAP'!$A:$AJ,12,FALSE)</f>
        <v>33165.946520999998</v>
      </c>
      <c r="M1035" s="47" t="s">
        <v>46</v>
      </c>
      <c r="AF1035" s="48">
        <f>VLOOKUP($A1035,'[3]Calculated Master'!$A:$P,13,FALSE)</f>
        <v>78886.951907798488</v>
      </c>
      <c r="AG1035" s="49">
        <f>IF(F1035&gt;0,VLOOKUP($A1035,'[3]Calculated Master'!$A:$P,14,FALSE),"")</f>
        <v>26.791013214866787</v>
      </c>
      <c r="AH1035" s="49" t="str">
        <f>IF(I1035&gt;0,VLOOKUP($A1035,'[3]Calculated Master'!$A:$P,15,FALSE),"")</f>
        <v/>
      </c>
      <c r="AI1035" s="47" t="str">
        <f>VLOOKUP($A1035,'[3]Master From ECAP'!$A:$AJ,35,FALSE)</f>
        <v>33PD</v>
      </c>
      <c r="AJ1035" s="47" t="str">
        <f>VLOOKUP($A1035,'[3]Master From ECAP'!$A:$AJ,36,FALSE)</f>
        <v>Police Stations</v>
      </c>
    </row>
    <row r="1036" spans="1:36" ht="15">
      <c r="A1036" s="46" t="s">
        <v>1079</v>
      </c>
      <c r="B1036" s="47" t="str">
        <f>VLOOKUP(VLOOKUP(A1036,'[3]Calculated Master'!A:Z,2,FALSE),'[3]Conversion Factors'!A:C,2,FALSE)</f>
        <v>Police stations and associated offices and facilities</v>
      </c>
      <c r="C1036" s="47" t="str">
        <f>VLOOKUP($A1036,'[3]Master From ECAP'!$A:$AJ,3,FALSE)</f>
        <v>2222 Eglinton Ave.E.</v>
      </c>
      <c r="D1036" s="47" t="str">
        <f>VLOOKUP($A1036,'[3]Master From ECAP'!$A:$AJ,4,FALSE)</f>
        <v>Scarborough</v>
      </c>
      <c r="E1036" s="47" t="str">
        <f>VLOOKUP($A1036,'[3]Master From ECAP'!$A:$AJ,5,FALSE)</f>
        <v>M1K 2M2</v>
      </c>
      <c r="F1036" s="47">
        <f>VLOOKUP($A1036,'[3]Master From ECAP'!$A:$AJ,6,FALSE)</f>
        <v>51080</v>
      </c>
      <c r="G1036" s="47" t="s">
        <v>53</v>
      </c>
      <c r="H1036" s="47">
        <f>VLOOKUP($A1036,'[3]Master From ECAP'!$A:$AJ,8,FALSE)</f>
        <v>168</v>
      </c>
      <c r="I1036" s="47">
        <f>VLOOKUP($A1036,'[3]Master From ECAP'!$A:$AJ,9,FALSE)</f>
        <v>0</v>
      </c>
      <c r="J1036" s="47">
        <f>VLOOKUP($A1036,'[3]Master From ECAP'!$A:$AJ,10,FALSE)</f>
        <v>663170.83863600006</v>
      </c>
      <c r="K1036" s="47" t="str">
        <f>VLOOKUP($A1036,'[3]Master From ECAP'!$A:$AJ,11,FALSE)</f>
        <v>kWh</v>
      </c>
      <c r="L1036" s="47">
        <f>VLOOKUP($A1036,'[3]Master From ECAP'!$A:$AJ,12,FALSE)</f>
        <v>92172.567737000005</v>
      </c>
      <c r="M1036" s="47" t="s">
        <v>46</v>
      </c>
      <c r="AF1036" s="48">
        <f>VLOOKUP($A1036,'[3]Calculated Master'!$A:$P,13,FALSE)</f>
        <v>201626.13874974154</v>
      </c>
      <c r="AG1036" s="49">
        <f>IF(F1036&gt;0,VLOOKUP($A1036,'[3]Calculated Master'!$A:$P,14,FALSE),"")</f>
        <v>32.032423075458702</v>
      </c>
      <c r="AH1036" s="49" t="str">
        <f>IF(I1036&gt;0,VLOOKUP($A1036,'[3]Calculated Master'!$A:$P,15,FALSE),"")</f>
        <v/>
      </c>
      <c r="AI1036" s="47" t="str">
        <f>VLOOKUP($A1036,'[3]Master From ECAP'!$A:$AJ,35,FALSE)</f>
        <v>41PD</v>
      </c>
      <c r="AJ1036" s="47" t="str">
        <f>VLOOKUP($A1036,'[3]Master From ECAP'!$A:$AJ,36,FALSE)</f>
        <v>Police Stations</v>
      </c>
    </row>
    <row r="1037" spans="1:36" ht="15">
      <c r="A1037" s="46" t="s">
        <v>1080</v>
      </c>
      <c r="B1037" s="47" t="str">
        <f>VLOOKUP(VLOOKUP(A1037,'[3]Calculated Master'!A:Z,2,FALSE),'[3]Conversion Factors'!A:C,2,FALSE)</f>
        <v>Police stations and associated offices and facilities</v>
      </c>
      <c r="C1037" s="47" t="str">
        <f>VLOOKUP($A1037,'[3]Master From ECAP'!$A:$AJ,3,FALSE)</f>
        <v>242 Milner Ave.</v>
      </c>
      <c r="D1037" s="47" t="str">
        <f>VLOOKUP($A1037,'[3]Master From ECAP'!$A:$AJ,4,FALSE)</f>
        <v>Scarborough</v>
      </c>
      <c r="E1037" s="47" t="str">
        <f>VLOOKUP($A1037,'[3]Master From ECAP'!$A:$AJ,5,FALSE)</f>
        <v>M1B 3G4</v>
      </c>
      <c r="F1037" s="47">
        <f>VLOOKUP($A1037,'[3]Master From ECAP'!$A:$AJ,6,FALSE)</f>
        <v>36620</v>
      </c>
      <c r="G1037" s="47" t="s">
        <v>53</v>
      </c>
      <c r="H1037" s="47">
        <f>VLOOKUP($A1037,'[3]Master From ECAP'!$A:$AJ,8,FALSE)</f>
        <v>168</v>
      </c>
      <c r="I1037" s="47">
        <f>VLOOKUP($A1037,'[3]Master From ECAP'!$A:$AJ,9,FALSE)</f>
        <v>0</v>
      </c>
      <c r="J1037" s="47">
        <f>VLOOKUP($A1037,'[3]Master From ECAP'!$A:$AJ,10,FALSE)</f>
        <v>589568.89764700003</v>
      </c>
      <c r="K1037" s="47" t="str">
        <f>VLOOKUP($A1037,'[3]Master From ECAP'!$A:$AJ,11,FALSE)</f>
        <v>kWh</v>
      </c>
      <c r="L1037" s="47">
        <f>VLOOKUP($A1037,'[3]Master From ECAP'!$A:$AJ,12,FALSE)</f>
        <v>30694.525484000002</v>
      </c>
      <c r="M1037" s="47" t="s">
        <v>46</v>
      </c>
      <c r="AF1037" s="48">
        <f>VLOOKUP($A1037,'[3]Calculated Master'!$A:$P,13,FALSE)</f>
        <v>81892.839022579967</v>
      </c>
      <c r="AG1037" s="49">
        <f>IF(F1037&gt;0,VLOOKUP($A1037,'[3]Calculated Master'!$A:$P,14,FALSE),"")</f>
        <v>24.948272099309158</v>
      </c>
      <c r="AH1037" s="49" t="str">
        <f>IF(I1037&gt;0,VLOOKUP($A1037,'[3]Calculated Master'!$A:$P,15,FALSE),"")</f>
        <v/>
      </c>
      <c r="AI1037" s="47" t="str">
        <f>VLOOKUP($A1037,'[3]Master From ECAP'!$A:$AJ,35,FALSE)</f>
        <v>42PD</v>
      </c>
      <c r="AJ1037" s="47" t="str">
        <f>VLOOKUP($A1037,'[3]Master From ECAP'!$A:$AJ,36,FALSE)</f>
        <v>Police Stations</v>
      </c>
    </row>
    <row r="1038" spans="1:36" ht="15">
      <c r="A1038" s="46" t="s">
        <v>1081</v>
      </c>
      <c r="B1038" s="47" t="str">
        <f>VLOOKUP(VLOOKUP(A1038,'[3]Calculated Master'!A:Z,2,FALSE),'[3]Conversion Factors'!A:C,2,FALSE)</f>
        <v>Police stations and associated offices and facilities</v>
      </c>
      <c r="C1038" s="47" t="str">
        <f>VLOOKUP($A1038,'[3]Master From ECAP'!$A:$AJ,3,FALSE)</f>
        <v>4331 Lawrence Ave E</v>
      </c>
      <c r="D1038" s="47" t="str">
        <f>VLOOKUP($A1038,'[3]Master From ECAP'!$A:$AJ,4,FALSE)</f>
        <v>Scarborough</v>
      </c>
      <c r="E1038" s="47" t="str">
        <f>VLOOKUP($A1038,'[3]Master From ECAP'!$A:$AJ,5,FALSE)</f>
        <v>M1E 2T4</v>
      </c>
      <c r="F1038" s="47">
        <f>VLOOKUP($A1038,'[3]Master From ECAP'!$A:$AJ,6,FALSE)</f>
        <v>55450</v>
      </c>
      <c r="G1038" s="47" t="s">
        <v>53</v>
      </c>
      <c r="H1038" s="47">
        <f>VLOOKUP($A1038,'[3]Master From ECAP'!$A:$AJ,8,FALSE)</f>
        <v>168</v>
      </c>
      <c r="I1038" s="47">
        <f>VLOOKUP($A1038,'[3]Master From ECAP'!$A:$AJ,9,FALSE)</f>
        <v>0</v>
      </c>
      <c r="J1038" s="47">
        <f>VLOOKUP($A1038,'[3]Master From ECAP'!$A:$AJ,10,FALSE)</f>
        <v>816537.98640699999</v>
      </c>
      <c r="K1038" s="47" t="str">
        <f>VLOOKUP($A1038,'[3]Master From ECAP'!$A:$AJ,11,FALSE)</f>
        <v>kWh</v>
      </c>
      <c r="L1038" s="47">
        <f>VLOOKUP($A1038,'[3]Master From ECAP'!$A:$AJ,12,FALSE)</f>
        <v>75692.670146000004</v>
      </c>
      <c r="M1038" s="47" t="s">
        <v>46</v>
      </c>
      <c r="AF1038" s="48">
        <f>VLOOKUP($A1038,'[3]Calculated Master'!$A:$P,13,FALSE)</f>
        <v>176454.12800593473</v>
      </c>
      <c r="AG1038" s="49">
        <f>IF(F1038&gt;0,VLOOKUP($A1038,'[3]Calculated Master'!$A:$P,14,FALSE),"")</f>
        <v>29.136336010595901</v>
      </c>
      <c r="AH1038" s="49" t="str">
        <f>IF(I1038&gt;0,VLOOKUP($A1038,'[3]Calculated Master'!$A:$P,15,FALSE),"")</f>
        <v/>
      </c>
      <c r="AI1038" s="47" t="str">
        <f>VLOOKUP($A1038,'[3]Master From ECAP'!$A:$AJ,35,FALSE)</f>
        <v>43PD</v>
      </c>
      <c r="AJ1038" s="47" t="str">
        <f>VLOOKUP($A1038,'[3]Master From ECAP'!$A:$AJ,36,FALSE)</f>
        <v>Police Stations</v>
      </c>
    </row>
    <row r="1039" spans="1:36" ht="15">
      <c r="A1039" s="46" t="s">
        <v>1082</v>
      </c>
      <c r="B1039" s="47" t="str">
        <f>VLOOKUP(VLOOKUP(A1039,'[3]Calculated Master'!A:Z,2,FALSE),'[3]Conversion Factors'!A:C,2,FALSE)</f>
        <v>Police stations and associated offices and facilities</v>
      </c>
      <c r="C1039" s="47" t="str">
        <f>VLOOKUP($A1039,'[3]Master From ECAP'!$A:$AJ,3,FALSE)</f>
        <v>51 Parliament St</v>
      </c>
      <c r="D1039" s="47" t="str">
        <f>VLOOKUP($A1039,'[3]Master From ECAP'!$A:$AJ,4,FALSE)</f>
        <v>Toronto</v>
      </c>
      <c r="E1039" s="47" t="str">
        <f>VLOOKUP($A1039,'[3]Master From ECAP'!$A:$AJ,5,FALSE)</f>
        <v>M5A 2Y5</v>
      </c>
      <c r="F1039" s="47">
        <f>VLOOKUP($A1039,'[3]Master From ECAP'!$A:$AJ,6,FALSE)</f>
        <v>56000</v>
      </c>
      <c r="G1039" s="47" t="s">
        <v>53</v>
      </c>
      <c r="H1039" s="47">
        <f>VLOOKUP($A1039,'[3]Master From ECAP'!$A:$AJ,8,FALSE)</f>
        <v>168</v>
      </c>
      <c r="I1039" s="47">
        <f>VLOOKUP($A1039,'[3]Master From ECAP'!$A:$AJ,9,FALSE)</f>
        <v>0</v>
      </c>
      <c r="J1039" s="47">
        <f>VLOOKUP($A1039,'[3]Master From ECAP'!$A:$AJ,10,FALSE)</f>
        <v>1339355.719631</v>
      </c>
      <c r="K1039" s="47" t="str">
        <f>VLOOKUP($A1039,'[3]Master From ECAP'!$A:$AJ,11,FALSE)</f>
        <v>kWh</v>
      </c>
      <c r="L1039" s="47">
        <f>VLOOKUP($A1039,'[3]Master From ECAP'!$A:$AJ,12,FALSE)</f>
        <v>132983.983068</v>
      </c>
      <c r="M1039" s="47" t="s">
        <v>46</v>
      </c>
      <c r="AF1039" s="48">
        <f>VLOOKUP($A1039,'[3]Calculated Master'!$A:$P,13,FALSE)</f>
        <v>306202.57157968893</v>
      </c>
      <c r="AG1039" s="49">
        <f>IF(F1039&gt;0,VLOOKUP($A1039,'[3]Calculated Master'!$A:$P,14,FALSE),"")</f>
        <v>48.986423138190382</v>
      </c>
      <c r="AH1039" s="49" t="str">
        <f>IF(I1039&gt;0,VLOOKUP($A1039,'[3]Calculated Master'!$A:$P,15,FALSE),"")</f>
        <v/>
      </c>
      <c r="AI1039" s="47" t="str">
        <f>VLOOKUP($A1039,'[3]Master From ECAP'!$A:$AJ,35,FALSE)</f>
        <v>51PDN</v>
      </c>
      <c r="AJ1039" s="47" t="str">
        <f>VLOOKUP($A1039,'[3]Master From ECAP'!$A:$AJ,36,FALSE)</f>
        <v>Police Stations</v>
      </c>
    </row>
    <row r="1040" spans="1:36" ht="15">
      <c r="A1040" s="46" t="s">
        <v>1083</v>
      </c>
      <c r="B1040" s="47" t="str">
        <f>VLOOKUP(VLOOKUP(A1040,'[3]Calculated Master'!A:Z,2,FALSE),'[3]Conversion Factors'!A:C,2,FALSE)</f>
        <v>Police stations and associated offices and facilities</v>
      </c>
      <c r="C1040" s="47" t="str">
        <f>VLOOKUP($A1040,'[3]Master From ECAP'!$A:$AJ,3,FALSE)</f>
        <v>255 Dundas St.W.</v>
      </c>
      <c r="D1040" s="47" t="str">
        <f>VLOOKUP($A1040,'[3]Master From ECAP'!$A:$AJ,4,FALSE)</f>
        <v>Toronto</v>
      </c>
      <c r="E1040" s="47" t="str">
        <f>VLOOKUP($A1040,'[3]Master From ECAP'!$A:$AJ,5,FALSE)</f>
        <v>M5T 2W5</v>
      </c>
      <c r="F1040" s="47">
        <f>VLOOKUP($A1040,'[3]Master From ECAP'!$A:$AJ,6,FALSE)</f>
        <v>71677</v>
      </c>
      <c r="G1040" s="47" t="s">
        <v>53</v>
      </c>
      <c r="H1040" s="47">
        <f>VLOOKUP($A1040,'[3]Master From ECAP'!$A:$AJ,8,FALSE)</f>
        <v>168</v>
      </c>
      <c r="I1040" s="47">
        <f>VLOOKUP($A1040,'[3]Master From ECAP'!$A:$AJ,9,FALSE)</f>
        <v>0</v>
      </c>
      <c r="J1040" s="47">
        <f>VLOOKUP($A1040,'[3]Master From ECAP'!$A:$AJ,10,FALSE)</f>
        <v>1091780.1955490001</v>
      </c>
      <c r="K1040" s="47" t="str">
        <f>VLOOKUP($A1040,'[3]Master From ECAP'!$A:$AJ,11,FALSE)</f>
        <v>kWh</v>
      </c>
      <c r="L1040" s="47">
        <f>VLOOKUP($A1040,'[3]Master From ECAP'!$A:$AJ,12,FALSE)</f>
        <v>86172.721512000004</v>
      </c>
      <c r="M1040" s="47" t="s">
        <v>46</v>
      </c>
      <c r="AF1040" s="48">
        <f>VLOOKUP($A1040,'[3]Calculated Master'!$A:$P,13,FALSE)</f>
        <v>207372.66515109129</v>
      </c>
      <c r="AG1040" s="49">
        <f>IF(F1040&gt;0,VLOOKUP($A1040,'[3]Calculated Master'!$A:$P,14,FALSE),"")</f>
        <v>27.923719588237123</v>
      </c>
      <c r="AH1040" s="49" t="str">
        <f>IF(I1040&gt;0,VLOOKUP($A1040,'[3]Calculated Master'!$A:$P,15,FALSE),"")</f>
        <v/>
      </c>
      <c r="AI1040" s="47" t="str">
        <f>VLOOKUP($A1040,'[3]Master From ECAP'!$A:$AJ,35,FALSE)</f>
        <v>52PD</v>
      </c>
      <c r="AJ1040" s="47" t="str">
        <f>VLOOKUP($A1040,'[3]Master From ECAP'!$A:$AJ,36,FALSE)</f>
        <v>Police Stations</v>
      </c>
    </row>
    <row r="1041" spans="1:36" ht="15">
      <c r="A1041" s="46" t="s">
        <v>1084</v>
      </c>
      <c r="B1041" s="47" t="str">
        <f>VLOOKUP(VLOOKUP(A1041,'[3]Calculated Master'!A:Z,2,FALSE),'[3]Conversion Factors'!A:C,2,FALSE)</f>
        <v>Police stations and associated offices and facilities</v>
      </c>
      <c r="C1041" s="47" t="str">
        <f>VLOOKUP($A1041,'[3]Master From ECAP'!$A:$AJ,3,FALSE)</f>
        <v>75 Eglinton Ave.W.</v>
      </c>
      <c r="D1041" s="47" t="str">
        <f>VLOOKUP($A1041,'[3]Master From ECAP'!$A:$AJ,4,FALSE)</f>
        <v>Toronto</v>
      </c>
      <c r="E1041" s="47" t="str">
        <f>VLOOKUP($A1041,'[3]Master From ECAP'!$A:$AJ,5,FALSE)</f>
        <v>M4R 1A3</v>
      </c>
      <c r="F1041" s="47">
        <f>VLOOKUP($A1041,'[3]Master From ECAP'!$A:$AJ,6,FALSE)</f>
        <v>52183</v>
      </c>
      <c r="G1041" s="47" t="s">
        <v>53</v>
      </c>
      <c r="H1041" s="47">
        <f>VLOOKUP($A1041,'[3]Master From ECAP'!$A:$AJ,8,FALSE)</f>
        <v>168</v>
      </c>
      <c r="I1041" s="47">
        <f>VLOOKUP($A1041,'[3]Master From ECAP'!$A:$AJ,9,FALSE)</f>
        <v>0</v>
      </c>
      <c r="J1041" s="47">
        <f>VLOOKUP($A1041,'[3]Master From ECAP'!$A:$AJ,10,FALSE)</f>
        <v>693403.06538699998</v>
      </c>
      <c r="K1041" s="47" t="str">
        <f>VLOOKUP($A1041,'[3]Master From ECAP'!$A:$AJ,11,FALSE)</f>
        <v>kWh</v>
      </c>
      <c r="L1041" s="47">
        <f>VLOOKUP($A1041,'[3]Master From ECAP'!$A:$AJ,12,FALSE)</f>
        <v>56133.935750000004</v>
      </c>
      <c r="M1041" s="47" t="s">
        <v>46</v>
      </c>
      <c r="AF1041" s="48">
        <f>VLOOKUP($A1041,'[3]Calculated Master'!$A:$P,13,FALSE)</f>
        <v>134373.19902039753</v>
      </c>
      <c r="AG1041" s="49">
        <f>IF(F1041&gt;0,VLOOKUP($A1041,'[3]Calculated Master'!$A:$P,14,FALSE),"")</f>
        <v>24.643998385613596</v>
      </c>
      <c r="AH1041" s="49" t="str">
        <f>IF(I1041&gt;0,VLOOKUP($A1041,'[3]Calculated Master'!$A:$P,15,FALSE),"")</f>
        <v/>
      </c>
      <c r="AI1041" s="47" t="str">
        <f>VLOOKUP($A1041,'[3]Master From ECAP'!$A:$AJ,35,FALSE)</f>
        <v>53PD</v>
      </c>
      <c r="AJ1041" s="47" t="str">
        <f>VLOOKUP($A1041,'[3]Master From ECAP'!$A:$AJ,36,FALSE)</f>
        <v>Police Stations</v>
      </c>
    </row>
    <row r="1042" spans="1:36" ht="15">
      <c r="A1042" s="46" t="s">
        <v>1085</v>
      </c>
      <c r="B1042" s="47" t="str">
        <f>VLOOKUP(VLOOKUP(A1042,'[3]Calculated Master'!A:Z,2,FALSE),'[3]Conversion Factors'!A:C,2,FALSE)</f>
        <v>Police stations and associated offices and facilities</v>
      </c>
      <c r="C1042" s="47" t="str">
        <f>VLOOKUP($A1042,'[3]Master From ECAP'!$A:$AJ,3,FALSE)</f>
        <v>41 Cranfield Rd</v>
      </c>
      <c r="D1042" s="47" t="str">
        <f>VLOOKUP($A1042,'[3]Master From ECAP'!$A:$AJ,4,FALSE)</f>
        <v>East York</v>
      </c>
      <c r="E1042" s="47" t="str">
        <f>VLOOKUP($A1042,'[3]Master From ECAP'!$A:$AJ,5,FALSE)</f>
        <v>M4B 3H3</v>
      </c>
      <c r="F1042" s="47">
        <f>VLOOKUP($A1042,'[3]Master From ECAP'!$A:$AJ,6,FALSE)</f>
        <v>23358</v>
      </c>
      <c r="G1042" s="47" t="s">
        <v>53</v>
      </c>
      <c r="H1042" s="47">
        <f>VLOOKUP($A1042,'[3]Master From ECAP'!$A:$AJ,8,FALSE)</f>
        <v>168</v>
      </c>
      <c r="I1042" s="47">
        <f>VLOOKUP($A1042,'[3]Master From ECAP'!$A:$AJ,9,FALSE)</f>
        <v>0</v>
      </c>
      <c r="J1042" s="47">
        <f>VLOOKUP($A1042,'[3]Master From ECAP'!$A:$AJ,10,FALSE)</f>
        <v>425516.59649600001</v>
      </c>
      <c r="K1042" s="47" t="str">
        <f>VLOOKUP($A1042,'[3]Master From ECAP'!$A:$AJ,11,FALSE)</f>
        <v>kWh</v>
      </c>
      <c r="L1042" s="47">
        <f>VLOOKUP($A1042,'[3]Master From ECAP'!$A:$AJ,12,FALSE)</f>
        <v>50796.120447000001</v>
      </c>
      <c r="M1042" s="47" t="s">
        <v>46</v>
      </c>
      <c r="AF1042" s="48">
        <f>VLOOKUP($A1042,'[3]Calculated Master'!$A:$P,13,FALSE)</f>
        <v>113517.54591180144</v>
      </c>
      <c r="AG1042" s="49">
        <f>IF(F1042&gt;0,VLOOKUP($A1042,'[3]Calculated Master'!$A:$P,14,FALSE),"")</f>
        <v>41.174767177020506</v>
      </c>
      <c r="AH1042" s="49" t="str">
        <f>IF(I1042&gt;0,VLOOKUP($A1042,'[3]Calculated Master'!$A:$P,15,FALSE),"")</f>
        <v/>
      </c>
      <c r="AI1042" s="47" t="str">
        <f>VLOOKUP($A1042,'[3]Master From ECAP'!$A:$AJ,35,FALSE)</f>
        <v>54PD</v>
      </c>
      <c r="AJ1042" s="47" t="str">
        <f>VLOOKUP($A1042,'[3]Master From ECAP'!$A:$AJ,36,FALSE)</f>
        <v>Police Stations</v>
      </c>
    </row>
    <row r="1043" spans="1:36" ht="15">
      <c r="A1043" s="46" t="s">
        <v>1086</v>
      </c>
      <c r="B1043" s="47" t="str">
        <f>VLOOKUP(VLOOKUP(A1043,'[3]Calculated Master'!A:Z,2,FALSE),'[3]Conversion Factors'!A:C,2,FALSE)</f>
        <v>Police stations and associated offices and facilities</v>
      </c>
      <c r="C1043" s="47" t="str">
        <f>VLOOKUP($A1043,'[3]Master From ECAP'!$A:$AJ,3,FALSE)</f>
        <v>101 Coxwell Ave</v>
      </c>
      <c r="D1043" s="47" t="str">
        <f>VLOOKUP($A1043,'[3]Master From ECAP'!$A:$AJ,4,FALSE)</f>
        <v>Toronto</v>
      </c>
      <c r="E1043" s="47" t="str">
        <f>VLOOKUP($A1043,'[3]Master From ECAP'!$A:$AJ,5,FALSE)</f>
        <v>M4L 3B3</v>
      </c>
      <c r="F1043" s="47">
        <f>VLOOKUP($A1043,'[3]Master From ECAP'!$A:$AJ,6,FALSE)</f>
        <v>23519</v>
      </c>
      <c r="G1043" s="47" t="s">
        <v>53</v>
      </c>
      <c r="H1043" s="47">
        <f>VLOOKUP($A1043,'[3]Master From ECAP'!$A:$AJ,8,FALSE)</f>
        <v>168</v>
      </c>
      <c r="I1043" s="47">
        <f>VLOOKUP($A1043,'[3]Master From ECAP'!$A:$AJ,9,FALSE)</f>
        <v>0</v>
      </c>
      <c r="J1043" s="47">
        <f>VLOOKUP($A1043,'[3]Master From ECAP'!$A:$AJ,10,FALSE)</f>
        <v>553936.11774999998</v>
      </c>
      <c r="K1043" s="47" t="str">
        <f>VLOOKUP($A1043,'[3]Master From ECAP'!$A:$AJ,11,FALSE)</f>
        <v>kWh</v>
      </c>
      <c r="L1043" s="47">
        <f>VLOOKUP($A1043,'[3]Master From ECAP'!$A:$AJ,12,FALSE)</f>
        <v>13229.038676</v>
      </c>
      <c r="M1043" s="47" t="s">
        <v>46</v>
      </c>
      <c r="AF1043" s="48">
        <f>VLOOKUP($A1043,'[3]Calculated Master'!$A:$P,13,FALSE)</f>
        <v>47288.517192410436</v>
      </c>
      <c r="AG1043" s="49">
        <f>IF(F1043&gt;0,VLOOKUP($A1043,'[3]Calculated Master'!$A:$P,14,FALSE),"")</f>
        <v>29.490796939506954</v>
      </c>
      <c r="AH1043" s="49" t="str">
        <f>IF(I1043&gt;0,VLOOKUP($A1043,'[3]Calculated Master'!$A:$P,15,FALSE),"")</f>
        <v/>
      </c>
      <c r="AI1043" s="47" t="str">
        <f>VLOOKUP($A1043,'[3]Master From ECAP'!$A:$AJ,35,FALSE)</f>
        <v>55PD</v>
      </c>
      <c r="AJ1043" s="47" t="str">
        <f>VLOOKUP($A1043,'[3]Master From ECAP'!$A:$AJ,36,FALSE)</f>
        <v>Police Stations</v>
      </c>
    </row>
    <row r="1044" spans="1:36" ht="15">
      <c r="A1044" s="46" t="s">
        <v>1087</v>
      </c>
      <c r="B1044" s="47" t="str">
        <f>VLOOKUP(VLOOKUP(A1044,'[3]Calculated Master'!A:Z,2,FALSE),'[3]Conversion Factors'!A:C,2,FALSE)</f>
        <v>Police stations and associated offices and facilities</v>
      </c>
      <c r="C1044" s="47" t="str">
        <f>VLOOKUP($A1044,'[3]Master From ECAP'!$A:$AJ,3,FALSE)</f>
        <v>0 Centre Isl Unit Pl Stn</v>
      </c>
      <c r="D1044" s="47" t="str">
        <f>VLOOKUP($A1044,'[3]Master From ECAP'!$A:$AJ,4,FALSE)</f>
        <v>Toronto</v>
      </c>
      <c r="E1044" s="47" t="str">
        <f>VLOOKUP($A1044,'[3]Master From ECAP'!$A:$AJ,5,FALSE)</f>
        <v>M5J 2V3</v>
      </c>
      <c r="F1044" s="47">
        <f>VLOOKUP($A1044,'[3]Master From ECAP'!$A:$AJ,6,FALSE)</f>
        <v>1001</v>
      </c>
      <c r="G1044" s="47" t="s">
        <v>53</v>
      </c>
      <c r="H1044" s="47">
        <f>VLOOKUP($A1044,'[3]Master From ECAP'!$A:$AJ,8,FALSE)</f>
        <v>168</v>
      </c>
      <c r="I1044" s="47">
        <f>VLOOKUP($A1044,'[3]Master From ECAP'!$A:$AJ,9,FALSE)</f>
        <v>0</v>
      </c>
      <c r="J1044" s="47">
        <f>VLOOKUP($A1044,'[3]Master From ECAP'!$A:$AJ,10,FALSE)</f>
        <v>20571.989975</v>
      </c>
      <c r="K1044" s="47" t="str">
        <f>VLOOKUP($A1044,'[3]Master From ECAP'!$A:$AJ,11,FALSE)</f>
        <v>kWh</v>
      </c>
      <c r="L1044" s="47">
        <f>VLOOKUP($A1044,'[3]Master From ECAP'!$A:$AJ,12,FALSE)</f>
        <v>0</v>
      </c>
      <c r="M1044" s="47" t="s">
        <v>46</v>
      </c>
      <c r="AF1044" s="48">
        <f>VLOOKUP($A1044,'[3]Calculated Master'!$A:$P,13,FALSE)</f>
        <v>822.87959899999998</v>
      </c>
      <c r="AG1044" s="49">
        <f>IF(F1044&gt;0,VLOOKUP($A1044,'[3]Calculated Master'!$A:$P,14,FALSE),"")</f>
        <v>20.55152416745744</v>
      </c>
      <c r="AH1044" s="49" t="str">
        <f>IF(I1044&gt;0,VLOOKUP($A1044,'[3]Calculated Master'!$A:$P,15,FALSE),"")</f>
        <v/>
      </c>
      <c r="AI1044" s="47" t="str">
        <f>VLOOKUP($A1044,'[3]Master From ECAP'!$A:$AJ,35,FALSE)</f>
        <v>CIPD</v>
      </c>
      <c r="AJ1044" s="47" t="str">
        <f>VLOOKUP($A1044,'[3]Master From ECAP'!$A:$AJ,36,FALSE)</f>
        <v>Police Stations</v>
      </c>
    </row>
    <row r="1045" spans="1:36" ht="15">
      <c r="A1045" s="46" t="s">
        <v>1088</v>
      </c>
      <c r="B1045" s="47" t="str">
        <f>VLOOKUP(VLOOKUP(A1045,'[3]Calculated Master'!A:Z,2,FALSE),'[3]Conversion Factors'!A:C,2,FALSE)</f>
        <v>Police stations and associated offices and facilities</v>
      </c>
      <c r="C1045" s="47" t="str">
        <f>VLOOKUP($A1045,'[3]Master From ECAP'!$A:$AJ,3,FALSE)</f>
        <v>0 Cherry St</v>
      </c>
      <c r="D1045" s="47" t="str">
        <f>VLOOKUP($A1045,'[3]Master From ECAP'!$A:$AJ,4,FALSE)</f>
        <v>Toronto</v>
      </c>
      <c r="E1045" s="47" t="str">
        <f>VLOOKUP($A1045,'[3]Master From ECAP'!$A:$AJ,5,FALSE)</f>
        <v>M5A 3L2</v>
      </c>
      <c r="F1045" s="47">
        <f>VLOOKUP($A1045,'[3]Master From ECAP'!$A:$AJ,6,FALSE)</f>
        <v>680</v>
      </c>
      <c r="G1045" s="47" t="s">
        <v>53</v>
      </c>
      <c r="H1045" s="47">
        <f>VLOOKUP($A1045,'[3]Master From ECAP'!$A:$AJ,8,FALSE)</f>
        <v>168</v>
      </c>
      <c r="I1045" s="47">
        <f>VLOOKUP($A1045,'[3]Master From ECAP'!$A:$AJ,9,FALSE)</f>
        <v>0</v>
      </c>
      <c r="J1045" s="47">
        <f>VLOOKUP($A1045,'[3]Master From ECAP'!$A:$AJ,10,FALSE)</f>
        <v>17904.990170000001</v>
      </c>
      <c r="K1045" s="47" t="str">
        <f>VLOOKUP($A1045,'[3]Master From ECAP'!$A:$AJ,11,FALSE)</f>
        <v>kWh</v>
      </c>
      <c r="L1045" s="47">
        <f>VLOOKUP($A1045,'[3]Master From ECAP'!$A:$AJ,12,FALSE)</f>
        <v>0</v>
      </c>
      <c r="M1045" s="47" t="s">
        <v>46</v>
      </c>
      <c r="AF1045" s="48">
        <f>VLOOKUP($A1045,'[3]Calculated Master'!$A:$P,13,FALSE)</f>
        <v>716.19960680000008</v>
      </c>
      <c r="AG1045" s="49">
        <f>IF(F1045&gt;0,VLOOKUP($A1045,'[3]Calculated Master'!$A:$P,14,FALSE),"")</f>
        <v>26.330977609008396</v>
      </c>
      <c r="AH1045" s="49" t="str">
        <f>IF(I1045&gt;0,VLOOKUP($A1045,'[3]Calculated Master'!$A:$P,15,FALSE),"")</f>
        <v/>
      </c>
      <c r="AI1045" s="47" t="str">
        <f>VLOOKUP($A1045,'[3]Master From ECAP'!$A:$AJ,35,FALSE)</f>
        <v>CBLS</v>
      </c>
      <c r="AJ1045" s="47" t="str">
        <f>VLOOKUP($A1045,'[3]Master From ECAP'!$A:$AJ,36,FALSE)</f>
        <v>Police Stations</v>
      </c>
    </row>
    <row r="1046" spans="1:36" ht="15">
      <c r="A1046" s="46" t="s">
        <v>1089</v>
      </c>
      <c r="B1046" s="47" t="str">
        <f>VLOOKUP(VLOOKUP(A1046,'[3]Calculated Master'!A:Z,2,FALSE),'[3]Conversion Factors'!A:C,2,FALSE)</f>
        <v>Police stations and associated offices and facilities</v>
      </c>
      <c r="C1046" s="47" t="str">
        <f>VLOOKUP($A1046,'[3]Master From ECAP'!$A:$AJ,3,FALSE)</f>
        <v>160-180 Duncan Mill Rd</v>
      </c>
      <c r="D1046" s="47" t="str">
        <f>VLOOKUP($A1046,'[3]Master From ECAP'!$A:$AJ,4,FALSE)</f>
        <v>North York</v>
      </c>
      <c r="E1046" s="47" t="str">
        <f>VLOOKUP($A1046,'[3]Master From ECAP'!$A:$AJ,5,FALSE)</f>
        <v>M3B 1Z3</v>
      </c>
      <c r="F1046" s="47">
        <f>VLOOKUP($A1046,'[3]Master From ECAP'!$A:$AJ,6,FALSE)</f>
        <v>24000</v>
      </c>
      <c r="G1046" s="47" t="s">
        <v>53</v>
      </c>
      <c r="H1046" s="47">
        <f>VLOOKUP($A1046,'[3]Master From ECAP'!$A:$AJ,8,FALSE)</f>
        <v>168</v>
      </c>
      <c r="I1046" s="47">
        <f>VLOOKUP($A1046,'[3]Master From ECAP'!$A:$AJ,9,FALSE)</f>
        <v>0</v>
      </c>
      <c r="J1046" s="47">
        <f>VLOOKUP($A1046,'[3]Master From ECAP'!$A:$AJ,10,FALSE)</f>
        <v>370843.05145199999</v>
      </c>
      <c r="K1046" s="47" t="str">
        <f>VLOOKUP($A1046,'[3]Master From ECAP'!$A:$AJ,11,FALSE)</f>
        <v>kWh</v>
      </c>
      <c r="L1046" s="47">
        <f>VLOOKUP($A1046,'[3]Master From ECAP'!$A:$AJ,12,FALSE)</f>
        <v>17692.124948000001</v>
      </c>
      <c r="M1046" s="47" t="s">
        <v>46</v>
      </c>
      <c r="AF1046" s="48">
        <f>VLOOKUP($A1046,'[3]Calculated Master'!$A:$P,13,FALSE)</f>
        <v>48443.274900546123</v>
      </c>
      <c r="AG1046" s="49">
        <f>IF(F1046&gt;0,VLOOKUP($A1046,'[3]Calculated Master'!$A:$P,14,FALSE),"")</f>
        <v>23.233995877039931</v>
      </c>
      <c r="AH1046" s="49" t="str">
        <f>IF(I1046&gt;0,VLOOKUP($A1046,'[3]Calculated Master'!$A:$P,15,FALSE),"")</f>
        <v/>
      </c>
      <c r="AI1046" s="47" t="str">
        <f>VLOOKUP($A1046,'[3]Master From ECAP'!$A:$AJ,35,FALSE)</f>
        <v>DCM160</v>
      </c>
      <c r="AJ1046" s="47" t="str">
        <f>VLOOKUP($A1046,'[3]Master From ECAP'!$A:$AJ,36,FALSE)</f>
        <v>Police Stations</v>
      </c>
    </row>
    <row r="1047" spans="1:36" ht="15">
      <c r="A1047" s="46" t="s">
        <v>1090</v>
      </c>
      <c r="B1047" s="47" t="str">
        <f>VLOOKUP(VLOOKUP(A1047,'[3]Calculated Master'!A:Z,2,FALSE),'[3]Conversion Factors'!A:C,2,FALSE)</f>
        <v>Police stations and associated offices and facilities</v>
      </c>
      <c r="C1047" s="47" t="str">
        <f>VLOOKUP($A1047,'[3]Master From ECAP'!$A:$AJ,3,FALSE)</f>
        <v>300 Lesmill Rd.</v>
      </c>
      <c r="D1047" s="47" t="str">
        <f>VLOOKUP($A1047,'[3]Master From ECAP'!$A:$AJ,4,FALSE)</f>
        <v>North York</v>
      </c>
      <c r="E1047" s="47" t="str">
        <f>VLOOKUP($A1047,'[3]Master From ECAP'!$A:$AJ,5,FALSE)</f>
        <v>M3B 2T5</v>
      </c>
      <c r="F1047" s="47">
        <f>VLOOKUP($A1047,'[3]Master From ECAP'!$A:$AJ,6,FALSE)</f>
        <v>35995</v>
      </c>
      <c r="G1047" s="47" t="s">
        <v>53</v>
      </c>
      <c r="H1047" s="47">
        <f>VLOOKUP($A1047,'[3]Master From ECAP'!$A:$AJ,8,FALSE)</f>
        <v>168</v>
      </c>
      <c r="I1047" s="47">
        <f>VLOOKUP($A1047,'[3]Master From ECAP'!$A:$AJ,9,FALSE)</f>
        <v>0</v>
      </c>
      <c r="J1047" s="47">
        <f>VLOOKUP($A1047,'[3]Master From ECAP'!$A:$AJ,10,FALSE)</f>
        <v>478372.53091899998</v>
      </c>
      <c r="K1047" s="47" t="str">
        <f>VLOOKUP($A1047,'[3]Master From ECAP'!$A:$AJ,11,FALSE)</f>
        <v>kWh</v>
      </c>
      <c r="L1047" s="47">
        <f>VLOOKUP($A1047,'[3]Master From ECAP'!$A:$AJ,12,FALSE)</f>
        <v>66303.884848000002</v>
      </c>
      <c r="M1047" s="47" t="s">
        <v>46</v>
      </c>
      <c r="AF1047" s="48">
        <f>VLOOKUP($A1047,'[3]Calculated Master'!$A:$P,13,FALSE)</f>
        <v>145091.72824365713</v>
      </c>
      <c r="AG1047" s="49">
        <f>IF(F1047&gt;0,VLOOKUP($A1047,'[3]Calculated Master'!$A:$P,14,FALSE),"")</f>
        <v>32.735877954956514</v>
      </c>
      <c r="AH1047" s="49" t="str">
        <f>IF(I1047&gt;0,VLOOKUP($A1047,'[3]Calculated Master'!$A:$P,15,FALSE),"")</f>
        <v/>
      </c>
      <c r="AI1047" s="47" t="str">
        <f>VLOOKUP($A1047,'[3]Master From ECAP'!$A:$AJ,35,FALSE)</f>
        <v>ETF</v>
      </c>
      <c r="AJ1047" s="47" t="str">
        <f>VLOOKUP($A1047,'[3]Master From ECAP'!$A:$AJ,36,FALSE)</f>
        <v>Police Stations</v>
      </c>
    </row>
    <row r="1048" spans="1:36" ht="15">
      <c r="A1048" s="46" t="s">
        <v>1091</v>
      </c>
      <c r="B1048" s="47" t="str">
        <f>VLOOKUP(VLOOKUP(A1048,'[3]Calculated Master'!A:Z,2,FALSE),'[3]Conversion Factors'!A:C,2,FALSE)</f>
        <v>Police stations and associated offices and facilities</v>
      </c>
      <c r="C1048" s="47" t="str">
        <f>VLOOKUP($A1048,'[3]Master From ECAP'!$A:$AJ,3,FALSE)</f>
        <v>2050 Jane St</v>
      </c>
      <c r="D1048" s="47" t="str">
        <f>VLOOKUP($A1048,'[3]Master From ECAP'!$A:$AJ,4,FALSE)</f>
        <v>North York</v>
      </c>
      <c r="E1048" s="47" t="str">
        <f>VLOOKUP($A1048,'[3]Master From ECAP'!$A:$AJ,5,FALSE)</f>
        <v>M3M 1A2</v>
      </c>
      <c r="F1048" s="47">
        <f>VLOOKUP($A1048,'[3]Master From ECAP'!$A:$AJ,6,FALSE)</f>
        <v>62484</v>
      </c>
      <c r="G1048" s="47" t="s">
        <v>53</v>
      </c>
      <c r="H1048" s="47">
        <f>VLOOKUP($A1048,'[3]Master From ECAP'!$A:$AJ,8,FALSE)</f>
        <v>168</v>
      </c>
      <c r="I1048" s="47">
        <f>VLOOKUP($A1048,'[3]Master From ECAP'!$A:$AJ,9,FALSE)</f>
        <v>0</v>
      </c>
      <c r="J1048" s="47">
        <f>VLOOKUP($A1048,'[3]Master From ECAP'!$A:$AJ,10,FALSE)</f>
        <v>1522000.5082350001</v>
      </c>
      <c r="K1048" s="47" t="str">
        <f>VLOOKUP($A1048,'[3]Master From ECAP'!$A:$AJ,11,FALSE)</f>
        <v>kWh</v>
      </c>
      <c r="L1048" s="47">
        <f>VLOOKUP($A1048,'[3]Master From ECAP'!$A:$AJ,12,FALSE)</f>
        <v>174358.284881</v>
      </c>
      <c r="M1048" s="47" t="s">
        <v>46</v>
      </c>
      <c r="AF1048" s="48">
        <f>VLOOKUP($A1048,'[3]Calculated Master'!$A:$P,13,FALSE)</f>
        <v>392106.71053498692</v>
      </c>
      <c r="AG1048" s="49">
        <f>IF(F1048&gt;0,VLOOKUP($A1048,'[3]Calculated Master'!$A:$P,14,FALSE),"")</f>
        <v>53.816390159243824</v>
      </c>
      <c r="AH1048" s="49" t="str">
        <f>IF(I1048&gt;0,VLOOKUP($A1048,'[3]Calculated Master'!$A:$P,15,FALSE),"")</f>
        <v/>
      </c>
      <c r="AI1048" s="47" t="str">
        <f>VLOOKUP($A1048,'[3]Master From ECAP'!$A:$AJ,35,FALSE)</f>
        <v>FSSG</v>
      </c>
      <c r="AJ1048" s="47" t="str">
        <f>VLOOKUP($A1048,'[3]Master From ECAP'!$A:$AJ,36,FALSE)</f>
        <v>Police Stations</v>
      </c>
    </row>
    <row r="1049" spans="1:36" ht="15">
      <c r="A1049" s="46" t="s">
        <v>1092</v>
      </c>
      <c r="B1049" s="47" t="str">
        <f>VLOOKUP(VLOOKUP(A1049,'[3]Calculated Master'!A:Z,2,FALSE),'[3]Conversion Factors'!A:C,2,FALSE)</f>
        <v>Police stations and associated offices and facilities</v>
      </c>
      <c r="C1049" s="47" t="str">
        <f>VLOOKUP($A1049,'[3]Master From ECAP'!$A:$AJ,3,FALSE)</f>
        <v>2233 Lakeshore Blvd</v>
      </c>
      <c r="D1049" s="47" t="str">
        <f>VLOOKUP($A1049,'[3]Master From ECAP'!$A:$AJ,4,FALSE)</f>
        <v>Etobicoke</v>
      </c>
      <c r="E1049" s="47" t="str">
        <f>VLOOKUP($A1049,'[3]Master From ECAP'!$A:$AJ,5,FALSE)</f>
        <v>M8V 1A1</v>
      </c>
      <c r="F1049" s="47">
        <f>VLOOKUP($A1049,'[3]Master From ECAP'!$A:$AJ,6,FALSE)</f>
        <v>1830</v>
      </c>
      <c r="G1049" s="47" t="s">
        <v>53</v>
      </c>
      <c r="H1049" s="47">
        <f>VLOOKUP($A1049,'[3]Master From ECAP'!$A:$AJ,8,FALSE)</f>
        <v>168</v>
      </c>
      <c r="I1049" s="47">
        <f>VLOOKUP($A1049,'[3]Master From ECAP'!$A:$AJ,9,FALSE)</f>
        <v>0</v>
      </c>
      <c r="J1049" s="47">
        <f>VLOOKUP($A1049,'[3]Master From ECAP'!$A:$AJ,10,FALSE)</f>
        <v>46364.180744000005</v>
      </c>
      <c r="K1049" s="47" t="str">
        <f>VLOOKUP($A1049,'[3]Master From ECAP'!$A:$AJ,11,FALSE)</f>
        <v>kWh</v>
      </c>
      <c r="L1049" s="47">
        <f>VLOOKUP($A1049,'[3]Master From ECAP'!$A:$AJ,12,FALSE)</f>
        <v>0</v>
      </c>
      <c r="M1049" s="47" t="s">
        <v>46</v>
      </c>
      <c r="AF1049" s="48">
        <f>VLOOKUP($A1049,'[3]Calculated Master'!$A:$P,13,FALSE)</f>
        <v>1854.5672297600001</v>
      </c>
      <c r="AG1049" s="49">
        <f>IF(F1049&gt;0,VLOOKUP($A1049,'[3]Calculated Master'!$A:$P,14,FALSE),"")</f>
        <v>25.335723457970733</v>
      </c>
      <c r="AH1049" s="49" t="str">
        <f>IF(I1049&gt;0,VLOOKUP($A1049,'[3]Calculated Master'!$A:$P,15,FALSE),"")</f>
        <v/>
      </c>
      <c r="AI1049" s="47" t="str">
        <f>VLOOKUP($A1049,'[3]Master From ECAP'!$A:$AJ,35,FALSE)</f>
        <v>HBLS</v>
      </c>
      <c r="AJ1049" s="47" t="str">
        <f>VLOOKUP($A1049,'[3]Master From ECAP'!$A:$AJ,36,FALSE)</f>
        <v>Police Stations</v>
      </c>
    </row>
    <row r="1050" spans="1:36" ht="15">
      <c r="A1050" s="46" t="s">
        <v>1093</v>
      </c>
      <c r="B1050" s="47" t="str">
        <f>VLOOKUP(VLOOKUP(A1050,'[3]Calculated Master'!A:Z,2,FALSE),'[3]Conversion Factors'!A:C,2,FALSE)</f>
        <v>Police stations and associated offices and facilities</v>
      </c>
      <c r="C1050" s="47" t="str">
        <f>VLOOKUP($A1050,'[3]Master From ECAP'!$A:$AJ,3,FALSE)</f>
        <v>30 Upjohn St</v>
      </c>
      <c r="D1050" s="47" t="str">
        <f>VLOOKUP($A1050,'[3]Master From ECAP'!$A:$AJ,4,FALSE)</f>
        <v>North York</v>
      </c>
      <c r="E1050" s="47" t="str">
        <f>VLOOKUP($A1050,'[3]Master From ECAP'!$A:$AJ,5,FALSE)</f>
        <v>M3B 1Y2</v>
      </c>
      <c r="F1050" s="47">
        <f>VLOOKUP($A1050,'[3]Master From ECAP'!$A:$AJ,6,FALSE)</f>
        <v>70547</v>
      </c>
      <c r="G1050" s="47" t="s">
        <v>53</v>
      </c>
      <c r="H1050" s="47">
        <f>VLOOKUP($A1050,'[3]Master From ECAP'!$A:$AJ,8,FALSE)</f>
        <v>168</v>
      </c>
      <c r="I1050" s="47">
        <f>VLOOKUP($A1050,'[3]Master From ECAP'!$A:$AJ,9,FALSE)</f>
        <v>0</v>
      </c>
      <c r="J1050" s="47">
        <f>VLOOKUP($A1050,'[3]Master From ECAP'!$A:$AJ,10,FALSE)</f>
        <v>1465744.9159670002</v>
      </c>
      <c r="K1050" s="47" t="str">
        <f>VLOOKUP($A1050,'[3]Master From ECAP'!$A:$AJ,11,FALSE)</f>
        <v>kWh</v>
      </c>
      <c r="L1050" s="47">
        <f>VLOOKUP($A1050,'[3]Master From ECAP'!$A:$AJ,12,FALSE)</f>
        <v>81630.051475</v>
      </c>
      <c r="M1050" s="47" t="s">
        <v>46</v>
      </c>
      <c r="AF1050" s="48">
        <f>VLOOKUP($A1050,'[3]Calculated Master'!$A:$P,13,FALSE)</f>
        <v>213701.58912522276</v>
      </c>
      <c r="AG1050" s="49">
        <f>IF(F1050&gt;0,VLOOKUP($A1050,'[3]Calculated Master'!$A:$P,14,FALSE),"")</f>
        <v>32.992174079195905</v>
      </c>
      <c r="AH1050" s="49" t="str">
        <f>IF(I1050&gt;0,VLOOKUP($A1050,'[3]Calculated Master'!$A:$P,15,FALSE),"")</f>
        <v/>
      </c>
      <c r="AI1050" s="47" t="str">
        <f>VLOOKUP($A1050,'[3]Master From ECAP'!$A:$AJ,35,FALSE)</f>
        <v>IB</v>
      </c>
      <c r="AJ1050" s="47" t="str">
        <f>VLOOKUP($A1050,'[3]Master From ECAP'!$A:$AJ,36,FALSE)</f>
        <v>Police Stations</v>
      </c>
    </row>
    <row r="1051" spans="1:36" ht="15">
      <c r="A1051" s="46" t="s">
        <v>1094</v>
      </c>
      <c r="B1051" s="47" t="str">
        <f>VLOOKUP(VLOOKUP(A1051,'[3]Calculated Master'!A:Z,2,FALSE),'[3]Conversion Factors'!A:C,2,FALSE)</f>
        <v>Police stations and associated offices and facilities</v>
      </c>
      <c r="C1051" s="47" t="str">
        <f>VLOOKUP($A1051,'[3]Master From ECAP'!$A:$AJ,3,FALSE)</f>
        <v>0 Leuty Ave</v>
      </c>
      <c r="D1051" s="47" t="str">
        <f>VLOOKUP($A1051,'[3]Master From ECAP'!$A:$AJ,4,FALSE)</f>
        <v>Toronto</v>
      </c>
      <c r="E1051" s="47" t="str">
        <f>VLOOKUP($A1051,'[3]Master From ECAP'!$A:$AJ,5,FALSE)</f>
        <v>M4E 2R2</v>
      </c>
      <c r="F1051" s="47">
        <f>VLOOKUP($A1051,'[3]Master From ECAP'!$A:$AJ,6,FALSE)</f>
        <v>1000</v>
      </c>
      <c r="G1051" s="47" t="s">
        <v>53</v>
      </c>
      <c r="H1051" s="47">
        <f>VLOOKUP($A1051,'[3]Master From ECAP'!$A:$AJ,8,FALSE)</f>
        <v>168</v>
      </c>
      <c r="I1051" s="47">
        <f>VLOOKUP($A1051,'[3]Master From ECAP'!$A:$AJ,9,FALSE)</f>
        <v>0</v>
      </c>
      <c r="J1051" s="47">
        <f>VLOOKUP($A1051,'[3]Master From ECAP'!$A:$AJ,10,FALSE)</f>
        <v>9249.8013489999994</v>
      </c>
      <c r="K1051" s="47" t="str">
        <f>VLOOKUP($A1051,'[3]Master From ECAP'!$A:$AJ,11,FALSE)</f>
        <v>kWh</v>
      </c>
      <c r="L1051" s="47">
        <f>VLOOKUP($A1051,'[3]Master From ECAP'!$A:$AJ,12,FALSE)</f>
        <v>0</v>
      </c>
      <c r="M1051" s="47" t="s">
        <v>46</v>
      </c>
      <c r="AF1051" s="48">
        <f>VLOOKUP($A1051,'[3]Calculated Master'!$A:$P,13,FALSE)</f>
        <v>369.99205395999996</v>
      </c>
      <c r="AG1051" s="49">
        <f>IF(F1051&gt;0,VLOOKUP($A1051,'[3]Calculated Master'!$A:$P,14,FALSE),"")</f>
        <v>9.2498398898389524</v>
      </c>
      <c r="AH1051" s="49" t="str">
        <f>IF(I1051&gt;0,VLOOKUP($A1051,'[3]Calculated Master'!$A:$P,15,FALSE),"")</f>
        <v/>
      </c>
      <c r="AI1051" s="47" t="str">
        <f>VLOOKUP($A1051,'[3]Master From ECAP'!$A:$AJ,35,FALSE)</f>
        <v>LBLS</v>
      </c>
      <c r="AJ1051" s="47" t="str">
        <f>VLOOKUP($A1051,'[3]Master From ECAP'!$A:$AJ,36,FALSE)</f>
        <v>Police Stations</v>
      </c>
    </row>
    <row r="1052" spans="1:36" ht="15">
      <c r="A1052" s="46" t="s">
        <v>1095</v>
      </c>
      <c r="B1052" s="47" t="str">
        <f>VLOOKUP(VLOOKUP(A1052,'[3]Calculated Master'!A:Z,2,FALSE),'[3]Conversion Factors'!A:C,2,FALSE)</f>
        <v>Police stations and associated offices and facilities</v>
      </c>
      <c r="C1052" s="47" t="str">
        <f>VLOOKUP($A1052,'[3]Master From ECAP'!$A:$AJ,3,FALSE)</f>
        <v>70 Birmingham Street</v>
      </c>
      <c r="D1052" s="47" t="str">
        <f>VLOOKUP($A1052,'[3]Master From ECAP'!$A:$AJ,4,FALSE)</f>
        <v>Etobicoke</v>
      </c>
      <c r="E1052" s="47" t="str">
        <f>VLOOKUP($A1052,'[3]Master From ECAP'!$A:$AJ,5,FALSE)</f>
        <v>M8V 2Z5</v>
      </c>
      <c r="F1052" s="47">
        <f>VLOOKUP($A1052,'[3]Master From ECAP'!$A:$AJ,6,FALSE)</f>
        <v>302735</v>
      </c>
      <c r="G1052" s="47" t="s">
        <v>53</v>
      </c>
      <c r="H1052" s="47">
        <f>VLOOKUP($A1052,'[3]Master From ECAP'!$A:$AJ,8,FALSE)</f>
        <v>168</v>
      </c>
      <c r="I1052" s="47">
        <f>VLOOKUP($A1052,'[3]Master From ECAP'!$A:$AJ,9,FALSE)</f>
        <v>0</v>
      </c>
      <c r="J1052" s="47">
        <f>VLOOKUP($A1052,'[3]Master From ECAP'!$A:$AJ,10,FALSE)</f>
        <v>5429771.7920639999</v>
      </c>
      <c r="K1052" s="47" t="str">
        <f>VLOOKUP($A1052,'[3]Master From ECAP'!$A:$AJ,11,FALSE)</f>
        <v>kWh</v>
      </c>
      <c r="L1052" s="47">
        <f>VLOOKUP($A1052,'[3]Master From ECAP'!$A:$AJ,12,FALSE)</f>
        <v>630453.33210200001</v>
      </c>
      <c r="M1052" s="47" t="s">
        <v>46</v>
      </c>
      <c r="AF1052" s="48">
        <f>VLOOKUP($A1052,'[3]Calculated Master'!$A:$P,13,FALSE)</f>
        <v>1414856.7621434086</v>
      </c>
      <c r="AG1052" s="49">
        <f>IF(F1052&gt;0,VLOOKUP($A1052,'[3]Calculated Master'!$A:$P,14,FALSE),"")</f>
        <v>39.920496012076669</v>
      </c>
      <c r="AH1052" s="49" t="str">
        <f>IF(I1052&gt;0,VLOOKUP($A1052,'[3]Calculated Master'!$A:$P,15,FALSE),"")</f>
        <v/>
      </c>
      <c r="AI1052" s="47" t="str">
        <f>VLOOKUP($A1052,'[3]Master From ECAP'!$A:$AJ,35,FALSE)</f>
        <v>PACAD</v>
      </c>
      <c r="AJ1052" s="47" t="str">
        <f>VLOOKUP($A1052,'[3]Master From ECAP'!$A:$AJ,36,FALSE)</f>
        <v>Police Stations</v>
      </c>
    </row>
    <row r="1053" spans="1:36" ht="15">
      <c r="A1053" s="46" t="s">
        <v>1096</v>
      </c>
      <c r="B1053" s="47" t="str">
        <f>VLOOKUP(VLOOKUP(A1053,'[3]Calculated Master'!A:Z,2,FALSE),'[3]Conversion Factors'!A:C,2,FALSE)</f>
        <v>Police stations and associated offices and facilities</v>
      </c>
      <c r="C1053" s="47" t="str">
        <f>VLOOKUP($A1053,'[3]Master From ECAP'!$A:$AJ,3,FALSE)</f>
        <v>44 Beechwood Dr</v>
      </c>
      <c r="D1053" s="47" t="str">
        <f>VLOOKUP($A1053,'[3]Master From ECAP'!$A:$AJ,4,FALSE)</f>
        <v>Toronto</v>
      </c>
      <c r="E1053" s="47" t="str">
        <f>VLOOKUP($A1053,'[3]Master From ECAP'!$A:$AJ,5,FALSE)</f>
        <v>M4K 2K9</v>
      </c>
      <c r="F1053" s="47">
        <f>VLOOKUP($A1053,'[3]Master From ECAP'!$A:$AJ,6,FALSE)</f>
        <v>9440</v>
      </c>
      <c r="G1053" s="47" t="s">
        <v>53</v>
      </c>
      <c r="H1053" s="47">
        <f>VLOOKUP($A1053,'[3]Master From ECAP'!$A:$AJ,8,FALSE)</f>
        <v>168</v>
      </c>
      <c r="I1053" s="47">
        <f>VLOOKUP($A1053,'[3]Master From ECAP'!$A:$AJ,9,FALSE)</f>
        <v>0</v>
      </c>
      <c r="J1053" s="47">
        <f>VLOOKUP($A1053,'[3]Master From ECAP'!$A:$AJ,10,FALSE)</f>
        <v>146972.00206100001</v>
      </c>
      <c r="K1053" s="47" t="str">
        <f>VLOOKUP($A1053,'[3]Master From ECAP'!$A:$AJ,11,FALSE)</f>
        <v>kWh</v>
      </c>
      <c r="L1053" s="47">
        <f>VLOOKUP($A1053,'[3]Master From ECAP'!$A:$AJ,12,FALSE)</f>
        <v>6057.77981</v>
      </c>
      <c r="M1053" s="47" t="s">
        <v>46</v>
      </c>
      <c r="AF1053" s="48">
        <f>VLOOKUP($A1053,'[3]Calculated Master'!$A:$P,13,FALSE)</f>
        <v>17386.7838096989</v>
      </c>
      <c r="AG1053" s="49">
        <f>IF(F1053&gt;0,VLOOKUP($A1053,'[3]Calculated Master'!$A:$P,14,FALSE),"")</f>
        <v>22.343545471907447</v>
      </c>
      <c r="AH1053" s="49" t="str">
        <f>IF(I1053&gt;0,VLOOKUP($A1053,'[3]Calculated Master'!$A:$P,15,FALSE),"")</f>
        <v/>
      </c>
      <c r="AI1053" s="47" t="str">
        <f>VLOOKUP($A1053,'[3]Master From ECAP'!$A:$AJ,35,FALSE)</f>
        <v>PDS</v>
      </c>
      <c r="AJ1053" s="47" t="str">
        <f>VLOOKUP($A1053,'[3]Master From ECAP'!$A:$AJ,36,FALSE)</f>
        <v>Police Stations</v>
      </c>
    </row>
    <row r="1054" spans="1:36" ht="15">
      <c r="A1054" s="46" t="s">
        <v>1097</v>
      </c>
      <c r="B1054" s="47" t="str">
        <f>VLOOKUP(VLOOKUP(A1054,'[3]Calculated Master'!A:Z,2,FALSE),'[3]Conversion Factors'!A:C,2,FALSE)</f>
        <v>Police stations and associated offices and facilities</v>
      </c>
      <c r="C1054" s="47" t="str">
        <f>VLOOKUP($A1054,'[3]Master From ECAP'!$A:$AJ,3,FALSE)</f>
        <v>18 Cranfield Rd</v>
      </c>
      <c r="D1054" s="47" t="str">
        <f>VLOOKUP($A1054,'[3]Master From ECAP'!$A:$AJ,4,FALSE)</f>
        <v>East York</v>
      </c>
      <c r="E1054" s="47" t="str">
        <f>VLOOKUP($A1054,'[3]Master From ECAP'!$A:$AJ,5,FALSE)</f>
        <v>M4B 1Y2</v>
      </c>
      <c r="F1054" s="47">
        <f>VLOOKUP($A1054,'[3]Master From ECAP'!$A:$AJ,6,FALSE)</f>
        <v>33024</v>
      </c>
      <c r="G1054" s="47" t="s">
        <v>53</v>
      </c>
      <c r="H1054" s="47">
        <f>VLOOKUP($A1054,'[3]Master From ECAP'!$A:$AJ,8,FALSE)</f>
        <v>168</v>
      </c>
      <c r="I1054" s="47">
        <f>VLOOKUP($A1054,'[3]Master From ECAP'!$A:$AJ,9,FALSE)</f>
        <v>0</v>
      </c>
      <c r="J1054" s="47">
        <f>VLOOKUP($A1054,'[3]Master From ECAP'!$A:$AJ,10,FALSE)</f>
        <v>388050.245</v>
      </c>
      <c r="K1054" s="47" t="str">
        <f>VLOOKUP($A1054,'[3]Master From ECAP'!$A:$AJ,11,FALSE)</f>
        <v>kWh</v>
      </c>
      <c r="L1054" s="47">
        <f>VLOOKUP($A1054,'[3]Master From ECAP'!$A:$AJ,12,FALSE)</f>
        <v>62953.396364</v>
      </c>
      <c r="M1054" s="47" t="s">
        <v>46</v>
      </c>
      <c r="AF1054" s="48">
        <f>VLOOKUP($A1054,'[3]Calculated Master'!$A:$P,13,FALSE)</f>
        <v>135113.94733872719</v>
      </c>
      <c r="AG1054" s="49">
        <f>IF(F1054&gt;0,VLOOKUP($A1054,'[3]Calculated Master'!$A:$P,14,FALSE),"")</f>
        <v>31.874848660680875</v>
      </c>
      <c r="AH1054" s="49" t="str">
        <f>IF(I1054&gt;0,VLOOKUP($A1054,'[3]Calculated Master'!$A:$P,15,FALSE),"")</f>
        <v/>
      </c>
      <c r="AI1054" s="47" t="str">
        <f>VLOOKUP($A1054,'[3]Master From ECAP'!$A:$AJ,35,FALSE)</f>
        <v>PGAR</v>
      </c>
      <c r="AJ1054" s="47" t="str">
        <f>VLOOKUP($A1054,'[3]Master From ECAP'!$A:$AJ,36,FALSE)</f>
        <v>Police Stations</v>
      </c>
    </row>
    <row r="1055" spans="1:36" ht="15">
      <c r="A1055" s="46" t="s">
        <v>1098</v>
      </c>
      <c r="B1055" s="47" t="str">
        <f>VLOOKUP(VLOOKUP(A1055,'[3]Calculated Master'!A:Z,2,FALSE),'[3]Conversion Factors'!A:C,2,FALSE)</f>
        <v>Police stations and associated offices and facilities</v>
      </c>
      <c r="C1055" s="47" t="str">
        <f>VLOOKUP($A1055,'[3]Master From ECAP'!$A:$AJ,3,FALSE)</f>
        <v>40 College St.</v>
      </c>
      <c r="D1055" s="47" t="str">
        <f>VLOOKUP($A1055,'[3]Master From ECAP'!$A:$AJ,4,FALSE)</f>
        <v>Toronto</v>
      </c>
      <c r="E1055" s="47" t="str">
        <f>VLOOKUP($A1055,'[3]Master From ECAP'!$A:$AJ,5,FALSE)</f>
        <v>M5G 2J3</v>
      </c>
      <c r="F1055" s="47">
        <f>VLOOKUP($A1055,'[3]Master From ECAP'!$A:$AJ,6,FALSE)</f>
        <v>425000</v>
      </c>
      <c r="G1055" s="47" t="s">
        <v>53</v>
      </c>
      <c r="H1055" s="47">
        <f>VLOOKUP($A1055,'[3]Master From ECAP'!$A:$AJ,8,FALSE)</f>
        <v>168</v>
      </c>
      <c r="I1055" s="47">
        <f>VLOOKUP($A1055,'[3]Master From ECAP'!$A:$AJ,9,FALSE)</f>
        <v>0</v>
      </c>
      <c r="J1055" s="47">
        <f>VLOOKUP($A1055,'[3]Master From ECAP'!$A:$AJ,10,FALSE)</f>
        <v>10091337.604774</v>
      </c>
      <c r="K1055" s="47" t="str">
        <f>VLOOKUP($A1055,'[3]Master From ECAP'!$A:$AJ,11,FALSE)</f>
        <v>kWh</v>
      </c>
      <c r="L1055" s="47">
        <f>VLOOKUP($A1055,'[3]Master From ECAP'!$A:$AJ,12,FALSE)</f>
        <v>467349.73266699997</v>
      </c>
      <c r="M1055" s="47" t="s">
        <v>46</v>
      </c>
      <c r="AF1055" s="48">
        <f>VLOOKUP($A1055,'[3]Calculated Master'!$A:$P,13,FALSE)</f>
        <v>1373003.3874411331</v>
      </c>
      <c r="AG1055" s="49">
        <f>IF(F1055&gt;0,VLOOKUP($A1055,'[3]Calculated Master'!$A:$P,14,FALSE),"")</f>
        <v>51.570939185118895</v>
      </c>
      <c r="AH1055" s="49" t="str">
        <f>IF(I1055&gt;0,VLOOKUP($A1055,'[3]Calculated Master'!$A:$P,15,FALSE),"")</f>
        <v/>
      </c>
      <c r="AI1055" s="47" t="str">
        <f>VLOOKUP($A1055,'[3]Master From ECAP'!$A:$AJ,35,FALSE)</f>
        <v>PHQ</v>
      </c>
      <c r="AJ1055" s="47" t="str">
        <f>VLOOKUP($A1055,'[3]Master From ECAP'!$A:$AJ,36,FALSE)</f>
        <v>Police Stations</v>
      </c>
    </row>
    <row r="1056" spans="1:36" ht="15">
      <c r="A1056" s="46" t="s">
        <v>1099</v>
      </c>
      <c r="B1056" s="47" t="str">
        <f>VLOOKUP(VLOOKUP(A1056,'[3]Calculated Master'!A:Z,2,FALSE),'[3]Conversion Factors'!A:C,2,FALSE)</f>
        <v>Police stations and associated offices and facilities</v>
      </c>
      <c r="C1056" s="47" t="str">
        <f>VLOOKUP($A1056,'[3]Master From ECAP'!$A:$AJ,3,FALSE)</f>
        <v>259 Queens Quay W.</v>
      </c>
      <c r="D1056" s="47" t="str">
        <f>VLOOKUP($A1056,'[3]Master From ECAP'!$A:$AJ,4,FALSE)</f>
        <v>Toronto</v>
      </c>
      <c r="E1056" s="47" t="str">
        <f>VLOOKUP($A1056,'[3]Master From ECAP'!$A:$AJ,5,FALSE)</f>
        <v>M5V 1A2</v>
      </c>
      <c r="F1056" s="47">
        <f>VLOOKUP($A1056,'[3]Master From ECAP'!$A:$AJ,6,FALSE)</f>
        <v>23035</v>
      </c>
      <c r="G1056" s="47" t="s">
        <v>53</v>
      </c>
      <c r="H1056" s="47">
        <f>VLOOKUP($A1056,'[3]Master From ECAP'!$A:$AJ,8,FALSE)</f>
        <v>168</v>
      </c>
      <c r="I1056" s="47">
        <f>VLOOKUP($A1056,'[3]Master From ECAP'!$A:$AJ,9,FALSE)</f>
        <v>0</v>
      </c>
      <c r="J1056" s="47">
        <f>VLOOKUP($A1056,'[3]Master From ECAP'!$A:$AJ,10,FALSE)</f>
        <v>351780.72057099995</v>
      </c>
      <c r="K1056" s="47" t="str">
        <f>VLOOKUP($A1056,'[3]Master From ECAP'!$A:$AJ,11,FALSE)</f>
        <v>kWh</v>
      </c>
      <c r="L1056" s="47">
        <f>VLOOKUP($A1056,'[3]Master From ECAP'!$A:$AJ,12,FALSE)</f>
        <v>52486.614318000007</v>
      </c>
      <c r="M1056" s="47" t="s">
        <v>46</v>
      </c>
      <c r="AF1056" s="48">
        <f>VLOOKUP($A1056,'[3]Calculated Master'!$A:$P,13,FALSE)</f>
        <v>113779.52517660144</v>
      </c>
      <c r="AG1056" s="49">
        <f>IF(F1056&gt;0,VLOOKUP($A1056,'[3]Calculated Master'!$A:$P,14,FALSE),"")</f>
        <v>39.325814904775513</v>
      </c>
      <c r="AH1056" s="49" t="str">
        <f>IF(I1056&gt;0,VLOOKUP($A1056,'[3]Calculated Master'!$A:$P,15,FALSE),"")</f>
        <v/>
      </c>
      <c r="AI1056" s="47" t="str">
        <f>VLOOKUP($A1056,'[3]Master From ECAP'!$A:$AJ,35,FALSE)</f>
        <v>PMH</v>
      </c>
      <c r="AJ1056" s="47" t="str">
        <f>VLOOKUP($A1056,'[3]Master From ECAP'!$A:$AJ,36,FALSE)</f>
        <v>Police Stations</v>
      </c>
    </row>
    <row r="1057" spans="1:36" ht="15">
      <c r="A1057" s="46" t="s">
        <v>1100</v>
      </c>
      <c r="B1057" s="47" t="str">
        <f>VLOOKUP(VLOOKUP(A1057,'[3]Calculated Master'!A:Z,2,FALSE),'[3]Conversion Factors'!A:C,2,FALSE)</f>
        <v>Police stations and associated offices and facilities</v>
      </c>
      <c r="C1057" s="47" t="str">
        <f>VLOOKUP($A1057,'[3]Master From ECAP'!$A:$AJ,3,FALSE)</f>
        <v>799 Islington Ave.</v>
      </c>
      <c r="D1057" s="47" t="str">
        <f>VLOOKUP($A1057,'[3]Master From ECAP'!$A:$AJ,4,FALSE)</f>
        <v>Etobicoke</v>
      </c>
      <c r="E1057" s="47" t="str">
        <f>VLOOKUP($A1057,'[3]Master From ECAP'!$A:$AJ,5,FALSE)</f>
        <v>M8Z 5W8</v>
      </c>
      <c r="F1057" s="47">
        <f>VLOOKUP($A1057,'[3]Master From ECAP'!$A:$AJ,6,FALSE)</f>
        <v>43992</v>
      </c>
      <c r="G1057" s="47" t="s">
        <v>53</v>
      </c>
      <c r="H1057" s="47">
        <f>VLOOKUP($A1057,'[3]Master From ECAP'!$A:$AJ,8,FALSE)</f>
        <v>168</v>
      </c>
      <c r="I1057" s="47">
        <f>VLOOKUP($A1057,'[3]Master From ECAP'!$A:$AJ,9,FALSE)</f>
        <v>0</v>
      </c>
      <c r="J1057" s="47">
        <f>VLOOKUP($A1057,'[3]Master From ECAP'!$A:$AJ,10,FALSE)</f>
        <v>414020.18225599994</v>
      </c>
      <c r="K1057" s="47" t="str">
        <f>VLOOKUP($A1057,'[3]Master From ECAP'!$A:$AJ,11,FALSE)</f>
        <v>kWh</v>
      </c>
      <c r="L1057" s="47">
        <f>VLOOKUP($A1057,'[3]Master From ECAP'!$A:$AJ,12,FALSE)</f>
        <v>30408.032256999999</v>
      </c>
      <c r="M1057" s="47" t="s">
        <v>46</v>
      </c>
      <c r="AF1057" s="48">
        <f>VLOOKUP($A1057,'[3]Calculated Master'!$A:$P,13,FALSE)</f>
        <v>74326.642088540335</v>
      </c>
      <c r="AG1057" s="49">
        <f>IF(F1057&gt;0,VLOOKUP($A1057,'[3]Calculated Master'!$A:$P,14,FALSE),"")</f>
        <v>16.708306979348727</v>
      </c>
      <c r="AH1057" s="49" t="str">
        <f>IF(I1057&gt;0,VLOOKUP($A1057,'[3]Calculated Master'!$A:$P,15,FALSE),"")</f>
        <v/>
      </c>
      <c r="AI1057" s="47" t="str">
        <f>VLOOKUP($A1057,'[3]Master From ECAP'!$A:$AJ,35,FALSE)</f>
        <v>PROPB</v>
      </c>
      <c r="AJ1057" s="47" t="str">
        <f>VLOOKUP($A1057,'[3]Master From ECAP'!$A:$AJ,36,FALSE)</f>
        <v>Police Stations</v>
      </c>
    </row>
    <row r="1058" spans="1:36" ht="15">
      <c r="A1058" s="46" t="s">
        <v>1101</v>
      </c>
      <c r="B1058" s="47" t="str">
        <f>VLOOKUP(VLOOKUP(A1058,'[3]Calculated Master'!A:Z,2,FALSE),'[3]Conversion Factors'!A:C,2,FALSE)</f>
        <v>Police stations and associated offices and facilities</v>
      </c>
      <c r="C1058" s="47" t="str">
        <f>VLOOKUP($A1058,'[3]Master From ECAP'!$A:$AJ,3,FALSE)</f>
        <v>330 Progress Ave</v>
      </c>
      <c r="D1058" s="47" t="str">
        <f>VLOOKUP($A1058,'[3]Master From ECAP'!$A:$AJ,4,FALSE)</f>
        <v>Scarborough</v>
      </c>
      <c r="E1058" s="47" t="str">
        <f>VLOOKUP($A1058,'[3]Master From ECAP'!$A:$AJ,5,FALSE)</f>
        <v>M1R 5C4</v>
      </c>
      <c r="F1058" s="47">
        <f>VLOOKUP($A1058,'[3]Master From ECAP'!$A:$AJ,6,FALSE)</f>
        <v>287752</v>
      </c>
      <c r="G1058" s="47" t="s">
        <v>53</v>
      </c>
      <c r="H1058" s="47">
        <f>VLOOKUP($A1058,'[3]Master From ECAP'!$A:$AJ,8,FALSE)</f>
        <v>168</v>
      </c>
      <c r="I1058" s="47">
        <f>VLOOKUP($A1058,'[3]Master From ECAP'!$A:$AJ,9,FALSE)</f>
        <v>0</v>
      </c>
      <c r="J1058" s="47">
        <f>VLOOKUP($A1058,'[3]Master From ECAP'!$A:$AJ,10,FALSE)</f>
        <v>3132760.7652579998</v>
      </c>
      <c r="K1058" s="47" t="str">
        <f>VLOOKUP($A1058,'[3]Master From ECAP'!$A:$AJ,11,FALSE)</f>
        <v>kWh</v>
      </c>
      <c r="L1058" s="47">
        <f>VLOOKUP($A1058,'[3]Master From ECAP'!$A:$AJ,12,FALSE)</f>
        <v>155245.67741900001</v>
      </c>
      <c r="M1058" s="47" t="s">
        <v>46</v>
      </c>
      <c r="AF1058" s="48">
        <f>VLOOKUP($A1058,'[3]Calculated Master'!$A:$P,13,FALSE)</f>
        <v>420229.09154642018</v>
      </c>
      <c r="AG1058" s="49">
        <f>IF(F1058&gt;0,VLOOKUP($A1058,'[3]Calculated Master'!$A:$P,14,FALSE),"")</f>
        <v>16.58255480725586</v>
      </c>
      <c r="AH1058" s="49" t="str">
        <f>IF(I1058&gt;0,VLOOKUP($A1058,'[3]Calculated Master'!$A:$P,15,FALSE),"")</f>
        <v/>
      </c>
      <c r="AI1058" s="47" t="str">
        <f>VLOOKUP($A1058,'[3]Master From ECAP'!$A:$AJ,35,FALSE)</f>
        <v>PROPEU</v>
      </c>
      <c r="AJ1058" s="47" t="str">
        <f>VLOOKUP($A1058,'[3]Master From ECAP'!$A:$AJ,36,FALSE)</f>
        <v>Police Stations</v>
      </c>
    </row>
    <row r="1059" spans="1:36" ht="15">
      <c r="A1059" s="46" t="s">
        <v>1102</v>
      </c>
      <c r="B1059" s="47" t="str">
        <f>VLOOKUP(VLOOKUP(A1059,'[3]Calculated Master'!A:Z,2,FALSE),'[3]Conversion Factors'!A:C,2,FALSE)</f>
        <v>Police stations and associated offices and facilities</v>
      </c>
      <c r="C1059" s="47" t="str">
        <f>VLOOKUP($A1059,'[3]Master From ECAP'!$A:$AJ,3,FALSE)</f>
        <v>4610 Finch Ave.E.</v>
      </c>
      <c r="D1059" s="47" t="str">
        <f>VLOOKUP($A1059,'[3]Master From ECAP'!$A:$AJ,4,FALSE)</f>
        <v>Scarborough</v>
      </c>
      <c r="E1059" s="47" t="str">
        <f>VLOOKUP($A1059,'[3]Master From ECAP'!$A:$AJ,5,FALSE)</f>
        <v>M1S 4G2</v>
      </c>
      <c r="F1059" s="47">
        <f>VLOOKUP($A1059,'[3]Master From ECAP'!$A:$AJ,6,FALSE)</f>
        <v>8342</v>
      </c>
      <c r="G1059" s="47" t="s">
        <v>53</v>
      </c>
      <c r="H1059" s="47">
        <f>VLOOKUP($A1059,'[3]Master From ECAP'!$A:$AJ,8,FALSE)</f>
        <v>168</v>
      </c>
      <c r="I1059" s="47">
        <f>VLOOKUP($A1059,'[3]Master From ECAP'!$A:$AJ,9,FALSE)</f>
        <v>0</v>
      </c>
      <c r="J1059" s="47">
        <f>VLOOKUP($A1059,'[3]Master From ECAP'!$A:$AJ,10,FALSE)</f>
        <v>49866.360250000005</v>
      </c>
      <c r="K1059" s="47" t="str">
        <f>VLOOKUP($A1059,'[3]Master From ECAP'!$A:$AJ,11,FALSE)</f>
        <v>kWh</v>
      </c>
      <c r="L1059" s="47">
        <f>VLOOKUP($A1059,'[3]Master From ECAP'!$A:$AJ,12,FALSE)</f>
        <v>19671.605162</v>
      </c>
      <c r="M1059" s="47" t="s">
        <v>46</v>
      </c>
      <c r="AF1059" s="48">
        <f>VLOOKUP($A1059,'[3]Calculated Master'!$A:$P,13,FALSE)</f>
        <v>39364.606020199783</v>
      </c>
      <c r="AG1059" s="49">
        <f>IF(F1059&gt;0,VLOOKUP($A1059,'[3]Calculated Master'!$A:$P,14,FALSE),"")</f>
        <v>30.872062599745565</v>
      </c>
      <c r="AH1059" s="49" t="str">
        <f>IF(I1059&gt;0,VLOOKUP($A1059,'[3]Calculated Master'!$A:$P,15,FALSE),"")</f>
        <v/>
      </c>
      <c r="AI1059" s="47" t="str">
        <f>VLOOKUP($A1059,'[3]Master From ECAP'!$A:$AJ,35,FALSE)</f>
        <v>PORD</v>
      </c>
      <c r="AJ1059" s="47" t="str">
        <f>VLOOKUP($A1059,'[3]Master From ECAP'!$A:$AJ,36,FALSE)</f>
        <v>Police Stations</v>
      </c>
    </row>
    <row r="1060" spans="1:36" ht="15">
      <c r="A1060" s="46" t="s">
        <v>1103</v>
      </c>
      <c r="B1060" s="47" t="str">
        <f>VLOOKUP(VLOOKUP(A1060,'[3]Calculated Master'!A:Z,2,FALSE),'[3]Conversion Factors'!A:C,2,FALSE)</f>
        <v>Police stations and associated offices and facilities</v>
      </c>
      <c r="C1060" s="47" t="str">
        <f>VLOOKUP($A1060,'[3]Master From ECAP'!$A:$AJ,3,FALSE)</f>
        <v>951 Wilson Ave</v>
      </c>
      <c r="D1060" s="47" t="str">
        <f>VLOOKUP($A1060,'[3]Master From ECAP'!$A:$AJ,4,FALSE)</f>
        <v>North York</v>
      </c>
      <c r="E1060" s="47" t="str">
        <f>VLOOKUP($A1060,'[3]Master From ECAP'!$A:$AJ,5,FALSE)</f>
        <v>M3K 2A7</v>
      </c>
      <c r="F1060" s="47">
        <f>VLOOKUP($A1060,'[3]Master From ECAP'!$A:$AJ,6,FALSE)</f>
        <v>18000</v>
      </c>
      <c r="G1060" s="47" t="s">
        <v>53</v>
      </c>
      <c r="H1060" s="47">
        <f>VLOOKUP($A1060,'[3]Master From ECAP'!$A:$AJ,8,FALSE)</f>
        <v>168</v>
      </c>
      <c r="I1060" s="47">
        <f>VLOOKUP($A1060,'[3]Master From ECAP'!$A:$AJ,9,FALSE)</f>
        <v>0</v>
      </c>
      <c r="J1060" s="47">
        <f>VLOOKUP($A1060,'[3]Master From ECAP'!$A:$AJ,10,FALSE)</f>
        <v>125327.582237</v>
      </c>
      <c r="K1060" s="47" t="str">
        <f>VLOOKUP($A1060,'[3]Master From ECAP'!$A:$AJ,11,FALSE)</f>
        <v>kWh</v>
      </c>
      <c r="L1060" s="47">
        <f>VLOOKUP($A1060,'[3]Master From ECAP'!$A:$AJ,12,FALSE)</f>
        <v>517.80745999999999</v>
      </c>
      <c r="M1060" s="47" t="s">
        <v>46</v>
      </c>
      <c r="AF1060" s="48">
        <f>VLOOKUP($A1060,'[3]Calculated Master'!$A:$P,13,FALSE)</f>
        <v>5996.7769431674005</v>
      </c>
      <c r="AG1060" s="49">
        <f>IF(F1060&gt;0,VLOOKUP($A1060,'[3]Calculated Master'!$A:$P,14,FALSE),"")</f>
        <v>7.2663592942160093</v>
      </c>
      <c r="AH1060" s="49" t="str">
        <f>IF(I1060&gt;0,VLOOKUP($A1060,'[3]Calculated Master'!$A:$P,15,FALSE),"")</f>
        <v/>
      </c>
      <c r="AI1060" s="47" t="str">
        <f>VLOOKUP($A1060,'[3]Master From ECAP'!$A:$AJ,35,FALSE)</f>
        <v>PCB</v>
      </c>
      <c r="AJ1060" s="47" t="str">
        <f>VLOOKUP($A1060,'[3]Master From ECAP'!$A:$AJ,36,FALSE)</f>
        <v>Police Stations</v>
      </c>
    </row>
    <row r="1061" spans="1:36" ht="15">
      <c r="A1061" s="46" t="s">
        <v>1104</v>
      </c>
      <c r="B1061" s="47" t="str">
        <f>VLOOKUP(VLOOKUP(A1061,'[3]Calculated Master'!A:Z,2,FALSE),'[3]Conversion Factors'!A:C,2,FALSE)</f>
        <v>Police stations and associated offices and facilities</v>
      </c>
      <c r="C1061" s="47" t="str">
        <f>VLOOKUP($A1061,'[3]Master From ECAP'!$A:$AJ,3,FALSE)</f>
        <v>2126 Kipling Ave</v>
      </c>
      <c r="D1061" s="47" t="str">
        <f>VLOOKUP($A1061,'[3]Master From ECAP'!$A:$AJ,4,FALSE)</f>
        <v>Etobicoke</v>
      </c>
      <c r="E1061" s="47" t="str">
        <f>VLOOKUP($A1061,'[3]Master From ECAP'!$A:$AJ,5,FALSE)</f>
        <v>M9W 2H3</v>
      </c>
      <c r="F1061" s="47">
        <f>VLOOKUP($A1061,'[3]Master From ECAP'!$A:$AJ,6,FALSE)</f>
        <v>16952</v>
      </c>
      <c r="G1061" s="47" t="s">
        <v>53</v>
      </c>
      <c r="H1061" s="47">
        <f>VLOOKUP($A1061,'[3]Master From ECAP'!$A:$AJ,8,FALSE)</f>
        <v>168</v>
      </c>
      <c r="I1061" s="47">
        <f>VLOOKUP($A1061,'[3]Master From ECAP'!$A:$AJ,9,FALSE)</f>
        <v>0</v>
      </c>
      <c r="J1061" s="47">
        <f>VLOOKUP($A1061,'[3]Master From ECAP'!$A:$AJ,10,FALSE)</f>
        <v>198617.45149900002</v>
      </c>
      <c r="K1061" s="47" t="str">
        <f>VLOOKUP($A1061,'[3]Master From ECAP'!$A:$AJ,11,FALSE)</f>
        <v>kWh</v>
      </c>
      <c r="L1061" s="47">
        <f>VLOOKUP($A1061,'[3]Master From ECAP'!$A:$AJ,12,FALSE)</f>
        <v>23344.161804999996</v>
      </c>
      <c r="M1061" s="47" t="s">
        <v>46</v>
      </c>
      <c r="AF1061" s="48">
        <f>VLOOKUP($A1061,'[3]Calculated Master'!$A:$P,13,FALSE)</f>
        <v>52291.368799300442</v>
      </c>
      <c r="AG1061" s="49">
        <f>IF(F1061&gt;0,VLOOKUP($A1061,'[3]Calculated Master'!$A:$P,14,FALSE),"")</f>
        <v>26.253935358525926</v>
      </c>
      <c r="AH1061" s="49" t="str">
        <f>IF(I1061&gt;0,VLOOKUP($A1061,'[3]Calculated Master'!$A:$P,15,FALSE),"")</f>
        <v/>
      </c>
      <c r="AI1061" s="47" t="str">
        <f>VLOOKUP($A1061,'[3]Master From ECAP'!$A:$AJ,35,FALSE)</f>
        <v>TAVIS</v>
      </c>
      <c r="AJ1061" s="47" t="str">
        <f>VLOOKUP($A1061,'[3]Master From ECAP'!$A:$AJ,36,FALSE)</f>
        <v>Police Stations</v>
      </c>
    </row>
    <row r="1062" spans="1:36" ht="15">
      <c r="A1062" s="46" t="s">
        <v>1105</v>
      </c>
      <c r="B1062" s="47" t="str">
        <f>VLOOKUP(VLOOKUP(A1062,'[3]Calculated Master'!A:Z,2,FALSE),'[3]Conversion Factors'!A:C,2,FALSE)</f>
        <v>Police stations and associated offices and facilities</v>
      </c>
      <c r="C1062" s="47" t="str">
        <f>VLOOKUP($A1062,'[3]Master From ECAP'!$A:$AJ,3,FALSE)</f>
        <v>9 Hanna Ave</v>
      </c>
      <c r="D1062" s="47" t="str">
        <f>VLOOKUP($A1062,'[3]Master From ECAP'!$A:$AJ,4,FALSE)</f>
        <v>Toronto</v>
      </c>
      <c r="E1062" s="47" t="str">
        <f>VLOOKUP($A1062,'[3]Master From ECAP'!$A:$AJ,5,FALSE)</f>
        <v>M6K 3E7</v>
      </c>
      <c r="F1062" s="47">
        <f>VLOOKUP($A1062,'[3]Master From ECAP'!$A:$AJ,6,FALSE)</f>
        <v>297988</v>
      </c>
      <c r="G1062" s="47" t="s">
        <v>53</v>
      </c>
      <c r="H1062" s="47">
        <f>VLOOKUP($A1062,'[3]Master From ECAP'!$A:$AJ,8,FALSE)</f>
        <v>168</v>
      </c>
      <c r="I1062" s="47">
        <f>VLOOKUP($A1062,'[3]Master From ECAP'!$A:$AJ,9,FALSE)</f>
        <v>0</v>
      </c>
      <c r="J1062" s="47">
        <f>VLOOKUP($A1062,'[3]Master From ECAP'!$A:$AJ,10,FALSE)</f>
        <v>2715692.7988059996</v>
      </c>
      <c r="K1062" s="47" t="str">
        <f>VLOOKUP($A1062,'[3]Master From ECAP'!$A:$AJ,11,FALSE)</f>
        <v>kWh</v>
      </c>
      <c r="L1062" s="47">
        <f>VLOOKUP($A1062,'[3]Master From ECAP'!$A:$AJ,12,FALSE)</f>
        <v>337923.16983000003</v>
      </c>
      <c r="M1062" s="47" t="s">
        <v>46</v>
      </c>
      <c r="AF1062" s="48">
        <f>VLOOKUP($A1062,'[3]Calculated Master'!$A:$P,13,FALSE)</f>
        <v>750576.97844659281</v>
      </c>
      <c r="AG1062" s="49">
        <f>IF(F1062&gt;0,VLOOKUP($A1062,'[3]Calculated Master'!$A:$P,14,FALSE),"")</f>
        <v>21.084989519069097</v>
      </c>
      <c r="AH1062" s="49" t="str">
        <f>IF(I1062&gt;0,VLOOKUP($A1062,'[3]Calculated Master'!$A:$P,15,FALSE),"")</f>
        <v/>
      </c>
      <c r="AI1062" s="47" t="str">
        <f>VLOOKUP($A1062,'[3]Master From ECAP'!$A:$AJ,35,FALSE)</f>
        <v>TSGAR</v>
      </c>
      <c r="AJ1062" s="47" t="str">
        <f>VLOOKUP($A1062,'[3]Master From ECAP'!$A:$AJ,36,FALSE)</f>
        <v>Police Stations</v>
      </c>
    </row>
    <row r="1063" spans="1:36" ht="15">
      <c r="A1063" s="46" t="s">
        <v>1106</v>
      </c>
      <c r="B1063" s="47" t="str">
        <f>VLOOKUP(VLOOKUP(A1063,'[3]Calculated Master'!A:Z,2,FALSE),'[3]Conversion Factors'!A:C,2,FALSE)</f>
        <v>Public libraries</v>
      </c>
      <c r="C1063" s="47" t="str">
        <f>VLOOKUP($A1063,'[3]Master From ECAP'!$A:$AJ,3,FALSE)</f>
        <v>155 Bonis Ave</v>
      </c>
      <c r="D1063" s="47" t="str">
        <f>VLOOKUP($A1063,'[3]Master From ECAP'!$A:$AJ,4,FALSE)</f>
        <v>Scarborough</v>
      </c>
      <c r="E1063" s="47" t="str">
        <f>VLOOKUP($A1063,'[3]Master From ECAP'!$A:$AJ,5,FALSE)</f>
        <v>M1T 3W6</v>
      </c>
      <c r="F1063" s="47">
        <f>VLOOKUP($A1063,'[3]Master From ECAP'!$A:$AJ,6,FALSE)</f>
        <v>26996</v>
      </c>
      <c r="G1063" s="47" t="s">
        <v>53</v>
      </c>
      <c r="H1063" s="47">
        <f>VLOOKUP($A1063,'[3]Master From ECAP'!$A:$AJ,8,FALSE)</f>
        <v>70</v>
      </c>
      <c r="I1063" s="47">
        <f>VLOOKUP($A1063,'[3]Master From ECAP'!$A:$AJ,9,FALSE)</f>
        <v>0</v>
      </c>
      <c r="J1063" s="47">
        <f>VLOOKUP($A1063,'[3]Master From ECAP'!$A:$AJ,10,FALSE)</f>
        <v>706581.18588200002</v>
      </c>
      <c r="K1063" s="47" t="str">
        <f>VLOOKUP($A1063,'[3]Master From ECAP'!$A:$AJ,11,FALSE)</f>
        <v>kWh</v>
      </c>
      <c r="L1063" s="47">
        <f>VLOOKUP($A1063,'[3]Master From ECAP'!$A:$AJ,12,FALSE)</f>
        <v>4663.3511589999998</v>
      </c>
      <c r="M1063" s="47" t="s">
        <v>46</v>
      </c>
      <c r="AF1063" s="48">
        <f>VLOOKUP($A1063,'[3]Calculated Master'!$A:$P,13,FALSE)</f>
        <v>37122.168998520712</v>
      </c>
      <c r="AG1063" s="49">
        <f>IF(F1063&gt;0,VLOOKUP($A1063,'[3]Calculated Master'!$A:$P,14,FALSE),"")</f>
        <v>27.997257109471853</v>
      </c>
      <c r="AH1063" s="49" t="str">
        <f>IF(I1063&gt;0,VLOOKUP($A1063,'[3]Calculated Master'!$A:$P,15,FALSE),"")</f>
        <v/>
      </c>
      <c r="AI1063" s="47" t="str">
        <f>VLOOKUP($A1063,'[3]Master From ECAP'!$A:$AJ,35,FALSE)</f>
        <v>ADL</v>
      </c>
      <c r="AJ1063" s="47" t="str">
        <f>VLOOKUP($A1063,'[3]Master From ECAP'!$A:$AJ,36,FALSE)</f>
        <v>Public Libraries</v>
      </c>
    </row>
    <row r="1064" spans="1:36" ht="15">
      <c r="A1064" s="46" t="s">
        <v>1107</v>
      </c>
      <c r="B1064" s="47" t="str">
        <f>VLOOKUP(VLOOKUP(A1064,'[3]Calculated Master'!A:Z,2,FALSE),'[3]Conversion Factors'!A:C,2,FALSE)</f>
        <v>Public libraries</v>
      </c>
      <c r="C1064" s="47" t="str">
        <f>VLOOKUP($A1064,'[3]Master From ECAP'!$A:$AJ,3,FALSE)</f>
        <v>496 Birchmount Rd</v>
      </c>
      <c r="D1064" s="47" t="str">
        <f>VLOOKUP($A1064,'[3]Master From ECAP'!$A:$AJ,4,FALSE)</f>
        <v>Scarborough</v>
      </c>
      <c r="E1064" s="47" t="str">
        <f>VLOOKUP($A1064,'[3]Master From ECAP'!$A:$AJ,5,FALSE)</f>
        <v>M1K 1N8</v>
      </c>
      <c r="F1064" s="47">
        <f>VLOOKUP($A1064,'[3]Master From ECAP'!$A:$AJ,6,FALSE)</f>
        <v>26102</v>
      </c>
      <c r="G1064" s="47" t="s">
        <v>53</v>
      </c>
      <c r="H1064" s="47">
        <f>VLOOKUP($A1064,'[3]Master From ECAP'!$A:$AJ,8,FALSE)</f>
        <v>70</v>
      </c>
      <c r="I1064" s="47">
        <f>VLOOKUP($A1064,'[3]Master From ECAP'!$A:$AJ,9,FALSE)</f>
        <v>0</v>
      </c>
      <c r="J1064" s="47">
        <f>VLOOKUP($A1064,'[3]Master From ECAP'!$A:$AJ,10,FALSE)</f>
        <v>510268.72288500005</v>
      </c>
      <c r="K1064" s="47" t="str">
        <f>VLOOKUP($A1064,'[3]Master From ECAP'!$A:$AJ,11,FALSE)</f>
        <v>kWh</v>
      </c>
      <c r="L1064" s="47">
        <f>VLOOKUP($A1064,'[3]Master From ECAP'!$A:$AJ,12,FALSE)</f>
        <v>7671.2999269999991</v>
      </c>
      <c r="M1064" s="47" t="s">
        <v>46</v>
      </c>
      <c r="AF1064" s="48">
        <f>VLOOKUP($A1064,'[3]Calculated Master'!$A:$P,13,FALSE)</f>
        <v>34983.840673722632</v>
      </c>
      <c r="AG1064" s="49">
        <f>IF(F1064&gt;0,VLOOKUP($A1064,'[3]Calculated Master'!$A:$P,14,FALSE),"")</f>
        <v>22.651705963569214</v>
      </c>
      <c r="AH1064" s="49" t="str">
        <f>IF(I1064&gt;0,VLOOKUP($A1064,'[3]Calculated Master'!$A:$P,15,FALSE),"")</f>
        <v/>
      </c>
      <c r="AI1064" s="47" t="str">
        <f>VLOOKUP($A1064,'[3]Master From ECAP'!$A:$AJ,35,FALSE)</f>
        <v>ACD</v>
      </c>
      <c r="AJ1064" s="47" t="str">
        <f>VLOOKUP($A1064,'[3]Master From ECAP'!$A:$AJ,36,FALSE)</f>
        <v>Public Libraries</v>
      </c>
    </row>
    <row r="1065" spans="1:36" ht="15">
      <c r="A1065" s="46" t="s">
        <v>1108</v>
      </c>
      <c r="B1065" s="47" t="str">
        <f>VLOOKUP(VLOOKUP(A1065,'[3]Calculated Master'!A:Z,2,FALSE),'[3]Conversion Factors'!A:C,2,FALSE)</f>
        <v>Public libraries</v>
      </c>
      <c r="C1065" s="47" t="str">
        <f>VLOOKUP($A1065,'[3]Master From ECAP'!$A:$AJ,3,FALSE)</f>
        <v>1515 Albion Rd</v>
      </c>
      <c r="D1065" s="47" t="str">
        <f>VLOOKUP($A1065,'[3]Master From ECAP'!$A:$AJ,4,FALSE)</f>
        <v>Etobicoke</v>
      </c>
      <c r="E1065" s="47" t="str">
        <f>VLOOKUP($A1065,'[3]Master From ECAP'!$A:$AJ,5,FALSE)</f>
        <v>M9V 1B2</v>
      </c>
      <c r="F1065" s="47">
        <f>VLOOKUP($A1065,'[3]Master From ECAP'!$A:$AJ,6,FALSE)</f>
        <v>32281</v>
      </c>
      <c r="G1065" s="47" t="s">
        <v>53</v>
      </c>
      <c r="H1065" s="47">
        <f>VLOOKUP($A1065,'[3]Master From ECAP'!$A:$AJ,8,FALSE)</f>
        <v>70</v>
      </c>
      <c r="I1065" s="47">
        <f>VLOOKUP($A1065,'[3]Master From ECAP'!$A:$AJ,9,FALSE)</f>
        <v>0</v>
      </c>
      <c r="J1065" s="47">
        <f>VLOOKUP($A1065,'[3]Master From ECAP'!$A:$AJ,10,FALSE)</f>
        <v>457471.51323299995</v>
      </c>
      <c r="K1065" s="47" t="str">
        <f>VLOOKUP($A1065,'[3]Master From ECAP'!$A:$AJ,11,FALSE)</f>
        <v>kWh</v>
      </c>
      <c r="L1065" s="47">
        <f>VLOOKUP($A1065,'[3]Master From ECAP'!$A:$AJ,12,FALSE)</f>
        <v>25064.911154999998</v>
      </c>
      <c r="M1065" s="47" t="s">
        <v>46</v>
      </c>
      <c r="AF1065" s="48">
        <f>VLOOKUP($A1065,'[3]Calculated Master'!$A:$P,13,FALSE)</f>
        <v>65914.421601361944</v>
      </c>
      <c r="AG1065" s="49">
        <f>IF(F1065&gt;0,VLOOKUP($A1065,'[3]Calculated Master'!$A:$P,14,FALSE),"")</f>
        <v>22.368494461937491</v>
      </c>
      <c r="AH1065" s="49" t="str">
        <f>IF(I1065&gt;0,VLOOKUP($A1065,'[3]Calculated Master'!$A:$P,15,FALSE),"")</f>
        <v/>
      </c>
      <c r="AI1065" s="47" t="str">
        <f>VLOOKUP($A1065,'[3]Master From ECAP'!$A:$AJ,35,FALSE)</f>
        <v>AB</v>
      </c>
      <c r="AJ1065" s="47" t="str">
        <f>VLOOKUP($A1065,'[3]Master From ECAP'!$A:$AJ,36,FALSE)</f>
        <v>Public Libraries</v>
      </c>
    </row>
    <row r="1066" spans="1:36" ht="15">
      <c r="A1066" s="46" t="s">
        <v>1109</v>
      </c>
      <c r="B1066" s="47" t="str">
        <f>VLOOKUP(VLOOKUP(A1066,'[3]Calculated Master'!A:Z,2,FALSE),'[3]Conversion Factors'!A:C,2,FALSE)</f>
        <v>Public libraries</v>
      </c>
      <c r="C1066" s="47" t="str">
        <f>VLOOKUP($A1066,'[3]Master From ECAP'!$A:$AJ,3,FALSE)</f>
        <v>1565 Lawrence Ave W</v>
      </c>
      <c r="D1066" s="47" t="str">
        <f>VLOOKUP($A1066,'[3]Master From ECAP'!$A:$AJ,4,FALSE)</f>
        <v>North York</v>
      </c>
      <c r="E1066" s="47" t="str">
        <f>VLOOKUP($A1066,'[3]Master From ECAP'!$A:$AJ,5,FALSE)</f>
        <v>M6L 1B6</v>
      </c>
      <c r="F1066" s="47">
        <f>VLOOKUP($A1066,'[3]Master From ECAP'!$A:$AJ,6,FALSE)</f>
        <v>6318</v>
      </c>
      <c r="G1066" s="47" t="s">
        <v>53</v>
      </c>
      <c r="H1066" s="47">
        <f>VLOOKUP($A1066,'[3]Master From ECAP'!$A:$AJ,8,FALSE)</f>
        <v>70</v>
      </c>
      <c r="I1066" s="47">
        <f>VLOOKUP($A1066,'[3]Master From ECAP'!$A:$AJ,9,FALSE)</f>
        <v>0</v>
      </c>
      <c r="J1066" s="47">
        <f>VLOOKUP($A1066,'[3]Master From ECAP'!$A:$AJ,10,FALSE)</f>
        <v>91479.470490000007</v>
      </c>
      <c r="K1066" s="47" t="str">
        <f>VLOOKUP($A1066,'[3]Master From ECAP'!$A:$AJ,11,FALSE)</f>
        <v>kWh</v>
      </c>
      <c r="L1066" s="47">
        <f>VLOOKUP($A1066,'[3]Master From ECAP'!$A:$AJ,12,FALSE)</f>
        <v>7998.7829090000005</v>
      </c>
      <c r="M1066" s="47" t="s">
        <v>46</v>
      </c>
      <c r="AF1066" s="48">
        <f>VLOOKUP($A1066,'[3]Calculated Master'!$A:$P,13,FALSE)</f>
        <v>18854.386723998214</v>
      </c>
      <c r="AG1066" s="49">
        <f>IF(F1066&gt;0,VLOOKUP($A1066,'[3]Calculated Master'!$A:$P,14,FALSE),"")</f>
        <v>27.844410734667676</v>
      </c>
      <c r="AH1066" s="49" t="str">
        <f>IF(I1066&gt;0,VLOOKUP($A1066,'[3]Calculated Master'!$A:$P,15,FALSE),"")</f>
        <v/>
      </c>
      <c r="AI1066" s="47" t="str">
        <f>VLOOKUP($A1066,'[3]Master From ECAP'!$A:$AJ,35,FALSE)</f>
        <v>AP</v>
      </c>
      <c r="AJ1066" s="47" t="str">
        <f>VLOOKUP($A1066,'[3]Master From ECAP'!$A:$AJ,36,FALSE)</f>
        <v>Public Libraries</v>
      </c>
    </row>
    <row r="1067" spans="1:36" ht="15">
      <c r="A1067" s="46" t="s">
        <v>1110</v>
      </c>
      <c r="B1067" s="47" t="str">
        <f>VLOOKUP(VLOOKUP(A1067,'[3]Calculated Master'!A:Z,2,FALSE),'[3]Conversion Factors'!A:C,2,FALSE)</f>
        <v>Public libraries</v>
      </c>
      <c r="C1067" s="47" t="str">
        <f>VLOOKUP($A1067,'[3]Master From ECAP'!$A:$AJ,3,FALSE)</f>
        <v>145 Annette St.</v>
      </c>
      <c r="D1067" s="47" t="str">
        <f>VLOOKUP($A1067,'[3]Master From ECAP'!$A:$AJ,4,FALSE)</f>
        <v>Toronto</v>
      </c>
      <c r="E1067" s="47" t="str">
        <f>VLOOKUP($A1067,'[3]Master From ECAP'!$A:$AJ,5,FALSE)</f>
        <v>M6P 1P3</v>
      </c>
      <c r="F1067" s="47">
        <f>VLOOKUP($A1067,'[3]Master From ECAP'!$A:$AJ,6,FALSE)</f>
        <v>7804</v>
      </c>
      <c r="G1067" s="47" t="s">
        <v>53</v>
      </c>
      <c r="H1067" s="47">
        <f>VLOOKUP($A1067,'[3]Master From ECAP'!$A:$AJ,8,FALSE)</f>
        <v>70</v>
      </c>
      <c r="I1067" s="47">
        <f>VLOOKUP($A1067,'[3]Master From ECAP'!$A:$AJ,9,FALSE)</f>
        <v>0</v>
      </c>
      <c r="J1067" s="47">
        <f>VLOOKUP($A1067,'[3]Master From ECAP'!$A:$AJ,10,FALSE)</f>
        <v>169948.24458500001</v>
      </c>
      <c r="K1067" s="47" t="str">
        <f>VLOOKUP($A1067,'[3]Master From ECAP'!$A:$AJ,11,FALSE)</f>
        <v>kWh</v>
      </c>
      <c r="L1067" s="47">
        <f>VLOOKUP($A1067,'[3]Master From ECAP'!$A:$AJ,12,FALSE)</f>
        <v>7814.2983880000002</v>
      </c>
      <c r="M1067" s="47" t="s">
        <v>46</v>
      </c>
      <c r="AF1067" s="48">
        <f>VLOOKUP($A1067,'[3]Calculated Master'!$A:$P,13,FALSE)</f>
        <v>21642.674288099723</v>
      </c>
      <c r="AG1067" s="49">
        <f>IF(F1067&gt;0,VLOOKUP($A1067,'[3]Calculated Master'!$A:$P,14,FALSE),"")</f>
        <v>32.347838476972278</v>
      </c>
      <c r="AH1067" s="49" t="str">
        <f>IF(I1067&gt;0,VLOOKUP($A1067,'[3]Calculated Master'!$A:$P,15,FALSE),"")</f>
        <v/>
      </c>
      <c r="AI1067" s="47" t="str">
        <f>VLOOKUP($A1067,'[3]Master From ECAP'!$A:$AJ,35,FALSE)</f>
        <v>AN</v>
      </c>
      <c r="AJ1067" s="47" t="str">
        <f>VLOOKUP($A1067,'[3]Master From ECAP'!$A:$AJ,36,FALSE)</f>
        <v>Public Libraries</v>
      </c>
    </row>
    <row r="1068" spans="1:36" ht="15">
      <c r="A1068" s="46" t="s">
        <v>1111</v>
      </c>
      <c r="B1068" s="47" t="str">
        <f>VLOOKUP(VLOOKUP(A1068,'[3]Calculated Master'!A:Z,2,FALSE),'[3]Conversion Factors'!A:C,2,FALSE)</f>
        <v>Public libraries</v>
      </c>
      <c r="C1068" s="47" t="str">
        <f>VLOOKUP($A1068,'[3]Master From ECAP'!$A:$AJ,3,FALSE)</f>
        <v>20 Covington Rd</v>
      </c>
      <c r="D1068" s="47" t="str">
        <f>VLOOKUP($A1068,'[3]Master From ECAP'!$A:$AJ,4,FALSE)</f>
        <v>North York</v>
      </c>
      <c r="E1068" s="47" t="str">
        <f>VLOOKUP($A1068,'[3]Master From ECAP'!$A:$AJ,5,FALSE)</f>
        <v>M6A 3C1</v>
      </c>
      <c r="F1068" s="47">
        <f>VLOOKUP($A1068,'[3]Master From ECAP'!$A:$AJ,6,FALSE)</f>
        <v>44319</v>
      </c>
      <c r="G1068" s="47" t="s">
        <v>53</v>
      </c>
      <c r="H1068" s="47">
        <f>VLOOKUP($A1068,'[3]Master From ECAP'!$A:$AJ,8,FALSE)</f>
        <v>70</v>
      </c>
      <c r="I1068" s="47">
        <f>VLOOKUP($A1068,'[3]Master From ECAP'!$A:$AJ,9,FALSE)</f>
        <v>0</v>
      </c>
      <c r="J1068" s="47">
        <f>VLOOKUP($A1068,'[3]Master From ECAP'!$A:$AJ,10,FALSE)</f>
        <v>885688.13027099997</v>
      </c>
      <c r="K1068" s="47" t="str">
        <f>VLOOKUP($A1068,'[3]Master From ECAP'!$A:$AJ,11,FALSE)</f>
        <v>kWh</v>
      </c>
      <c r="L1068" s="47">
        <f>VLOOKUP($A1068,'[3]Master From ECAP'!$A:$AJ,12,FALSE)</f>
        <v>32255.929004000001</v>
      </c>
      <c r="M1068" s="47" t="s">
        <v>46</v>
      </c>
      <c r="AF1068" s="48">
        <f>VLOOKUP($A1068,'[3]Calculated Master'!$A:$P,13,FALSE)</f>
        <v>96703.790980448772</v>
      </c>
      <c r="AG1068" s="49">
        <f>IF(F1068&gt;0,VLOOKUP($A1068,'[3]Calculated Master'!$A:$P,14,FALSE),"")</f>
        <v>27.667806904405492</v>
      </c>
      <c r="AH1068" s="49" t="str">
        <f>IF(I1068&gt;0,VLOOKUP($A1068,'[3]Calculated Master'!$A:$P,15,FALSE),"")</f>
        <v/>
      </c>
      <c r="AI1068" s="47" t="str">
        <f>VLOOKUP($A1068,'[3]Master From ECAP'!$A:$AJ,35,FALSE)</f>
        <v>BF</v>
      </c>
      <c r="AJ1068" s="47" t="str">
        <f>VLOOKUP($A1068,'[3]Master From ECAP'!$A:$AJ,36,FALSE)</f>
        <v>Public Libraries</v>
      </c>
    </row>
    <row r="1069" spans="1:36" ht="15">
      <c r="A1069" s="46" t="s">
        <v>1112</v>
      </c>
      <c r="B1069" s="47" t="str">
        <f>VLOOKUP(VLOOKUP(A1069,'[3]Calculated Master'!A:Z,2,FALSE),'[3]Conversion Factors'!A:C,2,FALSE)</f>
        <v>Public libraries</v>
      </c>
      <c r="C1069" s="47" t="str">
        <f>VLOOKUP($A1069,'[3]Master From ECAP'!$A:$AJ,3,FALSE)</f>
        <v>2901 Bayview Ave</v>
      </c>
      <c r="D1069" s="47" t="str">
        <f>VLOOKUP($A1069,'[3]Master From ECAP'!$A:$AJ,4,FALSE)</f>
        <v>North York</v>
      </c>
      <c r="E1069" s="47" t="str">
        <f>VLOOKUP($A1069,'[3]Master From ECAP'!$A:$AJ,5,FALSE)</f>
        <v>M2N 5Z7</v>
      </c>
      <c r="F1069" s="47">
        <f>VLOOKUP($A1069,'[3]Master From ECAP'!$A:$AJ,6,FALSE)</f>
        <v>6340</v>
      </c>
      <c r="G1069" s="47" t="s">
        <v>53</v>
      </c>
      <c r="H1069" s="47">
        <f>VLOOKUP($A1069,'[3]Master From ECAP'!$A:$AJ,8,FALSE)</f>
        <v>70</v>
      </c>
      <c r="I1069" s="47">
        <f>VLOOKUP($A1069,'[3]Master From ECAP'!$A:$AJ,9,FALSE)</f>
        <v>0</v>
      </c>
      <c r="J1069" s="47">
        <f>VLOOKUP($A1069,'[3]Master From ECAP'!$A:$AJ,10,FALSE)</f>
        <v>132774.64754899999</v>
      </c>
      <c r="K1069" s="47" t="str">
        <f>VLOOKUP($A1069,'[3]Master From ECAP'!$A:$AJ,11,FALSE)</f>
        <v>kWh</v>
      </c>
      <c r="L1069" s="47">
        <f>VLOOKUP($A1069,'[3]Master From ECAP'!$A:$AJ,12,FALSE)</f>
        <v>0</v>
      </c>
      <c r="M1069" s="47" t="s">
        <v>46</v>
      </c>
      <c r="AF1069" s="48">
        <f>VLOOKUP($A1069,'[3]Calculated Master'!$A:$P,13,FALSE)</f>
        <v>5310.9859019599999</v>
      </c>
      <c r="AG1069" s="49">
        <f>IF(F1069&gt;0,VLOOKUP($A1069,'[3]Calculated Master'!$A:$P,14,FALSE),"")</f>
        <v>20.942460690330929</v>
      </c>
      <c r="AH1069" s="49" t="str">
        <f>IF(I1069&gt;0,VLOOKUP($A1069,'[3]Calculated Master'!$A:$P,15,FALSE),"")</f>
        <v/>
      </c>
      <c r="AI1069" s="47" t="str">
        <f>VLOOKUP($A1069,'[3]Master From ECAP'!$A:$AJ,35,FALSE)</f>
        <v>BY</v>
      </c>
      <c r="AJ1069" s="47" t="str">
        <f>VLOOKUP($A1069,'[3]Master From ECAP'!$A:$AJ,36,FALSE)</f>
        <v>Public Libraries</v>
      </c>
    </row>
    <row r="1070" spans="1:36" ht="15">
      <c r="A1070" s="46" t="s">
        <v>1113</v>
      </c>
      <c r="B1070" s="47" t="str">
        <f>VLOOKUP(VLOOKUP(A1070,'[3]Calculated Master'!A:Z,2,FALSE),'[3]Conversion Factors'!A:C,2,FALSE)</f>
        <v>Public libraries</v>
      </c>
      <c r="C1070" s="47" t="str">
        <f>VLOOKUP($A1070,'[3]Master From ECAP'!$A:$AJ,3,FALSE)</f>
        <v>2161 Queen St. E.</v>
      </c>
      <c r="D1070" s="47" t="str">
        <f>VLOOKUP($A1070,'[3]Master From ECAP'!$A:$AJ,4,FALSE)</f>
        <v>Toronto</v>
      </c>
      <c r="E1070" s="47" t="str">
        <f>VLOOKUP($A1070,'[3]Master From ECAP'!$A:$AJ,5,FALSE)</f>
        <v>M4L 1J1</v>
      </c>
      <c r="F1070" s="47">
        <f>VLOOKUP($A1070,'[3]Master From ECAP'!$A:$AJ,6,FALSE)</f>
        <v>7804</v>
      </c>
      <c r="G1070" s="47" t="s">
        <v>53</v>
      </c>
      <c r="H1070" s="47">
        <f>VLOOKUP($A1070,'[3]Master From ECAP'!$A:$AJ,8,FALSE)</f>
        <v>70</v>
      </c>
      <c r="I1070" s="47">
        <f>VLOOKUP($A1070,'[3]Master From ECAP'!$A:$AJ,9,FALSE)</f>
        <v>0</v>
      </c>
      <c r="J1070" s="47">
        <f>VLOOKUP($A1070,'[3]Master From ECAP'!$A:$AJ,10,FALSE)</f>
        <v>113923.956437</v>
      </c>
      <c r="K1070" s="47" t="str">
        <f>VLOOKUP($A1070,'[3]Master From ECAP'!$A:$AJ,11,FALSE)</f>
        <v>kWh</v>
      </c>
      <c r="L1070" s="47">
        <f>VLOOKUP($A1070,'[3]Master From ECAP'!$A:$AJ,12,FALSE)</f>
        <v>10548.916136</v>
      </c>
      <c r="M1070" s="47" t="s">
        <v>46</v>
      </c>
      <c r="AF1070" s="48">
        <f>VLOOKUP($A1070,'[3]Calculated Master'!$A:$P,13,FALSE)</f>
        <v>24596.628751877841</v>
      </c>
      <c r="AG1070" s="49">
        <f>IF(F1070&gt;0,VLOOKUP($A1070,'[3]Calculated Master'!$A:$P,14,FALSE),"")</f>
        <v>28.868103574598383</v>
      </c>
      <c r="AH1070" s="49" t="str">
        <f>IF(I1070&gt;0,VLOOKUP($A1070,'[3]Calculated Master'!$A:$P,15,FALSE),"")</f>
        <v/>
      </c>
      <c r="AI1070" s="47" t="str">
        <f>VLOOKUP($A1070,'[3]Master From ECAP'!$A:$AJ,35,FALSE)</f>
        <v>BE</v>
      </c>
      <c r="AJ1070" s="47" t="str">
        <f>VLOOKUP($A1070,'[3]Master From ECAP'!$A:$AJ,36,FALSE)</f>
        <v>Public Libraries</v>
      </c>
    </row>
    <row r="1071" spans="1:36" ht="15">
      <c r="A1071" s="46" t="s">
        <v>1114</v>
      </c>
      <c r="B1071" s="47" t="str">
        <f>VLOOKUP(VLOOKUP(A1071,'[3]Calculated Master'!A:Z,2,FALSE),'[3]Conversion Factors'!A:C,2,FALSE)</f>
        <v>Public libraries</v>
      </c>
      <c r="C1071" s="47" t="str">
        <f>VLOOKUP($A1071,'[3]Master From ECAP'!$A:$AJ,3,FALSE)</f>
        <v>1515 Danforth Rd</v>
      </c>
      <c r="D1071" s="47" t="str">
        <f>VLOOKUP($A1071,'[3]Master From ECAP'!$A:$AJ,4,FALSE)</f>
        <v>Scarborough</v>
      </c>
      <c r="E1071" s="47" t="str">
        <f>VLOOKUP($A1071,'[3]Master From ECAP'!$A:$AJ,5,FALSE)</f>
        <v>M1J 1H5</v>
      </c>
      <c r="F1071" s="47">
        <f>VLOOKUP($A1071,'[3]Master From ECAP'!$A:$AJ,6,FALSE)</f>
        <v>8503</v>
      </c>
      <c r="G1071" s="47" t="s">
        <v>53</v>
      </c>
      <c r="H1071" s="47">
        <f>VLOOKUP($A1071,'[3]Master From ECAP'!$A:$AJ,8,FALSE)</f>
        <v>70</v>
      </c>
      <c r="I1071" s="47">
        <f>VLOOKUP($A1071,'[3]Master From ECAP'!$A:$AJ,9,FALSE)</f>
        <v>0</v>
      </c>
      <c r="J1071" s="47">
        <f>VLOOKUP($A1071,'[3]Master From ECAP'!$A:$AJ,10,FALSE)</f>
        <v>103642.03581700001</v>
      </c>
      <c r="K1071" s="47" t="str">
        <f>VLOOKUP($A1071,'[3]Master From ECAP'!$A:$AJ,11,FALSE)</f>
        <v>kWh</v>
      </c>
      <c r="L1071" s="47">
        <f>VLOOKUP($A1071,'[3]Master From ECAP'!$A:$AJ,12,FALSE)</f>
        <v>9596.8678789999994</v>
      </c>
      <c r="M1071" s="47" t="s">
        <v>46</v>
      </c>
      <c r="AF1071" s="48">
        <f>VLOOKUP($A1071,'[3]Calculated Master'!$A:$P,13,FALSE)</f>
        <v>22376.755373737513</v>
      </c>
      <c r="AG1071" s="49">
        <f>IF(F1071&gt;0,VLOOKUP($A1071,'[3]Calculated Master'!$A:$P,14,FALSE),"")</f>
        <v>24.103749654817879</v>
      </c>
      <c r="AH1071" s="49" t="str">
        <f>IF(I1071&gt;0,VLOOKUP($A1071,'[3]Calculated Master'!$A:$P,15,FALSE),"")</f>
        <v/>
      </c>
      <c r="AI1071" s="47" t="str">
        <f>VLOOKUP($A1071,'[3]Master From ECAP'!$A:$AJ,35,FALSE)</f>
        <v>BEN</v>
      </c>
      <c r="AJ1071" s="47" t="str">
        <f>VLOOKUP($A1071,'[3]Master From ECAP'!$A:$AJ,36,FALSE)</f>
        <v>Public Libraries</v>
      </c>
    </row>
    <row r="1072" spans="1:36" ht="15">
      <c r="A1072" s="46" t="s">
        <v>1115</v>
      </c>
      <c r="B1072" s="47" t="str">
        <f>VLOOKUP(VLOOKUP(A1072,'[3]Calculated Master'!A:Z,2,FALSE),'[3]Conversion Factors'!A:C,2,FALSE)</f>
        <v>Public libraries</v>
      </c>
      <c r="C1072" s="47" t="str">
        <f>VLOOKUP($A1072,'[3]Master From ECAP'!$A:$AJ,3,FALSE)</f>
        <v>1700 Wilson Ave</v>
      </c>
      <c r="D1072" s="47" t="str">
        <f>VLOOKUP($A1072,'[3]Master From ECAP'!$A:$AJ,4,FALSE)</f>
        <v>North York</v>
      </c>
      <c r="E1072" s="47" t="str">
        <f>VLOOKUP($A1072,'[3]Master From ECAP'!$A:$AJ,5,FALSE)</f>
        <v>M3L 1B2</v>
      </c>
      <c r="F1072" s="47">
        <f>VLOOKUP($A1072,'[3]Master From ECAP'!$A:$AJ,6,FALSE)</f>
        <v>7093</v>
      </c>
      <c r="G1072" s="47" t="s">
        <v>53</v>
      </c>
      <c r="H1072" s="47">
        <f>VLOOKUP($A1072,'[3]Master From ECAP'!$A:$AJ,8,FALSE)</f>
        <v>70</v>
      </c>
      <c r="I1072" s="47">
        <f>VLOOKUP($A1072,'[3]Master From ECAP'!$A:$AJ,9,FALSE)</f>
        <v>0</v>
      </c>
      <c r="J1072" s="47">
        <f>VLOOKUP($A1072,'[3]Master From ECAP'!$A:$AJ,10,FALSE)</f>
        <v>74422.220663</v>
      </c>
      <c r="K1072" s="47" t="str">
        <f>VLOOKUP($A1072,'[3]Master From ECAP'!$A:$AJ,11,FALSE)</f>
        <v>kWh</v>
      </c>
      <c r="L1072" s="47">
        <f>VLOOKUP($A1072,'[3]Master From ECAP'!$A:$AJ,12,FALSE)</f>
        <v>1742.7931030000002</v>
      </c>
      <c r="M1072" s="47" t="s">
        <v>46</v>
      </c>
      <c r="AF1072" s="48">
        <f>VLOOKUP($A1072,'[3]Calculated Master'!$A:$P,13,FALSE)</f>
        <v>6287.6554563580703</v>
      </c>
      <c r="AG1072" s="49">
        <f>IF(F1072&gt;0,VLOOKUP($A1072,'[3]Calculated Master'!$A:$P,14,FALSE),"")</f>
        <v>13.086248179354403</v>
      </c>
      <c r="AH1072" s="49" t="str">
        <f>IF(I1072&gt;0,VLOOKUP($A1072,'[3]Calculated Master'!$A:$P,15,FALSE),"")</f>
        <v/>
      </c>
      <c r="AI1072" s="47" t="str">
        <f>VLOOKUP($A1072,'[3]Master From ECAP'!$A:$AJ,35,FALSE)</f>
        <v>BC</v>
      </c>
      <c r="AJ1072" s="47" t="str">
        <f>VLOOKUP($A1072,'[3]Master From ECAP'!$A:$AJ,36,FALSE)</f>
        <v>Public Libraries</v>
      </c>
    </row>
    <row r="1073" spans="1:36" ht="15">
      <c r="A1073" s="46" t="s">
        <v>1116</v>
      </c>
      <c r="B1073" s="47" t="str">
        <f>VLOOKUP(VLOOKUP(A1073,'[3]Calculated Master'!A:Z,2,FALSE),'[3]Conversion Factors'!A:C,2,FALSE)</f>
        <v>Public libraries</v>
      </c>
      <c r="C1073" s="47" t="str">
        <f>VLOOKUP($A1073,'[3]Master From ECAP'!$A:$AJ,3,FALSE)</f>
        <v>1101 Bloor St. W.</v>
      </c>
      <c r="D1073" s="47" t="str">
        <f>VLOOKUP($A1073,'[3]Master From ECAP'!$A:$AJ,4,FALSE)</f>
        <v>Toronto</v>
      </c>
      <c r="E1073" s="47" t="str">
        <f>VLOOKUP($A1073,'[3]Master From ECAP'!$A:$AJ,5,FALSE)</f>
        <v>M6H 1M6</v>
      </c>
      <c r="F1073" s="47">
        <f>VLOOKUP($A1073,'[3]Master From ECAP'!$A:$AJ,6,FALSE)</f>
        <v>20627</v>
      </c>
      <c r="G1073" s="47" t="s">
        <v>53</v>
      </c>
      <c r="H1073" s="47">
        <f>VLOOKUP($A1073,'[3]Master From ECAP'!$A:$AJ,8,FALSE)</f>
        <v>70</v>
      </c>
      <c r="I1073" s="47">
        <f>VLOOKUP($A1073,'[3]Master From ECAP'!$A:$AJ,9,FALSE)</f>
        <v>0</v>
      </c>
      <c r="J1073" s="47">
        <f>VLOOKUP($A1073,'[3]Master From ECAP'!$A:$AJ,10,FALSE)</f>
        <v>349665.35125800001</v>
      </c>
      <c r="K1073" s="47" t="str">
        <f>VLOOKUP($A1073,'[3]Master From ECAP'!$A:$AJ,11,FALSE)</f>
        <v>kWh</v>
      </c>
      <c r="L1073" s="47">
        <f>VLOOKUP($A1073,'[3]Master From ECAP'!$A:$AJ,12,FALSE)</f>
        <v>37936.219994999999</v>
      </c>
      <c r="M1073" s="47" t="s">
        <v>46</v>
      </c>
      <c r="AF1073" s="48">
        <f>VLOOKUP($A1073,'[3]Calculated Master'!$A:$P,13,FALSE)</f>
        <v>86053.671812621556</v>
      </c>
      <c r="AG1073" s="49">
        <f>IF(F1073&gt;0,VLOOKUP($A1073,'[3]Calculated Master'!$A:$P,14,FALSE),"")</f>
        <v>36.36737878682063</v>
      </c>
      <c r="AH1073" s="49" t="str">
        <f>IF(I1073&gt;0,VLOOKUP($A1073,'[3]Calculated Master'!$A:$P,15,FALSE),"")</f>
        <v/>
      </c>
      <c r="AI1073" s="47" t="str">
        <f>VLOOKUP($A1073,'[3]Master From ECAP'!$A:$AJ,35,FALSE)</f>
        <v>BL</v>
      </c>
      <c r="AJ1073" s="47" t="str">
        <f>VLOOKUP($A1073,'[3]Master From ECAP'!$A:$AJ,36,FALSE)</f>
        <v>Public Libraries</v>
      </c>
    </row>
    <row r="1074" spans="1:36" ht="15">
      <c r="A1074" s="46" t="s">
        <v>1117</v>
      </c>
      <c r="B1074" s="47" t="str">
        <f>VLOOKUP(VLOOKUP(A1074,'[3]Calculated Master'!A:Z,2,FALSE),'[3]Conversion Factors'!A:C,2,FALSE)</f>
        <v>Public libraries</v>
      </c>
      <c r="C1074" s="47" t="str">
        <f>VLOOKUP($A1074,'[3]Master From ECAP'!$A:$AJ,3,FALSE)</f>
        <v>36 Brentwood Rd N</v>
      </c>
      <c r="D1074" s="47" t="str">
        <f>VLOOKUP($A1074,'[3]Master From ECAP'!$A:$AJ,4,FALSE)</f>
        <v>Etobicoke</v>
      </c>
      <c r="E1074" s="47" t="str">
        <f>VLOOKUP($A1074,'[3]Master From ECAP'!$A:$AJ,5,FALSE)</f>
        <v>M8X 2B5</v>
      </c>
      <c r="F1074" s="47">
        <f>VLOOKUP($A1074,'[3]Master From ECAP'!$A:$AJ,6,FALSE)</f>
        <v>13616</v>
      </c>
      <c r="G1074" s="47" t="s">
        <v>53</v>
      </c>
      <c r="H1074" s="47">
        <f>VLOOKUP($A1074,'[3]Master From ECAP'!$A:$AJ,8,FALSE)</f>
        <v>70</v>
      </c>
      <c r="I1074" s="47">
        <f>VLOOKUP($A1074,'[3]Master From ECAP'!$A:$AJ,9,FALSE)</f>
        <v>0</v>
      </c>
      <c r="J1074" s="47">
        <f>VLOOKUP($A1074,'[3]Master From ECAP'!$A:$AJ,10,FALSE)</f>
        <v>254907.73103200001</v>
      </c>
      <c r="K1074" s="47" t="str">
        <f>VLOOKUP($A1074,'[3]Master From ECAP'!$A:$AJ,11,FALSE)</f>
        <v>kWh</v>
      </c>
      <c r="L1074" s="47">
        <f>VLOOKUP($A1074,'[3]Master From ECAP'!$A:$AJ,12,FALSE)</f>
        <v>18232.274791</v>
      </c>
      <c r="M1074" s="47" t="s">
        <v>46</v>
      </c>
      <c r="AF1074" s="48">
        <f>VLOOKUP($A1074,'[3]Calculated Master'!$A:$P,13,FALSE)</f>
        <v>44831.979338994795</v>
      </c>
      <c r="AG1074" s="49">
        <f>IF(F1074&gt;0,VLOOKUP($A1074,'[3]Calculated Master'!$A:$P,14,FALSE),"")</f>
        <v>32.857103652504094</v>
      </c>
      <c r="AH1074" s="49" t="str">
        <f>IF(I1074&gt;0,VLOOKUP($A1074,'[3]Calculated Master'!$A:$P,15,FALSE),"")</f>
        <v/>
      </c>
      <c r="AI1074" s="47" t="str">
        <f>VLOOKUP($A1074,'[3]Master From ECAP'!$A:$AJ,35,FALSE)</f>
        <v>BR</v>
      </c>
      <c r="AJ1074" s="47" t="str">
        <f>VLOOKUP($A1074,'[3]Master From ECAP'!$A:$AJ,36,FALSE)</f>
        <v>Public Libraries</v>
      </c>
    </row>
    <row r="1075" spans="1:36" ht="15">
      <c r="A1075" s="46" t="s">
        <v>1118</v>
      </c>
      <c r="B1075" s="47" t="str">
        <f>VLOOKUP(VLOOKUP(A1075,'[3]Calculated Master'!A:Z,2,FALSE),'[3]Conversion Factors'!A:C,2,FALSE)</f>
        <v>Public libraries</v>
      </c>
      <c r="C1075" s="47" t="str">
        <f>VLOOKUP($A1075,'[3]Master From ECAP'!$A:$AJ,3,FALSE)</f>
        <v>210 Brookbanks Dr</v>
      </c>
      <c r="D1075" s="47" t="str">
        <f>VLOOKUP($A1075,'[3]Master From ECAP'!$A:$AJ,4,FALSE)</f>
        <v>North York</v>
      </c>
      <c r="E1075" s="47" t="str">
        <f>VLOOKUP($A1075,'[3]Master From ECAP'!$A:$AJ,5,FALSE)</f>
        <v>M3A 1Z5</v>
      </c>
      <c r="F1075" s="47">
        <f>VLOOKUP($A1075,'[3]Master From ECAP'!$A:$AJ,6,FALSE)</f>
        <v>7933</v>
      </c>
      <c r="G1075" s="47" t="s">
        <v>53</v>
      </c>
      <c r="H1075" s="47">
        <f>VLOOKUP($A1075,'[3]Master From ECAP'!$A:$AJ,8,FALSE)</f>
        <v>70</v>
      </c>
      <c r="I1075" s="47">
        <f>VLOOKUP($A1075,'[3]Master From ECAP'!$A:$AJ,9,FALSE)</f>
        <v>0</v>
      </c>
      <c r="J1075" s="47">
        <f>VLOOKUP($A1075,'[3]Master From ECAP'!$A:$AJ,10,FALSE)</f>
        <v>97349.550252999994</v>
      </c>
      <c r="K1075" s="47" t="str">
        <f>VLOOKUP($A1075,'[3]Master From ECAP'!$A:$AJ,11,FALSE)</f>
        <v>kWh</v>
      </c>
      <c r="L1075" s="47">
        <f>VLOOKUP($A1075,'[3]Master From ECAP'!$A:$AJ,12,FALSE)</f>
        <v>9152.2062499999993</v>
      </c>
      <c r="M1075" s="47" t="s">
        <v>46</v>
      </c>
      <c r="AF1075" s="48">
        <f>VLOOKUP($A1075,'[3]Calculated Master'!$A:$P,13,FALSE)</f>
        <v>21280.336701182499</v>
      </c>
      <c r="AG1075" s="49">
        <f>IF(F1075&gt;0,VLOOKUP($A1075,'[3]Calculated Master'!$A:$P,14,FALSE),"")</f>
        <v>24.450711052024552</v>
      </c>
      <c r="AH1075" s="49" t="str">
        <f>IF(I1075&gt;0,VLOOKUP($A1075,'[3]Calculated Master'!$A:$P,15,FALSE),"")</f>
        <v/>
      </c>
      <c r="AI1075" s="47" t="str">
        <f>VLOOKUP($A1075,'[3]Master From ECAP'!$A:$AJ,35,FALSE)</f>
        <v>BB</v>
      </c>
      <c r="AJ1075" s="47" t="str">
        <f>VLOOKUP($A1075,'[3]Master From ECAP'!$A:$AJ,36,FALSE)</f>
        <v>Public Libraries</v>
      </c>
    </row>
    <row r="1076" spans="1:36" ht="15">
      <c r="A1076" s="46" t="s">
        <v>1119</v>
      </c>
      <c r="B1076" s="47" t="str">
        <f>VLOOKUP(VLOOKUP(A1076,'[3]Calculated Master'!A:Z,2,FALSE),'[3]Conversion Factors'!A:C,2,FALSE)</f>
        <v>Public libraries</v>
      </c>
      <c r="C1076" s="47" t="str">
        <f>VLOOKUP($A1076,'[3]Master From ECAP'!$A:$AJ,3,FALSE)</f>
        <v>545 Markham Rd</v>
      </c>
      <c r="D1076" s="47" t="str">
        <f>VLOOKUP($A1076,'[3]Master From ECAP'!$A:$AJ,4,FALSE)</f>
        <v>Scarborough</v>
      </c>
      <c r="E1076" s="47" t="str">
        <f>VLOOKUP($A1076,'[3]Master From ECAP'!$A:$AJ,5,FALSE)</f>
        <v>M1H 2A2</v>
      </c>
      <c r="F1076" s="47">
        <f>VLOOKUP($A1076,'[3]Master From ECAP'!$A:$AJ,6,FALSE)</f>
        <v>31506</v>
      </c>
      <c r="G1076" s="47" t="s">
        <v>53</v>
      </c>
      <c r="H1076" s="47">
        <f>VLOOKUP($A1076,'[3]Master From ECAP'!$A:$AJ,8,FALSE)</f>
        <v>70</v>
      </c>
      <c r="I1076" s="47">
        <f>VLOOKUP($A1076,'[3]Master From ECAP'!$A:$AJ,9,FALSE)</f>
        <v>0</v>
      </c>
      <c r="J1076" s="47">
        <f>VLOOKUP($A1076,'[3]Master From ECAP'!$A:$AJ,10,FALSE)</f>
        <v>500942.96819399996</v>
      </c>
      <c r="K1076" s="47" t="str">
        <f>VLOOKUP($A1076,'[3]Master From ECAP'!$A:$AJ,11,FALSE)</f>
        <v>kWh</v>
      </c>
      <c r="L1076" s="47">
        <f>VLOOKUP($A1076,'[3]Master From ECAP'!$A:$AJ,12,FALSE)</f>
        <v>25772.117576000001</v>
      </c>
      <c r="M1076" s="47" t="s">
        <v>46</v>
      </c>
      <c r="AF1076" s="48">
        <f>VLOOKUP($A1076,'[3]Calculated Master'!$A:$P,13,FALSE)</f>
        <v>68996.752765711441</v>
      </c>
      <c r="AG1076" s="49">
        <f>IF(F1076&gt;0,VLOOKUP($A1076,'[3]Calculated Master'!$A:$P,14,FALSE),"")</f>
        <v>24.535479139802998</v>
      </c>
      <c r="AH1076" s="49" t="str">
        <f>IF(I1076&gt;0,VLOOKUP($A1076,'[3]Calculated Master'!$A:$P,15,FALSE),"")</f>
        <v/>
      </c>
      <c r="AI1076" s="47" t="str">
        <f>VLOOKUP($A1076,'[3]Master From ECAP'!$A:$AJ,35,FALSE)</f>
        <v>CED</v>
      </c>
      <c r="AJ1076" s="47" t="str">
        <f>VLOOKUP($A1076,'[3]Master From ECAP'!$A:$AJ,36,FALSE)</f>
        <v>Public Libraries</v>
      </c>
    </row>
    <row r="1077" spans="1:36" ht="15">
      <c r="A1077" s="46" t="s">
        <v>1120</v>
      </c>
      <c r="B1077" s="47" t="str">
        <f>VLOOKUP(VLOOKUP(A1077,'[3]Calculated Master'!A:Z,2,FALSE),'[3]Conversion Factors'!A:C,2,FALSE)</f>
        <v>Public libraries</v>
      </c>
      <c r="C1077" s="47" t="str">
        <f>VLOOKUP($A1077,'[3]Master From ECAP'!$A:$AJ,3,FALSE)</f>
        <v>578 Finch Ave W</v>
      </c>
      <c r="D1077" s="47" t="str">
        <f>VLOOKUP($A1077,'[3]Master From ECAP'!$A:$AJ,4,FALSE)</f>
        <v>North York</v>
      </c>
      <c r="E1077" s="47" t="str">
        <f>VLOOKUP($A1077,'[3]Master From ECAP'!$A:$AJ,5,FALSE)</f>
        <v>M2R 1N7</v>
      </c>
      <c r="F1077" s="47">
        <f>VLOOKUP($A1077,'[3]Master From ECAP'!$A:$AJ,6,FALSE)</f>
        <v>6867</v>
      </c>
      <c r="G1077" s="47" t="s">
        <v>53</v>
      </c>
      <c r="H1077" s="47">
        <f>VLOOKUP($A1077,'[3]Master From ECAP'!$A:$AJ,8,FALSE)</f>
        <v>70</v>
      </c>
      <c r="I1077" s="47">
        <f>VLOOKUP($A1077,'[3]Master From ECAP'!$A:$AJ,9,FALSE)</f>
        <v>0</v>
      </c>
      <c r="J1077" s="47">
        <f>VLOOKUP($A1077,'[3]Master From ECAP'!$A:$AJ,10,FALSE)</f>
        <v>113502.39906500001</v>
      </c>
      <c r="K1077" s="47" t="str">
        <f>VLOOKUP($A1077,'[3]Master From ECAP'!$A:$AJ,11,FALSE)</f>
        <v>kWh</v>
      </c>
      <c r="L1077" s="47">
        <f>VLOOKUP($A1077,'[3]Master From ECAP'!$A:$AJ,12,FALSE)</f>
        <v>7190.1154040000001</v>
      </c>
      <c r="M1077" s="47" t="s">
        <v>46</v>
      </c>
      <c r="AF1077" s="48">
        <f>VLOOKUP($A1077,'[3]Calculated Master'!$A:$P,13,FALSE)</f>
        <v>18199.086294424764</v>
      </c>
      <c r="AG1077" s="49">
        <f>IF(F1077&gt;0,VLOOKUP($A1077,'[3]Calculated Master'!$A:$P,14,FALSE),"")</f>
        <v>27.582220518984233</v>
      </c>
      <c r="AH1077" s="49" t="str">
        <f>IF(I1077&gt;0,VLOOKUP($A1077,'[3]Calculated Master'!$A:$P,15,FALSE),"")</f>
        <v/>
      </c>
      <c r="AI1077" s="47" t="str">
        <f>VLOOKUP($A1077,'[3]Master From ECAP'!$A:$AJ,35,FALSE)</f>
        <v>CT</v>
      </c>
      <c r="AJ1077" s="47" t="str">
        <f>VLOOKUP($A1077,'[3]Master From ECAP'!$A:$AJ,36,FALSE)</f>
        <v>Public Libraries</v>
      </c>
    </row>
    <row r="1078" spans="1:36" ht="15">
      <c r="A1078" s="46" t="s">
        <v>1121</v>
      </c>
      <c r="B1078" s="47" t="str">
        <f>VLOOKUP(VLOOKUP(A1078,'[3]Calculated Master'!A:Z,2,FALSE),'[3]Conversion Factors'!A:C,2,FALSE)</f>
        <v>Public libraries</v>
      </c>
      <c r="C1078" s="47" t="str">
        <f>VLOOKUP($A1078,'[3]Master From ECAP'!$A:$AJ,3,FALSE)</f>
        <v>3017 Kingston Rd</v>
      </c>
      <c r="D1078" s="47" t="str">
        <f>VLOOKUP($A1078,'[3]Master From ECAP'!$A:$AJ,4,FALSE)</f>
        <v>Scarborough</v>
      </c>
      <c r="E1078" s="47" t="str">
        <f>VLOOKUP($A1078,'[3]Master From ECAP'!$A:$AJ,5,FALSE)</f>
        <v>M1M 1P1</v>
      </c>
      <c r="F1078" s="47">
        <f>VLOOKUP($A1078,'[3]Master From ECAP'!$A:$AJ,6,FALSE)</f>
        <v>4898</v>
      </c>
      <c r="G1078" s="47" t="s">
        <v>53</v>
      </c>
      <c r="H1078" s="47">
        <f>VLOOKUP($A1078,'[3]Master From ECAP'!$A:$AJ,8,FALSE)</f>
        <v>70</v>
      </c>
      <c r="I1078" s="47">
        <f>VLOOKUP($A1078,'[3]Master From ECAP'!$A:$AJ,9,FALSE)</f>
        <v>0</v>
      </c>
      <c r="J1078" s="47">
        <f>VLOOKUP($A1078,'[3]Master From ECAP'!$A:$AJ,10,FALSE)</f>
        <v>60860.538010999997</v>
      </c>
      <c r="K1078" s="47" t="str">
        <f>VLOOKUP($A1078,'[3]Master From ECAP'!$A:$AJ,11,FALSE)</f>
        <v>kWh</v>
      </c>
      <c r="L1078" s="47">
        <f>VLOOKUP($A1078,'[3]Master From ECAP'!$A:$AJ,12,FALSE)</f>
        <v>7852.063889</v>
      </c>
      <c r="M1078" s="47" t="s">
        <v>46</v>
      </c>
      <c r="AF1078" s="48">
        <f>VLOOKUP($A1078,'[3]Calculated Master'!$A:$P,13,FALSE)</f>
        <v>17350.908769734411</v>
      </c>
      <c r="AG1078" s="49">
        <f>IF(F1078&gt;0,VLOOKUP($A1078,'[3]Calculated Master'!$A:$P,14,FALSE),"")</f>
        <v>29.349336718010001</v>
      </c>
      <c r="AH1078" s="49" t="str">
        <f>IF(I1078&gt;0,VLOOKUP($A1078,'[3]Calculated Master'!$A:$P,15,FALSE),"")</f>
        <v/>
      </c>
      <c r="AI1078" s="47" t="str">
        <f>VLOOKUP($A1078,'[3]Master From ECAP'!$A:$AJ,35,FALSE)</f>
        <v>CC</v>
      </c>
      <c r="AJ1078" s="47" t="str">
        <f>VLOOKUP($A1078,'[3]Master From ECAP'!$A:$AJ,36,FALSE)</f>
        <v>Public Libraries</v>
      </c>
    </row>
    <row r="1079" spans="1:36" ht="15">
      <c r="A1079" s="46" t="s">
        <v>1122</v>
      </c>
      <c r="B1079" s="47" t="str">
        <f>VLOOKUP(VLOOKUP(A1079,'[3]Calculated Master'!A:Z,2,FALSE),'[3]Conversion Factors'!A:C,2,FALSE)</f>
        <v>Public libraries</v>
      </c>
      <c r="C1079" s="47" t="str">
        <f>VLOOKUP($A1079,'[3]Master From ECAP'!$A:$AJ,3,FALSE)</f>
        <v>766 College St.</v>
      </c>
      <c r="D1079" s="47" t="str">
        <f>VLOOKUP($A1079,'[3]Master From ECAP'!$A:$AJ,4,FALSE)</f>
        <v>Toronto</v>
      </c>
      <c r="E1079" s="47" t="str">
        <f>VLOOKUP($A1079,'[3]Master From ECAP'!$A:$AJ,5,FALSE)</f>
        <v>M6G 1C2</v>
      </c>
      <c r="F1079" s="47">
        <f>VLOOKUP($A1079,'[3]Master From ECAP'!$A:$AJ,6,FALSE)</f>
        <v>7685</v>
      </c>
      <c r="G1079" s="47" t="s">
        <v>53</v>
      </c>
      <c r="H1079" s="47">
        <f>VLOOKUP($A1079,'[3]Master From ECAP'!$A:$AJ,8,FALSE)</f>
        <v>70</v>
      </c>
      <c r="I1079" s="47">
        <f>VLOOKUP($A1079,'[3]Master From ECAP'!$A:$AJ,9,FALSE)</f>
        <v>0</v>
      </c>
      <c r="J1079" s="47">
        <f>VLOOKUP($A1079,'[3]Master From ECAP'!$A:$AJ,10,FALSE)</f>
        <v>77421.411763000011</v>
      </c>
      <c r="K1079" s="47" t="str">
        <f>VLOOKUP($A1079,'[3]Master From ECAP'!$A:$AJ,11,FALSE)</f>
        <v>kWh</v>
      </c>
      <c r="L1079" s="47">
        <f>VLOOKUP($A1079,'[3]Master From ECAP'!$A:$AJ,12,FALSE)</f>
        <v>8784.4386009999998</v>
      </c>
      <c r="M1079" s="47" t="s">
        <v>46</v>
      </c>
      <c r="AF1079" s="48">
        <f>VLOOKUP($A1079,'[3]Calculated Master'!$A:$P,13,FALSE)</f>
        <v>19784.566636453692</v>
      </c>
      <c r="AG1079" s="49">
        <f>IF(F1079&gt;0,VLOOKUP($A1079,'[3]Calculated Master'!$A:$P,14,FALSE),"")</f>
        <v>22.141423404529036</v>
      </c>
      <c r="AH1079" s="49" t="str">
        <f>IF(I1079&gt;0,VLOOKUP($A1079,'[3]Calculated Master'!$A:$P,15,FALSE),"")</f>
        <v/>
      </c>
      <c r="AI1079" s="47" t="str">
        <f>VLOOKUP($A1079,'[3]Master From ECAP'!$A:$AJ,35,FALSE)</f>
        <v>CS</v>
      </c>
      <c r="AJ1079" s="47" t="str">
        <f>VLOOKUP($A1079,'[3]Master From ECAP'!$A:$AJ,36,FALSE)</f>
        <v>Public Libraries</v>
      </c>
    </row>
    <row r="1080" spans="1:36" ht="15">
      <c r="A1080" s="46" t="s">
        <v>1123</v>
      </c>
      <c r="B1080" s="47" t="str">
        <f>VLOOKUP(VLOOKUP(A1080,'[3]Calculated Master'!A:Z,2,FALSE),'[3]Conversion Factors'!A:C,2,FALSE)</f>
        <v>Public libraries</v>
      </c>
      <c r="C1080" s="47" t="str">
        <f>VLOOKUP($A1080,'[3]Master From ECAP'!$A:$AJ,3,FALSE)</f>
        <v>1675 Danforth Ave.</v>
      </c>
      <c r="D1080" s="47" t="str">
        <f>VLOOKUP($A1080,'[3]Master From ECAP'!$A:$AJ,4,FALSE)</f>
        <v>Toronto</v>
      </c>
      <c r="E1080" s="47" t="str">
        <f>VLOOKUP($A1080,'[3]Master From ECAP'!$A:$AJ,5,FALSE)</f>
        <v>M4C 5P2</v>
      </c>
      <c r="F1080" s="47">
        <f>VLOOKUP($A1080,'[3]Master From ECAP'!$A:$AJ,6,FALSE)</f>
        <v>9612</v>
      </c>
      <c r="G1080" s="47" t="s">
        <v>53</v>
      </c>
      <c r="H1080" s="47">
        <f>VLOOKUP($A1080,'[3]Master From ECAP'!$A:$AJ,8,FALSE)</f>
        <v>70</v>
      </c>
      <c r="I1080" s="47">
        <f>VLOOKUP($A1080,'[3]Master From ECAP'!$A:$AJ,9,FALSE)</f>
        <v>0</v>
      </c>
      <c r="J1080" s="47">
        <f>VLOOKUP($A1080,'[3]Master From ECAP'!$A:$AJ,10,FALSE)</f>
        <v>106006.32259400001</v>
      </c>
      <c r="K1080" s="47" t="str">
        <f>VLOOKUP($A1080,'[3]Master From ECAP'!$A:$AJ,11,FALSE)</f>
        <v>kWh</v>
      </c>
      <c r="L1080" s="47">
        <f>VLOOKUP($A1080,'[3]Master From ECAP'!$A:$AJ,12,FALSE)</f>
        <v>9829.5666669999991</v>
      </c>
      <c r="M1080" s="47" t="s">
        <v>46</v>
      </c>
      <c r="AF1080" s="48">
        <f>VLOOKUP($A1080,'[3]Calculated Master'!$A:$P,13,FALSE)</f>
        <v>22913.382405393229</v>
      </c>
      <c r="AG1080" s="49">
        <f>IF(F1080&gt;0,VLOOKUP($A1080,'[3]Calculated Master'!$A:$P,14,FALSE),"")</f>
        <v>21.824284478228982</v>
      </c>
      <c r="AH1080" s="49" t="str">
        <f>IF(I1080&gt;0,VLOOKUP($A1080,'[3]Calculated Master'!$A:$P,15,FALSE),"")</f>
        <v/>
      </c>
      <c r="AI1080" s="47" t="str">
        <f>VLOOKUP($A1080,'[3]Master From ECAP'!$A:$AJ,35,FALSE)</f>
        <v>DA</v>
      </c>
      <c r="AJ1080" s="47" t="str">
        <f>VLOOKUP($A1080,'[3]Master From ECAP'!$A:$AJ,36,FALSE)</f>
        <v>Public Libraries</v>
      </c>
    </row>
    <row r="1081" spans="1:36" ht="15">
      <c r="A1081" s="46" t="s">
        <v>1124</v>
      </c>
      <c r="B1081" s="47" t="str">
        <f>VLOOKUP(VLOOKUP(A1081,'[3]Calculated Master'!A:Z,2,FALSE),'[3]Conversion Factors'!A:C,2,FALSE)</f>
        <v>Public libraries</v>
      </c>
      <c r="C1081" s="47" t="str">
        <f>VLOOKUP($A1081,'[3]Master From ECAP'!$A:$AJ,3,FALSE)</f>
        <v>1246 Shaw St.</v>
      </c>
      <c r="D1081" s="47" t="str">
        <f>VLOOKUP($A1081,'[3]Master From ECAP'!$A:$AJ,4,FALSE)</f>
        <v>Toronto</v>
      </c>
      <c r="E1081" s="47" t="str">
        <f>VLOOKUP($A1081,'[3]Master From ECAP'!$A:$AJ,5,FALSE)</f>
        <v>M6G 3P1</v>
      </c>
      <c r="F1081" s="47">
        <f>VLOOKUP($A1081,'[3]Master From ECAP'!$A:$AJ,6,FALSE)</f>
        <v>3606</v>
      </c>
      <c r="G1081" s="47" t="s">
        <v>53</v>
      </c>
      <c r="H1081" s="47">
        <f>VLOOKUP($A1081,'[3]Master From ECAP'!$A:$AJ,8,FALSE)</f>
        <v>100</v>
      </c>
      <c r="I1081" s="47">
        <f>VLOOKUP($A1081,'[3]Master From ECAP'!$A:$AJ,9,FALSE)</f>
        <v>0</v>
      </c>
      <c r="J1081" s="47">
        <f>VLOOKUP($A1081,'[3]Master From ECAP'!$A:$AJ,10,FALSE)</f>
        <v>81104.791062999997</v>
      </c>
      <c r="K1081" s="47" t="str">
        <f>VLOOKUP($A1081,'[3]Master From ECAP'!$A:$AJ,11,FALSE)</f>
        <v>kWh</v>
      </c>
      <c r="L1081" s="47">
        <f>VLOOKUP($A1081,'[3]Master From ECAP'!$A:$AJ,12,FALSE)</f>
        <v>0</v>
      </c>
      <c r="M1081" s="47" t="s">
        <v>46</v>
      </c>
      <c r="AF1081" s="48">
        <f>VLOOKUP($A1081,'[3]Calculated Master'!$A:$P,13,FALSE)</f>
        <v>3244.1916425199997</v>
      </c>
      <c r="AG1081" s="49">
        <f>IF(F1081&gt;0,VLOOKUP($A1081,'[3]Calculated Master'!$A:$P,14,FALSE),"")</f>
        <v>22.49171630605364</v>
      </c>
      <c r="AH1081" s="49" t="str">
        <f>IF(I1081&gt;0,VLOOKUP($A1081,'[3]Calculated Master'!$A:$P,15,FALSE),"")</f>
        <v/>
      </c>
      <c r="AI1081" s="47" t="str">
        <f>VLOOKUP($A1081,'[3]Master From ECAP'!$A:$AJ,35,FALSE)</f>
        <v>DT</v>
      </c>
      <c r="AJ1081" s="47" t="str">
        <f>VLOOKUP($A1081,'[3]Master From ECAP'!$A:$AJ,36,FALSE)</f>
        <v>Public Libraries</v>
      </c>
    </row>
    <row r="1082" spans="1:36" ht="15">
      <c r="A1082" s="46" t="s">
        <v>1125</v>
      </c>
      <c r="B1082" s="47" t="str">
        <f>VLOOKUP(VLOOKUP(A1082,'[3]Calculated Master'!A:Z,2,FALSE),'[3]Conversion Factors'!A:C,2,FALSE)</f>
        <v>Public libraries</v>
      </c>
      <c r="C1082" s="47" t="str">
        <f>VLOOKUP($A1082,'[3]Master From ECAP'!$A:$AJ,3,FALSE)</f>
        <v>416 Dawes Rd</v>
      </c>
      <c r="D1082" s="47" t="str">
        <f>VLOOKUP($A1082,'[3]Master From ECAP'!$A:$AJ,4,FALSE)</f>
        <v>Toronto</v>
      </c>
      <c r="E1082" s="47" t="str">
        <f>VLOOKUP($A1082,'[3]Master From ECAP'!$A:$AJ,5,FALSE)</f>
        <v>M4B 2EB</v>
      </c>
      <c r="F1082" s="47">
        <f>VLOOKUP($A1082,'[3]Master From ECAP'!$A:$AJ,6,FALSE)</f>
        <v>6501</v>
      </c>
      <c r="G1082" s="47" t="s">
        <v>53</v>
      </c>
      <c r="H1082" s="47">
        <f>VLOOKUP($A1082,'[3]Master From ECAP'!$A:$AJ,8,FALSE)</f>
        <v>70</v>
      </c>
      <c r="I1082" s="47">
        <f>VLOOKUP($A1082,'[3]Master From ECAP'!$A:$AJ,9,FALSE)</f>
        <v>0</v>
      </c>
      <c r="J1082" s="47">
        <f>VLOOKUP($A1082,'[3]Master From ECAP'!$A:$AJ,10,FALSE)</f>
        <v>150839.56600299999</v>
      </c>
      <c r="K1082" s="47" t="str">
        <f>VLOOKUP($A1082,'[3]Master From ECAP'!$A:$AJ,11,FALSE)</f>
        <v>kWh</v>
      </c>
      <c r="L1082" s="47">
        <f>VLOOKUP($A1082,'[3]Master From ECAP'!$A:$AJ,12,FALSE)</f>
        <v>0</v>
      </c>
      <c r="M1082" s="47" t="s">
        <v>46</v>
      </c>
      <c r="AF1082" s="48">
        <f>VLOOKUP($A1082,'[3]Calculated Master'!$A:$P,13,FALSE)</f>
        <v>6033.5826401199993</v>
      </c>
      <c r="AG1082" s="49">
        <f>IF(F1082&gt;0,VLOOKUP($A1082,'[3]Calculated Master'!$A:$P,14,FALSE),"")</f>
        <v>23.202614136470032</v>
      </c>
      <c r="AH1082" s="49" t="str">
        <f>IF(I1082&gt;0,VLOOKUP($A1082,'[3]Calculated Master'!$A:$P,15,FALSE),"")</f>
        <v/>
      </c>
      <c r="AI1082" s="47" t="str">
        <f>VLOOKUP($A1082,'[3]Master From ECAP'!$A:$AJ,35,FALSE)</f>
        <v>DR</v>
      </c>
      <c r="AJ1082" s="47" t="str">
        <f>VLOOKUP($A1082,'[3]Master From ECAP'!$A:$AJ,36,FALSE)</f>
        <v>Public Libraries</v>
      </c>
    </row>
    <row r="1083" spans="1:36" ht="15">
      <c r="A1083" s="46" t="s">
        <v>1126</v>
      </c>
      <c r="B1083" s="47" t="str">
        <f>VLOOKUP(VLOOKUP(A1083,'[3]Calculated Master'!A:Z,2,FALSE),'[3]Conversion Factors'!A:C,2,FALSE)</f>
        <v>Public libraries</v>
      </c>
      <c r="C1083" s="47" t="str">
        <f>VLOOKUP($A1083,'[3]Master From ECAP'!$A:$AJ,3,FALSE)</f>
        <v>40 St. Clair Ave. E.</v>
      </c>
      <c r="D1083" s="47" t="str">
        <f>VLOOKUP($A1083,'[3]Master From ECAP'!$A:$AJ,4,FALSE)</f>
        <v>Toronto</v>
      </c>
      <c r="E1083" s="47" t="str">
        <f>VLOOKUP($A1083,'[3]Master From ECAP'!$A:$AJ,5,FALSE)</f>
        <v>M4T 1M9</v>
      </c>
      <c r="F1083" s="47">
        <f>VLOOKUP($A1083,'[3]Master From ECAP'!$A:$AJ,6,FALSE)</f>
        <v>16576</v>
      </c>
      <c r="G1083" s="47" t="s">
        <v>53</v>
      </c>
      <c r="H1083" s="47">
        <f>VLOOKUP($A1083,'[3]Master From ECAP'!$A:$AJ,8,FALSE)</f>
        <v>70</v>
      </c>
      <c r="I1083" s="47">
        <f>VLOOKUP($A1083,'[3]Master From ECAP'!$A:$AJ,9,FALSE)</f>
        <v>0</v>
      </c>
      <c r="J1083" s="47">
        <f>VLOOKUP($A1083,'[3]Master From ECAP'!$A:$AJ,10,FALSE)</f>
        <v>356160.54321199999</v>
      </c>
      <c r="K1083" s="47" t="str">
        <f>VLOOKUP($A1083,'[3]Master From ECAP'!$A:$AJ,11,FALSE)</f>
        <v>kWh</v>
      </c>
      <c r="L1083" s="47">
        <f>VLOOKUP($A1083,'[3]Master From ECAP'!$A:$AJ,12,FALSE)</f>
        <v>27183.790413000002</v>
      </c>
      <c r="M1083" s="47" t="s">
        <v>46</v>
      </c>
      <c r="AF1083" s="48">
        <f>VLOOKUP($A1083,'[3]Calculated Master'!$A:$P,13,FALSE)</f>
        <v>65887.196538151984</v>
      </c>
      <c r="AG1083" s="49">
        <f>IF(F1083&gt;0,VLOOKUP($A1083,'[3]Calculated Master'!$A:$P,14,FALSE),"")</f>
        <v>38.799134406117055</v>
      </c>
      <c r="AH1083" s="49" t="str">
        <f>IF(I1083&gt;0,VLOOKUP($A1083,'[3]Calculated Master'!$A:$P,15,FALSE),"")</f>
        <v/>
      </c>
      <c r="AI1083" s="47" t="str">
        <f>VLOOKUP($A1083,'[3]Master From ECAP'!$A:$AJ,35,FALSE)</f>
        <v>DP</v>
      </c>
      <c r="AJ1083" s="47" t="str">
        <f>VLOOKUP($A1083,'[3]Master From ECAP'!$A:$AJ,36,FALSE)</f>
        <v>Public Libraries</v>
      </c>
    </row>
    <row r="1084" spans="1:36" ht="15">
      <c r="A1084" s="46" t="s">
        <v>1127</v>
      </c>
      <c r="B1084" s="47" t="str">
        <f>VLOOKUP(VLOOKUP(A1084,'[3]Calculated Master'!A:Z,2,FALSE),'[3]Conversion Factors'!A:C,2,FALSE)</f>
        <v>Public libraries</v>
      </c>
      <c r="C1084" s="47" t="str">
        <f>VLOOKUP($A1084,'[3]Master From ECAP'!$A:$AJ,3,FALSE)</f>
        <v>888 Lawrence Ave E</v>
      </c>
      <c r="D1084" s="47" t="str">
        <f>VLOOKUP($A1084,'[3]Master From ECAP'!$A:$AJ,4,FALSE)</f>
        <v>North York</v>
      </c>
      <c r="E1084" s="47" t="str">
        <f>VLOOKUP($A1084,'[3]Master From ECAP'!$A:$AJ,5,FALSE)</f>
        <v>M3C 3L2</v>
      </c>
      <c r="F1084" s="47">
        <f>VLOOKUP($A1084,'[3]Master From ECAP'!$A:$AJ,6,FALSE)</f>
        <v>21560</v>
      </c>
      <c r="G1084" s="47" t="s">
        <v>53</v>
      </c>
      <c r="H1084" s="47">
        <f>VLOOKUP($A1084,'[3]Master From ECAP'!$A:$AJ,8,FALSE)</f>
        <v>70</v>
      </c>
      <c r="I1084" s="47">
        <f>VLOOKUP($A1084,'[3]Master From ECAP'!$A:$AJ,9,FALSE)</f>
        <v>0</v>
      </c>
      <c r="J1084" s="47">
        <f>VLOOKUP($A1084,'[3]Master From ECAP'!$A:$AJ,10,FALSE)</f>
        <v>359803.38026299997</v>
      </c>
      <c r="K1084" s="47" t="str">
        <f>VLOOKUP($A1084,'[3]Master From ECAP'!$A:$AJ,11,FALSE)</f>
        <v>kWh</v>
      </c>
      <c r="L1084" s="47">
        <f>VLOOKUP($A1084,'[3]Master From ECAP'!$A:$AJ,12,FALSE)</f>
        <v>21633.964895000001</v>
      </c>
      <c r="M1084" s="47" t="s">
        <v>46</v>
      </c>
      <c r="AF1084" s="48">
        <f>VLOOKUP($A1084,'[3]Calculated Master'!$A:$P,13,FALSE)</f>
        <v>55489.961981902554</v>
      </c>
      <c r="AG1084" s="49">
        <f>IF(F1084&gt;0,VLOOKUP($A1084,'[3]Calculated Master'!$A:$P,14,FALSE),"")</f>
        <v>27.281502541002137</v>
      </c>
      <c r="AH1084" s="49" t="str">
        <f>IF(I1084&gt;0,VLOOKUP($A1084,'[3]Calculated Master'!$A:$P,15,FALSE),"")</f>
        <v/>
      </c>
      <c r="AI1084" s="47" t="str">
        <f>VLOOKUP($A1084,'[3]Master From ECAP'!$A:$AJ,35,FALSE)</f>
        <v>DM</v>
      </c>
      <c r="AJ1084" s="47" t="str">
        <f>VLOOKUP($A1084,'[3]Master From ECAP'!$A:$AJ,36,FALSE)</f>
        <v>Public Libraries</v>
      </c>
    </row>
    <row r="1085" spans="1:36" ht="15">
      <c r="A1085" s="46" t="s">
        <v>1128</v>
      </c>
      <c r="B1085" s="47" t="str">
        <f>VLOOKUP(VLOOKUP(A1085,'[3]Calculated Master'!A:Z,2,FALSE),'[3]Conversion Factors'!A:C,2,FALSE)</f>
        <v>Public libraries</v>
      </c>
      <c r="C1085" s="47" t="str">
        <f>VLOOKUP($A1085,'[3]Master From ECAP'!$A:$AJ,3,FALSE)</f>
        <v>2793 Keele St</v>
      </c>
      <c r="D1085" s="47" t="str">
        <f>VLOOKUP($A1085,'[3]Master From ECAP'!$A:$AJ,4,FALSE)</f>
        <v>North York</v>
      </c>
      <c r="E1085" s="47" t="str">
        <f>VLOOKUP($A1085,'[3]Master From ECAP'!$A:$AJ,5,FALSE)</f>
        <v>M3M 2G3</v>
      </c>
      <c r="F1085" s="47">
        <f>VLOOKUP($A1085,'[3]Master From ECAP'!$A:$AJ,6,FALSE)</f>
        <v>20021</v>
      </c>
      <c r="G1085" s="47" t="s">
        <v>53</v>
      </c>
      <c r="H1085" s="47">
        <f>VLOOKUP($A1085,'[3]Master From ECAP'!$A:$AJ,8,FALSE)</f>
        <v>70</v>
      </c>
      <c r="I1085" s="47">
        <f>VLOOKUP($A1085,'[3]Master From ECAP'!$A:$AJ,9,FALSE)</f>
        <v>0</v>
      </c>
      <c r="J1085" s="47">
        <f>VLOOKUP($A1085,'[3]Master From ECAP'!$A:$AJ,10,FALSE)</f>
        <v>183954.0288</v>
      </c>
      <c r="K1085" s="47" t="str">
        <f>VLOOKUP($A1085,'[3]Master From ECAP'!$A:$AJ,11,FALSE)</f>
        <v>kWh</v>
      </c>
      <c r="L1085" s="47">
        <f>VLOOKUP($A1085,'[3]Master From ECAP'!$A:$AJ,12,FALSE)</f>
        <v>17328.564644999999</v>
      </c>
      <c r="M1085" s="47" t="s">
        <v>46</v>
      </c>
      <c r="AF1085" s="48">
        <f>VLOOKUP($A1085,'[3]Calculated Master'!$A:$P,13,FALSE)</f>
        <v>40277.062122460047</v>
      </c>
      <c r="AG1085" s="49">
        <f>IF(F1085&gt;0,VLOOKUP($A1085,'[3]Calculated Master'!$A:$P,14,FALSE),"")</f>
        <v>18.325162838825008</v>
      </c>
      <c r="AH1085" s="49" t="str">
        <f>IF(I1085&gt;0,VLOOKUP($A1085,'[3]Calculated Master'!$A:$P,15,FALSE),"")</f>
        <v/>
      </c>
      <c r="AI1085" s="47" t="str">
        <f>VLOOKUP($A1085,'[3]Master From ECAP'!$A:$AJ,35,FALSE)</f>
        <v>DO</v>
      </c>
      <c r="AJ1085" s="47" t="str">
        <f>VLOOKUP($A1085,'[3]Master From ECAP'!$A:$AJ,36,FALSE)</f>
        <v>Public Libraries</v>
      </c>
    </row>
    <row r="1086" spans="1:36" ht="15">
      <c r="A1086" s="46" t="s">
        <v>1129</v>
      </c>
      <c r="B1086" s="47" t="str">
        <f>VLOOKUP(VLOOKUP(A1086,'[3]Calculated Master'!A:Z,2,FALSE),'[3]Conversion Factors'!A:C,2,FALSE)</f>
        <v>Public libraries</v>
      </c>
      <c r="C1086" s="47" t="str">
        <f>VLOOKUP($A1086,'[3]Master From ECAP'!$A:$AJ,3,FALSE)</f>
        <v>1625 Dufferin St.</v>
      </c>
      <c r="D1086" s="47" t="str">
        <f>VLOOKUP($A1086,'[3]Master From ECAP'!$A:$AJ,4,FALSE)</f>
        <v>Toronto</v>
      </c>
      <c r="E1086" s="47" t="str">
        <f>VLOOKUP($A1086,'[3]Master From ECAP'!$A:$AJ,5,FALSE)</f>
        <v>M6H 3L9</v>
      </c>
      <c r="F1086" s="47">
        <f>VLOOKUP($A1086,'[3]Master From ECAP'!$A:$AJ,6,FALSE)</f>
        <v>11208</v>
      </c>
      <c r="G1086" s="47" t="s">
        <v>53</v>
      </c>
      <c r="H1086" s="47">
        <f>VLOOKUP($A1086,'[3]Master From ECAP'!$A:$AJ,8,FALSE)</f>
        <v>70</v>
      </c>
      <c r="I1086" s="47">
        <f>VLOOKUP($A1086,'[3]Master From ECAP'!$A:$AJ,9,FALSE)</f>
        <v>0</v>
      </c>
      <c r="J1086" s="47">
        <f>VLOOKUP($A1086,'[3]Master From ECAP'!$A:$AJ,10,FALSE)</f>
        <v>108205.928751</v>
      </c>
      <c r="K1086" s="47" t="str">
        <f>VLOOKUP($A1086,'[3]Master From ECAP'!$A:$AJ,11,FALSE)</f>
        <v>kWh</v>
      </c>
      <c r="L1086" s="47">
        <f>VLOOKUP($A1086,'[3]Master From ECAP'!$A:$AJ,12,FALSE)</f>
        <v>17816.588709</v>
      </c>
      <c r="M1086" s="47" t="s">
        <v>46</v>
      </c>
      <c r="AF1086" s="48">
        <f>VLOOKUP($A1086,'[3]Calculated Master'!$A:$P,13,FALSE)</f>
        <v>38174.232554640213</v>
      </c>
      <c r="AG1086" s="49">
        <f>IF(F1086&gt;0,VLOOKUP($A1086,'[3]Calculated Master'!$A:$P,14,FALSE),"")</f>
        <v>26.435725962251393</v>
      </c>
      <c r="AH1086" s="49" t="str">
        <f>IF(I1086&gt;0,VLOOKUP($A1086,'[3]Calculated Master'!$A:$P,15,FALSE),"")</f>
        <v/>
      </c>
      <c r="AI1086" s="47" t="str">
        <f>VLOOKUP($A1086,'[3]Master From ECAP'!$A:$AJ,35,FALSE)</f>
        <v>DU</v>
      </c>
      <c r="AJ1086" s="47" t="str">
        <f>VLOOKUP($A1086,'[3]Master From ECAP'!$A:$AJ,36,FALSE)</f>
        <v>Public Libraries</v>
      </c>
    </row>
    <row r="1087" spans="1:36" ht="15">
      <c r="A1087" s="46" t="s">
        <v>1130</v>
      </c>
      <c r="B1087" s="47" t="str">
        <f>VLOOKUP(VLOOKUP(A1087,'[3]Calculated Master'!A:Z,2,FALSE),'[3]Conversion Factors'!A:C,2,FALSE)</f>
        <v>Public libraries</v>
      </c>
      <c r="C1087" s="47" t="str">
        <f>VLOOKUP($A1087,'[3]Master From ECAP'!$A:$AJ,3,FALSE)</f>
        <v>1076 Ellesmere Rd</v>
      </c>
      <c r="D1087" s="47" t="str">
        <f>VLOOKUP($A1087,'[3]Master From ECAP'!$A:$AJ,4,FALSE)</f>
        <v>Scarborough</v>
      </c>
      <c r="E1087" s="47" t="str">
        <f>VLOOKUP($A1087,'[3]Master From ECAP'!$A:$AJ,5,FALSE)</f>
        <v>M1P 2X7</v>
      </c>
      <c r="F1087" s="47">
        <f>VLOOKUP($A1087,'[3]Master From ECAP'!$A:$AJ,6,FALSE)</f>
        <v>60040</v>
      </c>
      <c r="G1087" s="47" t="s">
        <v>53</v>
      </c>
      <c r="H1087" s="47">
        <f>VLOOKUP($A1087,'[3]Master From ECAP'!$A:$AJ,8,FALSE)</f>
        <v>70</v>
      </c>
      <c r="I1087" s="47">
        <f>VLOOKUP($A1087,'[3]Master From ECAP'!$A:$AJ,9,FALSE)</f>
        <v>0</v>
      </c>
      <c r="J1087" s="47">
        <f>VLOOKUP($A1087,'[3]Master From ECAP'!$A:$AJ,10,FALSE)</f>
        <v>597942.59328999999</v>
      </c>
      <c r="K1087" s="47" t="str">
        <f>VLOOKUP($A1087,'[3]Master From ECAP'!$A:$AJ,11,FALSE)</f>
        <v>kWh</v>
      </c>
      <c r="L1087" s="47">
        <f>VLOOKUP($A1087,'[3]Master From ECAP'!$A:$AJ,12,FALSE)</f>
        <v>70508.799165000004</v>
      </c>
      <c r="M1087" s="47" t="s">
        <v>46</v>
      </c>
      <c r="AF1087" s="48">
        <f>VLOOKUP($A1087,'[3]Calculated Master'!$A:$P,13,FALSE)</f>
        <v>157862.56441735887</v>
      </c>
      <c r="AG1087" s="49">
        <f>IF(F1087&gt;0,VLOOKUP($A1087,'[3]Calculated Master'!$A:$P,14,FALSE),"")</f>
        <v>22.356574089218295</v>
      </c>
      <c r="AH1087" s="49" t="str">
        <f>IF(I1087&gt;0,VLOOKUP($A1087,'[3]Calculated Master'!$A:$P,15,FALSE),"")</f>
        <v/>
      </c>
      <c r="AI1087" s="47" t="str">
        <f>VLOOKUP($A1087,'[3]Master From ECAP'!$A:$AJ,35,FALSE)</f>
        <v>EASTSB</v>
      </c>
      <c r="AJ1087" s="47" t="str">
        <f>VLOOKUP($A1087,'[3]Master From ECAP'!$A:$AJ,36,FALSE)</f>
        <v>Public Libraries</v>
      </c>
    </row>
    <row r="1088" spans="1:36" ht="15">
      <c r="A1088" s="46" t="s">
        <v>1131</v>
      </c>
      <c r="B1088" s="47" t="str">
        <f>VLOOKUP(VLOOKUP(A1088,'[3]Calculated Master'!A:Z,2,FALSE),'[3]Conversion Factors'!A:C,2,FALSE)</f>
        <v>Public libraries</v>
      </c>
      <c r="C1088" s="47" t="str">
        <f>VLOOKUP($A1088,'[3]Master From ECAP'!$A:$AJ,3,FALSE)</f>
        <v>430 Burnhamthorpe Rd</v>
      </c>
      <c r="D1088" s="47" t="str">
        <f>VLOOKUP($A1088,'[3]Master From ECAP'!$A:$AJ,4,FALSE)</f>
        <v>Etobicoke</v>
      </c>
      <c r="E1088" s="47" t="str">
        <f>VLOOKUP($A1088,'[3]Master From ECAP'!$A:$AJ,5,FALSE)</f>
        <v>M9B 2B1</v>
      </c>
      <c r="F1088" s="47">
        <f>VLOOKUP($A1088,'[3]Master From ECAP'!$A:$AJ,6,FALSE)</f>
        <v>12217</v>
      </c>
      <c r="G1088" s="47" t="s">
        <v>53</v>
      </c>
      <c r="H1088" s="47">
        <f>VLOOKUP($A1088,'[3]Master From ECAP'!$A:$AJ,8,FALSE)</f>
        <v>70</v>
      </c>
      <c r="I1088" s="47">
        <f>VLOOKUP($A1088,'[3]Master From ECAP'!$A:$AJ,9,FALSE)</f>
        <v>0</v>
      </c>
      <c r="J1088" s="47">
        <f>VLOOKUP($A1088,'[3]Master From ECAP'!$A:$AJ,10,FALSE)</f>
        <v>165504.30821799999</v>
      </c>
      <c r="K1088" s="47" t="str">
        <f>VLOOKUP($A1088,'[3]Master From ECAP'!$A:$AJ,11,FALSE)</f>
        <v>kWh</v>
      </c>
      <c r="L1088" s="47">
        <f>VLOOKUP($A1088,'[3]Master From ECAP'!$A:$AJ,12,FALSE)</f>
        <v>16160.356243</v>
      </c>
      <c r="M1088" s="47" t="s">
        <v>46</v>
      </c>
      <c r="AF1088" s="48">
        <f>VLOOKUP($A1088,'[3]Calculated Master'!$A:$P,13,FALSE)</f>
        <v>37319.839479984672</v>
      </c>
      <c r="AG1088" s="49">
        <f>IF(F1088&gt;0,VLOOKUP($A1088,'[3]Calculated Master'!$A:$P,14,FALSE),"")</f>
        <v>27.511320786193533</v>
      </c>
      <c r="AH1088" s="49" t="str">
        <f>IF(I1088&gt;0,VLOOKUP($A1088,'[3]Calculated Master'!$A:$P,15,FALSE),"")</f>
        <v/>
      </c>
      <c r="AI1088" s="47" t="str">
        <f>VLOOKUP($A1088,'[3]Master From ECAP'!$A:$AJ,35,FALSE)</f>
        <v>EA</v>
      </c>
      <c r="AJ1088" s="47" t="str">
        <f>VLOOKUP($A1088,'[3]Master From ECAP'!$A:$AJ,36,FALSE)</f>
        <v>Public Libraries</v>
      </c>
    </row>
    <row r="1089" spans="1:36" ht="15">
      <c r="A1089" s="46" t="s">
        <v>1132</v>
      </c>
      <c r="B1089" s="47" t="str">
        <f>VLOOKUP(VLOOKUP(A1089,'[3]Calculated Master'!A:Z,2,FALSE),'[3]Conversion Factors'!A:C,2,FALSE)</f>
        <v>Public libraries</v>
      </c>
      <c r="C1089" s="47" t="str">
        <f>VLOOKUP($A1089,'[3]Master From ECAP'!$A:$AJ,3,FALSE)</f>
        <v>1 Eglinton Square</v>
      </c>
      <c r="D1089" s="47" t="str">
        <f>VLOOKUP($A1089,'[3]Master From ECAP'!$A:$AJ,4,FALSE)</f>
        <v>Scarborough</v>
      </c>
      <c r="E1089" s="47" t="str">
        <f>VLOOKUP($A1089,'[3]Master From ECAP'!$A:$AJ,5,FALSE)</f>
        <v>M1L 2K1</v>
      </c>
      <c r="F1089" s="47">
        <f>VLOOKUP($A1089,'[3]Master From ECAP'!$A:$AJ,6,FALSE)</f>
        <v>4715</v>
      </c>
      <c r="G1089" s="47" t="s">
        <v>53</v>
      </c>
      <c r="H1089" s="47">
        <f>VLOOKUP($A1089,'[3]Master From ECAP'!$A:$AJ,8,FALSE)</f>
        <v>70</v>
      </c>
      <c r="I1089" s="47">
        <f>VLOOKUP($A1089,'[3]Master From ECAP'!$A:$AJ,9,FALSE)</f>
        <v>0</v>
      </c>
      <c r="J1089" s="47">
        <f>VLOOKUP($A1089,'[3]Master From ECAP'!$A:$AJ,10,FALSE)</f>
        <v>16634.326455000002</v>
      </c>
      <c r="K1089" s="47" t="str">
        <f>VLOOKUP($A1089,'[3]Master From ECAP'!$A:$AJ,11,FALSE)</f>
        <v>kWh</v>
      </c>
      <c r="L1089" s="47">
        <f>VLOOKUP($A1089,'[3]Master From ECAP'!$A:$AJ,12,FALSE)</f>
        <v>0</v>
      </c>
      <c r="M1089" s="47" t="s">
        <v>46</v>
      </c>
      <c r="AF1089" s="48">
        <f>VLOOKUP($A1089,'[3]Calculated Master'!$A:$P,13,FALSE)</f>
        <v>665.37305820000006</v>
      </c>
      <c r="AG1089" s="49">
        <f>IF(F1089&gt;0,VLOOKUP($A1089,'[3]Calculated Master'!$A:$P,14,FALSE),"")</f>
        <v>3.5279736510484758</v>
      </c>
      <c r="AH1089" s="49" t="str">
        <f>IF(I1089&gt;0,VLOOKUP($A1089,'[3]Calculated Master'!$A:$P,15,FALSE),"")</f>
        <v/>
      </c>
      <c r="AI1089" s="47" t="str">
        <f>VLOOKUP($A1089,'[3]Master From ECAP'!$A:$AJ,35,FALSE)</f>
        <v>ES</v>
      </c>
      <c r="AJ1089" s="47" t="str">
        <f>VLOOKUP($A1089,'[3]Master From ECAP'!$A:$AJ,36,FALSE)</f>
        <v>Public Libraries</v>
      </c>
    </row>
    <row r="1090" spans="1:36" ht="15">
      <c r="A1090" s="46" t="s">
        <v>1133</v>
      </c>
      <c r="B1090" s="47" t="str">
        <f>VLOOKUP(VLOOKUP(A1090,'[3]Calculated Master'!A:Z,2,FALSE),'[3]Conversion Factors'!A:C,2,FALSE)</f>
        <v>Public libraries</v>
      </c>
      <c r="C1090" s="47" t="str">
        <f>VLOOKUP($A1090,'[3]Master From ECAP'!$A:$AJ,3,FALSE)</f>
        <v>2 Elmbrook Crescent</v>
      </c>
      <c r="D1090" s="47" t="str">
        <f>VLOOKUP($A1090,'[3]Master From ECAP'!$A:$AJ,4,FALSE)</f>
        <v>Etobicoke</v>
      </c>
      <c r="E1090" s="47" t="str">
        <f>VLOOKUP($A1090,'[3]Master From ECAP'!$A:$AJ,5,FALSE)</f>
        <v>M9C 5B4</v>
      </c>
      <c r="F1090" s="47">
        <f>VLOOKUP($A1090,'[3]Master From ECAP'!$A:$AJ,6,FALSE)</f>
        <v>3595</v>
      </c>
      <c r="G1090" s="47" t="s">
        <v>53</v>
      </c>
      <c r="H1090" s="47">
        <f>VLOOKUP($A1090,'[3]Master From ECAP'!$A:$AJ,8,FALSE)</f>
        <v>70</v>
      </c>
      <c r="I1090" s="47">
        <f>VLOOKUP($A1090,'[3]Master From ECAP'!$A:$AJ,9,FALSE)</f>
        <v>0</v>
      </c>
      <c r="J1090" s="47">
        <f>VLOOKUP($A1090,'[3]Master From ECAP'!$A:$AJ,10,FALSE)</f>
        <v>58804.638217</v>
      </c>
      <c r="K1090" s="47" t="str">
        <f>VLOOKUP($A1090,'[3]Master From ECAP'!$A:$AJ,11,FALSE)</f>
        <v>kWh</v>
      </c>
      <c r="L1090" s="47">
        <f>VLOOKUP($A1090,'[3]Master From ECAP'!$A:$AJ,12,FALSE)</f>
        <v>2256.3927269999999</v>
      </c>
      <c r="M1090" s="47" t="s">
        <v>46</v>
      </c>
      <c r="AF1090" s="48">
        <f>VLOOKUP($A1090,'[3]Calculated Master'!$A:$P,13,FALSE)</f>
        <v>6638.63222823463</v>
      </c>
      <c r="AG1090" s="49">
        <f>IF(F1090&gt;0,VLOOKUP($A1090,'[3]Calculated Master'!$A:$P,14,FALSE),"")</f>
        <v>22.983324788125149</v>
      </c>
      <c r="AH1090" s="49" t="str">
        <f>IF(I1090&gt;0,VLOOKUP($A1090,'[3]Calculated Master'!$A:$P,15,FALSE),"")</f>
        <v/>
      </c>
      <c r="AI1090" s="47" t="str">
        <f>VLOOKUP($A1090,'[3]Master From ECAP'!$A:$AJ,35,FALSE)</f>
        <v>EB</v>
      </c>
      <c r="AJ1090" s="47" t="str">
        <f>VLOOKUP($A1090,'[3]Master From ECAP'!$A:$AJ,36,FALSE)</f>
        <v>Public Libraries</v>
      </c>
    </row>
    <row r="1091" spans="1:36" ht="15">
      <c r="A1091" s="46" t="s">
        <v>1134</v>
      </c>
      <c r="B1091" s="47" t="str">
        <f>VLOOKUP(VLOOKUP(A1091,'[3]Calculated Master'!A:Z,2,FALSE),'[3]Conversion Factors'!A:C,2,FALSE)</f>
        <v>Public libraries</v>
      </c>
      <c r="C1091" s="47" t="str">
        <f>VLOOKUP($A1091,'[3]Master From ECAP'!$A:$AJ,3,FALSE)</f>
        <v>120 Trowell Ave</v>
      </c>
      <c r="D1091" s="47" t="str">
        <f>VLOOKUP($A1091,'[3]Master From ECAP'!$A:$AJ,4,FALSE)</f>
        <v>Toronto</v>
      </c>
      <c r="E1091" s="47" t="str">
        <f>VLOOKUP($A1091,'[3]Master From ECAP'!$A:$AJ,5,FALSE)</f>
        <v>M6M 1L7</v>
      </c>
      <c r="F1091" s="47">
        <f>VLOOKUP($A1091,'[3]Master From ECAP'!$A:$AJ,6,FALSE)</f>
        <v>6200</v>
      </c>
      <c r="G1091" s="47" t="s">
        <v>53</v>
      </c>
      <c r="H1091" s="47">
        <f>VLOOKUP($A1091,'[3]Master From ECAP'!$A:$AJ,8,FALSE)</f>
        <v>70</v>
      </c>
      <c r="I1091" s="47">
        <f>VLOOKUP($A1091,'[3]Master From ECAP'!$A:$AJ,9,FALSE)</f>
        <v>0</v>
      </c>
      <c r="J1091" s="47">
        <f>VLOOKUP($A1091,'[3]Master From ECAP'!$A:$AJ,10,FALSE)</f>
        <v>80490.468504000004</v>
      </c>
      <c r="K1091" s="47" t="str">
        <f>VLOOKUP($A1091,'[3]Master From ECAP'!$A:$AJ,11,FALSE)</f>
        <v>kWh</v>
      </c>
      <c r="L1091" s="47">
        <f>VLOOKUP($A1091,'[3]Master From ECAP'!$A:$AJ,12,FALSE)</f>
        <v>13247.891030999999</v>
      </c>
      <c r="M1091" s="47" t="s">
        <v>46</v>
      </c>
      <c r="AF1091" s="48">
        <f>VLOOKUP($A1091,'[3]Calculated Master'!$A:$P,13,FALSE)</f>
        <v>28386.50485284039</v>
      </c>
      <c r="AG1091" s="49">
        <f>IF(F1091&gt;0,VLOOKUP($A1091,'[3]Calculated Master'!$A:$P,14,FALSE),"")</f>
        <v>35.539588845926062</v>
      </c>
      <c r="AH1091" s="49" t="str">
        <f>IF(I1091&gt;0,VLOOKUP($A1091,'[3]Calculated Master'!$A:$P,15,FALSE),"")</f>
        <v/>
      </c>
      <c r="AI1091" s="47" t="str">
        <f>VLOOKUP($A1091,'[3]Master From ECAP'!$A:$AJ,35,FALSE)</f>
        <v>EG</v>
      </c>
      <c r="AJ1091" s="47" t="str">
        <f>VLOOKUP($A1091,'[3]Master From ECAP'!$A:$AJ,36,FALSE)</f>
        <v>Public Libraries</v>
      </c>
    </row>
    <row r="1092" spans="1:36" ht="15">
      <c r="A1092" s="46" t="s">
        <v>1135</v>
      </c>
      <c r="B1092" s="47" t="str">
        <f>VLOOKUP(VLOOKUP(A1092,'[3]Calculated Master'!A:Z,2,FALSE),'[3]Conversion Factors'!A:C,2,FALSE)</f>
        <v>Public libraries</v>
      </c>
      <c r="C1092" s="47" t="str">
        <f>VLOOKUP($A1092,'[3]Master From ECAP'!$A:$AJ,3,FALSE)</f>
        <v>35 Fairview Mall Dr</v>
      </c>
      <c r="D1092" s="47" t="str">
        <f>VLOOKUP($A1092,'[3]Master From ECAP'!$A:$AJ,4,FALSE)</f>
        <v>North York</v>
      </c>
      <c r="E1092" s="47" t="str">
        <f>VLOOKUP($A1092,'[3]Master From ECAP'!$A:$AJ,5,FALSE)</f>
        <v>M3M 2G3</v>
      </c>
      <c r="F1092" s="47">
        <f>VLOOKUP($A1092,'[3]Master From ECAP'!$A:$AJ,6,FALSE)</f>
        <v>64670</v>
      </c>
      <c r="G1092" s="47" t="s">
        <v>53</v>
      </c>
      <c r="H1092" s="47">
        <f>VLOOKUP($A1092,'[3]Master From ECAP'!$A:$AJ,8,FALSE)</f>
        <v>70</v>
      </c>
      <c r="I1092" s="47">
        <f>VLOOKUP($A1092,'[3]Master From ECAP'!$A:$AJ,9,FALSE)</f>
        <v>0</v>
      </c>
      <c r="J1092" s="47">
        <f>VLOOKUP($A1092,'[3]Master From ECAP'!$A:$AJ,10,FALSE)</f>
        <v>1359297.504</v>
      </c>
      <c r="K1092" s="47" t="str">
        <f>VLOOKUP($A1092,'[3]Master From ECAP'!$A:$AJ,11,FALSE)</f>
        <v>kWh</v>
      </c>
      <c r="L1092" s="47">
        <f>VLOOKUP($A1092,'[3]Master From ECAP'!$A:$AJ,12,FALSE)</f>
        <v>56696.664216999998</v>
      </c>
      <c r="M1092" s="47" t="s">
        <v>46</v>
      </c>
      <c r="AF1092" s="48">
        <f>VLOOKUP($A1092,'[3]Calculated Master'!$A:$P,13,FALSE)</f>
        <v>162077.98620639273</v>
      </c>
      <c r="AG1092" s="49">
        <f>IF(F1092&gt;0,VLOOKUP($A1092,'[3]Calculated Master'!$A:$P,14,FALSE),"")</f>
        <v>30.274247155411349</v>
      </c>
      <c r="AH1092" s="49" t="str">
        <f>IF(I1092&gt;0,VLOOKUP($A1092,'[3]Calculated Master'!$A:$P,15,FALSE),"")</f>
        <v/>
      </c>
      <c r="AI1092" s="47" t="str">
        <f>VLOOKUP($A1092,'[3]Master From ECAP'!$A:$AJ,35,FALSE)</f>
        <v>FV</v>
      </c>
      <c r="AJ1092" s="47" t="str">
        <f>VLOOKUP($A1092,'[3]Master From ECAP'!$A:$AJ,36,FALSE)</f>
        <v>Public Libraries</v>
      </c>
    </row>
    <row r="1093" spans="1:36" ht="15">
      <c r="A1093" s="46" t="s">
        <v>1136</v>
      </c>
      <c r="B1093" s="47" t="str">
        <f>VLOOKUP(VLOOKUP(A1093,'[3]Calculated Master'!A:Z,2,FALSE),'[3]Conversion Factors'!A:C,2,FALSE)</f>
        <v>Public libraries</v>
      </c>
      <c r="C1093" s="47" t="str">
        <f>VLOOKUP($A1093,'[3]Master From ECAP'!$A:$AJ,3,FALSE)</f>
        <v>170 Fort York</v>
      </c>
      <c r="D1093" s="47" t="str">
        <f>VLOOKUP($A1093,'[3]Master From ECAP'!$A:$AJ,4,FALSE)</f>
        <v>Toronto</v>
      </c>
      <c r="E1093" s="47" t="str">
        <f>VLOOKUP($A1093,'[3]Master From ECAP'!$A:$AJ,5,FALSE)</f>
        <v>M5V 0E6</v>
      </c>
      <c r="F1093" s="47">
        <f>VLOOKUP($A1093,'[3]Master From ECAP'!$A:$AJ,6,FALSE)</f>
        <v>13000</v>
      </c>
      <c r="G1093" s="47" t="s">
        <v>53</v>
      </c>
      <c r="H1093" s="47">
        <f>VLOOKUP($A1093,'[3]Master From ECAP'!$A:$AJ,8,FALSE)</f>
        <v>70</v>
      </c>
      <c r="I1093" s="47">
        <f>VLOOKUP($A1093,'[3]Master From ECAP'!$A:$AJ,9,FALSE)</f>
        <v>0</v>
      </c>
      <c r="J1093" s="47">
        <f>VLOOKUP($A1093,'[3]Master From ECAP'!$A:$AJ,10,FALSE)</f>
        <v>283946.08116100001</v>
      </c>
      <c r="K1093" s="47" t="str">
        <f>VLOOKUP($A1093,'[3]Master From ECAP'!$A:$AJ,11,FALSE)</f>
        <v>kWh</v>
      </c>
      <c r="L1093" s="47">
        <f>VLOOKUP($A1093,'[3]Master From ECAP'!$A:$AJ,12,FALSE)</f>
        <v>0</v>
      </c>
      <c r="M1093" s="47" t="s">
        <v>46</v>
      </c>
      <c r="AF1093" s="48">
        <f>VLOOKUP($A1093,'[3]Calculated Master'!$A:$P,13,FALSE)</f>
        <v>11357.843246440001</v>
      </c>
      <c r="AG1093" s="49">
        <f>IF(F1093&gt;0,VLOOKUP($A1093,'[3]Calculated Master'!$A:$P,14,FALSE),"")</f>
        <v>21.842097251513195</v>
      </c>
      <c r="AH1093" s="49" t="str">
        <f>IF(I1093&gt;0,VLOOKUP($A1093,'[3]Calculated Master'!$A:$P,15,FALSE),"")</f>
        <v/>
      </c>
      <c r="AI1093" s="47" t="str">
        <f>VLOOKUP($A1093,'[3]Master From ECAP'!$A:$AJ,35,FALSE)</f>
        <v>FY</v>
      </c>
      <c r="AJ1093" s="47" t="str">
        <f>VLOOKUP($A1093,'[3]Master From ECAP'!$A:$AJ,36,FALSE)</f>
        <v>Public Libraries</v>
      </c>
    </row>
    <row r="1094" spans="1:36" ht="15">
      <c r="A1094" s="46" t="s">
        <v>1137</v>
      </c>
      <c r="B1094" s="47" t="str">
        <f>VLOOKUP(VLOOKUP(A1094,'[3]Calculated Master'!A:Z,2,FALSE),'[3]Conversion Factors'!A:C,2,FALSE)</f>
        <v>Public libraries</v>
      </c>
      <c r="C1094" s="47" t="str">
        <f>VLOOKUP($A1094,'[3]Master From ECAP'!$A:$AJ,3,FALSE)</f>
        <v>1432 Gerrard St. E.</v>
      </c>
      <c r="D1094" s="47" t="str">
        <f>VLOOKUP($A1094,'[3]Master From ECAP'!$A:$AJ,4,FALSE)</f>
        <v>Toronto</v>
      </c>
      <c r="E1094" s="47" t="str">
        <f>VLOOKUP($A1094,'[3]Master From ECAP'!$A:$AJ,5,FALSE)</f>
        <v>M4L 1Z6</v>
      </c>
      <c r="F1094" s="47">
        <f>VLOOKUP($A1094,'[3]Master From ECAP'!$A:$AJ,6,FALSE)</f>
        <v>6501</v>
      </c>
      <c r="G1094" s="47" t="s">
        <v>53</v>
      </c>
      <c r="H1094" s="47">
        <f>VLOOKUP($A1094,'[3]Master From ECAP'!$A:$AJ,8,FALSE)</f>
        <v>70</v>
      </c>
      <c r="I1094" s="47">
        <f>VLOOKUP($A1094,'[3]Master From ECAP'!$A:$AJ,9,FALSE)</f>
        <v>0</v>
      </c>
      <c r="J1094" s="47">
        <f>VLOOKUP($A1094,'[3]Master From ECAP'!$A:$AJ,10,FALSE)</f>
        <v>59796.012643000002</v>
      </c>
      <c r="K1094" s="47" t="str">
        <f>VLOOKUP($A1094,'[3]Master From ECAP'!$A:$AJ,11,FALSE)</f>
        <v>kWh</v>
      </c>
      <c r="L1094" s="47">
        <f>VLOOKUP($A1094,'[3]Master From ECAP'!$A:$AJ,12,FALSE)</f>
        <v>6422.2583340000001</v>
      </c>
      <c r="M1094" s="47" t="s">
        <v>46</v>
      </c>
      <c r="AF1094" s="48">
        <f>VLOOKUP($A1094,'[3]Calculated Master'!$A:$P,13,FALSE)</f>
        <v>14592.140440236461</v>
      </c>
      <c r="AG1094" s="49">
        <f>IF(F1094&gt;0,VLOOKUP($A1094,'[3]Calculated Master'!$A:$P,14,FALSE),"")</f>
        <v>19.626891943976542</v>
      </c>
      <c r="AH1094" s="49" t="str">
        <f>IF(I1094&gt;0,VLOOKUP($A1094,'[3]Calculated Master'!$A:$P,15,FALSE),"")</f>
        <v/>
      </c>
      <c r="AI1094" s="47" t="str">
        <f>VLOOKUP($A1094,'[3]Master From ECAP'!$A:$AJ,35,FALSE)</f>
        <v>GA</v>
      </c>
      <c r="AJ1094" s="47" t="str">
        <f>VLOOKUP($A1094,'[3]Master From ECAP'!$A:$AJ,36,FALSE)</f>
        <v>Public Libraries</v>
      </c>
    </row>
    <row r="1095" spans="1:36" ht="15">
      <c r="A1095" s="46" t="s">
        <v>1138</v>
      </c>
      <c r="B1095" s="47" t="str">
        <f>VLOOKUP(VLOOKUP(A1095,'[3]Calculated Master'!A:Z,2,FALSE),'[3]Conversion Factors'!A:C,2,FALSE)</f>
        <v>Public libraries</v>
      </c>
      <c r="C1095" s="47" t="str">
        <f>VLOOKUP($A1095,'[3]Master From ECAP'!$A:$AJ,3,FALSE)</f>
        <v>295 Alton Towers Cir</v>
      </c>
      <c r="D1095" s="47" t="str">
        <f>VLOOKUP($A1095,'[3]Master From ECAP'!$A:$AJ,4,FALSE)</f>
        <v>Scarborough</v>
      </c>
      <c r="E1095" s="47" t="str">
        <f>VLOOKUP($A1095,'[3]Master From ECAP'!$A:$AJ,5,FALSE)</f>
        <v>M1V 5E3</v>
      </c>
      <c r="F1095" s="47">
        <f>VLOOKUP($A1095,'[3]Master From ECAP'!$A:$AJ,6,FALSE)</f>
        <v>7998</v>
      </c>
      <c r="G1095" s="47" t="s">
        <v>53</v>
      </c>
      <c r="H1095" s="47">
        <f>VLOOKUP($A1095,'[3]Master From ECAP'!$A:$AJ,8,FALSE)</f>
        <v>70</v>
      </c>
      <c r="I1095" s="47">
        <f>VLOOKUP($A1095,'[3]Master From ECAP'!$A:$AJ,9,FALSE)</f>
        <v>0</v>
      </c>
      <c r="J1095" s="47">
        <f>VLOOKUP($A1095,'[3]Master From ECAP'!$A:$AJ,10,FALSE)</f>
        <v>306848.83593199996</v>
      </c>
      <c r="K1095" s="47" t="str">
        <f>VLOOKUP($A1095,'[3]Master From ECAP'!$A:$AJ,11,FALSE)</f>
        <v>kWh</v>
      </c>
      <c r="L1095" s="47">
        <f>VLOOKUP($A1095,'[3]Master From ECAP'!$A:$AJ,12,FALSE)</f>
        <v>32651.386332999999</v>
      </c>
      <c r="M1095" s="47" t="s">
        <v>46</v>
      </c>
      <c r="AF1095" s="48">
        <f>VLOOKUP($A1095,'[3]Calculated Master'!$A:$P,13,FALSE)</f>
        <v>74301.46554021677</v>
      </c>
      <c r="AG1095" s="49">
        <f>IF(F1095&gt;0,VLOOKUP($A1095,'[3]Calculated Master'!$A:$P,14,FALSE),"")</f>
        <v>81.463187220371225</v>
      </c>
      <c r="AH1095" s="49" t="str">
        <f>IF(I1095&gt;0,VLOOKUP($A1095,'[3]Calculated Master'!$A:$P,15,FALSE),"")</f>
        <v/>
      </c>
      <c r="AI1095" s="47" t="str">
        <f>VLOOKUP($A1095,'[3]Master From ECAP'!$A:$AJ,35,FALSE)</f>
        <v>GHP</v>
      </c>
      <c r="AJ1095" s="47" t="str">
        <f>VLOOKUP($A1095,'[3]Master From ECAP'!$A:$AJ,36,FALSE)</f>
        <v>Public Libraries</v>
      </c>
    </row>
    <row r="1096" spans="1:36" ht="15">
      <c r="A1096" s="46" t="s">
        <v>1139</v>
      </c>
      <c r="B1096" s="47" t="str">
        <f>VLOOKUP(VLOOKUP(A1096,'[3]Calculated Master'!A:Z,2,FALSE),'[3]Conversion Factors'!A:C,2,FALSE)</f>
        <v>Public libraries</v>
      </c>
      <c r="C1096" s="47" t="str">
        <f>VLOOKUP($A1096,'[3]Master From ECAP'!$A:$AJ,3,FALSE)</f>
        <v>123 Guildwood Pkwy</v>
      </c>
      <c r="D1096" s="47" t="str">
        <f>VLOOKUP($A1096,'[3]Master From ECAP'!$A:$AJ,4,FALSE)</f>
        <v>Scarborough</v>
      </c>
      <c r="E1096" s="47" t="str">
        <f>VLOOKUP($A1096,'[3]Master From ECAP'!$A:$AJ,5,FALSE)</f>
        <v>M1E 4V2</v>
      </c>
      <c r="F1096" s="47">
        <f>VLOOKUP($A1096,'[3]Master From ECAP'!$A:$AJ,6,FALSE)</f>
        <v>3014</v>
      </c>
      <c r="G1096" s="47" t="s">
        <v>53</v>
      </c>
      <c r="H1096" s="47">
        <f>VLOOKUP($A1096,'[3]Master From ECAP'!$A:$AJ,8,FALSE)</f>
        <v>70</v>
      </c>
      <c r="I1096" s="47">
        <f>VLOOKUP($A1096,'[3]Master From ECAP'!$A:$AJ,9,FALSE)</f>
        <v>0</v>
      </c>
      <c r="J1096" s="47">
        <f>VLOOKUP($A1096,'[3]Master From ECAP'!$A:$AJ,10,FALSE)</f>
        <v>32214.041427000004</v>
      </c>
      <c r="K1096" s="47" t="str">
        <f>VLOOKUP($A1096,'[3]Master From ECAP'!$A:$AJ,11,FALSE)</f>
        <v>kWh</v>
      </c>
      <c r="L1096" s="47">
        <f>VLOOKUP($A1096,'[3]Master From ECAP'!$A:$AJ,12,FALSE)</f>
        <v>2151.75</v>
      </c>
      <c r="M1096" s="47" t="s">
        <v>46</v>
      </c>
      <c r="AF1096" s="48">
        <f>VLOOKUP($A1096,'[3]Calculated Master'!$A:$P,13,FALSE)</f>
        <v>5376.2196145800008</v>
      </c>
      <c r="AG1096" s="49">
        <f>IF(F1096&gt;0,VLOOKUP($A1096,'[3]Calculated Master'!$A:$P,14,FALSE),"")</f>
        <v>18.224836805448543</v>
      </c>
      <c r="AH1096" s="49" t="str">
        <f>IF(I1096&gt;0,VLOOKUP($A1096,'[3]Calculated Master'!$A:$P,15,FALSE),"")</f>
        <v/>
      </c>
      <c r="AI1096" s="47" t="str">
        <f>VLOOKUP($A1096,'[3]Master From ECAP'!$A:$AJ,35,FALSE)</f>
        <v>GW</v>
      </c>
      <c r="AJ1096" s="47" t="str">
        <f>VLOOKUP($A1096,'[3]Master From ECAP'!$A:$AJ,36,FALSE)</f>
        <v>Public Libraries</v>
      </c>
    </row>
    <row r="1097" spans="1:36" ht="15">
      <c r="A1097" s="46" t="s">
        <v>1140</v>
      </c>
      <c r="B1097" s="47" t="str">
        <f>VLOOKUP(VLOOKUP(A1097,'[3]Calculated Master'!A:Z,2,FALSE),'[3]Conversion Factors'!A:C,2,FALSE)</f>
        <v>Public libraries</v>
      </c>
      <c r="C1097" s="47" t="str">
        <f>VLOOKUP($A1097,'[3]Master From ECAP'!$A:$AJ,3,FALSE)</f>
        <v>228 Roncesvalles Ave.</v>
      </c>
      <c r="D1097" s="47" t="str">
        <f>VLOOKUP($A1097,'[3]Master From ECAP'!$A:$AJ,4,FALSE)</f>
        <v>Toronto</v>
      </c>
      <c r="E1097" s="47" t="str">
        <f>VLOOKUP($A1097,'[3]Master From ECAP'!$A:$AJ,5,FALSE)</f>
        <v>M6R 2L7</v>
      </c>
      <c r="F1097" s="47">
        <f>VLOOKUP($A1097,'[3]Master From ECAP'!$A:$AJ,6,FALSE)</f>
        <v>9494</v>
      </c>
      <c r="G1097" s="47" t="s">
        <v>53</v>
      </c>
      <c r="H1097" s="47">
        <f>VLOOKUP($A1097,'[3]Master From ECAP'!$A:$AJ,8,FALSE)</f>
        <v>70</v>
      </c>
      <c r="I1097" s="47">
        <f>VLOOKUP($A1097,'[3]Master From ECAP'!$A:$AJ,9,FALSE)</f>
        <v>0</v>
      </c>
      <c r="J1097" s="47">
        <f>VLOOKUP($A1097,'[3]Master From ECAP'!$A:$AJ,10,FALSE)</f>
        <v>161982.201126</v>
      </c>
      <c r="K1097" s="47" t="str">
        <f>VLOOKUP($A1097,'[3]Master From ECAP'!$A:$AJ,11,FALSE)</f>
        <v>kWh</v>
      </c>
      <c r="L1097" s="47">
        <f>VLOOKUP($A1097,'[3]Master From ECAP'!$A:$AJ,12,FALSE)</f>
        <v>17193.642043</v>
      </c>
      <c r="M1097" s="47" t="s">
        <v>46</v>
      </c>
      <c r="AF1097" s="48">
        <f>VLOOKUP($A1097,'[3]Calculated Master'!$A:$P,13,FALSE)</f>
        <v>39141.877897706669</v>
      </c>
      <c r="AG1097" s="49">
        <f>IF(F1097&gt;0,VLOOKUP($A1097,'[3]Calculated Master'!$A:$P,14,FALSE),"")</f>
        <v>36.179884354947141</v>
      </c>
      <c r="AH1097" s="49" t="str">
        <f>IF(I1097&gt;0,VLOOKUP($A1097,'[3]Calculated Master'!$A:$P,15,FALSE),"")</f>
        <v/>
      </c>
      <c r="AI1097" s="47" t="str">
        <f>VLOOKUP($A1097,'[3]Master From ECAP'!$A:$AJ,35,FALSE)</f>
        <v>HP</v>
      </c>
      <c r="AJ1097" s="47" t="str">
        <f>VLOOKUP($A1097,'[3]Master From ECAP'!$A:$AJ,36,FALSE)</f>
        <v>Public Libraries</v>
      </c>
    </row>
    <row r="1098" spans="1:36" ht="15">
      <c r="A1098" s="46" t="s">
        <v>1141</v>
      </c>
      <c r="B1098" s="47" t="str">
        <f>VLOOKUP(VLOOKUP(A1098,'[3]Calculated Master'!A:Z,2,FALSE),'[3]Conversion Factors'!A:C,2,FALSE)</f>
        <v>Public libraries</v>
      </c>
      <c r="C1098" s="47" t="str">
        <f>VLOOKUP($A1098,'[3]Master From ECAP'!$A:$AJ,3,FALSE)</f>
        <v>3550 Ellesmere Rd</v>
      </c>
      <c r="D1098" s="47" t="str">
        <f>VLOOKUP($A1098,'[3]Master From ECAP'!$A:$AJ,4,FALSE)</f>
        <v>Scarborough</v>
      </c>
      <c r="E1098" s="47" t="str">
        <f>VLOOKUP($A1098,'[3]Master From ECAP'!$A:$AJ,5,FALSE)</f>
        <v>M1C 4Y6</v>
      </c>
      <c r="F1098" s="47">
        <f>VLOOKUP($A1098,'[3]Master From ECAP'!$A:$AJ,6,FALSE)</f>
        <v>6997</v>
      </c>
      <c r="G1098" s="47" t="s">
        <v>53</v>
      </c>
      <c r="H1098" s="47">
        <f>VLOOKUP($A1098,'[3]Master From ECAP'!$A:$AJ,8,FALSE)</f>
        <v>70</v>
      </c>
      <c r="I1098" s="47">
        <f>VLOOKUP($A1098,'[3]Master From ECAP'!$A:$AJ,9,FALSE)</f>
        <v>0</v>
      </c>
      <c r="J1098" s="47">
        <f>VLOOKUP($A1098,'[3]Master From ECAP'!$A:$AJ,10,FALSE)</f>
        <v>108307.28455499999</v>
      </c>
      <c r="K1098" s="47" t="str">
        <f>VLOOKUP($A1098,'[3]Master From ECAP'!$A:$AJ,11,FALSE)</f>
        <v>kWh</v>
      </c>
      <c r="L1098" s="47">
        <f>VLOOKUP($A1098,'[3]Master From ECAP'!$A:$AJ,12,FALSE)</f>
        <v>9977.3764589999992</v>
      </c>
      <c r="M1098" s="47" t="s">
        <v>46</v>
      </c>
      <c r="AF1098" s="48">
        <f>VLOOKUP($A1098,'[3]Calculated Master'!$A:$P,13,FALSE)</f>
        <v>23286.213667597709</v>
      </c>
      <c r="AG1098" s="49">
        <f>IF(F1098&gt;0,VLOOKUP($A1098,'[3]Calculated Master'!$A:$P,14,FALSE),"")</f>
        <v>30.532568911980135</v>
      </c>
      <c r="AH1098" s="49" t="str">
        <f>IF(I1098&gt;0,VLOOKUP($A1098,'[3]Calculated Master'!$A:$P,15,FALSE),"")</f>
        <v/>
      </c>
      <c r="AI1098" s="47" t="str">
        <f>VLOOKUP($A1098,'[3]Master From ECAP'!$A:$AJ,35,FALSE)</f>
        <v>HLC</v>
      </c>
      <c r="AJ1098" s="47" t="str">
        <f>VLOOKUP($A1098,'[3]Master From ECAP'!$A:$AJ,36,FALSE)</f>
        <v>Public Libraries</v>
      </c>
    </row>
    <row r="1099" spans="1:36" ht="15">
      <c r="A1099" s="46" t="s">
        <v>1142</v>
      </c>
      <c r="B1099" s="47" t="str">
        <f>VLOOKUP(VLOOKUP(A1099,'[3]Calculated Master'!A:Z,2,FALSE),'[3]Conversion Factors'!A:C,2,FALSE)</f>
        <v>Public libraries</v>
      </c>
      <c r="C1099" s="47" t="str">
        <f>VLOOKUP($A1099,'[3]Master From ECAP'!$A:$AJ,3,FALSE)</f>
        <v>5801 Leslie St</v>
      </c>
      <c r="D1099" s="47" t="str">
        <f>VLOOKUP($A1099,'[3]Master From ECAP'!$A:$AJ,4,FALSE)</f>
        <v>North York</v>
      </c>
      <c r="E1099" s="47" t="str">
        <f>VLOOKUP($A1099,'[3]Master From ECAP'!$A:$AJ,5,FALSE)</f>
        <v>M2H 1J8</v>
      </c>
      <c r="F1099" s="47">
        <f>VLOOKUP($A1099,'[3]Master From ECAP'!$A:$AJ,6,FALSE)</f>
        <v>7470</v>
      </c>
      <c r="G1099" s="47" t="s">
        <v>53</v>
      </c>
      <c r="H1099" s="47">
        <f>VLOOKUP($A1099,'[3]Master From ECAP'!$A:$AJ,8,FALSE)</f>
        <v>70</v>
      </c>
      <c r="I1099" s="47">
        <f>VLOOKUP($A1099,'[3]Master From ECAP'!$A:$AJ,9,FALSE)</f>
        <v>0</v>
      </c>
      <c r="J1099" s="47">
        <f>VLOOKUP($A1099,'[3]Master From ECAP'!$A:$AJ,10,FALSE)</f>
        <v>128535.080864</v>
      </c>
      <c r="K1099" s="47" t="str">
        <f>VLOOKUP($A1099,'[3]Master From ECAP'!$A:$AJ,11,FALSE)</f>
        <v>kWh</v>
      </c>
      <c r="L1099" s="47">
        <f>VLOOKUP($A1099,'[3]Master From ECAP'!$A:$AJ,12,FALSE)</f>
        <v>19272.599258999999</v>
      </c>
      <c r="M1099" s="47" t="s">
        <v>46</v>
      </c>
      <c r="AF1099" s="48">
        <f>VLOOKUP($A1099,'[3]Calculated Master'!$A:$P,13,FALSE)</f>
        <v>41753.367320889709</v>
      </c>
      <c r="AG1099" s="49">
        <f>IF(F1099&gt;0,VLOOKUP($A1099,'[3]Calculated Master'!$A:$P,14,FALSE),"")</f>
        <v>44.443318586935689</v>
      </c>
      <c r="AH1099" s="49" t="str">
        <f>IF(I1099&gt;0,VLOOKUP($A1099,'[3]Calculated Master'!$A:$P,15,FALSE),"")</f>
        <v/>
      </c>
      <c r="AI1099" s="47" t="str">
        <f>VLOOKUP($A1099,'[3]Master From ECAP'!$A:$AJ,35,FALSE)</f>
        <v>HC</v>
      </c>
      <c r="AJ1099" s="47" t="str">
        <f>VLOOKUP($A1099,'[3]Master From ECAP'!$A:$AJ,36,FALSE)</f>
        <v>Public Libraries</v>
      </c>
    </row>
    <row r="1100" spans="1:36" ht="15">
      <c r="A1100" s="46" t="s">
        <v>1143</v>
      </c>
      <c r="B1100" s="47" t="str">
        <f>VLOOKUP(VLOOKUP(A1100,'[3]Calculated Master'!A:Z,2,FALSE),'[3]Conversion Factors'!A:C,2,FALSE)</f>
        <v>Public libraries</v>
      </c>
      <c r="C1100" s="47" t="str">
        <f>VLOOKUP($A1100,'[3]Master From ECAP'!$A:$AJ,3,FALSE)</f>
        <v>200 Parklawn Rd</v>
      </c>
      <c r="D1100" s="47" t="str">
        <f>VLOOKUP($A1100,'[3]Master From ECAP'!$A:$AJ,4,FALSE)</f>
        <v>Etobicoke</v>
      </c>
      <c r="E1100" s="47" t="str">
        <f>VLOOKUP($A1100,'[3]Master From ECAP'!$A:$AJ,5,FALSE)</f>
        <v>M8Y 3J3</v>
      </c>
      <c r="F1100" s="47">
        <f>VLOOKUP($A1100,'[3]Master From ECAP'!$A:$AJ,6,FALSE)</f>
        <v>2400</v>
      </c>
      <c r="G1100" s="47" t="s">
        <v>53</v>
      </c>
      <c r="H1100" s="47">
        <f>VLOOKUP($A1100,'[3]Master From ECAP'!$A:$AJ,8,FALSE)</f>
        <v>70</v>
      </c>
      <c r="I1100" s="47">
        <f>VLOOKUP($A1100,'[3]Master From ECAP'!$A:$AJ,9,FALSE)</f>
        <v>0</v>
      </c>
      <c r="J1100" s="47">
        <f>VLOOKUP($A1100,'[3]Master From ECAP'!$A:$AJ,10,FALSE)</f>
        <v>44271.915570999998</v>
      </c>
      <c r="K1100" s="47" t="str">
        <f>VLOOKUP($A1100,'[3]Master From ECAP'!$A:$AJ,11,FALSE)</f>
        <v>kWh</v>
      </c>
      <c r="L1100" s="47">
        <f>VLOOKUP($A1100,'[3]Master From ECAP'!$A:$AJ,12,FALSE)</f>
        <v>3092.5563830000001</v>
      </c>
      <c r="M1100" s="47" t="s">
        <v>46</v>
      </c>
      <c r="AF1100" s="48">
        <f>VLOOKUP($A1100,'[3]Calculated Master'!$A:$P,13,FALSE)</f>
        <v>7645.7750580612701</v>
      </c>
      <c r="AG1100" s="49">
        <f>IF(F1100&gt;0,VLOOKUP($A1100,'[3]Calculated Master'!$A:$P,14,FALSE),"")</f>
        <v>32.049766002485939</v>
      </c>
      <c r="AH1100" s="49" t="str">
        <f>IF(I1100&gt;0,VLOOKUP($A1100,'[3]Calculated Master'!$A:$P,15,FALSE),"")</f>
        <v/>
      </c>
      <c r="AI1100" s="47" t="str">
        <f>VLOOKUP($A1100,'[3]Master From ECAP'!$A:$AJ,35,FALSE)</f>
        <v>HB</v>
      </c>
      <c r="AJ1100" s="47" t="str">
        <f>VLOOKUP($A1100,'[3]Master From ECAP'!$A:$AJ,36,FALSE)</f>
        <v>Public Libraries</v>
      </c>
    </row>
    <row r="1101" spans="1:36" ht="15">
      <c r="A1101" s="46" t="s">
        <v>1144</v>
      </c>
      <c r="B1101" s="47" t="str">
        <f>VLOOKUP(VLOOKUP(A1101,'[3]Calculated Master'!A:Z,2,FALSE),'[3]Conversion Factors'!A:C,2,FALSE)</f>
        <v>Public libraries</v>
      </c>
      <c r="C1101" s="47" t="str">
        <f>VLOOKUP($A1101,'[3]Master From ECAP'!$A:$AJ,3,FALSE)</f>
        <v>2990 Islington Ave</v>
      </c>
      <c r="D1101" s="47" t="str">
        <f>VLOOKUP($A1101,'[3]Master From ECAP'!$A:$AJ,4,FALSE)</f>
        <v>North York</v>
      </c>
      <c r="E1101" s="47" t="str">
        <f>VLOOKUP($A1101,'[3]Master From ECAP'!$A:$AJ,5,FALSE)</f>
        <v>M9L 2K9</v>
      </c>
      <c r="F1101" s="47">
        <f>VLOOKUP($A1101,'[3]Master From ECAP'!$A:$AJ,6,FALSE)</f>
        <v>9042</v>
      </c>
      <c r="G1101" s="47" t="s">
        <v>53</v>
      </c>
      <c r="H1101" s="47">
        <f>VLOOKUP($A1101,'[3]Master From ECAP'!$A:$AJ,8,FALSE)</f>
        <v>70</v>
      </c>
      <c r="I1101" s="47">
        <f>VLOOKUP($A1101,'[3]Master From ECAP'!$A:$AJ,9,FALSE)</f>
        <v>0</v>
      </c>
      <c r="J1101" s="47">
        <f>VLOOKUP($A1101,'[3]Master From ECAP'!$A:$AJ,10,FALSE)</f>
        <v>113674.60975</v>
      </c>
      <c r="K1101" s="47" t="str">
        <f>VLOOKUP($A1101,'[3]Master From ECAP'!$A:$AJ,11,FALSE)</f>
        <v>kWh</v>
      </c>
      <c r="L1101" s="47">
        <f>VLOOKUP($A1101,'[3]Master From ECAP'!$A:$AJ,12,FALSE)</f>
        <v>7251.17335</v>
      </c>
      <c r="M1101" s="47" t="s">
        <v>46</v>
      </c>
      <c r="AF1101" s="48">
        <f>VLOOKUP($A1101,'[3]Calculated Master'!$A:$P,13,FALSE)</f>
        <v>18321.965891261501</v>
      </c>
      <c r="AG1101" s="49">
        <f>IF(F1101&gt;0,VLOOKUP($A1101,'[3]Calculated Master'!$A:$P,14,FALSE),"")</f>
        <v>21.03781166278371</v>
      </c>
      <c r="AH1101" s="49" t="str">
        <f>IF(I1101&gt;0,VLOOKUP($A1101,'[3]Calculated Master'!$A:$P,15,FALSE),"")</f>
        <v/>
      </c>
      <c r="AI1101" s="47" t="str">
        <f>VLOOKUP($A1101,'[3]Master From ECAP'!$A:$AJ,35,FALSE)</f>
        <v>HS</v>
      </c>
      <c r="AJ1101" s="47" t="str">
        <f>VLOOKUP($A1101,'[3]Master From ECAP'!$A:$AJ,36,FALSE)</f>
        <v>Public Libraries</v>
      </c>
    </row>
    <row r="1102" spans="1:36" ht="15">
      <c r="A1102" s="46" t="s">
        <v>1145</v>
      </c>
      <c r="B1102" s="47" t="str">
        <f>VLOOKUP(VLOOKUP(A1102,'[3]Calculated Master'!A:Z,2,FALSE),'[3]Conversion Factors'!A:C,2,FALSE)</f>
        <v>Public libraries</v>
      </c>
      <c r="C1102" s="47" t="str">
        <f>VLOOKUP($A1102,'[3]Master From ECAP'!$A:$AJ,3,FALSE)</f>
        <v>620 Jane St</v>
      </c>
      <c r="D1102" s="47" t="str">
        <f>VLOOKUP($A1102,'[3]Master From ECAP'!$A:$AJ,4,FALSE)</f>
        <v>Toronto</v>
      </c>
      <c r="E1102" s="47" t="str">
        <f>VLOOKUP($A1102,'[3]Master From ECAP'!$A:$AJ,5,FALSE)</f>
        <v>M6S 4A6</v>
      </c>
      <c r="F1102" s="47">
        <f>VLOOKUP($A1102,'[3]Master From ECAP'!$A:$AJ,6,FALSE)</f>
        <v>11603</v>
      </c>
      <c r="G1102" s="47" t="s">
        <v>53</v>
      </c>
      <c r="H1102" s="47">
        <f>VLOOKUP($A1102,'[3]Master From ECAP'!$A:$AJ,8,FALSE)</f>
        <v>70</v>
      </c>
      <c r="I1102" s="47">
        <f>VLOOKUP($A1102,'[3]Master From ECAP'!$A:$AJ,9,FALSE)</f>
        <v>0</v>
      </c>
      <c r="J1102" s="47">
        <f>VLOOKUP($A1102,'[3]Master From ECAP'!$A:$AJ,10,FALSE)</f>
        <v>154552.69450300001</v>
      </c>
      <c r="K1102" s="47" t="str">
        <f>VLOOKUP($A1102,'[3]Master From ECAP'!$A:$AJ,11,FALSE)</f>
        <v>kWh</v>
      </c>
      <c r="L1102" s="47">
        <f>VLOOKUP($A1102,'[3]Master From ECAP'!$A:$AJ,12,FALSE)</f>
        <v>14783.104839000001</v>
      </c>
      <c r="M1102" s="47" t="s">
        <v>46</v>
      </c>
      <c r="AF1102" s="48">
        <f>VLOOKUP($A1102,'[3]Calculated Master'!$A:$P,13,FALSE)</f>
        <v>34265.424211719917</v>
      </c>
      <c r="AG1102" s="49">
        <f>IF(F1102&gt;0,VLOOKUP($A1102,'[3]Calculated Master'!$A:$P,14,FALSE),"")</f>
        <v>26.770218970304466</v>
      </c>
      <c r="AH1102" s="49" t="str">
        <f>IF(I1102&gt;0,VLOOKUP($A1102,'[3]Calculated Master'!$A:$P,15,FALSE),"")</f>
        <v/>
      </c>
      <c r="AI1102" s="47" t="str">
        <f>VLOOKUP($A1102,'[3]Master From ECAP'!$A:$AJ,35,FALSE)</f>
        <v>JD</v>
      </c>
      <c r="AJ1102" s="47" t="str">
        <f>VLOOKUP($A1102,'[3]Master From ECAP'!$A:$AJ,36,FALSE)</f>
        <v>Public Libraries</v>
      </c>
    </row>
    <row r="1103" spans="1:36" ht="15">
      <c r="A1103" s="46" t="s">
        <v>1146</v>
      </c>
      <c r="B1103" s="47" t="str">
        <f>VLOOKUP(VLOOKUP(A1103,'[3]Calculated Master'!A:Z,2,FALSE),'[3]Conversion Factors'!A:C,2,FALSE)</f>
        <v>Public libraries</v>
      </c>
      <c r="C1103" s="47" t="str">
        <f>VLOOKUP($A1103,'[3]Master From ECAP'!$A:$AJ,3,FALSE)</f>
        <v>1906 Sheppard Ave W</v>
      </c>
      <c r="D1103" s="47" t="str">
        <f>VLOOKUP($A1103,'[3]Master From ECAP'!$A:$AJ,4,FALSE)</f>
        <v>North York</v>
      </c>
      <c r="E1103" s="47" t="str">
        <f>VLOOKUP($A1103,'[3]Master From ECAP'!$A:$AJ,5,FALSE)</f>
        <v>M3L 1Y7</v>
      </c>
      <c r="F1103" s="47">
        <f>VLOOKUP($A1103,'[3]Master From ECAP'!$A:$AJ,6,FALSE)</f>
        <v>6997</v>
      </c>
      <c r="G1103" s="47" t="s">
        <v>53</v>
      </c>
      <c r="H1103" s="47">
        <f>VLOOKUP($A1103,'[3]Master From ECAP'!$A:$AJ,8,FALSE)</f>
        <v>70</v>
      </c>
      <c r="I1103" s="47">
        <f>VLOOKUP($A1103,'[3]Master From ECAP'!$A:$AJ,9,FALSE)</f>
        <v>0</v>
      </c>
      <c r="J1103" s="47">
        <f>VLOOKUP($A1103,'[3]Master From ECAP'!$A:$AJ,10,FALSE)</f>
        <v>152055.34248700002</v>
      </c>
      <c r="K1103" s="47" t="str">
        <f>VLOOKUP($A1103,'[3]Master From ECAP'!$A:$AJ,11,FALSE)</f>
        <v>kWh</v>
      </c>
      <c r="L1103" s="47">
        <f>VLOOKUP($A1103,'[3]Master From ECAP'!$A:$AJ,12,FALSE)</f>
        <v>7383.7742790000002</v>
      </c>
      <c r="M1103" s="47" t="s">
        <v>46</v>
      </c>
      <c r="AF1103" s="48">
        <f>VLOOKUP($A1103,'[3]Calculated Master'!$A:$P,13,FALSE)</f>
        <v>20109.095859553512</v>
      </c>
      <c r="AG1103" s="49">
        <f>IF(F1103&gt;0,VLOOKUP($A1103,'[3]Calculated Master'!$A:$P,14,FALSE),"")</f>
        <v>32.87189085348119</v>
      </c>
      <c r="AH1103" s="49" t="str">
        <f>IF(I1103&gt;0,VLOOKUP($A1103,'[3]Calculated Master'!$A:$P,15,FALSE),"")</f>
        <v/>
      </c>
      <c r="AI1103" s="47" t="str">
        <f>VLOOKUP($A1103,'[3]Master From ECAP'!$A:$AJ,35,FALSE)</f>
        <v>JS</v>
      </c>
      <c r="AJ1103" s="47" t="str">
        <f>VLOOKUP($A1103,'[3]Master From ECAP'!$A:$AJ,36,FALSE)</f>
        <v>Public Libraries</v>
      </c>
    </row>
    <row r="1104" spans="1:36" ht="15">
      <c r="A1104" s="46" t="s">
        <v>1147</v>
      </c>
      <c r="B1104" s="47" t="str">
        <f>VLOOKUP(VLOOKUP(A1104,'[3]Calculated Master'!A:Z,2,FALSE),'[3]Conversion Factors'!A:C,2,FALSE)</f>
        <v>Public libraries</v>
      </c>
      <c r="C1104" s="47" t="str">
        <f>VLOOKUP($A1104,'[3]Master From ECAP'!$A:$AJ,3,FALSE)</f>
        <v>118 Jones Ave.</v>
      </c>
      <c r="D1104" s="47" t="str">
        <f>VLOOKUP($A1104,'[3]Master From ECAP'!$A:$AJ,4,FALSE)</f>
        <v>Toronto</v>
      </c>
      <c r="E1104" s="47" t="str">
        <f>VLOOKUP($A1104,'[3]Master From ECAP'!$A:$AJ,5,FALSE)</f>
        <v>M4M 2Z9</v>
      </c>
      <c r="F1104" s="47">
        <f>VLOOKUP($A1104,'[3]Master From ECAP'!$A:$AJ,6,FALSE)</f>
        <v>3638</v>
      </c>
      <c r="G1104" s="47" t="s">
        <v>53</v>
      </c>
      <c r="H1104" s="47">
        <f>VLOOKUP($A1104,'[3]Master From ECAP'!$A:$AJ,8,FALSE)</f>
        <v>70</v>
      </c>
      <c r="I1104" s="47">
        <f>VLOOKUP($A1104,'[3]Master From ECAP'!$A:$AJ,9,FALSE)</f>
        <v>0</v>
      </c>
      <c r="J1104" s="47">
        <f>VLOOKUP($A1104,'[3]Master From ECAP'!$A:$AJ,10,FALSE)</f>
        <v>55839.723645999999</v>
      </c>
      <c r="K1104" s="47" t="str">
        <f>VLOOKUP($A1104,'[3]Master From ECAP'!$A:$AJ,11,FALSE)</f>
        <v>kWh</v>
      </c>
      <c r="L1104" s="47">
        <f>VLOOKUP($A1104,'[3]Master From ECAP'!$A:$AJ,12,FALSE)</f>
        <v>12680.018824000001</v>
      </c>
      <c r="M1104" s="47" t="s">
        <v>46</v>
      </c>
      <c r="AF1104" s="48">
        <f>VLOOKUP($A1104,'[3]Calculated Master'!$A:$P,13,FALSE)</f>
        <v>26321.693905604563</v>
      </c>
      <c r="AG1104" s="49">
        <f>IF(F1104&gt;0,VLOOKUP($A1104,'[3]Calculated Master'!$A:$P,14,FALSE),"")</f>
        <v>52.143958080703854</v>
      </c>
      <c r="AH1104" s="49" t="str">
        <f>IF(I1104&gt;0,VLOOKUP($A1104,'[3]Calculated Master'!$A:$P,15,FALSE),"")</f>
        <v/>
      </c>
      <c r="AI1104" s="47" t="str">
        <f>VLOOKUP($A1104,'[3]Master From ECAP'!$A:$AJ,35,FALSE)</f>
        <v>JO</v>
      </c>
      <c r="AJ1104" s="47" t="str">
        <f>VLOOKUP($A1104,'[3]Master From ECAP'!$A:$AJ,36,FALSE)</f>
        <v>Public Libraries</v>
      </c>
    </row>
    <row r="1105" spans="1:36" ht="15">
      <c r="A1105" s="46" t="s">
        <v>1148</v>
      </c>
      <c r="B1105" s="47" t="str">
        <f>VLOOKUP(VLOOKUP(A1105,'[3]Calculated Master'!A:Z,2,FALSE),'[3]Conversion Factors'!A:C,2,FALSE)</f>
        <v>Public libraries</v>
      </c>
      <c r="C1105" s="47" t="str">
        <f>VLOOKUP($A1105,'[3]Master From ECAP'!$A:$AJ,3,FALSE)</f>
        <v>2380 Eglinton Ave E</v>
      </c>
      <c r="D1105" s="47" t="str">
        <f>VLOOKUP($A1105,'[3]Master From ECAP'!$A:$AJ,4,FALSE)</f>
        <v>Scarborough</v>
      </c>
      <c r="E1105" s="47" t="str">
        <f>VLOOKUP($A1105,'[3]Master From ECAP'!$A:$AJ,5,FALSE)</f>
        <v>M1K 2P3</v>
      </c>
      <c r="F1105" s="47">
        <f>VLOOKUP($A1105,'[3]Master From ECAP'!$A:$AJ,6,FALSE)</f>
        <v>7653</v>
      </c>
      <c r="G1105" s="47" t="s">
        <v>53</v>
      </c>
      <c r="H1105" s="47">
        <f>VLOOKUP($A1105,'[3]Master From ECAP'!$A:$AJ,8,FALSE)</f>
        <v>70</v>
      </c>
      <c r="I1105" s="47">
        <f>VLOOKUP($A1105,'[3]Master From ECAP'!$A:$AJ,9,FALSE)</f>
        <v>0</v>
      </c>
      <c r="J1105" s="47">
        <f>VLOOKUP($A1105,'[3]Master From ECAP'!$A:$AJ,10,FALSE)</f>
        <v>99440.133958000006</v>
      </c>
      <c r="K1105" s="47" t="str">
        <f>VLOOKUP($A1105,'[3]Master From ECAP'!$A:$AJ,11,FALSE)</f>
        <v>kWh</v>
      </c>
      <c r="L1105" s="47">
        <f>VLOOKUP($A1105,'[3]Master From ECAP'!$A:$AJ,12,FALSE)</f>
        <v>33.695</v>
      </c>
      <c r="M1105" s="47" t="s">
        <v>46</v>
      </c>
      <c r="AF1105" s="48">
        <f>VLOOKUP($A1105,'[3]Calculated Master'!$A:$P,13,FALSE)</f>
        <v>4041.6154128700005</v>
      </c>
      <c r="AG1105" s="49">
        <f>IF(F1105&gt;0,VLOOKUP($A1105,'[3]Calculated Master'!$A:$P,14,FALSE),"")</f>
        <v>13.040148688787241</v>
      </c>
      <c r="AH1105" s="49" t="str">
        <f>IF(I1105&gt;0,VLOOKUP($A1105,'[3]Calculated Master'!$A:$P,15,FALSE),"")</f>
        <v/>
      </c>
      <c r="AI1105" s="47" t="str">
        <f>VLOOKUP($A1105,'[3]Master From ECAP'!$A:$AJ,35,FALSE)</f>
        <v>KE</v>
      </c>
      <c r="AJ1105" s="47" t="str">
        <f>VLOOKUP($A1105,'[3]Master From ECAP'!$A:$AJ,36,FALSE)</f>
        <v>Public Libraries</v>
      </c>
    </row>
    <row r="1106" spans="1:36" ht="15">
      <c r="A1106" s="46" t="s">
        <v>1149</v>
      </c>
      <c r="B1106" s="47" t="str">
        <f>VLOOKUP(VLOOKUP(A1106,'[3]Calculated Master'!A:Z,2,FALSE),'[3]Conversion Factors'!A:C,2,FALSE)</f>
        <v>Public libraries</v>
      </c>
      <c r="C1106" s="47" t="str">
        <f>VLOOKUP($A1106,'[3]Master From ECAP'!$A:$AJ,3,FALSE)</f>
        <v>165 McRae Dr.</v>
      </c>
      <c r="D1106" s="47" t="str">
        <f>VLOOKUP($A1106,'[3]Master From ECAP'!$A:$AJ,4,FALSE)</f>
        <v>East York</v>
      </c>
      <c r="E1106" s="47" t="str">
        <f>VLOOKUP($A1106,'[3]Master From ECAP'!$A:$AJ,5,FALSE)</f>
        <v>M4G 1S8</v>
      </c>
      <c r="F1106" s="47">
        <f>VLOOKUP($A1106,'[3]Master From ECAP'!$A:$AJ,6,FALSE)</f>
        <v>11991</v>
      </c>
      <c r="G1106" s="47" t="s">
        <v>53</v>
      </c>
      <c r="H1106" s="47">
        <f>VLOOKUP($A1106,'[3]Master From ECAP'!$A:$AJ,8,FALSE)</f>
        <v>70</v>
      </c>
      <c r="I1106" s="47">
        <f>VLOOKUP($A1106,'[3]Master From ECAP'!$A:$AJ,9,FALSE)</f>
        <v>0</v>
      </c>
      <c r="J1106" s="47">
        <f>VLOOKUP($A1106,'[3]Master From ECAP'!$A:$AJ,10,FALSE)</f>
        <v>172499.672636</v>
      </c>
      <c r="K1106" s="47" t="str">
        <f>VLOOKUP($A1106,'[3]Master From ECAP'!$A:$AJ,11,FALSE)</f>
        <v>kWh</v>
      </c>
      <c r="L1106" s="47">
        <f>VLOOKUP($A1106,'[3]Master From ECAP'!$A:$AJ,12,FALSE)</f>
        <v>20801.467552000002</v>
      </c>
      <c r="M1106" s="47" t="s">
        <v>46</v>
      </c>
      <c r="AF1106" s="48">
        <f>VLOOKUP($A1106,'[3]Calculated Master'!$A:$P,13,FALSE)</f>
        <v>46416.326799298884</v>
      </c>
      <c r="AG1106" s="49">
        <f>IF(F1106&gt;0,VLOOKUP($A1106,'[3]Calculated Master'!$A:$P,14,FALSE),"")</f>
        <v>32.699211248069666</v>
      </c>
      <c r="AH1106" s="49" t="str">
        <f>IF(I1106&gt;0,VLOOKUP($A1106,'[3]Calculated Master'!$A:$P,15,FALSE),"")</f>
        <v/>
      </c>
      <c r="AI1106" s="47" t="str">
        <f>VLOOKUP($A1106,'[3]Master From ECAP'!$A:$AJ,35,FALSE)</f>
        <v>LEA</v>
      </c>
      <c r="AJ1106" s="47" t="str">
        <f>VLOOKUP($A1106,'[3]Master From ECAP'!$A:$AJ,36,FALSE)</f>
        <v>Public Libraries</v>
      </c>
    </row>
    <row r="1107" spans="1:36" ht="15">
      <c r="A1107" s="46" t="s">
        <v>1150</v>
      </c>
      <c r="B1107" s="47" t="str">
        <f>VLOOKUP(VLOOKUP(A1107,'[3]Calculated Master'!A:Z,2,FALSE),'[3]Conversion Factors'!A:C,2,FALSE)</f>
        <v>Public libraries</v>
      </c>
      <c r="C1107" s="47" t="str">
        <f>VLOOKUP($A1107,'[3]Master From ECAP'!$A:$AJ,3,FALSE)</f>
        <v>239 College St.</v>
      </c>
      <c r="D1107" s="47" t="str">
        <f>VLOOKUP($A1107,'[3]Master From ECAP'!$A:$AJ,4,FALSE)</f>
        <v>Toronto</v>
      </c>
      <c r="E1107" s="47" t="str">
        <f>VLOOKUP($A1107,'[3]Master From ECAP'!$A:$AJ,5,FALSE)</f>
        <v>M5T 1R4</v>
      </c>
      <c r="F1107" s="47">
        <f>VLOOKUP($A1107,'[3]Master From ECAP'!$A:$AJ,6,FALSE)</f>
        <v>38933</v>
      </c>
      <c r="G1107" s="47" t="s">
        <v>53</v>
      </c>
      <c r="H1107" s="47">
        <f>VLOOKUP($A1107,'[3]Master From ECAP'!$A:$AJ,8,FALSE)</f>
        <v>70</v>
      </c>
      <c r="I1107" s="47">
        <f>VLOOKUP($A1107,'[3]Master From ECAP'!$A:$AJ,9,FALSE)</f>
        <v>0</v>
      </c>
      <c r="J1107" s="47">
        <f>VLOOKUP($A1107,'[3]Master From ECAP'!$A:$AJ,10,FALSE)</f>
        <v>1013854.830775</v>
      </c>
      <c r="K1107" s="47" t="str">
        <f>VLOOKUP($A1107,'[3]Master From ECAP'!$A:$AJ,11,FALSE)</f>
        <v>kWh</v>
      </c>
      <c r="L1107" s="47">
        <f>VLOOKUP($A1107,'[3]Master From ECAP'!$A:$AJ,12,FALSE)</f>
        <v>121360.179451</v>
      </c>
      <c r="M1107" s="47" t="s">
        <v>46</v>
      </c>
      <c r="AF1107" s="48">
        <f>VLOOKUP($A1107,'[3]Calculated Master'!$A:$P,13,FALSE)</f>
        <v>271100.91253227019</v>
      </c>
      <c r="AG1107" s="49">
        <f>IF(F1107&gt;0,VLOOKUP($A1107,'[3]Calculated Master'!$A:$P,14,FALSE),"")</f>
        <v>58.948138730702333</v>
      </c>
      <c r="AH1107" s="49" t="str">
        <f>IF(I1107&gt;0,VLOOKUP($A1107,'[3]Calculated Master'!$A:$P,15,FALSE),"")</f>
        <v/>
      </c>
      <c r="AI1107" s="47" t="str">
        <f>VLOOKUP($A1107,'[3]Master From ECAP'!$A:$AJ,35,FALSE)</f>
        <v>LS</v>
      </c>
      <c r="AJ1107" s="47" t="str">
        <f>VLOOKUP($A1107,'[3]Master From ECAP'!$A:$AJ,36,FALSE)</f>
        <v>Public Libraries</v>
      </c>
    </row>
    <row r="1108" spans="1:36" ht="15">
      <c r="A1108" s="46" t="s">
        <v>1151</v>
      </c>
      <c r="B1108" s="47" t="str">
        <f>VLOOKUP(VLOOKUP(A1108,'[3]Calculated Master'!A:Z,2,FALSE),'[3]Conversion Factors'!A:C,2,FALSE)</f>
        <v>Public libraries</v>
      </c>
      <c r="C1108" s="47" t="str">
        <f>VLOOKUP($A1108,'[3]Master From ECAP'!$A:$AJ,3,FALSE)</f>
        <v>3083 Yonge St.</v>
      </c>
      <c r="D1108" s="47" t="str">
        <f>VLOOKUP($A1108,'[3]Master From ECAP'!$A:$AJ,4,FALSE)</f>
        <v>Toronto</v>
      </c>
      <c r="E1108" s="47" t="str">
        <f>VLOOKUP($A1108,'[3]Master From ECAP'!$A:$AJ,5,FALSE)</f>
        <v>M4N 2K7</v>
      </c>
      <c r="F1108" s="47">
        <f>VLOOKUP($A1108,'[3]Master From ECAP'!$A:$AJ,6,FALSE)</f>
        <v>11647</v>
      </c>
      <c r="G1108" s="47" t="s">
        <v>53</v>
      </c>
      <c r="H1108" s="47">
        <f>VLOOKUP($A1108,'[3]Master From ECAP'!$A:$AJ,8,FALSE)</f>
        <v>70</v>
      </c>
      <c r="I1108" s="47">
        <f>VLOOKUP($A1108,'[3]Master From ECAP'!$A:$AJ,9,FALSE)</f>
        <v>0</v>
      </c>
      <c r="J1108" s="47">
        <f>VLOOKUP($A1108,'[3]Master From ECAP'!$A:$AJ,10,FALSE)</f>
        <v>183567.398709</v>
      </c>
      <c r="K1108" s="47" t="str">
        <f>VLOOKUP($A1108,'[3]Master From ECAP'!$A:$AJ,11,FALSE)</f>
        <v>kWh</v>
      </c>
      <c r="L1108" s="47">
        <f>VLOOKUP($A1108,'[3]Master From ECAP'!$A:$AJ,12,FALSE)</f>
        <v>62938.446677</v>
      </c>
      <c r="M1108" s="47" t="s">
        <v>46</v>
      </c>
      <c r="AF1108" s="48">
        <f>VLOOKUP($A1108,'[3]Calculated Master'!$A:$P,13,FALSE)</f>
        <v>126906.23371619012</v>
      </c>
      <c r="AG1108" s="49">
        <f>IF(F1108&gt;0,VLOOKUP($A1108,'[3]Calculated Master'!$A:$P,14,FALSE),"")</f>
        <v>72.807889052059153</v>
      </c>
      <c r="AH1108" s="49" t="str">
        <f>IF(I1108&gt;0,VLOOKUP($A1108,'[3]Calculated Master'!$A:$P,15,FALSE),"")</f>
        <v/>
      </c>
      <c r="AI1108" s="47" t="str">
        <f>VLOOKUP($A1108,'[3]Master From ECAP'!$A:$AJ,35,FALSE)</f>
        <v>LO</v>
      </c>
      <c r="AJ1108" s="47" t="str">
        <f>VLOOKUP($A1108,'[3]Master From ECAP'!$A:$AJ,36,FALSE)</f>
        <v>Public Libraries</v>
      </c>
    </row>
    <row r="1109" spans="1:36" ht="15">
      <c r="A1109" s="46" t="s">
        <v>1152</v>
      </c>
      <c r="B1109" s="47" t="str">
        <f>VLOOKUP(VLOOKUP(A1109,'[3]Calculated Master'!A:Z,2,FALSE),'[3]Conversion Factors'!A:C,2,FALSE)</f>
        <v>Public libraries</v>
      </c>
      <c r="C1109" s="47" t="str">
        <f>VLOOKUP($A1109,'[3]Master From ECAP'!$A:$AJ,3,FALSE)</f>
        <v>3500 Lakeshore Blvd W</v>
      </c>
      <c r="D1109" s="47" t="str">
        <f>VLOOKUP($A1109,'[3]Master From ECAP'!$A:$AJ,4,FALSE)</f>
        <v>Etobicoke</v>
      </c>
      <c r="E1109" s="47" t="str">
        <f>VLOOKUP($A1109,'[3]Master From ECAP'!$A:$AJ,5,FALSE)</f>
        <v>M8W 1N6</v>
      </c>
      <c r="F1109" s="47">
        <f>VLOOKUP($A1109,'[3]Master From ECAP'!$A:$AJ,6,FALSE)</f>
        <v>6415</v>
      </c>
      <c r="G1109" s="47" t="s">
        <v>53</v>
      </c>
      <c r="H1109" s="47">
        <f>VLOOKUP($A1109,'[3]Master From ECAP'!$A:$AJ,8,FALSE)</f>
        <v>70</v>
      </c>
      <c r="I1109" s="47">
        <f>VLOOKUP($A1109,'[3]Master From ECAP'!$A:$AJ,9,FALSE)</f>
        <v>0</v>
      </c>
      <c r="J1109" s="47">
        <f>VLOOKUP($A1109,'[3]Master From ECAP'!$A:$AJ,10,FALSE)</f>
        <v>70256.846606999999</v>
      </c>
      <c r="K1109" s="47" t="str">
        <f>VLOOKUP($A1109,'[3]Master From ECAP'!$A:$AJ,11,FALSE)</f>
        <v>kWh</v>
      </c>
      <c r="L1109" s="47">
        <f>VLOOKUP($A1109,'[3]Master From ECAP'!$A:$AJ,12,FALSE)</f>
        <v>9062.4116919999997</v>
      </c>
      <c r="M1109" s="47" t="s">
        <v>46</v>
      </c>
      <c r="AF1109" s="48">
        <f>VLOOKUP($A1109,'[3]Calculated Master'!$A:$P,13,FALSE)</f>
        <v>20026.046731455481</v>
      </c>
      <c r="AG1109" s="49">
        <f>IF(F1109&gt;0,VLOOKUP($A1109,'[3]Calculated Master'!$A:$P,14,FALSE),"")</f>
        <v>25.86543035449748</v>
      </c>
      <c r="AH1109" s="49" t="str">
        <f>IF(I1109&gt;0,VLOOKUP($A1109,'[3]Calculated Master'!$A:$P,15,FALSE),"")</f>
        <v/>
      </c>
      <c r="AI1109" s="47" t="str">
        <f>VLOOKUP($A1109,'[3]Master From ECAP'!$A:$AJ,35,FALSE)</f>
        <v>LB</v>
      </c>
      <c r="AJ1109" s="47" t="str">
        <f>VLOOKUP($A1109,'[3]Master From ECAP'!$A:$AJ,36,FALSE)</f>
        <v>Public Libraries</v>
      </c>
    </row>
    <row r="1110" spans="1:36" ht="15">
      <c r="A1110" s="46" t="s">
        <v>1153</v>
      </c>
      <c r="B1110" s="47" t="str">
        <f>VLOOKUP(VLOOKUP(A1110,'[3]Calculated Master'!A:Z,2,FALSE),'[3]Conversion Factors'!A:C,2,FALSE)</f>
        <v>Public libraries</v>
      </c>
      <c r="C1110" s="47" t="str">
        <f>VLOOKUP($A1110,'[3]Master From ECAP'!$A:$AJ,3,FALSE)</f>
        <v>137 Main St.</v>
      </c>
      <c r="D1110" s="47" t="str">
        <f>VLOOKUP($A1110,'[3]Master From ECAP'!$A:$AJ,4,FALSE)</f>
        <v>Toronto</v>
      </c>
      <c r="E1110" s="47" t="str">
        <f>VLOOKUP($A1110,'[3]Master From ECAP'!$A:$AJ,5,FALSE)</f>
        <v>M4E 1Z5</v>
      </c>
      <c r="F1110" s="47">
        <f>VLOOKUP($A1110,'[3]Master From ECAP'!$A:$AJ,6,FALSE)</f>
        <v>8665</v>
      </c>
      <c r="G1110" s="47" t="s">
        <v>53</v>
      </c>
      <c r="H1110" s="47">
        <f>VLOOKUP($A1110,'[3]Master From ECAP'!$A:$AJ,8,FALSE)</f>
        <v>70</v>
      </c>
      <c r="I1110" s="47">
        <f>VLOOKUP($A1110,'[3]Master From ECAP'!$A:$AJ,9,FALSE)</f>
        <v>0</v>
      </c>
      <c r="J1110" s="47">
        <f>VLOOKUP($A1110,'[3]Master From ECAP'!$A:$AJ,10,FALSE)</f>
        <v>75263.559336999999</v>
      </c>
      <c r="K1110" s="47" t="str">
        <f>VLOOKUP($A1110,'[3]Master From ECAP'!$A:$AJ,11,FALSE)</f>
        <v>kWh</v>
      </c>
      <c r="L1110" s="47">
        <f>VLOOKUP($A1110,'[3]Master From ECAP'!$A:$AJ,12,FALSE)</f>
        <v>9885.7600810000004</v>
      </c>
      <c r="M1110" s="47" t="s">
        <v>46</v>
      </c>
      <c r="AF1110" s="48">
        <f>VLOOKUP($A1110,'[3]Calculated Master'!$A:$P,13,FALSE)</f>
        <v>21790.421941754892</v>
      </c>
      <c r="AG1110" s="49">
        <f>IF(F1110&gt;0,VLOOKUP($A1110,'[3]Calculated Master'!$A:$P,14,FALSE),"")</f>
        <v>20.729988547371729</v>
      </c>
      <c r="AH1110" s="49" t="str">
        <f>IF(I1110&gt;0,VLOOKUP($A1110,'[3]Calculated Master'!$A:$P,15,FALSE),"")</f>
        <v/>
      </c>
      <c r="AI1110" s="47" t="str">
        <f>VLOOKUP($A1110,'[3]Master From ECAP'!$A:$AJ,35,FALSE)</f>
        <v>MA</v>
      </c>
      <c r="AJ1110" s="47" t="str">
        <f>VLOOKUP($A1110,'[3]Master From ECAP'!$A:$AJ,36,FALSE)</f>
        <v>Public Libraries</v>
      </c>
    </row>
    <row r="1111" spans="1:36" ht="15">
      <c r="A1111" s="46" t="s">
        <v>1154</v>
      </c>
      <c r="B1111" s="47" t="str">
        <f>VLOOKUP(VLOOKUP(A1111,'[3]Calculated Master'!A:Z,2,FALSE),'[3]Conversion Factors'!A:C,2,FALSE)</f>
        <v>Public libraries</v>
      </c>
      <c r="C1111" s="47" t="str">
        <f>VLOOKUP($A1111,'[3]Master From ECAP'!$A:$AJ,3,FALSE)</f>
        <v>1745 Eglinton Ave W</v>
      </c>
      <c r="D1111" s="47" t="str">
        <f>VLOOKUP($A1111,'[3]Master From ECAP'!$A:$AJ,4,FALSE)</f>
        <v>Toronto</v>
      </c>
      <c r="E1111" s="47" t="str">
        <f>VLOOKUP($A1111,'[3]Master From ECAP'!$A:$AJ,5,FALSE)</f>
        <v>M6E 2H4</v>
      </c>
      <c r="F1111" s="47">
        <f>VLOOKUP($A1111,'[3]Master From ECAP'!$A:$AJ,6,FALSE)</f>
        <v>25475</v>
      </c>
      <c r="G1111" s="47" t="s">
        <v>53</v>
      </c>
      <c r="H1111" s="47">
        <f>VLOOKUP($A1111,'[3]Master From ECAP'!$A:$AJ,8,FALSE)</f>
        <v>70</v>
      </c>
      <c r="I1111" s="47">
        <f>VLOOKUP($A1111,'[3]Master From ECAP'!$A:$AJ,9,FALSE)</f>
        <v>0</v>
      </c>
      <c r="J1111" s="47">
        <f>VLOOKUP($A1111,'[3]Master From ECAP'!$A:$AJ,10,FALSE)</f>
        <v>256028.00345199998</v>
      </c>
      <c r="K1111" s="47" t="str">
        <f>VLOOKUP($A1111,'[3]Master From ECAP'!$A:$AJ,11,FALSE)</f>
        <v>kWh</v>
      </c>
      <c r="L1111" s="47">
        <f>VLOOKUP($A1111,'[3]Master From ECAP'!$A:$AJ,12,FALSE)</f>
        <v>20604.475283</v>
      </c>
      <c r="M1111" s="47" t="s">
        <v>46</v>
      </c>
      <c r="AF1111" s="48">
        <f>VLOOKUP($A1111,'[3]Calculated Master'!$A:$P,13,FALSE)</f>
        <v>49383.235788442267</v>
      </c>
      <c r="AG1111" s="49">
        <f>IF(F1111&gt;0,VLOOKUP($A1111,'[3]Calculated Master'!$A:$P,14,FALSE),"")</f>
        <v>18.588628976927939</v>
      </c>
      <c r="AH1111" s="49" t="str">
        <f>IF(I1111&gt;0,VLOOKUP($A1111,'[3]Calculated Master'!$A:$P,15,FALSE),"")</f>
        <v/>
      </c>
      <c r="AI1111" s="47" t="str">
        <f>VLOOKUP($A1111,'[3]Master From ECAP'!$A:$AJ,35,FALSE)</f>
        <v>MAS</v>
      </c>
      <c r="AJ1111" s="47" t="str">
        <f>VLOOKUP($A1111,'[3]Master From ECAP'!$A:$AJ,36,FALSE)</f>
        <v>Public Libraries</v>
      </c>
    </row>
    <row r="1112" spans="1:36" ht="15">
      <c r="A1112" s="46" t="s">
        <v>1155</v>
      </c>
      <c r="B1112" s="47" t="str">
        <f>VLOOKUP(VLOOKUP(A1112,'[3]Calculated Master'!A:Z,2,FALSE),'[3]Conversion Factors'!A:C,2,FALSE)</f>
        <v>Public libraries</v>
      </c>
      <c r="C1112" s="47" t="str">
        <f>VLOOKUP($A1112,'[3]Master From ECAP'!$A:$AJ,3,FALSE)</f>
        <v>85 Ellesmere Rd</v>
      </c>
      <c r="D1112" s="47" t="str">
        <f>VLOOKUP($A1112,'[3]Master From ECAP'!$A:$AJ,4,FALSE)</f>
        <v>Scarborough</v>
      </c>
      <c r="E1112" s="47" t="str">
        <f>VLOOKUP($A1112,'[3]Master From ECAP'!$A:$AJ,5,FALSE)</f>
        <v>M1R 4B9</v>
      </c>
      <c r="F1112" s="47">
        <f>VLOOKUP($A1112,'[3]Master From ECAP'!$A:$AJ,6,FALSE)</f>
        <v>4424</v>
      </c>
      <c r="G1112" s="47" t="s">
        <v>53</v>
      </c>
      <c r="H1112" s="47">
        <f>VLOOKUP($A1112,'[3]Master From ECAP'!$A:$AJ,8,FALSE)</f>
        <v>70</v>
      </c>
      <c r="I1112" s="47">
        <f>VLOOKUP($A1112,'[3]Master From ECAP'!$A:$AJ,9,FALSE)</f>
        <v>0</v>
      </c>
      <c r="J1112" s="47">
        <f>VLOOKUP($A1112,'[3]Master From ECAP'!$A:$AJ,10,FALSE)</f>
        <v>59759.752608000003</v>
      </c>
      <c r="K1112" s="47" t="str">
        <f>VLOOKUP($A1112,'[3]Master From ECAP'!$A:$AJ,11,FALSE)</f>
        <v>kWh</v>
      </c>
      <c r="L1112" s="47">
        <f>VLOOKUP($A1112,'[3]Master From ECAP'!$A:$AJ,12,FALSE)</f>
        <v>4289.1746880000001</v>
      </c>
      <c r="M1112" s="47" t="s">
        <v>46</v>
      </c>
      <c r="AF1112" s="48">
        <f>VLOOKUP($A1112,'[3]Calculated Master'!$A:$P,13,FALSE)</f>
        <v>10538.492367366722</v>
      </c>
      <c r="AG1112" s="49">
        <f>IF(F1112&gt;0,VLOOKUP($A1112,'[3]Calculated Master'!$A:$P,14,FALSE),"")</f>
        <v>23.743159551821691</v>
      </c>
      <c r="AH1112" s="49" t="str">
        <f>IF(I1112&gt;0,VLOOKUP($A1112,'[3]Calculated Master'!$A:$P,15,FALSE),"")</f>
        <v/>
      </c>
      <c r="AI1112" s="47" t="str">
        <f>VLOOKUP($A1112,'[3]Master From ECAP'!$A:$AJ,35,FALSE)</f>
        <v>MRV</v>
      </c>
      <c r="AJ1112" s="47" t="str">
        <f>VLOOKUP($A1112,'[3]Master From ECAP'!$A:$AJ,36,FALSE)</f>
        <v>Public Libraries</v>
      </c>
    </row>
    <row r="1113" spans="1:36" ht="15">
      <c r="A1113" s="46" t="s">
        <v>1156</v>
      </c>
      <c r="B1113" s="47" t="str">
        <f>VLOOKUP(VLOOKUP(A1113,'[3]Calculated Master'!A:Z,2,FALSE),'[3]Conversion Factors'!A:C,2,FALSE)</f>
        <v>Public libraries</v>
      </c>
      <c r="C1113" s="47" t="str">
        <f>VLOOKUP($A1113,'[3]Master From ECAP'!$A:$AJ,3,FALSE)</f>
        <v>47 Station Rd</v>
      </c>
      <c r="D1113" s="47" t="str">
        <f>VLOOKUP($A1113,'[3]Master From ECAP'!$A:$AJ,4,FALSE)</f>
        <v>Toronto</v>
      </c>
      <c r="E1113" s="47" t="str">
        <f>VLOOKUP($A1113,'[3]Master From ECAP'!$A:$AJ,5,FALSE)</f>
        <v>M6E 2H4</v>
      </c>
      <c r="F1113" s="47">
        <f>VLOOKUP($A1113,'[3]Master From ECAP'!$A:$AJ,6,FALSE)</f>
        <v>17470</v>
      </c>
      <c r="G1113" s="47" t="s">
        <v>53</v>
      </c>
      <c r="H1113" s="47">
        <f>VLOOKUP($A1113,'[3]Master From ECAP'!$A:$AJ,8,FALSE)</f>
        <v>70</v>
      </c>
      <c r="I1113" s="47">
        <f>VLOOKUP($A1113,'[3]Master From ECAP'!$A:$AJ,9,FALSE)</f>
        <v>0</v>
      </c>
      <c r="J1113" s="47">
        <f>VLOOKUP($A1113,'[3]Master From ECAP'!$A:$AJ,10,FALSE)</f>
        <v>102264.57216700001</v>
      </c>
      <c r="K1113" s="47" t="str">
        <f>VLOOKUP($A1113,'[3]Master From ECAP'!$A:$AJ,11,FALSE)</f>
        <v>kWh</v>
      </c>
      <c r="L1113" s="47">
        <f>VLOOKUP($A1113,'[3]Master From ECAP'!$A:$AJ,12,FALSE)</f>
        <v>23868.464667000004</v>
      </c>
      <c r="M1113" s="47" t="s">
        <v>46</v>
      </c>
      <c r="AF1113" s="48">
        <f>VLOOKUP($A1113,'[3]Calculated Master'!$A:$P,13,FALSE)</f>
        <v>49433.266529933237</v>
      </c>
      <c r="AG1113" s="49">
        <f>IF(F1113&gt;0,VLOOKUP($A1113,'[3]Calculated Master'!$A:$P,14,FALSE),"")</f>
        <v>20.276952752032823</v>
      </c>
      <c r="AH1113" s="49" t="str">
        <f>IF(I1113&gt;0,VLOOKUP($A1113,'[3]Calculated Master'!$A:$P,15,FALSE),"")</f>
        <v/>
      </c>
      <c r="AI1113" s="47" t="str">
        <f>VLOOKUP($A1113,'[3]Master From ECAP'!$A:$AJ,35,FALSE)</f>
        <v>MI</v>
      </c>
      <c r="AJ1113" s="47" t="str">
        <f>VLOOKUP($A1113,'[3]Master From ECAP'!$A:$AJ,36,FALSE)</f>
        <v>Public Libraries</v>
      </c>
    </row>
    <row r="1114" spans="1:36" ht="15">
      <c r="A1114" s="46" t="s">
        <v>1157</v>
      </c>
      <c r="B1114" s="47" t="str">
        <f>VLOOKUP(VLOOKUP(A1114,'[3]Calculated Master'!A:Z,2,FALSE),'[3]Conversion Factors'!A:C,2,FALSE)</f>
        <v>Public libraries</v>
      </c>
      <c r="C1114" s="47" t="str">
        <f>VLOOKUP($A1114,'[3]Master From ECAP'!$A:$AJ,3,FALSE)</f>
        <v>4279 Lawrence Ave E</v>
      </c>
      <c r="D1114" s="47" t="str">
        <f>VLOOKUP($A1114,'[3]Master From ECAP'!$A:$AJ,4,FALSE)</f>
        <v>Scarborough</v>
      </c>
      <c r="E1114" s="47" t="str">
        <f>VLOOKUP($A1114,'[3]Master From ECAP'!$A:$AJ,5,FALSE)</f>
        <v>M1E 2S8</v>
      </c>
      <c r="F1114" s="47">
        <f>VLOOKUP($A1114,'[3]Master From ECAP'!$A:$AJ,6,FALSE)</f>
        <v>6997</v>
      </c>
      <c r="G1114" s="47" t="s">
        <v>53</v>
      </c>
      <c r="H1114" s="47">
        <f>VLOOKUP($A1114,'[3]Master From ECAP'!$A:$AJ,8,FALSE)</f>
        <v>70</v>
      </c>
      <c r="I1114" s="47">
        <f>VLOOKUP($A1114,'[3]Master From ECAP'!$A:$AJ,9,FALSE)</f>
        <v>0</v>
      </c>
      <c r="J1114" s="47">
        <f>VLOOKUP($A1114,'[3]Master From ECAP'!$A:$AJ,10,FALSE)</f>
        <v>124857.129396</v>
      </c>
      <c r="K1114" s="47" t="str">
        <f>VLOOKUP($A1114,'[3]Master From ECAP'!$A:$AJ,11,FALSE)</f>
        <v>kWh</v>
      </c>
      <c r="L1114" s="47">
        <f>VLOOKUP($A1114,'[3]Master From ECAP'!$A:$AJ,12,FALSE)</f>
        <v>7594.099545</v>
      </c>
      <c r="M1114" s="47" t="s">
        <v>46</v>
      </c>
      <c r="AF1114" s="48">
        <f>VLOOKUP($A1114,'[3]Calculated Master'!$A:$P,13,FALSE)</f>
        <v>19420.720140481051</v>
      </c>
      <c r="AG1114" s="49">
        <f>IF(F1114&gt;0,VLOOKUP($A1114,'[3]Calculated Master'!$A:$P,14,FALSE),"")</f>
        <v>29.30207870704967</v>
      </c>
      <c r="AH1114" s="49" t="str">
        <f>IF(I1114&gt;0,VLOOKUP($A1114,'[3]Calculated Master'!$A:$P,15,FALSE),"")</f>
        <v/>
      </c>
      <c r="AI1114" s="47" t="str">
        <f>VLOOKUP($A1114,'[3]Master From ECAP'!$A:$AJ,35,FALSE)</f>
        <v>MS</v>
      </c>
      <c r="AJ1114" s="47" t="str">
        <f>VLOOKUP($A1114,'[3]Master From ECAP'!$A:$AJ,36,FALSE)</f>
        <v>Public Libraries</v>
      </c>
    </row>
    <row r="1115" spans="1:36" ht="15">
      <c r="A1115" s="46" t="s">
        <v>1158</v>
      </c>
      <c r="B1115" s="47" t="str">
        <f>VLOOKUP(VLOOKUP(A1115,'[3]Calculated Master'!A:Z,2,FALSE),'[3]Conversion Factors'!A:C,2,FALSE)</f>
        <v>Public libraries</v>
      </c>
      <c r="C1115" s="47" t="str">
        <f>VLOOKUP($A1115,'[3]Master From ECAP'!$A:$AJ,3,FALSE)</f>
        <v>1123 Weston Rd</v>
      </c>
      <c r="D1115" s="47" t="str">
        <f>VLOOKUP($A1115,'[3]Master From ECAP'!$A:$AJ,4,FALSE)</f>
        <v>Toronto</v>
      </c>
      <c r="E1115" s="47" t="str">
        <f>VLOOKUP($A1115,'[3]Master From ECAP'!$A:$AJ,5,FALSE)</f>
        <v>M6N 3S3</v>
      </c>
      <c r="F1115" s="47">
        <f>VLOOKUP($A1115,'[3]Master From ECAP'!$A:$AJ,6,FALSE)</f>
        <v>11345</v>
      </c>
      <c r="G1115" s="47" t="s">
        <v>53</v>
      </c>
      <c r="H1115" s="47">
        <f>VLOOKUP($A1115,'[3]Master From ECAP'!$A:$AJ,8,FALSE)</f>
        <v>70</v>
      </c>
      <c r="I1115" s="47">
        <f>VLOOKUP($A1115,'[3]Master From ECAP'!$A:$AJ,9,FALSE)</f>
        <v>0</v>
      </c>
      <c r="J1115" s="47">
        <f>VLOOKUP($A1115,'[3]Master From ECAP'!$A:$AJ,10,FALSE)</f>
        <v>136646.588406</v>
      </c>
      <c r="K1115" s="47" t="str">
        <f>VLOOKUP($A1115,'[3]Master From ECAP'!$A:$AJ,11,FALSE)</f>
        <v>kWh</v>
      </c>
      <c r="L1115" s="47">
        <f>VLOOKUP($A1115,'[3]Master From ECAP'!$A:$AJ,12,FALSE)</f>
        <v>7406.1151419999997</v>
      </c>
      <c r="M1115" s="47" t="s">
        <v>46</v>
      </c>
      <c r="AF1115" s="48">
        <f>VLOOKUP($A1115,'[3]Calculated Master'!$A:$P,13,FALSE)</f>
        <v>19535.186410345981</v>
      </c>
      <c r="AG1115" s="49">
        <f>IF(F1115&gt;0,VLOOKUP($A1115,'[3]Calculated Master'!$A:$P,14,FALSE),"")</f>
        <v>18.936240535756067</v>
      </c>
      <c r="AH1115" s="49" t="str">
        <f>IF(I1115&gt;0,VLOOKUP($A1115,'[3]Calculated Master'!$A:$P,15,FALSE),"")</f>
        <v/>
      </c>
      <c r="AI1115" s="47" t="str">
        <f>VLOOKUP($A1115,'[3]Master From ECAP'!$A:$AJ,35,FALSE)</f>
        <v>MD</v>
      </c>
      <c r="AJ1115" s="47" t="str">
        <f>VLOOKUP($A1115,'[3]Master From ECAP'!$A:$AJ,36,FALSE)</f>
        <v>Public Libraries</v>
      </c>
    </row>
    <row r="1116" spans="1:36" ht="15">
      <c r="A1116" s="46" t="s">
        <v>1159</v>
      </c>
      <c r="B1116" s="47" t="str">
        <f>VLOOKUP(VLOOKUP(A1116,'[3]Calculated Master'!A:Z,2,FALSE),'[3]Conversion Factors'!A:C,2,FALSE)</f>
        <v>Public libraries</v>
      </c>
      <c r="C1116" s="47" t="str">
        <f>VLOOKUP($A1116,'[3]Master From ECAP'!$A:$AJ,3,FALSE)</f>
        <v>599 Mt. Pleasant Rd.</v>
      </c>
      <c r="D1116" s="47" t="str">
        <f>VLOOKUP($A1116,'[3]Master From ECAP'!$A:$AJ,4,FALSE)</f>
        <v>Toronto</v>
      </c>
      <c r="E1116" s="47" t="str">
        <f>VLOOKUP($A1116,'[3]Master From ECAP'!$A:$AJ,5,FALSE)</f>
        <v>M4S 2M5</v>
      </c>
      <c r="F1116" s="47">
        <f>VLOOKUP($A1116,'[3]Master From ECAP'!$A:$AJ,6,FALSE)</f>
        <v>5834</v>
      </c>
      <c r="G1116" s="47" t="s">
        <v>53</v>
      </c>
      <c r="H1116" s="47">
        <f>VLOOKUP($A1116,'[3]Master From ECAP'!$A:$AJ,8,FALSE)</f>
        <v>70</v>
      </c>
      <c r="I1116" s="47">
        <f>VLOOKUP($A1116,'[3]Master From ECAP'!$A:$AJ,9,FALSE)</f>
        <v>0</v>
      </c>
      <c r="J1116" s="47">
        <f>VLOOKUP($A1116,'[3]Master From ECAP'!$A:$AJ,10,FALSE)</f>
        <v>70572.886136999994</v>
      </c>
      <c r="K1116" s="47" t="str">
        <f>VLOOKUP($A1116,'[3]Master From ECAP'!$A:$AJ,11,FALSE)</f>
        <v>kWh</v>
      </c>
      <c r="L1116" s="47">
        <f>VLOOKUP($A1116,'[3]Master From ECAP'!$A:$AJ,12,FALSE)</f>
        <v>7519.9328130000004</v>
      </c>
      <c r="M1116" s="47" t="s">
        <v>46</v>
      </c>
      <c r="AF1116" s="48">
        <f>VLOOKUP($A1116,'[3]Calculated Master'!$A:$P,13,FALSE)</f>
        <v>17108.456611007972</v>
      </c>
      <c r="AG1116" s="49">
        <f>IF(F1116&gt;0,VLOOKUP($A1116,'[3]Calculated Master'!$A:$P,14,FALSE),"")</f>
        <v>25.704356491462224</v>
      </c>
      <c r="AH1116" s="49" t="str">
        <f>IF(I1116&gt;0,VLOOKUP($A1116,'[3]Calculated Master'!$A:$P,15,FALSE),"")</f>
        <v/>
      </c>
      <c r="AI1116" s="47" t="str">
        <f>VLOOKUP($A1116,'[3]Master From ECAP'!$A:$AJ,35,FALSE)</f>
        <v>MP</v>
      </c>
      <c r="AJ1116" s="47" t="str">
        <f>VLOOKUP($A1116,'[3]Master From ECAP'!$A:$AJ,36,FALSE)</f>
        <v>Public Libraries</v>
      </c>
    </row>
    <row r="1117" spans="1:36" ht="15">
      <c r="A1117" s="46" t="s">
        <v>1160</v>
      </c>
      <c r="B1117" s="47" t="str">
        <f>VLOOKUP(VLOOKUP(A1117,'[3]Calculated Master'!A:Z,2,FALSE),'[3]Conversion Factors'!A:C,2,FALSE)</f>
        <v>Public libraries</v>
      </c>
      <c r="C1117" s="47" t="str">
        <f>VLOOKUP($A1117,'[3]Master From ECAP'!$A:$AJ,3,FALSE)</f>
        <v>110 Eleventh St</v>
      </c>
      <c r="D1117" s="47" t="str">
        <f>VLOOKUP($A1117,'[3]Master From ECAP'!$A:$AJ,4,FALSE)</f>
        <v>Etobicoke</v>
      </c>
      <c r="E1117" s="47" t="str">
        <f>VLOOKUP($A1117,'[3]Master From ECAP'!$A:$AJ,5,FALSE)</f>
        <v>M8V 3G5</v>
      </c>
      <c r="F1117" s="47">
        <f>VLOOKUP($A1117,'[3]Master From ECAP'!$A:$AJ,6,FALSE)</f>
        <v>9924</v>
      </c>
      <c r="G1117" s="47" t="s">
        <v>53</v>
      </c>
      <c r="H1117" s="47">
        <f>VLOOKUP($A1117,'[3]Master From ECAP'!$A:$AJ,8,FALSE)</f>
        <v>70</v>
      </c>
      <c r="I1117" s="47">
        <f>VLOOKUP($A1117,'[3]Master From ECAP'!$A:$AJ,9,FALSE)</f>
        <v>0</v>
      </c>
      <c r="J1117" s="47">
        <f>VLOOKUP($A1117,'[3]Master From ECAP'!$A:$AJ,10,FALSE)</f>
        <v>121497.58687499999</v>
      </c>
      <c r="K1117" s="47" t="str">
        <f>VLOOKUP($A1117,'[3]Master From ECAP'!$A:$AJ,11,FALSE)</f>
        <v>kWh</v>
      </c>
      <c r="L1117" s="47">
        <f>VLOOKUP($A1117,'[3]Master From ECAP'!$A:$AJ,12,FALSE)</f>
        <v>9463.2580030000008</v>
      </c>
      <c r="M1117" s="47" t="s">
        <v>46</v>
      </c>
      <c r="AF1117" s="48">
        <f>VLOOKUP($A1117,'[3]Calculated Master'!$A:$P,13,FALSE)</f>
        <v>22837.16007071907</v>
      </c>
      <c r="AG1117" s="49">
        <f>IF(F1117&gt;0,VLOOKUP($A1117,'[3]Calculated Master'!$A:$P,14,FALSE),"")</f>
        <v>22.309484379447547</v>
      </c>
      <c r="AH1117" s="49" t="str">
        <f>IF(I1117&gt;0,VLOOKUP($A1117,'[3]Calculated Master'!$A:$P,15,FALSE),"")</f>
        <v/>
      </c>
      <c r="AI1117" s="47" t="str">
        <f>VLOOKUP($A1117,'[3]Master From ECAP'!$A:$AJ,35,FALSE)</f>
        <v>NT</v>
      </c>
      <c r="AJ1117" s="47" t="str">
        <f>VLOOKUP($A1117,'[3]Master From ECAP'!$A:$AJ,36,FALSE)</f>
        <v>Public Libraries</v>
      </c>
    </row>
    <row r="1118" spans="1:36" ht="15">
      <c r="A1118" s="46" t="s">
        <v>1161</v>
      </c>
      <c r="B1118" s="47" t="str">
        <f>VLOOKUP(VLOOKUP(A1118,'[3]Calculated Master'!A:Z,2,FALSE),'[3]Conversion Factors'!A:C,2,FALSE)</f>
        <v>Public libraries</v>
      </c>
      <c r="C1118" s="47" t="str">
        <f>VLOOKUP($A1118,'[3]Master From ECAP'!$A:$AJ,3,FALSE)</f>
        <v>120 Martin Ross Ave</v>
      </c>
      <c r="D1118" s="47" t="str">
        <f>VLOOKUP($A1118,'[3]Master From ECAP'!$A:$AJ,4,FALSE)</f>
        <v>North York</v>
      </c>
      <c r="E1118" s="47" t="str">
        <f>VLOOKUP($A1118,'[3]Master From ECAP'!$A:$AJ,5,FALSE)</f>
        <v>M3J 2M1</v>
      </c>
      <c r="F1118" s="47">
        <f>VLOOKUP($A1118,'[3]Master From ECAP'!$A:$AJ,6,FALSE)</f>
        <v>27997</v>
      </c>
      <c r="G1118" s="47" t="s">
        <v>53</v>
      </c>
      <c r="H1118" s="47">
        <f>VLOOKUP($A1118,'[3]Master From ECAP'!$A:$AJ,8,FALSE)</f>
        <v>70</v>
      </c>
      <c r="I1118" s="47">
        <f>VLOOKUP($A1118,'[3]Master From ECAP'!$A:$AJ,9,FALSE)</f>
        <v>0</v>
      </c>
      <c r="J1118" s="47">
        <f>VLOOKUP($A1118,'[3]Master From ECAP'!$A:$AJ,10,FALSE)</f>
        <v>1531666.7265920001</v>
      </c>
      <c r="K1118" s="47" t="str">
        <f>VLOOKUP($A1118,'[3]Master From ECAP'!$A:$AJ,11,FALSE)</f>
        <v>kWh</v>
      </c>
      <c r="L1118" s="47">
        <f>VLOOKUP($A1118,'[3]Master From ECAP'!$A:$AJ,12,FALSE)</f>
        <v>27198.300726000001</v>
      </c>
      <c r="M1118" s="47" t="s">
        <v>46</v>
      </c>
      <c r="AF1118" s="48">
        <f>VLOOKUP($A1118,'[3]Calculated Master'!$A:$P,13,FALSE)</f>
        <v>112935.00896985494</v>
      </c>
      <c r="AG1118" s="49">
        <f>IF(F1118&gt;0,VLOOKUP($A1118,'[3]Calculated Master'!$A:$P,14,FALSE),"")</f>
        <v>64.964057397427226</v>
      </c>
      <c r="AH1118" s="49" t="str">
        <f>IF(I1118&gt;0,VLOOKUP($A1118,'[3]Calculated Master'!$A:$P,15,FALSE),"")</f>
        <v/>
      </c>
      <c r="AI1118" s="47" t="str">
        <f>VLOOKUP($A1118,'[3]Master From ECAP'!$A:$AJ,35,FALSE)</f>
        <v>MRSB</v>
      </c>
      <c r="AJ1118" s="47" t="str">
        <f>VLOOKUP($A1118,'[3]Master From ECAP'!$A:$AJ,36,FALSE)</f>
        <v>Public Libraries</v>
      </c>
    </row>
    <row r="1119" spans="1:36" ht="15">
      <c r="A1119" s="46" t="s">
        <v>1162</v>
      </c>
      <c r="B1119" s="47" t="str">
        <f>VLOOKUP(VLOOKUP(A1119,'[3]Calculated Master'!A:Z,2,FALSE),'[3]Conversion Factors'!A:C,2,FALSE)</f>
        <v>Public libraries</v>
      </c>
      <c r="C1119" s="47" t="str">
        <f>VLOOKUP($A1119,'[3]Master From ECAP'!$A:$AJ,3,FALSE)</f>
        <v>5120 Yonge St</v>
      </c>
      <c r="D1119" s="47" t="str">
        <f>VLOOKUP($A1119,'[3]Master From ECAP'!$A:$AJ,4,FALSE)</f>
        <v>North York</v>
      </c>
      <c r="E1119" s="47" t="str">
        <f>VLOOKUP($A1119,'[3]Master From ECAP'!$A:$AJ,5,FALSE)</f>
        <v>M2N 6L4</v>
      </c>
      <c r="F1119" s="47">
        <f>VLOOKUP($A1119,'[3]Master From ECAP'!$A:$AJ,6,FALSE)</f>
        <v>168014</v>
      </c>
      <c r="G1119" s="47" t="s">
        <v>53</v>
      </c>
      <c r="H1119" s="47">
        <f>VLOOKUP($A1119,'[3]Master From ECAP'!$A:$AJ,8,FALSE)</f>
        <v>70</v>
      </c>
      <c r="I1119" s="47">
        <f>VLOOKUP($A1119,'[3]Master From ECAP'!$A:$AJ,9,FALSE)</f>
        <v>0</v>
      </c>
      <c r="J1119" s="47">
        <f>VLOOKUP($A1119,'[3]Master From ECAP'!$A:$AJ,10,FALSE)</f>
        <v>1881333.8138710002</v>
      </c>
      <c r="K1119" s="47" t="str">
        <f>VLOOKUP($A1119,'[3]Master From ECAP'!$A:$AJ,11,FALSE)</f>
        <v>kWh</v>
      </c>
      <c r="L1119" s="47">
        <f>VLOOKUP($A1119,'[3]Master From ECAP'!$A:$AJ,12,FALSE)</f>
        <v>130595.380985</v>
      </c>
      <c r="M1119" s="47" t="s">
        <v>46</v>
      </c>
      <c r="AF1119" s="48">
        <f>VLOOKUP($A1119,'[3]Calculated Master'!$A:$P,13,FALSE)</f>
        <v>323344.09185823466</v>
      </c>
      <c r="AG1119" s="49">
        <f>IF(F1119&gt;0,VLOOKUP($A1119,'[3]Calculated Master'!$A:$P,14,FALSE),"")</f>
        <v>19.403169842935817</v>
      </c>
      <c r="AH1119" s="49" t="str">
        <f>IF(I1119&gt;0,VLOOKUP($A1119,'[3]Calculated Master'!$A:$P,15,FALSE),"")</f>
        <v/>
      </c>
      <c r="AI1119" s="47" t="str">
        <f>VLOOKUP($A1119,'[3]Master From ECAP'!$A:$AJ,35,FALSE)</f>
        <v>CL</v>
      </c>
      <c r="AJ1119" s="47" t="str">
        <f>VLOOKUP($A1119,'[3]Master From ECAP'!$A:$AJ,36,FALSE)</f>
        <v>Public Libraries</v>
      </c>
    </row>
    <row r="1120" spans="1:36" ht="15">
      <c r="A1120" s="46" t="s">
        <v>1163</v>
      </c>
      <c r="B1120" s="47" t="str">
        <f>VLOOKUP(VLOOKUP(A1120,'[3]Calculated Master'!A:Z,2,FALSE),'[3]Conversion Factors'!A:C,2,FALSE)</f>
        <v>Public libraries</v>
      </c>
      <c r="C1120" s="47" t="str">
        <f>VLOOKUP($A1120,'[3]Master From ECAP'!$A:$AJ,3,FALSE)</f>
        <v>40 Orchard View Blvd.</v>
      </c>
      <c r="D1120" s="47" t="str">
        <f>VLOOKUP($A1120,'[3]Master From ECAP'!$A:$AJ,4,FALSE)</f>
        <v>Toronto</v>
      </c>
      <c r="E1120" s="47" t="str">
        <f>VLOOKUP($A1120,'[3]Master From ECAP'!$A:$AJ,5,FALSE)</f>
        <v>M4R 1B9</v>
      </c>
      <c r="F1120" s="47">
        <f>VLOOKUP($A1120,'[3]Master From ECAP'!$A:$AJ,6,FALSE)</f>
        <v>114179</v>
      </c>
      <c r="G1120" s="47" t="s">
        <v>53</v>
      </c>
      <c r="H1120" s="47">
        <f>VLOOKUP($A1120,'[3]Master From ECAP'!$A:$AJ,8,FALSE)</f>
        <v>70</v>
      </c>
      <c r="I1120" s="47">
        <f>VLOOKUP($A1120,'[3]Master From ECAP'!$A:$AJ,9,FALSE)</f>
        <v>0</v>
      </c>
      <c r="J1120" s="47">
        <f>VLOOKUP($A1120,'[3]Master From ECAP'!$A:$AJ,10,FALSE)</f>
        <v>2686147.1333550001</v>
      </c>
      <c r="K1120" s="47" t="str">
        <f>VLOOKUP($A1120,'[3]Master From ECAP'!$A:$AJ,11,FALSE)</f>
        <v>kWh</v>
      </c>
      <c r="L1120" s="47">
        <f>VLOOKUP($A1120,'[3]Master From ECAP'!$A:$AJ,12,FALSE)</f>
        <v>131065.557138</v>
      </c>
      <c r="M1120" s="47" t="s">
        <v>46</v>
      </c>
      <c r="AF1120" s="48">
        <f>VLOOKUP($A1120,'[3]Calculated Master'!$A:$P,13,FALSE)</f>
        <v>356429.81357368722</v>
      </c>
      <c r="AG1120" s="49">
        <f>IF(F1120&gt;0,VLOOKUP($A1120,'[3]Calculated Master'!$A:$P,14,FALSE),"")</f>
        <v>35.643895830408596</v>
      </c>
      <c r="AH1120" s="49" t="str">
        <f>IF(I1120&gt;0,VLOOKUP($A1120,'[3]Calculated Master'!$A:$P,15,FALSE),"")</f>
        <v/>
      </c>
      <c r="AI1120" s="47" t="str">
        <f>VLOOKUP($A1120,'[3]Master From ECAP'!$A:$AJ,35,FALSE)</f>
        <v>ND</v>
      </c>
      <c r="AJ1120" s="47" t="str">
        <f>VLOOKUP($A1120,'[3]Master From ECAP'!$A:$AJ,36,FALSE)</f>
        <v>Public Libraries</v>
      </c>
    </row>
    <row r="1121" spans="1:36" ht="15">
      <c r="A1121" s="46" t="s">
        <v>1164</v>
      </c>
      <c r="B1121" s="47" t="str">
        <f>VLOOKUP(VLOOKUP(A1121,'[3]Calculated Master'!A:Z,2,FALSE),'[3]Conversion Factors'!A:C,2,FALSE)</f>
        <v>Public libraries</v>
      </c>
      <c r="C1121" s="47" t="str">
        <f>VLOOKUP($A1121,'[3]Master From ECAP'!$A:$AJ,3,FALSE)</f>
        <v>123B Rexdale Blvd</v>
      </c>
      <c r="D1121" s="47" t="str">
        <f>VLOOKUP($A1121,'[3]Master From ECAP'!$A:$AJ,4,FALSE)</f>
        <v>Etobicoke</v>
      </c>
      <c r="E1121" s="47" t="str">
        <f>VLOOKUP($A1121,'[3]Master From ECAP'!$A:$AJ,5,FALSE)</f>
        <v>M9W 1P1</v>
      </c>
      <c r="F1121" s="47">
        <f>VLOOKUP($A1121,'[3]Master From ECAP'!$A:$AJ,6,FALSE)</f>
        <v>3035</v>
      </c>
      <c r="G1121" s="47" t="s">
        <v>53</v>
      </c>
      <c r="H1121" s="47">
        <f>VLOOKUP($A1121,'[3]Master From ECAP'!$A:$AJ,8,FALSE)</f>
        <v>70</v>
      </c>
      <c r="I1121" s="47">
        <f>VLOOKUP($A1121,'[3]Master From ECAP'!$A:$AJ,9,FALSE)</f>
        <v>0</v>
      </c>
      <c r="J1121" s="47">
        <f>VLOOKUP($A1121,'[3]Master From ECAP'!$A:$AJ,10,FALSE)</f>
        <v>55983.218848000004</v>
      </c>
      <c r="K1121" s="47" t="str">
        <f>VLOOKUP($A1121,'[3]Master From ECAP'!$A:$AJ,11,FALSE)</f>
        <v>kWh</v>
      </c>
      <c r="L1121" s="47">
        <f>VLOOKUP($A1121,'[3]Master From ECAP'!$A:$AJ,12,FALSE)</f>
        <v>2206.208556</v>
      </c>
      <c r="M1121" s="47" t="s">
        <v>46</v>
      </c>
      <c r="AF1121" s="48">
        <f>VLOOKUP($A1121,'[3]Calculated Master'!$A:$P,13,FALSE)</f>
        <v>6430.4410856676404</v>
      </c>
      <c r="AG1121" s="49">
        <f>IF(F1121&gt;0,VLOOKUP($A1121,'[3]Calculated Master'!$A:$P,14,FALSE),"")</f>
        <v>26.119881331877814</v>
      </c>
      <c r="AH1121" s="49" t="str">
        <f>IF(I1121&gt;0,VLOOKUP($A1121,'[3]Calculated Master'!$A:$P,15,FALSE),"")</f>
        <v/>
      </c>
      <c r="AI1121" s="47" t="str">
        <f>VLOOKUP($A1121,'[3]Master From ECAP'!$A:$AJ,35,FALSE)</f>
        <v>NE</v>
      </c>
      <c r="AJ1121" s="47" t="str">
        <f>VLOOKUP($A1121,'[3]Master From ECAP'!$A:$AJ,36,FALSE)</f>
        <v>Public Libraries</v>
      </c>
    </row>
    <row r="1122" spans="1:36" ht="15">
      <c r="A1122" s="46" t="s">
        <v>1165</v>
      </c>
      <c r="B1122" s="47" t="str">
        <f>VLOOKUP(VLOOKUP(A1122,'[3]Calculated Master'!A:Z,2,FALSE),'[3]Conversion Factors'!A:C,2,FALSE)</f>
        <v>Public libraries</v>
      </c>
      <c r="C1122" s="47" t="str">
        <f>VLOOKUP($A1122,'[3]Master From ECAP'!$A:$AJ,3,FALSE)</f>
        <v>341 Oakwood Ave.</v>
      </c>
      <c r="D1122" s="47" t="str">
        <f>VLOOKUP($A1122,'[3]Master From ECAP'!$A:$AJ,4,FALSE)</f>
        <v>Toronto</v>
      </c>
      <c r="E1122" s="47" t="str">
        <f>VLOOKUP($A1122,'[3]Master From ECAP'!$A:$AJ,5,FALSE)</f>
        <v>M6E 2W1</v>
      </c>
      <c r="F1122" s="47">
        <f>VLOOKUP($A1122,'[3]Master From ECAP'!$A:$AJ,6,FALSE)</f>
        <v>17287</v>
      </c>
      <c r="G1122" s="47" t="s">
        <v>53</v>
      </c>
      <c r="H1122" s="47">
        <f>VLOOKUP($A1122,'[3]Master From ECAP'!$A:$AJ,8,FALSE)</f>
        <v>70</v>
      </c>
      <c r="I1122" s="47">
        <f>VLOOKUP($A1122,'[3]Master From ECAP'!$A:$AJ,9,FALSE)</f>
        <v>0</v>
      </c>
      <c r="J1122" s="47">
        <f>VLOOKUP($A1122,'[3]Master From ECAP'!$A:$AJ,10,FALSE)</f>
        <v>153880.2304</v>
      </c>
      <c r="K1122" s="47" t="str">
        <f>VLOOKUP($A1122,'[3]Master From ECAP'!$A:$AJ,11,FALSE)</f>
        <v>kWh</v>
      </c>
      <c r="L1122" s="47">
        <f>VLOOKUP($A1122,'[3]Master From ECAP'!$A:$AJ,12,FALSE)</f>
        <v>11805.533333000001</v>
      </c>
      <c r="M1122" s="47" t="s">
        <v>46</v>
      </c>
      <c r="AF1122" s="48">
        <f>VLOOKUP($A1122,'[3]Calculated Master'!$A:$P,13,FALSE)</f>
        <v>28582.062833366774</v>
      </c>
      <c r="AG1122" s="49">
        <f>IF(F1122&gt;0,VLOOKUP($A1122,'[3]Calculated Master'!$A:$P,14,FALSE),"")</f>
        <v>16.110887476576529</v>
      </c>
      <c r="AH1122" s="49" t="str">
        <f>IF(I1122&gt;0,VLOOKUP($A1122,'[3]Calculated Master'!$A:$P,15,FALSE),"")</f>
        <v/>
      </c>
      <c r="AI1122" s="47" t="str">
        <f>VLOOKUP($A1122,'[3]Master From ECAP'!$A:$AJ,35,FALSE)</f>
        <v>OV</v>
      </c>
      <c r="AJ1122" s="47" t="str">
        <f>VLOOKUP($A1122,'[3]Master From ECAP'!$A:$AJ,36,FALSE)</f>
        <v>Public Libraries</v>
      </c>
    </row>
    <row r="1123" spans="1:36" ht="15">
      <c r="A1123" s="46" t="s">
        <v>1166</v>
      </c>
      <c r="B1123" s="47" t="str">
        <f>VLOOKUP(VLOOKUP(A1123,'[3]Calculated Master'!A:Z,2,FALSE),'[3]Conversion Factors'!A:C,2,FALSE)</f>
        <v>Public libraries</v>
      </c>
      <c r="C1123" s="47" t="str">
        <f>VLOOKUP($A1123,'[3]Master From ECAP'!$A:$AJ,3,FALSE)</f>
        <v>560 Palmerston Ave.</v>
      </c>
      <c r="D1123" s="47" t="str">
        <f>VLOOKUP($A1123,'[3]Master From ECAP'!$A:$AJ,4,FALSE)</f>
        <v>Toronto</v>
      </c>
      <c r="E1123" s="47" t="str">
        <f>VLOOKUP($A1123,'[3]Master From ECAP'!$A:$AJ,5,FALSE)</f>
        <v>M6G 2P7</v>
      </c>
      <c r="F1123" s="47">
        <f>VLOOKUP($A1123,'[3]Master From ECAP'!$A:$AJ,6,FALSE)</f>
        <v>8493</v>
      </c>
      <c r="G1123" s="47" t="s">
        <v>53</v>
      </c>
      <c r="H1123" s="47">
        <f>VLOOKUP($A1123,'[3]Master From ECAP'!$A:$AJ,8,FALSE)</f>
        <v>70</v>
      </c>
      <c r="I1123" s="47">
        <f>VLOOKUP($A1123,'[3]Master From ECAP'!$A:$AJ,9,FALSE)</f>
        <v>0</v>
      </c>
      <c r="J1123" s="47">
        <f>VLOOKUP($A1123,'[3]Master From ECAP'!$A:$AJ,10,FALSE)</f>
        <v>175675.458957</v>
      </c>
      <c r="K1123" s="47" t="str">
        <f>VLOOKUP($A1123,'[3]Master From ECAP'!$A:$AJ,11,FALSE)</f>
        <v>kWh</v>
      </c>
      <c r="L1123" s="47">
        <f>VLOOKUP($A1123,'[3]Master From ECAP'!$A:$AJ,12,FALSE)</f>
        <v>0</v>
      </c>
      <c r="M1123" s="47" t="s">
        <v>46</v>
      </c>
      <c r="AF1123" s="48">
        <f>VLOOKUP($A1123,'[3]Calculated Master'!$A:$P,13,FALSE)</f>
        <v>7027.01835828</v>
      </c>
      <c r="AG1123" s="49">
        <f>IF(F1123&gt;0,VLOOKUP($A1123,'[3]Calculated Master'!$A:$P,14,FALSE),"")</f>
        <v>20.68482172825609</v>
      </c>
      <c r="AH1123" s="49" t="str">
        <f>IF(I1123&gt;0,VLOOKUP($A1123,'[3]Calculated Master'!$A:$P,15,FALSE),"")</f>
        <v/>
      </c>
      <c r="AI1123" s="47" t="str">
        <f>VLOOKUP($A1123,'[3]Master From ECAP'!$A:$AJ,35,FALSE)</f>
        <v>PM</v>
      </c>
      <c r="AJ1123" s="47" t="str">
        <f>VLOOKUP($A1123,'[3]Master From ECAP'!$A:$AJ,36,FALSE)</f>
        <v>Public Libraries</v>
      </c>
    </row>
    <row r="1124" spans="1:36" ht="15">
      <c r="A1124" s="46" t="s">
        <v>1167</v>
      </c>
      <c r="B1124" s="47" t="str">
        <f>VLOOKUP(VLOOKUP(A1124,'[3]Calculated Master'!A:Z,2,FALSE),'[3]Conversion Factors'!A:C,2,FALSE)</f>
        <v>Public libraries</v>
      </c>
      <c r="C1124" s="47" t="str">
        <f>VLOOKUP($A1124,'[3]Master From ECAP'!$A:$AJ,3,FALSE)</f>
        <v>701 Pape Ave.</v>
      </c>
      <c r="D1124" s="47" t="str">
        <f>VLOOKUP($A1124,'[3]Master From ECAP'!$A:$AJ,4,FALSE)</f>
        <v>Toronto</v>
      </c>
      <c r="E1124" s="47" t="str">
        <f>VLOOKUP($A1124,'[3]Master From ECAP'!$A:$AJ,5,FALSE)</f>
        <v>M4K 3S6</v>
      </c>
      <c r="F1124" s="47">
        <f>VLOOKUP($A1124,'[3]Master From ECAP'!$A:$AJ,6,FALSE)</f>
        <v>8181</v>
      </c>
      <c r="G1124" s="47" t="s">
        <v>53</v>
      </c>
      <c r="H1124" s="47">
        <f>VLOOKUP($A1124,'[3]Master From ECAP'!$A:$AJ,8,FALSE)</f>
        <v>70</v>
      </c>
      <c r="I1124" s="47">
        <f>VLOOKUP($A1124,'[3]Master From ECAP'!$A:$AJ,9,FALSE)</f>
        <v>0</v>
      </c>
      <c r="J1124" s="47">
        <f>VLOOKUP($A1124,'[3]Master From ECAP'!$A:$AJ,10,FALSE)</f>
        <v>146080.985693</v>
      </c>
      <c r="K1124" s="47" t="str">
        <f>VLOOKUP($A1124,'[3]Master From ECAP'!$A:$AJ,11,FALSE)</f>
        <v>kWh</v>
      </c>
      <c r="L1124" s="47">
        <f>VLOOKUP($A1124,'[3]Master From ECAP'!$A:$AJ,12,FALSE)</f>
        <v>11026.868333</v>
      </c>
      <c r="M1124" s="47" t="s">
        <v>46</v>
      </c>
      <c r="AF1124" s="48">
        <f>VLOOKUP($A1124,'[3]Calculated Master'!$A:$P,13,FALSE)</f>
        <v>26790.870931236772</v>
      </c>
      <c r="AG1124" s="49">
        <f>IF(F1124&gt;0,VLOOKUP($A1124,'[3]Calculated Master'!$A:$P,14,FALSE),"")</f>
        <v>32.085254178339952</v>
      </c>
      <c r="AH1124" s="49" t="str">
        <f>IF(I1124&gt;0,VLOOKUP($A1124,'[3]Calculated Master'!$A:$P,15,FALSE),"")</f>
        <v/>
      </c>
      <c r="AI1124" s="47" t="str">
        <f>VLOOKUP($A1124,'[3]Master From ECAP'!$A:$AJ,35,FALSE)</f>
        <v>PA</v>
      </c>
      <c r="AJ1124" s="47" t="str">
        <f>VLOOKUP($A1124,'[3]Master From ECAP'!$A:$AJ,36,FALSE)</f>
        <v>Public Libraries</v>
      </c>
    </row>
    <row r="1125" spans="1:36" ht="15">
      <c r="A1125" s="46" t="s">
        <v>1168</v>
      </c>
      <c r="B1125" s="47" t="str">
        <f>VLOOKUP(VLOOKUP(A1125,'[3]Calculated Master'!A:Z,2,FALSE),'[3]Conversion Factors'!A:C,2,FALSE)</f>
        <v>Public libraries</v>
      </c>
      <c r="C1125" s="47" t="str">
        <f>VLOOKUP($A1125,'[3]Master From ECAP'!$A:$AJ,3,FALSE)</f>
        <v>1305 Queen St. W.</v>
      </c>
      <c r="D1125" s="47" t="str">
        <f>VLOOKUP($A1125,'[3]Master From ECAP'!$A:$AJ,4,FALSE)</f>
        <v>Toronto</v>
      </c>
      <c r="E1125" s="47" t="str">
        <f>VLOOKUP($A1125,'[3]Master From ECAP'!$A:$AJ,5,FALSE)</f>
        <v>M6K 1L4</v>
      </c>
      <c r="F1125" s="47">
        <f>VLOOKUP($A1125,'[3]Master From ECAP'!$A:$AJ,6,FALSE)</f>
        <v>24079</v>
      </c>
      <c r="G1125" s="47" t="s">
        <v>53</v>
      </c>
      <c r="H1125" s="47">
        <f>VLOOKUP($A1125,'[3]Master From ECAP'!$A:$AJ,8,FALSE)</f>
        <v>70</v>
      </c>
      <c r="I1125" s="47">
        <f>VLOOKUP($A1125,'[3]Master From ECAP'!$A:$AJ,9,FALSE)</f>
        <v>0</v>
      </c>
      <c r="J1125" s="47">
        <f>VLOOKUP($A1125,'[3]Master From ECAP'!$A:$AJ,10,FALSE)</f>
        <v>280499.53595499997</v>
      </c>
      <c r="K1125" s="47" t="str">
        <f>VLOOKUP($A1125,'[3]Master From ECAP'!$A:$AJ,11,FALSE)</f>
        <v>kWh</v>
      </c>
      <c r="L1125" s="47">
        <f>VLOOKUP($A1125,'[3]Master From ECAP'!$A:$AJ,12,FALSE)</f>
        <v>15237.667232</v>
      </c>
      <c r="M1125" s="47" t="s">
        <v>46</v>
      </c>
      <c r="AF1125" s="48">
        <f>VLOOKUP($A1125,'[3]Calculated Master'!$A:$P,13,FALSE)</f>
        <v>40166.825502158077</v>
      </c>
      <c r="AG1125" s="49">
        <f>IF(F1125&gt;0,VLOOKUP($A1125,'[3]Calculated Master'!$A:$P,14,FALSE),"")</f>
        <v>18.329702959835707</v>
      </c>
      <c r="AH1125" s="49" t="str">
        <f>IF(I1125&gt;0,VLOOKUP($A1125,'[3]Calculated Master'!$A:$P,15,FALSE),"")</f>
        <v/>
      </c>
      <c r="AI1125" s="47" t="str">
        <f>VLOOKUP($A1125,'[3]Master From ECAP'!$A:$AJ,35,FALSE)</f>
        <v>PK</v>
      </c>
      <c r="AJ1125" s="47" t="str">
        <f>VLOOKUP($A1125,'[3]Master From ECAP'!$A:$AJ,36,FALSE)</f>
        <v>Public Libraries</v>
      </c>
    </row>
    <row r="1126" spans="1:36" ht="15">
      <c r="A1126" s="46" t="s">
        <v>1169</v>
      </c>
      <c r="B1126" s="47" t="str">
        <f>VLOOKUP(VLOOKUP(A1126,'[3]Calculated Master'!A:Z,2,FALSE),'[3]Conversion Factors'!A:C,2,FALSE)</f>
        <v>Public libraries</v>
      </c>
      <c r="C1126" s="47" t="str">
        <f>VLOOKUP($A1126,'[3]Master From ECAP'!$A:$AJ,3,FALSE)</f>
        <v>269 Gerrard St. E.</v>
      </c>
      <c r="D1126" s="47" t="str">
        <f>VLOOKUP($A1126,'[3]Master From ECAP'!$A:$AJ,4,FALSE)</f>
        <v>Toronto</v>
      </c>
      <c r="E1126" s="47" t="str">
        <f>VLOOKUP($A1126,'[3]Master From ECAP'!$A:$AJ,5,FALSE)</f>
        <v>M5A 2G1</v>
      </c>
      <c r="F1126" s="47">
        <f>VLOOKUP($A1126,'[3]Master From ECAP'!$A:$AJ,6,FALSE)</f>
        <v>14639</v>
      </c>
      <c r="G1126" s="47" t="s">
        <v>53</v>
      </c>
      <c r="H1126" s="47">
        <f>VLOOKUP($A1126,'[3]Master From ECAP'!$A:$AJ,8,FALSE)</f>
        <v>70</v>
      </c>
      <c r="I1126" s="47">
        <f>VLOOKUP($A1126,'[3]Master From ECAP'!$A:$AJ,9,FALSE)</f>
        <v>0</v>
      </c>
      <c r="J1126" s="47">
        <f>VLOOKUP($A1126,'[3]Master From ECAP'!$A:$AJ,10,FALSE)</f>
        <v>198495.14662500002</v>
      </c>
      <c r="K1126" s="47" t="str">
        <f>VLOOKUP($A1126,'[3]Master From ECAP'!$A:$AJ,11,FALSE)</f>
        <v>kWh</v>
      </c>
      <c r="L1126" s="47">
        <f>VLOOKUP($A1126,'[3]Master From ECAP'!$A:$AJ,12,FALSE)</f>
        <v>15613.851293</v>
      </c>
      <c r="M1126" s="47" t="s">
        <v>46</v>
      </c>
      <c r="AF1126" s="48">
        <f>VLOOKUP($A1126,'[3]Calculated Master'!$A:$P,13,FALSE)</f>
        <v>37601.283027799174</v>
      </c>
      <c r="AG1126" s="49">
        <f>IF(F1126&gt;0,VLOOKUP($A1126,'[3]Calculated Master'!$A:$P,14,FALSE),"")</f>
        <v>24.81914522053118</v>
      </c>
      <c r="AH1126" s="49" t="str">
        <f>IF(I1126&gt;0,VLOOKUP($A1126,'[3]Calculated Master'!$A:$P,15,FALSE),"")</f>
        <v/>
      </c>
      <c r="AI1126" s="47" t="str">
        <f>VLOOKUP($A1126,'[3]Master From ECAP'!$A:$AJ,35,FALSE)</f>
        <v>PL</v>
      </c>
      <c r="AJ1126" s="47" t="str">
        <f>VLOOKUP($A1126,'[3]Master From ECAP'!$A:$AJ,36,FALSE)</f>
        <v>Public Libraries</v>
      </c>
    </row>
    <row r="1127" spans="1:36" ht="15">
      <c r="A1127" s="46" t="s">
        <v>1170</v>
      </c>
      <c r="B1127" s="47" t="str">
        <f>VLOOKUP(VLOOKUP(A1127,'[3]Calculated Master'!A:Z,2,FALSE),'[3]Conversion Factors'!A:C,2,FALSE)</f>
        <v>Public libraries</v>
      </c>
      <c r="C1127" s="47" t="str">
        <f>VLOOKUP($A1127,'[3]Master From ECAP'!$A:$AJ,3,FALSE)</f>
        <v>1589 Dupont St.</v>
      </c>
      <c r="D1127" s="47" t="str">
        <f>VLOOKUP($A1127,'[3]Master From ECAP'!$A:$AJ,4,FALSE)</f>
        <v>Toronto</v>
      </c>
      <c r="E1127" s="47" t="str">
        <f>VLOOKUP($A1127,'[3]Master From ECAP'!$A:$AJ,5,FALSE)</f>
        <v>M6P 3S5</v>
      </c>
      <c r="F1127" s="47">
        <f>VLOOKUP($A1127,'[3]Master From ECAP'!$A:$AJ,6,FALSE)</f>
        <v>3627</v>
      </c>
      <c r="G1127" s="47" t="s">
        <v>53</v>
      </c>
      <c r="H1127" s="47">
        <f>VLOOKUP($A1127,'[3]Master From ECAP'!$A:$AJ,8,FALSE)</f>
        <v>70</v>
      </c>
      <c r="I1127" s="47">
        <f>VLOOKUP($A1127,'[3]Master From ECAP'!$A:$AJ,9,FALSE)</f>
        <v>0</v>
      </c>
      <c r="J1127" s="47">
        <f>VLOOKUP($A1127,'[3]Master From ECAP'!$A:$AJ,10,FALSE)</f>
        <v>23266.683667000001</v>
      </c>
      <c r="K1127" s="47" t="str">
        <f>VLOOKUP($A1127,'[3]Master From ECAP'!$A:$AJ,11,FALSE)</f>
        <v>kWh</v>
      </c>
      <c r="L1127" s="47">
        <f>VLOOKUP($A1127,'[3]Master From ECAP'!$A:$AJ,12,FALSE)</f>
        <v>4915.1876840000004</v>
      </c>
      <c r="M1127" s="47" t="s">
        <v>46</v>
      </c>
      <c r="AF1127" s="48">
        <f>VLOOKUP($A1127,'[3]Calculated Master'!$A:$P,13,FALSE)</f>
        <v>10268.000238097962</v>
      </c>
      <c r="AG1127" s="49">
        <f>IF(F1127&gt;0,VLOOKUP($A1127,'[3]Calculated Master'!$A:$P,14,FALSE),"")</f>
        <v>20.721030685609321</v>
      </c>
      <c r="AH1127" s="49" t="str">
        <f>IF(I1127&gt;0,VLOOKUP($A1127,'[3]Calculated Master'!$A:$P,15,FALSE),"")</f>
        <v/>
      </c>
      <c r="AI1127" s="47" t="str">
        <f>VLOOKUP($A1127,'[3]Master From ECAP'!$A:$AJ,35,FALSE)</f>
        <v>PE</v>
      </c>
      <c r="AJ1127" s="47" t="str">
        <f>VLOOKUP($A1127,'[3]Master From ECAP'!$A:$AJ,36,FALSE)</f>
        <v>Public Libraries</v>
      </c>
    </row>
    <row r="1128" spans="1:36" ht="15">
      <c r="A1128" s="46" t="s">
        <v>1171</v>
      </c>
      <c r="B1128" s="47" t="str">
        <f>VLOOKUP(VLOOKUP(A1128,'[3]Calculated Master'!A:Z,2,FALSE),'[3]Conversion Factors'!A:C,2,FALSE)</f>
        <v>Public libraries</v>
      </c>
      <c r="C1128" s="47" t="str">
        <f>VLOOKUP($A1128,'[3]Master From ECAP'!$A:$AJ,3,FALSE)</f>
        <v>575 Van Horne Ave</v>
      </c>
      <c r="D1128" s="47" t="str">
        <f>VLOOKUP($A1128,'[3]Master From ECAP'!$A:$AJ,4,FALSE)</f>
        <v>North York</v>
      </c>
      <c r="E1128" s="47" t="str">
        <f>VLOOKUP($A1128,'[3]Master From ECAP'!$A:$AJ,5,FALSE)</f>
        <v>M2J 4S8</v>
      </c>
      <c r="F1128" s="47">
        <f>VLOOKUP($A1128,'[3]Master From ECAP'!$A:$AJ,6,FALSE)</f>
        <v>6997</v>
      </c>
      <c r="G1128" s="47" t="s">
        <v>53</v>
      </c>
      <c r="H1128" s="47">
        <f>VLOOKUP($A1128,'[3]Master From ECAP'!$A:$AJ,8,FALSE)</f>
        <v>70</v>
      </c>
      <c r="I1128" s="47">
        <f>VLOOKUP($A1128,'[3]Master From ECAP'!$A:$AJ,9,FALSE)</f>
        <v>0</v>
      </c>
      <c r="J1128" s="47">
        <f>VLOOKUP($A1128,'[3]Master From ECAP'!$A:$AJ,10,FALSE)</f>
        <v>88243.995886000004</v>
      </c>
      <c r="K1128" s="47" t="str">
        <f>VLOOKUP($A1128,'[3]Master From ECAP'!$A:$AJ,11,FALSE)</f>
        <v>kWh</v>
      </c>
      <c r="L1128" s="47">
        <f>VLOOKUP($A1128,'[3]Master From ECAP'!$A:$AJ,12,FALSE)</f>
        <v>11528.571429000001</v>
      </c>
      <c r="M1128" s="47" t="s">
        <v>46</v>
      </c>
      <c r="AF1128" s="48">
        <f>VLOOKUP($A1128,'[3]Calculated Master'!$A:$P,13,FALSE)</f>
        <v>25430.471693397012</v>
      </c>
      <c r="AG1128" s="49">
        <f>IF(F1128&gt;0,VLOOKUP($A1128,'[3]Calculated Master'!$A:$P,14,FALSE),"")</f>
        <v>30.005514761604026</v>
      </c>
      <c r="AH1128" s="49" t="str">
        <f>IF(I1128&gt;0,VLOOKUP($A1128,'[3]Calculated Master'!$A:$P,15,FALSE),"")</f>
        <v/>
      </c>
      <c r="AI1128" s="47" t="str">
        <f>VLOOKUP($A1128,'[3]Master From ECAP'!$A:$AJ,35,FALSE)</f>
        <v>PV</v>
      </c>
      <c r="AJ1128" s="47" t="str">
        <f>VLOOKUP($A1128,'[3]Master From ECAP'!$A:$AJ,36,FALSE)</f>
        <v>Public Libraries</v>
      </c>
    </row>
    <row r="1129" spans="1:36" ht="15">
      <c r="A1129" s="46" t="s">
        <v>1172</v>
      </c>
      <c r="B1129" s="47" t="str">
        <f>VLOOKUP(VLOOKUP(A1129,'[3]Calculated Master'!A:Z,2,FALSE),'[3]Conversion Factors'!A:C,2,FALSE)</f>
        <v>Public libraries</v>
      </c>
      <c r="C1129" s="47" t="str">
        <f>VLOOKUP($A1129,'[3]Master From ECAP'!$A:$AJ,3,FALSE)</f>
        <v>2243 Kipling Ave</v>
      </c>
      <c r="D1129" s="47" t="str">
        <f>VLOOKUP($A1129,'[3]Master From ECAP'!$A:$AJ,4,FALSE)</f>
        <v>Etobicoke</v>
      </c>
      <c r="E1129" s="47" t="str">
        <f>VLOOKUP($A1129,'[3]Master From ECAP'!$A:$AJ,5,FALSE)</f>
        <v>M9W 4L5</v>
      </c>
      <c r="F1129" s="47">
        <f>VLOOKUP($A1129,'[3]Master From ECAP'!$A:$AJ,6,FALSE)</f>
        <v>5091</v>
      </c>
      <c r="G1129" s="47" t="s">
        <v>53</v>
      </c>
      <c r="H1129" s="47">
        <f>VLOOKUP($A1129,'[3]Master From ECAP'!$A:$AJ,8,FALSE)</f>
        <v>70</v>
      </c>
      <c r="I1129" s="47">
        <f>VLOOKUP($A1129,'[3]Master From ECAP'!$A:$AJ,9,FALSE)</f>
        <v>0</v>
      </c>
      <c r="J1129" s="47">
        <f>VLOOKUP($A1129,'[3]Master From ECAP'!$A:$AJ,10,FALSE)</f>
        <v>55691.774018000004</v>
      </c>
      <c r="K1129" s="47" t="str">
        <f>VLOOKUP($A1129,'[3]Master From ECAP'!$A:$AJ,11,FALSE)</f>
        <v>kWh</v>
      </c>
      <c r="L1129" s="47">
        <f>VLOOKUP($A1129,'[3]Master From ECAP'!$A:$AJ,12,FALSE)</f>
        <v>5211.460446</v>
      </c>
      <c r="M1129" s="47" t="s">
        <v>46</v>
      </c>
      <c r="AF1129" s="48">
        <f>VLOOKUP($A1129,'[3]Calculated Master'!$A:$P,13,FALSE)</f>
        <v>12127.830255381741</v>
      </c>
      <c r="AG1129" s="49">
        <f>IF(F1129&gt;0,VLOOKUP($A1129,'[3]Calculated Master'!$A:$P,14,FALSE),"")</f>
        <v>21.745841806300785</v>
      </c>
      <c r="AH1129" s="49" t="str">
        <f>IF(I1129&gt;0,VLOOKUP($A1129,'[3]Calculated Master'!$A:$P,15,FALSE),"")</f>
        <v/>
      </c>
      <c r="AI1129" s="47" t="str">
        <f>VLOOKUP($A1129,'[3]Master From ECAP'!$A:$AJ,35,FALSE)</f>
        <v>RX</v>
      </c>
      <c r="AJ1129" s="47" t="str">
        <f>VLOOKUP($A1129,'[3]Master From ECAP'!$A:$AJ,36,FALSE)</f>
        <v>Public Libraries</v>
      </c>
    </row>
    <row r="1130" spans="1:36" ht="15">
      <c r="A1130" s="46" t="s">
        <v>1173</v>
      </c>
      <c r="B1130" s="47" t="str">
        <f>VLOOKUP(VLOOKUP(A1130,'[3]Calculated Master'!A:Z,2,FALSE),'[3]Conversion Factors'!A:C,2,FALSE)</f>
        <v>Public libraries</v>
      </c>
      <c r="C1130" s="47" t="str">
        <f>VLOOKUP($A1130,'[3]Master From ECAP'!$A:$AJ,3,FALSE)</f>
        <v>1806 Islington Ave</v>
      </c>
      <c r="D1130" s="47" t="str">
        <f>VLOOKUP($A1130,'[3]Master From ECAP'!$A:$AJ,4,FALSE)</f>
        <v>Etobicoke</v>
      </c>
      <c r="E1130" s="47" t="str">
        <f>VLOOKUP($A1130,'[3]Master From ECAP'!$A:$AJ,5,FALSE)</f>
        <v>M9P 1L4</v>
      </c>
      <c r="F1130" s="47">
        <f>VLOOKUP($A1130,'[3]Master From ECAP'!$A:$AJ,6,FALSE)</f>
        <v>47254</v>
      </c>
      <c r="G1130" s="47" t="s">
        <v>53</v>
      </c>
      <c r="H1130" s="47">
        <f>VLOOKUP($A1130,'[3]Master From ECAP'!$A:$AJ,8,FALSE)</f>
        <v>70</v>
      </c>
      <c r="I1130" s="47">
        <f>VLOOKUP($A1130,'[3]Master From ECAP'!$A:$AJ,9,FALSE)</f>
        <v>0</v>
      </c>
      <c r="J1130" s="47">
        <f>VLOOKUP($A1130,'[3]Master From ECAP'!$A:$AJ,10,FALSE)</f>
        <v>584022.17191899999</v>
      </c>
      <c r="K1130" s="47" t="str">
        <f>VLOOKUP($A1130,'[3]Master From ECAP'!$A:$AJ,11,FALSE)</f>
        <v>kWh</v>
      </c>
      <c r="L1130" s="47">
        <f>VLOOKUP($A1130,'[3]Master From ECAP'!$A:$AJ,12,FALSE)</f>
        <v>31243.985295000002</v>
      </c>
      <c r="M1130" s="47" t="s">
        <v>46</v>
      </c>
      <c r="AF1130" s="48">
        <f>VLOOKUP($A1130,'[3]Calculated Master'!$A:$P,13,FALSE)</f>
        <v>82714.773301818554</v>
      </c>
      <c r="AG1130" s="49">
        <f>IF(F1130&gt;0,VLOOKUP($A1130,'[3]Calculated Master'!$A:$P,14,FALSE),"")</f>
        <v>19.339304274572587</v>
      </c>
      <c r="AH1130" s="49" t="str">
        <f>IF(I1130&gt;0,VLOOKUP($A1130,'[3]Calculated Master'!$A:$P,15,FALSE),"")</f>
        <v/>
      </c>
      <c r="AI1130" s="47" t="str">
        <f>VLOOKUP($A1130,'[3]Master From ECAP'!$A:$AJ,35,FALSE)</f>
        <v>RV</v>
      </c>
      <c r="AJ1130" s="47" t="str">
        <f>VLOOKUP($A1130,'[3]Master From ECAP'!$A:$AJ,36,FALSE)</f>
        <v>Public Libraries</v>
      </c>
    </row>
    <row r="1131" spans="1:36" ht="15">
      <c r="A1131" s="46" t="s">
        <v>1174</v>
      </c>
      <c r="B1131" s="47" t="str">
        <f>VLOOKUP(VLOOKUP(A1131,'[3]Calculated Master'!A:Z,2,FALSE),'[3]Conversion Factors'!A:C,2,FALSE)</f>
        <v>Public libraries</v>
      </c>
      <c r="C1131" s="47" t="str">
        <f>VLOOKUP($A1131,'[3]Master From ECAP'!$A:$AJ,3,FALSE)</f>
        <v>370 Broadview Ave.</v>
      </c>
      <c r="D1131" s="47" t="str">
        <f>VLOOKUP($A1131,'[3]Master From ECAP'!$A:$AJ,4,FALSE)</f>
        <v>Toronto</v>
      </c>
      <c r="E1131" s="47" t="str">
        <f>VLOOKUP($A1131,'[3]Master From ECAP'!$A:$AJ,5,FALSE)</f>
        <v>M4K 2M8</v>
      </c>
      <c r="F1131" s="47">
        <f>VLOOKUP($A1131,'[3]Master From ECAP'!$A:$AJ,6,FALSE)</f>
        <v>9655</v>
      </c>
      <c r="G1131" s="47" t="s">
        <v>53</v>
      </c>
      <c r="H1131" s="47">
        <f>VLOOKUP($A1131,'[3]Master From ECAP'!$A:$AJ,8,FALSE)</f>
        <v>70</v>
      </c>
      <c r="I1131" s="47">
        <f>VLOOKUP($A1131,'[3]Master From ECAP'!$A:$AJ,9,FALSE)</f>
        <v>0</v>
      </c>
      <c r="J1131" s="47">
        <f>VLOOKUP($A1131,'[3]Master From ECAP'!$A:$AJ,10,FALSE)</f>
        <v>154109.29698799999</v>
      </c>
      <c r="K1131" s="47" t="str">
        <f>VLOOKUP($A1131,'[3]Master From ECAP'!$A:$AJ,11,FALSE)</f>
        <v>kWh</v>
      </c>
      <c r="L1131" s="47">
        <f>VLOOKUP($A1131,'[3]Master From ECAP'!$A:$AJ,12,FALSE)</f>
        <v>16903.850209</v>
      </c>
      <c r="M1131" s="47" t="s">
        <v>46</v>
      </c>
      <c r="AF1131" s="48">
        <f>VLOOKUP($A1131,'[3]Calculated Master'!$A:$P,13,FALSE)</f>
        <v>38276.447083055209</v>
      </c>
      <c r="AG1131" s="49">
        <f>IF(F1131&gt;0,VLOOKUP($A1131,'[3]Calculated Master'!$A:$P,14,FALSE),"")</f>
        <v>34.444290602183827</v>
      </c>
      <c r="AH1131" s="49" t="str">
        <f>IF(I1131&gt;0,VLOOKUP($A1131,'[3]Calculated Master'!$A:$P,15,FALSE),"")</f>
        <v/>
      </c>
      <c r="AI1131" s="47" t="str">
        <f>VLOOKUP($A1131,'[3]Master From ECAP'!$A:$AJ,35,FALSE)</f>
        <v>RD</v>
      </c>
      <c r="AJ1131" s="47" t="str">
        <f>VLOOKUP($A1131,'[3]Master From ECAP'!$A:$AJ,36,FALSE)</f>
        <v>Public Libraries</v>
      </c>
    </row>
    <row r="1132" spans="1:36" ht="15">
      <c r="A1132" s="46" t="s">
        <v>1175</v>
      </c>
      <c r="B1132" s="47" t="str">
        <f>VLOOKUP(VLOOKUP(A1132,'[3]Calculated Master'!A:Z,2,FALSE),'[3]Conversion Factors'!A:C,2,FALSE)</f>
        <v>Public libraries</v>
      </c>
      <c r="C1132" s="47" t="str">
        <f>VLOOKUP($A1132,'[3]Master From ECAP'!$A:$AJ,3,FALSE)</f>
        <v>2178 Bloor St. W.</v>
      </c>
      <c r="D1132" s="47" t="str">
        <f>VLOOKUP($A1132,'[3]Master From ECAP'!$A:$AJ,4,FALSE)</f>
        <v>Toronto</v>
      </c>
      <c r="E1132" s="47" t="str">
        <f>VLOOKUP($A1132,'[3]Master From ECAP'!$A:$AJ,5,FALSE)</f>
        <v>M6S 1M8</v>
      </c>
      <c r="F1132" s="47">
        <f>VLOOKUP($A1132,'[3]Master From ECAP'!$A:$AJ,6,FALSE)</f>
        <v>12034</v>
      </c>
      <c r="G1132" s="47" t="s">
        <v>53</v>
      </c>
      <c r="H1132" s="47">
        <f>VLOOKUP($A1132,'[3]Master From ECAP'!$A:$AJ,8,FALSE)</f>
        <v>70</v>
      </c>
      <c r="I1132" s="47">
        <f>VLOOKUP($A1132,'[3]Master From ECAP'!$A:$AJ,9,FALSE)</f>
        <v>0</v>
      </c>
      <c r="J1132" s="47">
        <f>VLOOKUP($A1132,'[3]Master From ECAP'!$A:$AJ,10,FALSE)</f>
        <v>135495.80951600001</v>
      </c>
      <c r="K1132" s="47" t="str">
        <f>VLOOKUP($A1132,'[3]Master From ECAP'!$A:$AJ,11,FALSE)</f>
        <v>kWh</v>
      </c>
      <c r="L1132" s="47">
        <f>VLOOKUP($A1132,'[3]Master From ECAP'!$A:$AJ,12,FALSE)</f>
        <v>20324.063145</v>
      </c>
      <c r="M1132" s="47" t="s">
        <v>46</v>
      </c>
      <c r="AF1132" s="48">
        <f>VLOOKUP($A1132,'[3]Calculated Master'!$A:$P,13,FALSE)</f>
        <v>44029.251896565052</v>
      </c>
      <c r="AG1132" s="49">
        <f>IF(F1132&gt;0,VLOOKUP($A1132,'[3]Calculated Master'!$A:$P,14,FALSE),"")</f>
        <v>29.08861448899853</v>
      </c>
      <c r="AH1132" s="49" t="str">
        <f>IF(I1132&gt;0,VLOOKUP($A1132,'[3]Calculated Master'!$A:$P,15,FALSE),"")</f>
        <v/>
      </c>
      <c r="AI1132" s="47" t="str">
        <f>VLOOKUP($A1132,'[3]Master From ECAP'!$A:$AJ,35,FALSE)</f>
        <v>RN</v>
      </c>
      <c r="AJ1132" s="47" t="str">
        <f>VLOOKUP($A1132,'[3]Master From ECAP'!$A:$AJ,36,FALSE)</f>
        <v>Public Libraries</v>
      </c>
    </row>
    <row r="1133" spans="1:36" ht="15">
      <c r="A1133" s="46" t="s">
        <v>1176</v>
      </c>
      <c r="B1133" s="47" t="str">
        <f>VLOOKUP(VLOOKUP(A1133,'[3]Calculated Master'!A:Z,2,FALSE),'[3]Conversion Factors'!A:C,2,FALSE)</f>
        <v>Public libraries</v>
      </c>
      <c r="C1133" s="47" t="str">
        <f>VLOOKUP($A1133,'[3]Master From ECAP'!$A:$AJ,3,FALSE)</f>
        <v>170 Memorial Park Dr</v>
      </c>
      <c r="D1133" s="47" t="str">
        <f>VLOOKUP($A1133,'[3]Master From ECAP'!$A:$AJ,4,FALSE)</f>
        <v>Toronto</v>
      </c>
      <c r="E1133" s="47" t="str">
        <f>VLOOKUP($A1133,'[3]Master From ECAP'!$A:$AJ,5,FALSE)</f>
        <v>M4J 2K5</v>
      </c>
      <c r="F1133" s="47">
        <f>VLOOKUP($A1133,'[3]Master From ECAP'!$A:$AJ,6,FALSE)</f>
        <v>25847</v>
      </c>
      <c r="G1133" s="47" t="s">
        <v>53</v>
      </c>
      <c r="H1133" s="47">
        <f>VLOOKUP($A1133,'[3]Master From ECAP'!$A:$AJ,8,FALSE)</f>
        <v>70</v>
      </c>
      <c r="I1133" s="47">
        <f>VLOOKUP($A1133,'[3]Master From ECAP'!$A:$AJ,9,FALSE)</f>
        <v>0</v>
      </c>
      <c r="J1133" s="47">
        <f>VLOOKUP($A1133,'[3]Master From ECAP'!$A:$AJ,10,FALSE)</f>
        <v>379442.27538800001</v>
      </c>
      <c r="K1133" s="47" t="str">
        <f>VLOOKUP($A1133,'[3]Master From ECAP'!$A:$AJ,11,FALSE)</f>
        <v>kWh</v>
      </c>
      <c r="L1133" s="47">
        <f>VLOOKUP($A1133,'[3]Master From ECAP'!$A:$AJ,12,FALSE)</f>
        <v>20820.195209999998</v>
      </c>
      <c r="M1133" s="47" t="s">
        <v>46</v>
      </c>
      <c r="AF1133" s="48">
        <f>VLOOKUP($A1133,'[3]Calculated Master'!$A:$P,13,FALSE)</f>
        <v>54729.607654004903</v>
      </c>
      <c r="AG1133" s="49">
        <f>IF(F1133&gt;0,VLOOKUP($A1133,'[3]Calculated Master'!$A:$P,14,FALSE),"")</f>
        <v>23.184021753175504</v>
      </c>
      <c r="AH1133" s="49" t="str">
        <f>IF(I1133&gt;0,VLOOKUP($A1133,'[3]Calculated Master'!$A:$P,15,FALSE),"")</f>
        <v/>
      </c>
      <c r="AI1133" s="47" t="str">
        <f>VLOOKUP($A1133,'[3]Master From ECAP'!$A:$AJ,35,FALSE)</f>
        <v>SWS</v>
      </c>
      <c r="AJ1133" s="47" t="str">
        <f>VLOOKUP($A1133,'[3]Master From ECAP'!$A:$AJ,36,FALSE)</f>
        <v>Public Libraries</v>
      </c>
    </row>
    <row r="1134" spans="1:36" ht="15">
      <c r="A1134" s="46" t="s">
        <v>1177</v>
      </c>
      <c r="B1134" s="47" t="str">
        <f>VLOOKUP(VLOOKUP(A1134,'[3]Calculated Master'!A:Z,2,FALSE),'[3]Conversion Factors'!A:C,2,FALSE)</f>
        <v>Public libraries</v>
      </c>
      <c r="C1134" s="47" t="str">
        <f>VLOOKUP($A1134,'[3]Master From ECAP'!$A:$AJ,3,FALSE)</f>
        <v>327 Bathurst St</v>
      </c>
      <c r="D1134" s="47" t="str">
        <f>VLOOKUP($A1134,'[3]Master From ECAP'!$A:$AJ,4,FALSE)</f>
        <v>Toronto</v>
      </c>
      <c r="E1134" s="47" t="str">
        <f>VLOOKUP($A1134,'[3]Master From ECAP'!$A:$AJ,5,FALSE)</f>
        <v>M5T 1J1</v>
      </c>
      <c r="F1134" s="47">
        <f>VLOOKUP($A1134,'[3]Master From ECAP'!$A:$AJ,6,FALSE)</f>
        <v>12701</v>
      </c>
      <c r="G1134" s="47" t="s">
        <v>53</v>
      </c>
      <c r="H1134" s="47">
        <f>VLOOKUP($A1134,'[3]Master From ECAP'!$A:$AJ,8,FALSE)</f>
        <v>70</v>
      </c>
      <c r="I1134" s="47">
        <f>VLOOKUP($A1134,'[3]Master From ECAP'!$A:$AJ,9,FALSE)</f>
        <v>0</v>
      </c>
      <c r="J1134" s="47">
        <f>VLOOKUP($A1134,'[3]Master From ECAP'!$A:$AJ,10,FALSE)</f>
        <v>181921.81429200002</v>
      </c>
      <c r="K1134" s="47" t="str">
        <f>VLOOKUP($A1134,'[3]Master From ECAP'!$A:$AJ,11,FALSE)</f>
        <v>kWh</v>
      </c>
      <c r="L1134" s="47">
        <f>VLOOKUP($A1134,'[3]Master From ECAP'!$A:$AJ,12,FALSE)</f>
        <v>24541.485306000002</v>
      </c>
      <c r="M1134" s="47" t="s">
        <v>46</v>
      </c>
      <c r="AF1134" s="48">
        <f>VLOOKUP($A1134,'[3]Calculated Master'!$A:$P,13,FALSE)</f>
        <v>53898.086792635149</v>
      </c>
      <c r="AG1134" s="49">
        <f>IF(F1134&gt;0,VLOOKUP($A1134,'[3]Calculated Master'!$A:$P,14,FALSE),"")</f>
        <v>34.721742215862378</v>
      </c>
      <c r="AH1134" s="49" t="str">
        <f>IF(I1134&gt;0,VLOOKUP($A1134,'[3]Calculated Master'!$A:$P,15,FALSE),"")</f>
        <v/>
      </c>
      <c r="AI1134" s="47" t="str">
        <f>VLOOKUP($A1134,'[3]Master From ECAP'!$A:$AJ,35,FALSE)</f>
        <v>SA</v>
      </c>
      <c r="AJ1134" s="47" t="str">
        <f>VLOOKUP($A1134,'[3]Master From ECAP'!$A:$AJ,36,FALSE)</f>
        <v>Public Libraries</v>
      </c>
    </row>
    <row r="1135" spans="1:36" ht="15">
      <c r="A1135" s="46" t="s">
        <v>1178</v>
      </c>
      <c r="B1135" s="47" t="str">
        <f>VLOOKUP(VLOOKUP(A1135,'[3]Calculated Master'!A:Z,2,FALSE),'[3]Conversion Factors'!A:C,2,FALSE)</f>
        <v>Public libraries</v>
      </c>
      <c r="C1135" s="47" t="str">
        <f>VLOOKUP($A1135,'[3]Master From ECAP'!$A:$AJ,3,FALSE)</f>
        <v>156 Borough Dr</v>
      </c>
      <c r="D1135" s="47" t="str">
        <f>VLOOKUP($A1135,'[3]Master From ECAP'!$A:$AJ,4,FALSE)</f>
        <v>Scarborough</v>
      </c>
      <c r="E1135" s="47" t="str">
        <f>VLOOKUP($A1135,'[3]Master From ECAP'!$A:$AJ,5,FALSE)</f>
        <v>M1P 4N7</v>
      </c>
      <c r="F1135" s="47">
        <f>VLOOKUP($A1135,'[3]Master From ECAP'!$A:$AJ,6,FALSE)</f>
        <v>14500</v>
      </c>
      <c r="G1135" s="47" t="s">
        <v>53</v>
      </c>
      <c r="H1135" s="47">
        <f>VLOOKUP($A1135,'[3]Master From ECAP'!$A:$AJ,8,FALSE)</f>
        <v>100</v>
      </c>
      <c r="I1135" s="47">
        <f>VLOOKUP($A1135,'[3]Master From ECAP'!$A:$AJ,9,FALSE)</f>
        <v>0</v>
      </c>
      <c r="J1135" s="47">
        <f>VLOOKUP($A1135,'[3]Master From ECAP'!$A:$AJ,10,FALSE)</f>
        <v>213966.56464600001</v>
      </c>
      <c r="K1135" s="47" t="str">
        <f>VLOOKUP($A1135,'[3]Master From ECAP'!$A:$AJ,11,FALSE)</f>
        <v>kWh</v>
      </c>
      <c r="L1135" s="47">
        <f>VLOOKUP($A1135,'[3]Master From ECAP'!$A:$AJ,12,FALSE)</f>
        <v>56117.035713999998</v>
      </c>
      <c r="M1135" s="47" t="s">
        <v>46</v>
      </c>
      <c r="AF1135" s="48">
        <f>VLOOKUP($A1135,'[3]Calculated Master'!$A:$P,13,FALSE)</f>
        <v>115163.63416136865</v>
      </c>
      <c r="AG1135" s="49">
        <f>IF(F1135&gt;0,VLOOKUP($A1135,'[3]Calculated Master'!$A:$P,14,FALSE),"")</f>
        <v>55.612473099474258</v>
      </c>
      <c r="AH1135" s="49" t="str">
        <f>IF(I1135&gt;0,VLOOKUP($A1135,'[3]Calculated Master'!$A:$P,15,FALSE),"")</f>
        <v/>
      </c>
      <c r="AI1135" s="47" t="str">
        <f>VLOOKUP($A1135,'[3]Master From ECAP'!$A:$AJ,35,FALSE)</f>
        <v>SCCLIB</v>
      </c>
      <c r="AJ1135" s="47" t="str">
        <f>VLOOKUP($A1135,'[3]Master From ECAP'!$A:$AJ,36,FALSE)</f>
        <v>Public Libraries</v>
      </c>
    </row>
    <row r="1136" spans="1:36" ht="15">
      <c r="A1136" s="46" t="s">
        <v>1179</v>
      </c>
      <c r="B1136" s="47" t="str">
        <f>VLOOKUP(VLOOKUP(A1136,'[3]Calculated Master'!A:Z,2,FALSE),'[3]Conversion Factors'!A:C,2,FALSE)</f>
        <v>Public libraries</v>
      </c>
      <c r="C1136" s="47" t="str">
        <f>VLOOKUP($A1136,'[3]Master From ECAP'!$A:$AJ,3,FALSE)</f>
        <v>10 Spadina Rd.</v>
      </c>
      <c r="D1136" s="47" t="str">
        <f>VLOOKUP($A1136,'[3]Master From ECAP'!$A:$AJ,4,FALSE)</f>
        <v>Toronto</v>
      </c>
      <c r="E1136" s="47" t="str">
        <f>VLOOKUP($A1136,'[3]Master From ECAP'!$A:$AJ,5,FALSE)</f>
        <v>M5R 2S7</v>
      </c>
      <c r="F1136" s="47">
        <f>VLOOKUP($A1136,'[3]Master From ECAP'!$A:$AJ,6,FALSE)</f>
        <v>3950</v>
      </c>
      <c r="G1136" s="47" t="s">
        <v>53</v>
      </c>
      <c r="H1136" s="47">
        <f>VLOOKUP($A1136,'[3]Master From ECAP'!$A:$AJ,8,FALSE)</f>
        <v>70</v>
      </c>
      <c r="I1136" s="47">
        <f>VLOOKUP($A1136,'[3]Master From ECAP'!$A:$AJ,9,FALSE)</f>
        <v>0</v>
      </c>
      <c r="J1136" s="47">
        <f>VLOOKUP($A1136,'[3]Master From ECAP'!$A:$AJ,10,FALSE)</f>
        <v>68558.816875999997</v>
      </c>
      <c r="K1136" s="47" t="str">
        <f>VLOOKUP($A1136,'[3]Master From ECAP'!$A:$AJ,11,FALSE)</f>
        <v>kWh</v>
      </c>
      <c r="L1136" s="47">
        <f>VLOOKUP($A1136,'[3]Master From ECAP'!$A:$AJ,12,FALSE)</f>
        <v>6533.5073199999997</v>
      </c>
      <c r="M1136" s="47" t="s">
        <v>46</v>
      </c>
      <c r="AF1136" s="48">
        <f>VLOOKUP($A1136,'[3]Calculated Master'!$A:$P,13,FALSE)</f>
        <v>15153.991195770799</v>
      </c>
      <c r="AG1136" s="49">
        <f>IF(F1136&gt;0,VLOOKUP($A1136,'[3]Calculated Master'!$A:$P,14,FALSE),"")</f>
        <v>34.818150071241895</v>
      </c>
      <c r="AH1136" s="49" t="str">
        <f>IF(I1136&gt;0,VLOOKUP($A1136,'[3]Calculated Master'!$A:$P,15,FALSE),"")</f>
        <v/>
      </c>
      <c r="AI1136" s="47" t="str">
        <f>VLOOKUP($A1136,'[3]Master From ECAP'!$A:$AJ,35,FALSE)</f>
        <v>SP</v>
      </c>
      <c r="AJ1136" s="47" t="str">
        <f>VLOOKUP($A1136,'[3]Master From ECAP'!$A:$AJ,36,FALSE)</f>
        <v>Public Libraries</v>
      </c>
    </row>
    <row r="1137" spans="1:36" ht="15">
      <c r="A1137" s="46" t="s">
        <v>1180</v>
      </c>
      <c r="B1137" s="47" t="str">
        <f>VLOOKUP(VLOOKUP(A1137,'[3]Calculated Master'!A:Z,2,FALSE),'[3]Conversion Factors'!A:C,2,FALSE)</f>
        <v>Public libraries</v>
      </c>
      <c r="C1137" s="47" t="str">
        <f>VLOOKUP($A1137,'[3]Master From ECAP'!$A:$AJ,3,FALSE)</f>
        <v>1748 St. Clair Ave. W.</v>
      </c>
      <c r="D1137" s="47" t="str">
        <f>VLOOKUP($A1137,'[3]Master From ECAP'!$A:$AJ,4,FALSE)</f>
        <v>Toronto</v>
      </c>
      <c r="E1137" s="47" t="str">
        <f>VLOOKUP($A1137,'[3]Master From ECAP'!$A:$AJ,5,FALSE)</f>
        <v>M6N 1J4</v>
      </c>
      <c r="F1137" s="47">
        <f>VLOOKUP($A1137,'[3]Master From ECAP'!$A:$AJ,6,FALSE)</f>
        <v>4585</v>
      </c>
      <c r="G1137" s="47" t="s">
        <v>53</v>
      </c>
      <c r="H1137" s="47">
        <f>VLOOKUP($A1137,'[3]Master From ECAP'!$A:$AJ,8,FALSE)</f>
        <v>70</v>
      </c>
      <c r="I1137" s="47">
        <f>VLOOKUP($A1137,'[3]Master From ECAP'!$A:$AJ,9,FALSE)</f>
        <v>0</v>
      </c>
      <c r="J1137" s="47">
        <f>VLOOKUP($A1137,'[3]Master From ECAP'!$A:$AJ,10,FALSE)</f>
        <v>25841.129919999999</v>
      </c>
      <c r="K1137" s="47" t="str">
        <f>VLOOKUP($A1137,'[3]Master From ECAP'!$A:$AJ,11,FALSE)</f>
        <v>kWh</v>
      </c>
      <c r="L1137" s="47">
        <f>VLOOKUP($A1137,'[3]Master From ECAP'!$A:$AJ,12,FALSE)</f>
        <v>1863.8738990000002</v>
      </c>
      <c r="M1137" s="47" t="s">
        <v>46</v>
      </c>
      <c r="AF1137" s="48">
        <f>VLOOKUP($A1137,'[3]Calculated Master'!$A:$P,13,FALSE)</f>
        <v>4574.4278039913106</v>
      </c>
      <c r="AG1137" s="49">
        <f>IF(F1137&gt;0,VLOOKUP($A1137,'[3]Calculated Master'!$A:$P,14,FALSE),"")</f>
        <v>9.9275211823986727</v>
      </c>
      <c r="AH1137" s="49" t="str">
        <f>IF(I1137&gt;0,VLOOKUP($A1137,'[3]Calculated Master'!$A:$P,15,FALSE),"")</f>
        <v/>
      </c>
      <c r="AI1137" s="47" t="str">
        <f>VLOOKUP($A1137,'[3]Master From ECAP'!$A:$AJ,35,FALSE)</f>
        <v>STCS</v>
      </c>
      <c r="AJ1137" s="47" t="str">
        <f>VLOOKUP($A1137,'[3]Master From ECAP'!$A:$AJ,36,FALSE)</f>
        <v>Public Libraries</v>
      </c>
    </row>
    <row r="1138" spans="1:36" ht="15">
      <c r="A1138" s="46" t="s">
        <v>1181</v>
      </c>
      <c r="B1138" s="47" t="str">
        <f>VLOOKUP(VLOOKUP(A1138,'[3]Calculated Master'!A:Z,2,FALSE),'[3]Conversion Factors'!A:C,2,FALSE)</f>
        <v>Public libraries</v>
      </c>
      <c r="C1138" s="47" t="str">
        <f>VLOOKUP($A1138,'[3]Master From ECAP'!$A:$AJ,3,FALSE)</f>
        <v>171 Front St. E.</v>
      </c>
      <c r="D1138" s="47" t="str">
        <f>VLOOKUP($A1138,'[3]Master From ECAP'!$A:$AJ,4,FALSE)</f>
        <v>Toronto</v>
      </c>
      <c r="E1138" s="47" t="str">
        <f>VLOOKUP($A1138,'[3]Master From ECAP'!$A:$AJ,5,FALSE)</f>
        <v>M5A 4H3</v>
      </c>
      <c r="F1138" s="47">
        <f>VLOOKUP($A1138,'[3]Master From ECAP'!$A:$AJ,6,FALSE)</f>
        <v>4833</v>
      </c>
      <c r="G1138" s="47" t="s">
        <v>53</v>
      </c>
      <c r="H1138" s="47">
        <f>VLOOKUP($A1138,'[3]Master From ECAP'!$A:$AJ,8,FALSE)</f>
        <v>70</v>
      </c>
      <c r="I1138" s="47">
        <f>VLOOKUP($A1138,'[3]Master From ECAP'!$A:$AJ,9,FALSE)</f>
        <v>0</v>
      </c>
      <c r="J1138" s="47">
        <f>VLOOKUP($A1138,'[3]Master From ECAP'!$A:$AJ,10,FALSE)</f>
        <v>48401.374448999995</v>
      </c>
      <c r="K1138" s="47" t="str">
        <f>VLOOKUP($A1138,'[3]Master From ECAP'!$A:$AJ,11,FALSE)</f>
        <v>kWh</v>
      </c>
      <c r="L1138" s="47">
        <f>VLOOKUP($A1138,'[3]Master From ECAP'!$A:$AJ,12,FALSE)</f>
        <v>0</v>
      </c>
      <c r="M1138" s="47" t="s">
        <v>46</v>
      </c>
      <c r="AF1138" s="48">
        <f>VLOOKUP($A1138,'[3]Calculated Master'!$A:$P,13,FALSE)</f>
        <v>1936.0549779599999</v>
      </c>
      <c r="AG1138" s="49">
        <f>IF(F1138&gt;0,VLOOKUP($A1138,'[3]Calculated Master'!$A:$P,14,FALSE),"")</f>
        <v>10.014809874072734</v>
      </c>
      <c r="AH1138" s="49" t="str">
        <f>IF(I1138&gt;0,VLOOKUP($A1138,'[3]Calculated Master'!$A:$P,15,FALSE),"")</f>
        <v/>
      </c>
      <c r="AI1138" s="47" t="str">
        <f>VLOOKUP($A1138,'[3]Master From ECAP'!$A:$AJ,35,FALSE)</f>
        <v>SL</v>
      </c>
      <c r="AJ1138" s="47" t="str">
        <f>VLOOKUP($A1138,'[3]Master From ECAP'!$A:$AJ,36,FALSE)</f>
        <v>Public Libraries</v>
      </c>
    </row>
    <row r="1139" spans="1:36" ht="15">
      <c r="A1139" s="46" t="s">
        <v>1182</v>
      </c>
      <c r="B1139" s="47" t="str">
        <f>VLOOKUP(VLOOKUP(A1139,'[3]Calculated Master'!A:Z,2,FALSE),'[3]Conversion Factors'!A:C,2,FALSE)</f>
        <v>Public libraries</v>
      </c>
      <c r="C1139" s="47" t="str">
        <f>VLOOKUP($A1139,'[3]Master From ECAP'!$A:$AJ,3,FALSE)</f>
        <v>375 Bamburgh Cir</v>
      </c>
      <c r="D1139" s="47" t="str">
        <f>VLOOKUP($A1139,'[3]Master From ECAP'!$A:$AJ,4,FALSE)</f>
        <v>Scarborough</v>
      </c>
      <c r="E1139" s="47" t="str">
        <f>VLOOKUP($A1139,'[3]Master From ECAP'!$A:$AJ,5,FALSE)</f>
        <v>M1W 3Y1</v>
      </c>
      <c r="F1139" s="47">
        <f>VLOOKUP($A1139,'[3]Master From ECAP'!$A:$AJ,6,FALSE)</f>
        <v>5005</v>
      </c>
      <c r="G1139" s="47" t="s">
        <v>53</v>
      </c>
      <c r="H1139" s="47">
        <f>VLOOKUP($A1139,'[3]Master From ECAP'!$A:$AJ,8,FALSE)</f>
        <v>70</v>
      </c>
      <c r="I1139" s="47">
        <f>VLOOKUP($A1139,'[3]Master From ECAP'!$A:$AJ,9,FALSE)</f>
        <v>0</v>
      </c>
      <c r="J1139" s="47">
        <f>VLOOKUP($A1139,'[3]Master From ECAP'!$A:$AJ,10,FALSE)</f>
        <v>83029.912687999997</v>
      </c>
      <c r="K1139" s="47" t="str">
        <f>VLOOKUP($A1139,'[3]Master From ECAP'!$A:$AJ,11,FALSE)</f>
        <v>kWh</v>
      </c>
      <c r="L1139" s="47">
        <f>VLOOKUP($A1139,'[3]Master From ECAP'!$A:$AJ,12,FALSE)</f>
        <v>3663.106773</v>
      </c>
      <c r="M1139" s="47" t="s">
        <v>46</v>
      </c>
      <c r="AF1139" s="48">
        <f>VLOOKUP($A1139,'[3]Calculated Master'!$A:$P,13,FALSE)</f>
        <v>10279.96381312037</v>
      </c>
      <c r="AG1139" s="49">
        <f>IF(F1139&gt;0,VLOOKUP($A1139,'[3]Calculated Master'!$A:$P,14,FALSE),"")</f>
        <v>24.315834904159253</v>
      </c>
      <c r="AH1139" s="49" t="str">
        <f>IF(I1139&gt;0,VLOOKUP($A1139,'[3]Calculated Master'!$A:$P,15,FALSE),"")</f>
        <v/>
      </c>
      <c r="AI1139" s="47" t="str">
        <f>VLOOKUP($A1139,'[3]Master From ECAP'!$A:$AJ,35,FALSE)</f>
        <v>ST</v>
      </c>
      <c r="AJ1139" s="47" t="str">
        <f>VLOOKUP($A1139,'[3]Master From ECAP'!$A:$AJ,36,FALSE)</f>
        <v>Public Libraries</v>
      </c>
    </row>
    <row r="1140" spans="1:36" ht="15">
      <c r="A1140" s="46" t="s">
        <v>1183</v>
      </c>
      <c r="B1140" s="47" t="str">
        <f>VLOOKUP(VLOOKUP(A1140,'[3]Calculated Master'!A:Z,2,FALSE),'[3]Conversion Factors'!A:C,2,FALSE)</f>
        <v>Public libraries</v>
      </c>
      <c r="C1140" s="47" t="str">
        <f>VLOOKUP($A1140,'[3]Master From ECAP'!$A:$AJ,3,FALSE)</f>
        <v>1440 Kingston Rd</v>
      </c>
      <c r="D1140" s="47" t="str">
        <f>VLOOKUP($A1140,'[3]Master From ECAP'!$A:$AJ,4,FALSE)</f>
        <v>Scarborough</v>
      </c>
      <c r="E1140" s="47" t="str">
        <f>VLOOKUP($A1140,'[3]Master From ECAP'!$A:$AJ,5,FALSE)</f>
        <v>M1N 1R1</v>
      </c>
      <c r="F1140" s="47">
        <f>VLOOKUP($A1140,'[3]Master From ECAP'!$A:$AJ,6,FALSE)</f>
        <v>5005</v>
      </c>
      <c r="G1140" s="47" t="s">
        <v>53</v>
      </c>
      <c r="H1140" s="47">
        <f>VLOOKUP($A1140,'[3]Master From ECAP'!$A:$AJ,8,FALSE)</f>
        <v>70</v>
      </c>
      <c r="I1140" s="47">
        <f>VLOOKUP($A1140,'[3]Master From ECAP'!$A:$AJ,9,FALSE)</f>
        <v>0</v>
      </c>
      <c r="J1140" s="47">
        <f>VLOOKUP($A1140,'[3]Master From ECAP'!$A:$AJ,10,FALSE)</f>
        <v>46295.592812999996</v>
      </c>
      <c r="K1140" s="47" t="str">
        <f>VLOOKUP($A1140,'[3]Master From ECAP'!$A:$AJ,11,FALSE)</f>
        <v>kWh</v>
      </c>
      <c r="L1140" s="47">
        <f>VLOOKUP($A1140,'[3]Master From ECAP'!$A:$AJ,12,FALSE)</f>
        <v>12680.216349</v>
      </c>
      <c r="M1140" s="47" t="s">
        <v>46</v>
      </c>
      <c r="AF1140" s="48">
        <f>VLOOKUP($A1140,'[3]Calculated Master'!$A:$P,13,FALSE)</f>
        <v>25940.30390855181</v>
      </c>
      <c r="AG1140" s="49">
        <f>IF(F1140&gt;0,VLOOKUP($A1140,'[3]Calculated Master'!$A:$P,14,FALSE),"")</f>
        <v>35.995531292514443</v>
      </c>
      <c r="AH1140" s="49" t="str">
        <f>IF(I1140&gt;0,VLOOKUP($A1140,'[3]Calculated Master'!$A:$P,15,FALSE),"")</f>
        <v/>
      </c>
      <c r="AI1140" s="47" t="str">
        <f>VLOOKUP($A1140,'[3]Master From ECAP'!$A:$AJ,35,FALSE)</f>
        <v>TAY</v>
      </c>
      <c r="AJ1140" s="47" t="str">
        <f>VLOOKUP($A1140,'[3]Master From ECAP'!$A:$AJ,36,FALSE)</f>
        <v>Public Libraries</v>
      </c>
    </row>
    <row r="1141" spans="1:36" ht="15">
      <c r="A1141" s="46" t="s">
        <v>1184</v>
      </c>
      <c r="B1141" s="47" t="str">
        <f>VLOOKUP(VLOOKUP(A1141,'[3]Calculated Master'!A:Z,2,FALSE),'[3]Conversion Factors'!A:C,2,FALSE)</f>
        <v>Public libraries</v>
      </c>
      <c r="C1141" s="47" t="str">
        <f>VLOOKUP($A1141,'[3]Master From ECAP'!$A:$AJ,3,FALSE)</f>
        <v>48 Thorncliffe Park Dr</v>
      </c>
      <c r="D1141" s="47" t="str">
        <f>VLOOKUP($A1141,'[3]Master From ECAP'!$A:$AJ,4,FALSE)</f>
        <v>East York</v>
      </c>
      <c r="E1141" s="47" t="str">
        <f>VLOOKUP($A1141,'[3]Master From ECAP'!$A:$AJ,5,FALSE)</f>
        <v>M4H 1J7</v>
      </c>
      <c r="F1141" s="47">
        <f>VLOOKUP($A1141,'[3]Master From ECAP'!$A:$AJ,6,FALSE)</f>
        <v>11034</v>
      </c>
      <c r="G1141" s="47" t="s">
        <v>53</v>
      </c>
      <c r="H1141" s="47">
        <f>VLOOKUP($A1141,'[3]Master From ECAP'!$A:$AJ,8,FALSE)</f>
        <v>70</v>
      </c>
      <c r="I1141" s="47">
        <f>VLOOKUP($A1141,'[3]Master From ECAP'!$A:$AJ,9,FALSE)</f>
        <v>0</v>
      </c>
      <c r="J1141" s="47">
        <f>VLOOKUP($A1141,'[3]Master From ECAP'!$A:$AJ,10,FALSE)</f>
        <v>197805.47072799999</v>
      </c>
      <c r="K1141" s="47" t="str">
        <f>VLOOKUP($A1141,'[3]Master From ECAP'!$A:$AJ,11,FALSE)</f>
        <v>kWh</v>
      </c>
      <c r="L1141" s="47">
        <f>VLOOKUP($A1141,'[3]Master From ECAP'!$A:$AJ,12,FALSE)</f>
        <v>4054.1034490000002</v>
      </c>
      <c r="M1141" s="47" t="s">
        <v>46</v>
      </c>
      <c r="AF1141" s="48">
        <f>VLOOKUP($A1141,'[3]Calculated Master'!$A:$P,13,FALSE)</f>
        <v>15613.75861015081</v>
      </c>
      <c r="AG1141" s="49">
        <f>IF(F1141&gt;0,VLOOKUP($A1141,'[3]Calculated Master'!$A:$P,14,FALSE),"")</f>
        <v>21.805731678340482</v>
      </c>
      <c r="AH1141" s="49" t="str">
        <f>IF(I1141&gt;0,VLOOKUP($A1141,'[3]Calculated Master'!$A:$P,15,FALSE),"")</f>
        <v/>
      </c>
      <c r="AI1141" s="47" t="str">
        <f>VLOOKUP($A1141,'[3]Master From ECAP'!$A:$AJ,35,FALSE)</f>
        <v>TH</v>
      </c>
      <c r="AJ1141" s="47" t="str">
        <f>VLOOKUP($A1141,'[3]Master From ECAP'!$A:$AJ,36,FALSE)</f>
        <v>Public Libraries</v>
      </c>
    </row>
    <row r="1142" spans="1:36" ht="15">
      <c r="A1142" s="46" t="s">
        <v>1185</v>
      </c>
      <c r="B1142" s="47" t="str">
        <f>VLOOKUP(VLOOKUP(A1142,'[3]Calculated Master'!A:Z,2,FALSE),'[3]Conversion Factors'!A:C,2,FALSE)</f>
        <v>Public libraries</v>
      </c>
      <c r="C1142" s="47" t="str">
        <f>VLOOKUP($A1142,'[3]Master From ECAP'!$A:$AJ,3,FALSE)</f>
        <v>789 Yonge St</v>
      </c>
      <c r="D1142" s="47" t="str">
        <f>VLOOKUP($A1142,'[3]Master From ECAP'!$A:$AJ,4,FALSE)</f>
        <v>Toronto</v>
      </c>
      <c r="E1142" s="47" t="str">
        <f>VLOOKUP($A1142,'[3]Master From ECAP'!$A:$AJ,5,FALSE)</f>
        <v>M4W 2G8</v>
      </c>
      <c r="F1142" s="47">
        <f>VLOOKUP($A1142,'[3]Master From ECAP'!$A:$AJ,6,FALSE)</f>
        <v>416025</v>
      </c>
      <c r="G1142" s="47" t="s">
        <v>53</v>
      </c>
      <c r="H1142" s="47">
        <f>VLOOKUP($A1142,'[3]Master From ECAP'!$A:$AJ,8,FALSE)</f>
        <v>70</v>
      </c>
      <c r="I1142" s="47">
        <f>VLOOKUP($A1142,'[3]Master From ECAP'!$A:$AJ,9,FALSE)</f>
        <v>0</v>
      </c>
      <c r="J1142" s="47">
        <f>VLOOKUP($A1142,'[3]Master From ECAP'!$A:$AJ,10,FALSE)</f>
        <v>7946049.4918710003</v>
      </c>
      <c r="K1142" s="47" t="str">
        <f>VLOOKUP($A1142,'[3]Master From ECAP'!$A:$AJ,11,FALSE)</f>
        <v>kWh</v>
      </c>
      <c r="L1142" s="47">
        <f>VLOOKUP($A1142,'[3]Master From ECAP'!$A:$AJ,12,FALSE)</f>
        <v>427687.85049999994</v>
      </c>
      <c r="M1142" s="47" t="s">
        <v>46</v>
      </c>
      <c r="AF1142" s="48">
        <f>VLOOKUP($A1142,'[3]Calculated Master'!$A:$P,13,FALSE)</f>
        <v>1130316.312391185</v>
      </c>
      <c r="AG1142" s="49">
        <f>IF(F1142&gt;0,VLOOKUP($A1142,'[3]Calculated Master'!$A:$P,14,FALSE),"")</f>
        <v>29.952708262549468</v>
      </c>
      <c r="AH1142" s="49" t="str">
        <f>IF(I1142&gt;0,VLOOKUP($A1142,'[3]Calculated Master'!$A:$P,15,FALSE),"")</f>
        <v/>
      </c>
      <c r="AI1142" s="47" t="str">
        <f>VLOOKUP($A1142,'[3]Master From ECAP'!$A:$AJ,35,FALSE)</f>
        <v>TRL</v>
      </c>
      <c r="AJ1142" s="47" t="str">
        <f>VLOOKUP($A1142,'[3]Master From ECAP'!$A:$AJ,36,FALSE)</f>
        <v>Public Libraries</v>
      </c>
    </row>
    <row r="1143" spans="1:36" ht="15">
      <c r="A1143" s="46" t="s">
        <v>1186</v>
      </c>
      <c r="B1143" s="47" t="str">
        <f>VLOOKUP(VLOOKUP(A1143,'[3]Calculated Master'!A:Z,2,FALSE),'[3]Conversion Factors'!A:C,2,FALSE)</f>
        <v>Public libraries</v>
      </c>
      <c r="C1143" s="47" t="str">
        <f>VLOOKUP($A1143,'[3]Master From ECAP'!$A:$AJ,3,FALSE)</f>
        <v>184 Sloane Ave</v>
      </c>
      <c r="D1143" s="47" t="str">
        <f>VLOOKUP($A1143,'[3]Master From ECAP'!$A:$AJ,4,FALSE)</f>
        <v>North York</v>
      </c>
      <c r="E1143" s="47" t="str">
        <f>VLOOKUP($A1143,'[3]Master From ECAP'!$A:$AJ,5,FALSE)</f>
        <v>M4A 2C4</v>
      </c>
      <c r="F1143" s="47">
        <f>VLOOKUP($A1143,'[3]Master From ECAP'!$A:$AJ,6,FALSE)</f>
        <v>5382</v>
      </c>
      <c r="G1143" s="47" t="s">
        <v>53</v>
      </c>
      <c r="H1143" s="47">
        <f>VLOOKUP($A1143,'[3]Master From ECAP'!$A:$AJ,8,FALSE)</f>
        <v>70</v>
      </c>
      <c r="I1143" s="47">
        <f>VLOOKUP($A1143,'[3]Master From ECAP'!$A:$AJ,9,FALSE)</f>
        <v>0</v>
      </c>
      <c r="J1143" s="47">
        <f>VLOOKUP($A1143,'[3]Master From ECAP'!$A:$AJ,10,FALSE)</f>
        <v>63841.881896999999</v>
      </c>
      <c r="K1143" s="47" t="str">
        <f>VLOOKUP($A1143,'[3]Master From ECAP'!$A:$AJ,11,FALSE)</f>
        <v>kWh</v>
      </c>
      <c r="L1143" s="47">
        <f>VLOOKUP($A1143,'[3]Master From ECAP'!$A:$AJ,12,FALSE)</f>
        <v>10529.83266</v>
      </c>
      <c r="M1143" s="47" t="s">
        <v>46</v>
      </c>
      <c r="AF1143" s="48">
        <f>VLOOKUP($A1143,'[3]Calculated Master'!$A:$P,13,FALSE)</f>
        <v>22557.0930817554</v>
      </c>
      <c r="AG1143" s="49">
        <f>IF(F1143&gt;0,VLOOKUP($A1143,'[3]Calculated Master'!$A:$P,14,FALSE),"")</f>
        <v>32.516339211077891</v>
      </c>
      <c r="AH1143" s="49" t="str">
        <f>IF(I1143&gt;0,VLOOKUP($A1143,'[3]Calculated Master'!$A:$P,15,FALSE),"")</f>
        <v/>
      </c>
      <c r="AI1143" s="47" t="str">
        <f>VLOOKUP($A1143,'[3]Master From ECAP'!$A:$AJ,35,FALSE)</f>
        <v>VV</v>
      </c>
      <c r="AJ1143" s="47" t="str">
        <f>VLOOKUP($A1143,'[3]Master From ECAP'!$A:$AJ,36,FALSE)</f>
        <v>Public Libraries</v>
      </c>
    </row>
    <row r="1144" spans="1:36" ht="15">
      <c r="A1144" s="46" t="s">
        <v>1187</v>
      </c>
      <c r="B1144" s="47" t="str">
        <f>VLOOKUP(VLOOKUP(A1144,'[3]Calculated Master'!A:Z,2,FALSE),'[3]Conversion Factors'!A:C,2,FALSE)</f>
        <v>Public libraries</v>
      </c>
      <c r="C1144" s="47" t="str">
        <f>VLOOKUP($A1144,'[3]Master From ECAP'!$A:$AJ,3,FALSE)</f>
        <v>2 King St</v>
      </c>
      <c r="D1144" s="47" t="str">
        <f>VLOOKUP($A1144,'[3]Master From ECAP'!$A:$AJ,4,FALSE)</f>
        <v>Toronto</v>
      </c>
      <c r="E1144" s="47" t="str">
        <f>VLOOKUP($A1144,'[3]Master From ECAP'!$A:$AJ,5,FALSE)</f>
        <v>M9N 1K9</v>
      </c>
      <c r="F1144" s="47">
        <f>VLOOKUP($A1144,'[3]Master From ECAP'!$A:$AJ,6,FALSE)</f>
        <v>11948</v>
      </c>
      <c r="G1144" s="47" t="s">
        <v>53</v>
      </c>
      <c r="H1144" s="47">
        <f>VLOOKUP($A1144,'[3]Master From ECAP'!$A:$AJ,8,FALSE)</f>
        <v>70</v>
      </c>
      <c r="I1144" s="47">
        <f>VLOOKUP($A1144,'[3]Master From ECAP'!$A:$AJ,9,FALSE)</f>
        <v>0</v>
      </c>
      <c r="J1144" s="47">
        <f>VLOOKUP($A1144,'[3]Master From ECAP'!$A:$AJ,10,FALSE)</f>
        <v>150449.44761499998</v>
      </c>
      <c r="K1144" s="47" t="str">
        <f>VLOOKUP($A1144,'[3]Master From ECAP'!$A:$AJ,11,FALSE)</f>
        <v>kWh</v>
      </c>
      <c r="L1144" s="47">
        <f>VLOOKUP($A1144,'[3]Master From ECAP'!$A:$AJ,12,FALSE)</f>
        <v>13198.182142</v>
      </c>
      <c r="M1144" s="47" t="s">
        <v>46</v>
      </c>
      <c r="AF1144" s="48">
        <f>VLOOKUP($A1144,'[3]Calculated Master'!$A:$P,13,FALSE)</f>
        <v>31090.43253793598</v>
      </c>
      <c r="AG1144" s="49">
        <f>IF(F1144&gt;0,VLOOKUP($A1144,'[3]Calculated Master'!$A:$P,14,FALSE),"")</f>
        <v>24.253427957619479</v>
      </c>
      <c r="AH1144" s="49" t="str">
        <f>IF(I1144&gt;0,VLOOKUP($A1144,'[3]Calculated Master'!$A:$P,15,FALSE),"")</f>
        <v/>
      </c>
      <c r="AI1144" s="47" t="str">
        <f>VLOOKUP($A1144,'[3]Master From ECAP'!$A:$AJ,35,FALSE)</f>
        <v>WT</v>
      </c>
      <c r="AJ1144" s="47" t="str">
        <f>VLOOKUP($A1144,'[3]Master From ECAP'!$A:$AJ,36,FALSE)</f>
        <v>Public Libraries</v>
      </c>
    </row>
    <row r="1145" spans="1:36" ht="15">
      <c r="A1145" s="46" t="s">
        <v>1188</v>
      </c>
      <c r="B1145" s="47" t="str">
        <f>VLOOKUP(VLOOKUP(A1145,'[3]Calculated Master'!A:Z,2,FALSE),'[3]Conversion Factors'!A:C,2,FALSE)</f>
        <v>Public libraries</v>
      </c>
      <c r="C1145" s="47" t="str">
        <f>VLOOKUP($A1145,'[3]Master From ECAP'!$A:$AJ,3,FALSE)</f>
        <v>1571 Sandhurst Circle</v>
      </c>
      <c r="D1145" s="47" t="str">
        <f>VLOOKUP($A1145,'[3]Master From ECAP'!$A:$AJ,4,FALSE)</f>
        <v>Scarborough</v>
      </c>
      <c r="E1145" s="47" t="str">
        <f>VLOOKUP($A1145,'[3]Master From ECAP'!$A:$AJ,5,FALSE)</f>
        <v>M1V 1V2</v>
      </c>
      <c r="F1145" s="47">
        <f>VLOOKUP($A1145,'[3]Master From ECAP'!$A:$AJ,6,FALSE)</f>
        <v>9795</v>
      </c>
      <c r="G1145" s="47" t="s">
        <v>53</v>
      </c>
      <c r="H1145" s="47">
        <f>VLOOKUP($A1145,'[3]Master From ECAP'!$A:$AJ,8,FALSE)</f>
        <v>70</v>
      </c>
      <c r="I1145" s="47">
        <f>VLOOKUP($A1145,'[3]Master From ECAP'!$A:$AJ,9,FALSE)</f>
        <v>0</v>
      </c>
      <c r="J1145" s="47">
        <f>VLOOKUP($A1145,'[3]Master From ECAP'!$A:$AJ,10,FALSE)</f>
        <v>138166.81599999999</v>
      </c>
      <c r="K1145" s="47" t="str">
        <f>VLOOKUP($A1145,'[3]Master From ECAP'!$A:$AJ,11,FALSE)</f>
        <v>kWh</v>
      </c>
      <c r="L1145" s="47">
        <f>VLOOKUP($A1145,'[3]Master From ECAP'!$A:$AJ,12,FALSE)</f>
        <v>17117.197480999999</v>
      </c>
      <c r="M1145" s="47" t="s">
        <v>46</v>
      </c>
      <c r="AF1145" s="48">
        <f>VLOOKUP($A1145,'[3]Calculated Master'!$A:$P,13,FALSE)</f>
        <v>38044.041522680891</v>
      </c>
      <c r="AG1145" s="49">
        <f>IF(F1145&gt;0,VLOOKUP($A1145,'[3]Calculated Master'!$A:$P,14,FALSE),"")</f>
        <v>32.554296246364693</v>
      </c>
      <c r="AH1145" s="49" t="str">
        <f>IF(I1145&gt;0,VLOOKUP($A1145,'[3]Calculated Master'!$A:$P,15,FALSE),"")</f>
        <v/>
      </c>
      <c r="AI1145" s="47" t="str">
        <f>VLOOKUP($A1145,'[3]Master From ECAP'!$A:$AJ,35,FALSE)</f>
        <v>WS</v>
      </c>
      <c r="AJ1145" s="47" t="str">
        <f>VLOOKUP($A1145,'[3]Master From ECAP'!$A:$AJ,36,FALSE)</f>
        <v>Public Libraries</v>
      </c>
    </row>
    <row r="1146" spans="1:36" ht="15">
      <c r="A1146" s="46" t="s">
        <v>1189</v>
      </c>
      <c r="B1146" s="47" t="str">
        <f>VLOOKUP(VLOOKUP(A1146,'[3]Calculated Master'!A:Z,2,FALSE),'[3]Conversion Factors'!A:C,2,FALSE)</f>
        <v>Public libraries</v>
      </c>
      <c r="C1146" s="47" t="str">
        <f>VLOOKUP($A1146,'[3]Master From ECAP'!$A:$AJ,3,FALSE)</f>
        <v>16-18 Bradstock Rd</v>
      </c>
      <c r="D1146" s="47" t="str">
        <f>VLOOKUP($A1146,'[3]Master From ECAP'!$A:$AJ,4,FALSE)</f>
        <v>North York</v>
      </c>
      <c r="E1146" s="47" t="str">
        <f>VLOOKUP($A1146,'[3]Master From ECAP'!$A:$AJ,5,FALSE)</f>
        <v>M9M 1M8</v>
      </c>
      <c r="F1146" s="47">
        <f>VLOOKUP($A1146,'[3]Master From ECAP'!$A:$AJ,6,FALSE)</f>
        <v>5360</v>
      </c>
      <c r="G1146" s="47" t="s">
        <v>53</v>
      </c>
      <c r="H1146" s="47">
        <f>VLOOKUP($A1146,'[3]Master From ECAP'!$A:$AJ,8,FALSE)</f>
        <v>70</v>
      </c>
      <c r="I1146" s="47">
        <f>VLOOKUP($A1146,'[3]Master From ECAP'!$A:$AJ,9,FALSE)</f>
        <v>0</v>
      </c>
      <c r="J1146" s="47">
        <f>VLOOKUP($A1146,'[3]Master From ECAP'!$A:$AJ,10,FALSE)</f>
        <v>49701.145733000005</v>
      </c>
      <c r="K1146" s="47" t="str">
        <f>VLOOKUP($A1146,'[3]Master From ECAP'!$A:$AJ,11,FALSE)</f>
        <v>kWh</v>
      </c>
      <c r="L1146" s="47">
        <f>VLOOKUP($A1146,'[3]Master From ECAP'!$A:$AJ,12,FALSE)</f>
        <v>3862.9628759999996</v>
      </c>
      <c r="M1146" s="47" t="s">
        <v>46</v>
      </c>
      <c r="AF1146" s="48">
        <f>VLOOKUP($A1146,'[3]Calculated Master'!$A:$P,13,FALSE)</f>
        <v>9326.4777752284408</v>
      </c>
      <c r="AG1146" s="49">
        <f>IF(F1146&gt;0,VLOOKUP($A1146,'[3]Calculated Master'!$A:$P,14,FALSE),"")</f>
        <v>16.880910146146103</v>
      </c>
      <c r="AH1146" s="49" t="str">
        <f>IF(I1146&gt;0,VLOOKUP($A1146,'[3]Calculated Master'!$A:$P,15,FALSE),"")</f>
        <v/>
      </c>
      <c r="AI1146" s="47" t="str">
        <f>VLOOKUP($A1146,'[3]Master From ECAP'!$A:$AJ,35,FALSE)</f>
        <v>WP</v>
      </c>
      <c r="AJ1146" s="47" t="str">
        <f>VLOOKUP($A1146,'[3]Master From ECAP'!$A:$AJ,36,FALSE)</f>
        <v>Public Libraries</v>
      </c>
    </row>
    <row r="1147" spans="1:36" ht="15">
      <c r="A1147" s="46" t="s">
        <v>1190</v>
      </c>
      <c r="B1147" s="47" t="str">
        <f>VLOOKUP(VLOOKUP(A1147,'[3]Calculated Master'!A:Z,2,FALSE),'[3]Conversion Factors'!A:C,2,FALSE)</f>
        <v>Public libraries</v>
      </c>
      <c r="C1147" s="47" t="str">
        <f>VLOOKUP($A1147,'[3]Master From ECAP'!$A:$AJ,3,FALSE)</f>
        <v>1431 Bathurst St.</v>
      </c>
      <c r="D1147" s="47" t="str">
        <f>VLOOKUP($A1147,'[3]Master From ECAP'!$A:$AJ,4,FALSE)</f>
        <v>Toronto</v>
      </c>
      <c r="E1147" s="47" t="str">
        <f>VLOOKUP($A1147,'[3]Master From ECAP'!$A:$AJ,5,FALSE)</f>
        <v>M5R 3J2</v>
      </c>
      <c r="F1147" s="47">
        <f>VLOOKUP($A1147,'[3]Master From ECAP'!$A:$AJ,6,FALSE)</f>
        <v>6383</v>
      </c>
      <c r="G1147" s="47" t="s">
        <v>53</v>
      </c>
      <c r="H1147" s="47">
        <f>VLOOKUP($A1147,'[3]Master From ECAP'!$A:$AJ,8,FALSE)</f>
        <v>70</v>
      </c>
      <c r="I1147" s="47">
        <f>VLOOKUP($A1147,'[3]Master From ECAP'!$A:$AJ,9,FALSE)</f>
        <v>0</v>
      </c>
      <c r="J1147" s="47">
        <f>VLOOKUP($A1147,'[3]Master From ECAP'!$A:$AJ,10,FALSE)</f>
        <v>166384.71827299998</v>
      </c>
      <c r="K1147" s="47" t="str">
        <f>VLOOKUP($A1147,'[3]Master From ECAP'!$A:$AJ,11,FALSE)</f>
        <v>kWh</v>
      </c>
      <c r="L1147" s="47">
        <f>VLOOKUP($A1147,'[3]Master From ECAP'!$A:$AJ,12,FALSE)</f>
        <v>7768.1612910000003</v>
      </c>
      <c r="M1147" s="47" t="s">
        <v>46</v>
      </c>
      <c r="AF1147" s="48">
        <f>VLOOKUP($A1147,'[3]Calculated Master'!$A:$P,13,FALSE)</f>
        <v>21412.48705381979</v>
      </c>
      <c r="AG1147" s="49">
        <f>IF(F1147&gt;0,VLOOKUP($A1147,'[3]Calculated Master'!$A:$P,14,FALSE),"")</f>
        <v>38.914606393297561</v>
      </c>
      <c r="AH1147" s="49" t="str">
        <f>IF(I1147&gt;0,VLOOKUP($A1147,'[3]Calculated Master'!$A:$P,15,FALSE),"")</f>
        <v/>
      </c>
      <c r="AI1147" s="47" t="str">
        <f>VLOOKUP($A1147,'[3]Master From ECAP'!$A:$AJ,35,FALSE)</f>
        <v>WY</v>
      </c>
      <c r="AJ1147" s="47" t="str">
        <f>VLOOKUP($A1147,'[3]Master From ECAP'!$A:$AJ,36,FALSE)</f>
        <v>Public Libraries</v>
      </c>
    </row>
    <row r="1148" spans="1:36" ht="15">
      <c r="A1148" s="46" t="s">
        <v>1191</v>
      </c>
      <c r="B1148" s="47" t="str">
        <f>VLOOKUP(VLOOKUP(A1148,'[3]Calculated Master'!A:Z,2,FALSE),'[3]Conversion Factors'!A:C,2,FALSE)</f>
        <v>Public libraries</v>
      </c>
      <c r="C1148" s="47" t="str">
        <f>VLOOKUP($A1148,'[3]Master From ECAP'!$A:$AJ,3,FALSE)</f>
        <v>1785 Finch Ave W</v>
      </c>
      <c r="D1148" s="47" t="str">
        <f>VLOOKUP($A1148,'[3]Master From ECAP'!$A:$AJ,4,FALSE)</f>
        <v>North York</v>
      </c>
      <c r="E1148" s="47" t="str">
        <f>VLOOKUP($A1148,'[3]Master From ECAP'!$A:$AJ,5,FALSE)</f>
        <v>M3N 1M6</v>
      </c>
      <c r="F1148" s="47">
        <f>VLOOKUP($A1148,'[3]Master From ECAP'!$A:$AJ,6,FALSE)</f>
        <v>42173</v>
      </c>
      <c r="G1148" s="47" t="s">
        <v>53</v>
      </c>
      <c r="H1148" s="47">
        <f>VLOOKUP($A1148,'[3]Master From ECAP'!$A:$AJ,8,FALSE)</f>
        <v>70</v>
      </c>
      <c r="I1148" s="47">
        <f>VLOOKUP($A1148,'[3]Master From ECAP'!$A:$AJ,9,FALSE)</f>
        <v>0</v>
      </c>
      <c r="J1148" s="47">
        <f>VLOOKUP($A1148,'[3]Master From ECAP'!$A:$AJ,10,FALSE)</f>
        <v>751952.91908500006</v>
      </c>
      <c r="K1148" s="47" t="str">
        <f>VLOOKUP($A1148,'[3]Master From ECAP'!$A:$AJ,11,FALSE)</f>
        <v>kWh</v>
      </c>
      <c r="L1148" s="47">
        <f>VLOOKUP($A1148,'[3]Master From ECAP'!$A:$AJ,12,FALSE)</f>
        <v>62609.672745000003</v>
      </c>
      <c r="M1148" s="47" t="s">
        <v>46</v>
      </c>
      <c r="AF1148" s="48">
        <f>VLOOKUP($A1148,'[3]Calculated Master'!$A:$P,13,FALSE)</f>
        <v>149017.08598034905</v>
      </c>
      <c r="AG1148" s="49">
        <f>IF(F1148&gt;0,VLOOKUP($A1148,'[3]Calculated Master'!$A:$P,14,FALSE),"")</f>
        <v>33.502728970994632</v>
      </c>
      <c r="AH1148" s="49" t="str">
        <f>IF(I1148&gt;0,VLOOKUP($A1148,'[3]Calculated Master'!$A:$P,15,FALSE),"")</f>
        <v/>
      </c>
      <c r="AI1148" s="47" t="str">
        <f>VLOOKUP($A1148,'[3]Master From ECAP'!$A:$AJ,35,FALSE)</f>
        <v>YW</v>
      </c>
      <c r="AJ1148" s="47" t="str">
        <f>VLOOKUP($A1148,'[3]Master From ECAP'!$A:$AJ,36,FALSE)</f>
        <v>Public Libraries</v>
      </c>
    </row>
    <row r="1149" spans="1:36" ht="15">
      <c r="A1149" s="46" t="s">
        <v>1192</v>
      </c>
      <c r="B1149" s="47" t="str">
        <f>VLOOKUP(VLOOKUP(A1149,'[3]Calculated Master'!A:Z,2,FALSE),'[3]Conversion Factors'!A:C,2,FALSE)</f>
        <v>Public libraries</v>
      </c>
      <c r="C1149" s="47" t="str">
        <f>VLOOKUP($A1149,'[3]Master From ECAP'!$A:$AJ,3,FALSE)</f>
        <v>22 Yorkville Ave.</v>
      </c>
      <c r="D1149" s="47" t="str">
        <f>VLOOKUP($A1149,'[3]Master From ECAP'!$A:$AJ,4,FALSE)</f>
        <v>Toronto</v>
      </c>
      <c r="E1149" s="47" t="str">
        <f>VLOOKUP($A1149,'[3]Master From ECAP'!$A:$AJ,5,FALSE)</f>
        <v>M4W 1L4</v>
      </c>
      <c r="F1149" s="47">
        <f>VLOOKUP($A1149,'[3]Master From ECAP'!$A:$AJ,6,FALSE)</f>
        <v>9052</v>
      </c>
      <c r="G1149" s="47" t="s">
        <v>53</v>
      </c>
      <c r="H1149" s="47">
        <f>VLOOKUP($A1149,'[3]Master From ECAP'!$A:$AJ,8,FALSE)</f>
        <v>70</v>
      </c>
      <c r="I1149" s="47">
        <f>VLOOKUP($A1149,'[3]Master From ECAP'!$A:$AJ,9,FALSE)</f>
        <v>0</v>
      </c>
      <c r="J1149" s="47">
        <f>VLOOKUP($A1149,'[3]Master From ECAP'!$A:$AJ,10,FALSE)</f>
        <v>181956.274932</v>
      </c>
      <c r="K1149" s="47" t="str">
        <f>VLOOKUP($A1149,'[3]Master From ECAP'!$A:$AJ,11,FALSE)</f>
        <v>kWh</v>
      </c>
      <c r="L1149" s="47">
        <f>VLOOKUP($A1149,'[3]Master From ECAP'!$A:$AJ,12,FALSE)</f>
        <v>19866.724632000001</v>
      </c>
      <c r="M1149" s="47" t="s">
        <v>46</v>
      </c>
      <c r="AF1149" s="48">
        <f>VLOOKUP($A1149,'[3]Calculated Master'!$A:$P,13,FALSE)</f>
        <v>45018.869113444089</v>
      </c>
      <c r="AG1149" s="49">
        <f>IF(F1149&gt;0,VLOOKUP($A1149,'[3]Calculated Master'!$A:$P,14,FALSE),"")</f>
        <v>43.270552180261369</v>
      </c>
      <c r="AH1149" s="49" t="str">
        <f>IF(I1149&gt;0,VLOOKUP($A1149,'[3]Calculated Master'!$A:$P,15,FALSE),"")</f>
        <v/>
      </c>
      <c r="AI1149" s="47" t="str">
        <f>VLOOKUP($A1149,'[3]Master From ECAP'!$A:$AJ,35,FALSE)</f>
        <v>YO</v>
      </c>
      <c r="AJ1149" s="47" t="str">
        <f>VLOOKUP($A1149,'[3]Master From ECAP'!$A:$AJ,36,FALSE)</f>
        <v>Public Libraries</v>
      </c>
    </row>
    <row r="1150" spans="1:36" ht="15">
      <c r="A1150" s="46" t="s">
        <v>1193</v>
      </c>
      <c r="B1150" s="47" t="str">
        <f>VLOOKUP(VLOOKUP(A1150,'[3]Calculated Master'!A:Z,2,FALSE),'[3]Conversion Factors'!A:C,2,FALSE)</f>
        <v>Facilities related to the pumping of sewage</v>
      </c>
      <c r="C1150" s="47" t="str">
        <f>VLOOKUP($A1150,'[3]Master From ECAP'!$A:$AJ,3,FALSE)</f>
        <v>16 Wyandot Ave</v>
      </c>
      <c r="D1150" s="47" t="str">
        <f>VLOOKUP($A1150,'[3]Master From ECAP'!$A:$AJ,4,FALSE)</f>
        <v>Toronto</v>
      </c>
      <c r="E1150" s="47" t="str">
        <f>VLOOKUP($A1150,'[3]Master From ECAP'!$A:$AJ,5,FALSE)</f>
        <v>M5J 2M9</v>
      </c>
      <c r="F1150" s="47">
        <f>VLOOKUP($A1150,'[3]Master From ECAP'!$A:$AJ,6,FALSE)</f>
        <v>75</v>
      </c>
      <c r="G1150" s="47" t="s">
        <v>53</v>
      </c>
      <c r="H1150" s="47">
        <f>VLOOKUP($A1150,'[3]Master From ECAP'!$A:$AJ,8,FALSE)</f>
        <v>168</v>
      </c>
      <c r="I1150" s="47">
        <f>VLOOKUP($A1150,'[3]Master From ECAP'!$A:$AJ,9,FALSE)</f>
        <v>56.04</v>
      </c>
      <c r="J1150" s="47">
        <f>VLOOKUP($A1150,'[3]Master From ECAP'!$A:$AJ,10,FALSE)</f>
        <v>12841.653503000001</v>
      </c>
      <c r="K1150" s="47" t="str">
        <f>VLOOKUP($A1150,'[3]Master From ECAP'!$A:$AJ,11,FALSE)</f>
        <v>kWh</v>
      </c>
      <c r="L1150" s="47">
        <f>VLOOKUP($A1150,'[3]Master From ECAP'!$A:$AJ,12,FALSE)</f>
        <v>0</v>
      </c>
      <c r="M1150" s="47" t="s">
        <v>46</v>
      </c>
      <c r="AF1150" s="48">
        <f>VLOOKUP($A1150,'[3]Calculated Master'!$A:$P,13,FALSE)</f>
        <v>513.66614012000002</v>
      </c>
      <c r="AG1150" s="49">
        <f>IF(F1150&gt;0,VLOOKUP($A1150,'[3]Calculated Master'!$A:$P,14,FALSE),"")</f>
        <v>171.22276013186129</v>
      </c>
      <c r="AH1150" s="49">
        <f>IF(I1150&gt;0,VLOOKUP($A1150,'[3]Calculated Master'!$A:$P,15,FALSE),"")</f>
        <v>229.15251623643107</v>
      </c>
      <c r="AI1150" s="47" t="str">
        <f>VLOOKUP($A1150,'[3]Master From ECAP'!$A:$AJ,35,FALSE)</f>
        <v>AGI</v>
      </c>
      <c r="AJ1150" s="47" t="str">
        <f>VLOOKUP($A1150,'[3]Master From ECAP'!$A:$AJ,36,FALSE)</f>
        <v>Sewage Pumping Facilities</v>
      </c>
    </row>
    <row r="1151" spans="1:36" ht="15">
      <c r="A1151" s="46" t="s">
        <v>1194</v>
      </c>
      <c r="B1151" s="47" t="str">
        <f>VLOOKUP(VLOOKUP(A1151,'[3]Calculated Master'!A:Z,2,FALSE),'[3]Conversion Factors'!A:C,2,FALSE)</f>
        <v>Facilities related to the pumping of sewage</v>
      </c>
      <c r="C1151" s="47" t="str">
        <f>VLOOKUP($A1151,'[3]Master From ECAP'!$A:$AJ,3,FALSE)</f>
        <v>61 Humberview Rd</v>
      </c>
      <c r="D1151" s="47" t="str">
        <f>VLOOKUP($A1151,'[3]Master From ECAP'!$A:$AJ,4,FALSE)</f>
        <v>Toronto</v>
      </c>
      <c r="E1151" s="47" t="str">
        <f>VLOOKUP($A1151,'[3]Master From ECAP'!$A:$AJ,5,FALSE)</f>
        <v>M6S 1W7</v>
      </c>
      <c r="F1151" s="47">
        <f>VLOOKUP($A1151,'[3]Master From ECAP'!$A:$AJ,6,FALSE)</f>
        <v>1</v>
      </c>
      <c r="G1151" s="47" t="s">
        <v>53</v>
      </c>
      <c r="H1151" s="47">
        <f>VLOOKUP($A1151,'[3]Master From ECAP'!$A:$AJ,8,FALSE)</f>
        <v>168</v>
      </c>
      <c r="I1151" s="47">
        <f>VLOOKUP($A1151,'[3]Master From ECAP'!$A:$AJ,9,FALSE)</f>
        <v>253.78</v>
      </c>
      <c r="J1151" s="47">
        <f>VLOOKUP($A1151,'[3]Master From ECAP'!$A:$AJ,10,FALSE)</f>
        <v>58624.026054999995</v>
      </c>
      <c r="K1151" s="47" t="str">
        <f>VLOOKUP($A1151,'[3]Master From ECAP'!$A:$AJ,11,FALSE)</f>
        <v>kWh</v>
      </c>
      <c r="L1151" s="47">
        <f>VLOOKUP($A1151,'[3]Master From ECAP'!$A:$AJ,12,FALSE)</f>
        <v>0</v>
      </c>
      <c r="M1151" s="47" t="s">
        <v>46</v>
      </c>
      <c r="AF1151" s="48">
        <f>VLOOKUP($A1151,'[3]Calculated Master'!$A:$P,13,FALSE)</f>
        <v>2344.9610422000001</v>
      </c>
      <c r="AG1151" s="49">
        <f>IF(F1151&gt;0,VLOOKUP($A1151,'[3]Calculated Master'!$A:$P,14,FALSE),"")</f>
        <v>58624.270321775221</v>
      </c>
      <c r="AH1151" s="49">
        <f>IF(I1151&gt;0,VLOOKUP($A1151,'[3]Calculated Master'!$A:$P,15,FALSE),"")</f>
        <v>231.00429632664205</v>
      </c>
      <c r="AI1151" s="47" t="str">
        <f>VLOOKUP($A1151,'[3]Master From ECAP'!$A:$AJ,35,FALSE)</f>
        <v>HBPS</v>
      </c>
      <c r="AJ1151" s="47" t="str">
        <f>VLOOKUP($A1151,'[3]Master From ECAP'!$A:$AJ,36,FALSE)</f>
        <v>Sewage Pumping Facilities</v>
      </c>
    </row>
    <row r="1152" spans="1:36" ht="15">
      <c r="A1152" s="46" t="s">
        <v>1195</v>
      </c>
      <c r="B1152" s="47" t="str">
        <f>VLOOKUP(VLOOKUP(A1152,'[3]Calculated Master'!A:Z,2,FALSE),'[3]Conversion Factors'!A:C,2,FALSE)</f>
        <v>Facilities related to the pumping of sewage</v>
      </c>
      <c r="C1152" s="47" t="str">
        <f>VLOOKUP($A1152,'[3]Master From ECAP'!$A:$AJ,3,FALSE)</f>
        <v>132 Berry Rd</v>
      </c>
      <c r="D1152" s="47" t="str">
        <f>VLOOKUP($A1152,'[3]Master From ECAP'!$A:$AJ,4,FALSE)</f>
        <v>Etobicoke</v>
      </c>
      <c r="E1152" s="47" t="str">
        <f>VLOOKUP($A1152,'[3]Master From ECAP'!$A:$AJ,5,FALSE)</f>
        <v>M8Y 1W2</v>
      </c>
      <c r="F1152" s="47">
        <f>VLOOKUP($A1152,'[3]Master From ECAP'!$A:$AJ,6,FALSE)</f>
        <v>7244</v>
      </c>
      <c r="G1152" s="47" t="s">
        <v>53</v>
      </c>
      <c r="H1152" s="47">
        <f>VLOOKUP($A1152,'[3]Master From ECAP'!$A:$AJ,8,FALSE)</f>
        <v>168</v>
      </c>
      <c r="I1152" s="47">
        <f>VLOOKUP($A1152,'[3]Master From ECAP'!$A:$AJ,9,FALSE)</f>
        <v>32.64</v>
      </c>
      <c r="J1152" s="47">
        <f>VLOOKUP($A1152,'[3]Master From ECAP'!$A:$AJ,10,FALSE)</f>
        <v>11878.584483000001</v>
      </c>
      <c r="K1152" s="47" t="str">
        <f>VLOOKUP($A1152,'[3]Master From ECAP'!$A:$AJ,11,FALSE)</f>
        <v>kWh</v>
      </c>
      <c r="L1152" s="47">
        <f>VLOOKUP($A1152,'[3]Master From ECAP'!$A:$AJ,12,FALSE)</f>
        <v>0</v>
      </c>
      <c r="M1152" s="47" t="s">
        <v>46</v>
      </c>
      <c r="AF1152" s="48">
        <f>VLOOKUP($A1152,'[3]Calculated Master'!$A:$P,13,FALSE)</f>
        <v>475.14337932000001</v>
      </c>
      <c r="AG1152" s="49">
        <f>IF(F1152&gt;0,VLOOKUP($A1152,'[3]Calculated Master'!$A:$P,14,FALSE),"")</f>
        <v>1.6397893397435137</v>
      </c>
      <c r="AH1152" s="49">
        <f>IF(I1152&gt;0,VLOOKUP($A1152,'[3]Calculated Master'!$A:$P,15,FALSE),"")</f>
        <v>363.92873704356657</v>
      </c>
      <c r="AI1152" s="47" t="str">
        <f>VLOOKUP($A1152,'[3]Master From ECAP'!$A:$AJ,35,FALSE)</f>
        <v>132BER</v>
      </c>
      <c r="AJ1152" s="47" t="str">
        <f>VLOOKUP($A1152,'[3]Master From ECAP'!$A:$AJ,36,FALSE)</f>
        <v>Sewage Pumping Facilities</v>
      </c>
    </row>
    <row r="1153" spans="1:36" ht="15">
      <c r="A1153" s="46" t="s">
        <v>1196</v>
      </c>
      <c r="B1153" s="47" t="str">
        <f>VLOOKUP(VLOOKUP(A1153,'[3]Calculated Master'!A:Z,2,FALSE),'[3]Conversion Factors'!A:C,2,FALSE)</f>
        <v>Facilities related to the pumping of sewage</v>
      </c>
      <c r="C1153" s="47" t="str">
        <f>VLOOKUP($A1153,'[3]Master From ECAP'!$A:$AJ,3,FALSE)</f>
        <v>0 Brule Gd</v>
      </c>
      <c r="D1153" s="47" t="str">
        <f>VLOOKUP($A1153,'[3]Master From ECAP'!$A:$AJ,4,FALSE)</f>
        <v>Toronto</v>
      </c>
      <c r="E1153" s="47" t="str">
        <f>VLOOKUP($A1153,'[3]Master From ECAP'!$A:$AJ,5,FALSE)</f>
        <v>M6S 4J4</v>
      </c>
      <c r="F1153" s="47">
        <f>VLOOKUP($A1153,'[3]Master From ECAP'!$A:$AJ,6,FALSE)</f>
        <v>151</v>
      </c>
      <c r="G1153" s="47" t="s">
        <v>53</v>
      </c>
      <c r="H1153" s="47">
        <f>VLOOKUP($A1153,'[3]Master From ECAP'!$A:$AJ,8,FALSE)</f>
        <v>168</v>
      </c>
      <c r="I1153" s="47">
        <f>VLOOKUP($A1153,'[3]Master From ECAP'!$A:$AJ,9,FALSE)</f>
        <v>50.56</v>
      </c>
      <c r="J1153" s="47">
        <f>VLOOKUP($A1153,'[3]Master From ECAP'!$A:$AJ,10,FALSE)</f>
        <v>10469.563663000001</v>
      </c>
      <c r="K1153" s="47" t="str">
        <f>VLOOKUP($A1153,'[3]Master From ECAP'!$A:$AJ,11,FALSE)</f>
        <v>kWh</v>
      </c>
      <c r="L1153" s="47">
        <f>VLOOKUP($A1153,'[3]Master From ECAP'!$A:$AJ,12,FALSE)</f>
        <v>0</v>
      </c>
      <c r="M1153" s="47" t="s">
        <v>46</v>
      </c>
      <c r="AF1153" s="48">
        <f>VLOOKUP($A1153,'[3]Calculated Master'!$A:$P,13,FALSE)</f>
        <v>418.78254652000004</v>
      </c>
      <c r="AG1153" s="49">
        <f>IF(F1153&gt;0,VLOOKUP($A1153,'[3]Calculated Master'!$A:$P,14,FALSE),"")</f>
        <v>69.335147590608798</v>
      </c>
      <c r="AH1153" s="49">
        <f>IF(I1153&gt;0,VLOOKUP($A1153,'[3]Calculated Master'!$A:$P,15,FALSE),"")</f>
        <v>207.07292891973751</v>
      </c>
      <c r="AI1153" s="47" t="str">
        <f>VLOOKUP($A1153,'[3]Master From ECAP'!$A:$AJ,35,FALSE)</f>
        <v>BGPS</v>
      </c>
      <c r="AJ1153" s="47" t="str">
        <f>VLOOKUP($A1153,'[3]Master From ECAP'!$A:$AJ,36,FALSE)</f>
        <v>Sewage Pumping Facilities</v>
      </c>
    </row>
    <row r="1154" spans="1:36" ht="15">
      <c r="A1154" s="46" t="s">
        <v>1197</v>
      </c>
      <c r="B1154" s="47" t="str">
        <f>VLOOKUP(VLOOKUP(A1154,'[3]Calculated Master'!A:Z,2,FALSE),'[3]Conversion Factors'!A:C,2,FALSE)</f>
        <v>Facilities related to the pumping of sewage</v>
      </c>
      <c r="C1154" s="47" t="str">
        <f>VLOOKUP($A1154,'[3]Master From ECAP'!$A:$AJ,3,FALSE)</f>
        <v>1 Copeland St</v>
      </c>
      <c r="D1154" s="47" t="str">
        <f>VLOOKUP($A1154,'[3]Master From ECAP'!$A:$AJ,4,FALSE)</f>
        <v>East York</v>
      </c>
      <c r="E1154" s="47" t="str">
        <f>VLOOKUP($A1154,'[3]Master From ECAP'!$A:$AJ,5,FALSE)</f>
        <v>M4G 3E7</v>
      </c>
      <c r="F1154" s="47">
        <f>VLOOKUP($A1154,'[3]Master From ECAP'!$A:$AJ,6,FALSE)</f>
        <v>0</v>
      </c>
      <c r="G1154" s="47" t="s">
        <v>53</v>
      </c>
      <c r="H1154" s="47">
        <f>VLOOKUP($A1154,'[3]Master From ECAP'!$A:$AJ,8,FALSE)</f>
        <v>168</v>
      </c>
      <c r="I1154" s="47">
        <f>VLOOKUP($A1154,'[3]Master From ECAP'!$A:$AJ,9,FALSE)</f>
        <v>294.44</v>
      </c>
      <c r="J1154" s="47">
        <f>VLOOKUP($A1154,'[3]Master From ECAP'!$A:$AJ,10,FALSE)</f>
        <v>39855.092000000004</v>
      </c>
      <c r="K1154" s="47" t="str">
        <f>VLOOKUP($A1154,'[3]Master From ECAP'!$A:$AJ,11,FALSE)</f>
        <v>kWh</v>
      </c>
      <c r="L1154" s="47">
        <f>VLOOKUP($A1154,'[3]Master From ECAP'!$A:$AJ,12,FALSE)</f>
        <v>0</v>
      </c>
      <c r="M1154" s="47" t="s">
        <v>46</v>
      </c>
      <c r="AF1154" s="48">
        <f>VLOOKUP($A1154,'[3]Calculated Master'!$A:$P,13,FALSE)</f>
        <v>1594.2036800000003</v>
      </c>
      <c r="AG1154" s="49" t="str">
        <f>IF(F1154&gt;0,VLOOKUP($A1154,'[3]Calculated Master'!$A:$P,14,FALSE),"")</f>
        <v/>
      </c>
      <c r="AH1154" s="49">
        <f>IF(I1154&gt;0,VLOOKUP($A1154,'[3]Calculated Master'!$A:$P,15,FALSE),"")</f>
        <v>135.35952337618303</v>
      </c>
      <c r="AI1154" s="47" t="str">
        <f>VLOOKUP($A1154,'[3]Master From ECAP'!$A:$AJ,35,FALSE)</f>
        <v>1COPEL</v>
      </c>
      <c r="AJ1154" s="47" t="str">
        <f>VLOOKUP($A1154,'[3]Master From ECAP'!$A:$AJ,36,FALSE)</f>
        <v>Sewage Pumping Facilities</v>
      </c>
    </row>
    <row r="1155" spans="1:36" ht="15">
      <c r="A1155" s="46" t="s">
        <v>1198</v>
      </c>
      <c r="B1155" s="47" t="str">
        <f>VLOOKUP(VLOOKUP(A1155,'[3]Calculated Master'!A:Z,2,FALSE),'[3]Conversion Factors'!A:C,2,FALSE)</f>
        <v>Facilities related to the pumping of sewage</v>
      </c>
      <c r="C1155" s="47" t="str">
        <f>VLOOKUP($A1155,'[3]Master From ECAP'!$A:$AJ,3,FALSE)</f>
        <v>5316 Lawrence Ave E</v>
      </c>
      <c r="D1155" s="47" t="str">
        <f>VLOOKUP($A1155,'[3]Master From ECAP'!$A:$AJ,4,FALSE)</f>
        <v>Scarborough</v>
      </c>
      <c r="E1155" s="47" t="str">
        <f>VLOOKUP($A1155,'[3]Master From ECAP'!$A:$AJ,5,FALSE)</f>
        <v>M1C 1R5</v>
      </c>
      <c r="F1155" s="47">
        <f>VLOOKUP($A1155,'[3]Master From ECAP'!$A:$AJ,6,FALSE)</f>
        <v>635</v>
      </c>
      <c r="G1155" s="47" t="s">
        <v>53</v>
      </c>
      <c r="H1155" s="47">
        <f>VLOOKUP($A1155,'[3]Master From ECAP'!$A:$AJ,8,FALSE)</f>
        <v>168</v>
      </c>
      <c r="I1155" s="47">
        <f>VLOOKUP($A1155,'[3]Master From ECAP'!$A:$AJ,9,FALSE)</f>
        <v>2188.48</v>
      </c>
      <c r="J1155" s="47">
        <f>VLOOKUP($A1155,'[3]Master From ECAP'!$A:$AJ,10,FALSE)</f>
        <v>346574.13877400005</v>
      </c>
      <c r="K1155" s="47" t="str">
        <f>VLOOKUP($A1155,'[3]Master From ECAP'!$A:$AJ,11,FALSE)</f>
        <v>kWh</v>
      </c>
      <c r="L1155" s="47">
        <f>VLOOKUP($A1155,'[3]Master From ECAP'!$A:$AJ,12,FALSE)</f>
        <v>0</v>
      </c>
      <c r="M1155" s="47" t="s">
        <v>46</v>
      </c>
      <c r="AF1155" s="48">
        <f>VLOOKUP($A1155,'[3]Calculated Master'!$A:$P,13,FALSE)</f>
        <v>13862.965550960002</v>
      </c>
      <c r="AG1155" s="49">
        <f>IF(F1155&gt;0,VLOOKUP($A1155,'[3]Calculated Master'!$A:$P,14,FALSE),"")</f>
        <v>545.78831942190811</v>
      </c>
      <c r="AH1155" s="49">
        <f>IF(I1155&gt;0,VLOOKUP($A1155,'[3]Calculated Master'!$A:$P,15,FALSE),"")</f>
        <v>158.36360525703302</v>
      </c>
      <c r="AI1155" s="47" t="str">
        <f>VLOOKUP($A1155,'[3]Master From ECAP'!$A:$AJ,35,FALSE)</f>
        <v>CPS</v>
      </c>
      <c r="AJ1155" s="47" t="str">
        <f>VLOOKUP($A1155,'[3]Master From ECAP'!$A:$AJ,36,FALSE)</f>
        <v>Sewage Pumping Facilities</v>
      </c>
    </row>
    <row r="1156" spans="1:36" ht="15">
      <c r="A1156" s="46" t="s">
        <v>1199</v>
      </c>
      <c r="B1156" s="47" t="str">
        <f>VLOOKUP(VLOOKUP(A1156,'[3]Calculated Master'!A:Z,2,FALSE),'[3]Conversion Factors'!A:C,2,FALSE)</f>
        <v>Facilities related to the pumping of sewage</v>
      </c>
      <c r="C1156" s="47" t="str">
        <f>VLOOKUP($A1156,'[3]Master From ECAP'!$A:$AJ,3,FALSE)</f>
        <v>1 Ellis Ave</v>
      </c>
      <c r="D1156" s="47" t="str">
        <f>VLOOKUP($A1156,'[3]Master From ECAP'!$A:$AJ,4,FALSE)</f>
        <v>Toronto</v>
      </c>
      <c r="E1156" s="47" t="str">
        <f>VLOOKUP($A1156,'[3]Master From ECAP'!$A:$AJ,5,FALSE)</f>
        <v>M9N 1G2</v>
      </c>
      <c r="F1156" s="47">
        <f>VLOOKUP($A1156,'[3]Master From ECAP'!$A:$AJ,6,FALSE)</f>
        <v>1</v>
      </c>
      <c r="G1156" s="47" t="s">
        <v>53</v>
      </c>
      <c r="H1156" s="47">
        <f>VLOOKUP($A1156,'[3]Master From ECAP'!$A:$AJ,8,FALSE)</f>
        <v>168</v>
      </c>
      <c r="I1156" s="47">
        <f>VLOOKUP($A1156,'[3]Master From ECAP'!$A:$AJ,9,FALSE)</f>
        <v>285.85000000000002</v>
      </c>
      <c r="J1156" s="47">
        <f>VLOOKUP($A1156,'[3]Master From ECAP'!$A:$AJ,10,FALSE)</f>
        <v>4084.8452590000002</v>
      </c>
      <c r="K1156" s="47" t="str">
        <f>VLOOKUP($A1156,'[3]Master From ECAP'!$A:$AJ,11,FALSE)</f>
        <v>kWh</v>
      </c>
      <c r="L1156" s="47">
        <f>VLOOKUP($A1156,'[3]Master From ECAP'!$A:$AJ,12,FALSE)</f>
        <v>0</v>
      </c>
      <c r="M1156" s="47" t="s">
        <v>46</v>
      </c>
      <c r="AF1156" s="48">
        <f>VLOOKUP($A1156,'[3]Calculated Master'!$A:$P,13,FALSE)</f>
        <v>163.39381036</v>
      </c>
      <c r="AG1156" s="49">
        <f>IF(F1156&gt;0,VLOOKUP($A1156,'[3]Calculated Master'!$A:$P,14,FALSE),"")</f>
        <v>4084.8622791885791</v>
      </c>
      <c r="AH1156" s="49">
        <f>IF(I1156&gt;0,VLOOKUP($A1156,'[3]Calculated Master'!$A:$P,15,FALSE),"")</f>
        <v>14.290230117854046</v>
      </c>
      <c r="AI1156" s="47" t="str">
        <f>VLOOKUP($A1156,'[3]Master From ECAP'!$A:$AJ,35,FALSE)</f>
        <v>1ELLIS</v>
      </c>
      <c r="AJ1156" s="47" t="str">
        <f>VLOOKUP($A1156,'[3]Master From ECAP'!$A:$AJ,36,FALSE)</f>
        <v>Sewage Pumping Facilities</v>
      </c>
    </row>
    <row r="1157" spans="1:36" ht="15">
      <c r="A1157" s="46" t="s">
        <v>1200</v>
      </c>
      <c r="B1157" s="47" t="str">
        <f>VLOOKUP(VLOOKUP(A1157,'[3]Calculated Master'!A:Z,2,FALSE),'[3]Conversion Factors'!A:C,2,FALSE)</f>
        <v>Facilities related to the pumping of sewage</v>
      </c>
      <c r="C1157" s="47" t="str">
        <f>VLOOKUP($A1157,'[3]Master From ECAP'!$A:$AJ,3,FALSE)</f>
        <v>7 Fallingbrook Dr</v>
      </c>
      <c r="D1157" s="47" t="str">
        <f>VLOOKUP($A1157,'[3]Master From ECAP'!$A:$AJ,4,FALSE)</f>
        <v>Scarborough</v>
      </c>
      <c r="E1157" s="47" t="str">
        <f>VLOOKUP($A1157,'[3]Master From ECAP'!$A:$AJ,5,FALSE)</f>
        <v>M1N 1B3</v>
      </c>
      <c r="F1157" s="47">
        <f>VLOOKUP($A1157,'[3]Master From ECAP'!$A:$AJ,6,FALSE)</f>
        <v>1</v>
      </c>
      <c r="G1157" s="47" t="s">
        <v>53</v>
      </c>
      <c r="H1157" s="47">
        <f>VLOOKUP($A1157,'[3]Master From ECAP'!$A:$AJ,8,FALSE)</f>
        <v>168</v>
      </c>
      <c r="I1157" s="47">
        <f>VLOOKUP($A1157,'[3]Master From ECAP'!$A:$AJ,9,FALSE)</f>
        <v>49</v>
      </c>
      <c r="J1157" s="47">
        <f>VLOOKUP($A1157,'[3]Master From ECAP'!$A:$AJ,10,FALSE)</f>
        <v>20135.447436999999</v>
      </c>
      <c r="K1157" s="47" t="str">
        <f>VLOOKUP($A1157,'[3]Master From ECAP'!$A:$AJ,11,FALSE)</f>
        <v>kWh</v>
      </c>
      <c r="L1157" s="47">
        <f>VLOOKUP($A1157,'[3]Master From ECAP'!$A:$AJ,12,FALSE)</f>
        <v>0</v>
      </c>
      <c r="M1157" s="47" t="s">
        <v>46</v>
      </c>
      <c r="AF1157" s="48">
        <f>VLOOKUP($A1157,'[3]Calculated Master'!$A:$P,13,FALSE)</f>
        <v>805.41789747999997</v>
      </c>
      <c r="AG1157" s="49">
        <f>IF(F1157&gt;0,VLOOKUP($A1157,'[3]Calculated Master'!$A:$P,14,FALSE),"")</f>
        <v>20135.531334697651</v>
      </c>
      <c r="AH1157" s="49">
        <f>IF(I1157&gt;0,VLOOKUP($A1157,'[3]Calculated Master'!$A:$P,15,FALSE),"")</f>
        <v>410.92921091219694</v>
      </c>
      <c r="AI1157" s="47" t="str">
        <f>VLOOKUP($A1157,'[3]Master From ECAP'!$A:$AJ,35,FALSE)</f>
        <v>7FALLI</v>
      </c>
      <c r="AJ1157" s="47" t="str">
        <f>VLOOKUP($A1157,'[3]Master From ECAP'!$A:$AJ,36,FALSE)</f>
        <v>Sewage Pumping Facilities</v>
      </c>
    </row>
    <row r="1158" spans="1:36" ht="15">
      <c r="A1158" s="46" t="s">
        <v>1201</v>
      </c>
      <c r="B1158" s="47" t="str">
        <f>VLOOKUP(VLOOKUP(A1158,'[3]Calculated Master'!A:Z,2,FALSE),'[3]Conversion Factors'!A:C,2,FALSE)</f>
        <v>Facilities related to the pumping of sewage</v>
      </c>
      <c r="C1158" s="47" t="str">
        <f>VLOOKUP($A1158,'[3]Master From ECAP'!$A:$AJ,3,FALSE)</f>
        <v>125 Grand River Blvd</v>
      </c>
      <c r="D1158" s="47" t="str">
        <f>VLOOKUP($A1158,'[3]Master From ECAP'!$A:$AJ,4,FALSE)</f>
        <v>Scarborough</v>
      </c>
      <c r="E1158" s="47" t="str">
        <f>VLOOKUP($A1158,'[3]Master From ECAP'!$A:$AJ,5,FALSE)</f>
        <v>M1B 1G4</v>
      </c>
      <c r="F1158" s="47">
        <f>VLOOKUP($A1158,'[3]Master From ECAP'!$A:$AJ,6,FALSE)</f>
        <v>1</v>
      </c>
      <c r="G1158" s="47" t="s">
        <v>53</v>
      </c>
      <c r="H1158" s="47">
        <f>VLOOKUP($A1158,'[3]Master From ECAP'!$A:$AJ,8,FALSE)</f>
        <v>168</v>
      </c>
      <c r="I1158" s="47">
        <f>VLOOKUP($A1158,'[3]Master From ECAP'!$A:$AJ,9,FALSE)</f>
        <v>28.58</v>
      </c>
      <c r="J1158" s="47">
        <f>VLOOKUP($A1158,'[3]Master From ECAP'!$A:$AJ,10,FALSE)</f>
        <v>5001.0803639999995</v>
      </c>
      <c r="K1158" s="47" t="str">
        <f>VLOOKUP($A1158,'[3]Master From ECAP'!$A:$AJ,11,FALSE)</f>
        <v>kWh</v>
      </c>
      <c r="L1158" s="47">
        <f>VLOOKUP($A1158,'[3]Master From ECAP'!$A:$AJ,12,FALSE)</f>
        <v>0</v>
      </c>
      <c r="M1158" s="47" t="s">
        <v>46</v>
      </c>
      <c r="AF1158" s="48">
        <f>VLOOKUP($A1158,'[3]Calculated Master'!$A:$P,13,FALSE)</f>
        <v>200.04321456</v>
      </c>
      <c r="AG1158" s="49">
        <f>IF(F1158&gt;0,VLOOKUP($A1158,'[3]Calculated Master'!$A:$P,14,FALSE),"")</f>
        <v>5001.1012018348492</v>
      </c>
      <c r="AH1158" s="49">
        <f>IF(I1158&gt;0,VLOOKUP($A1158,'[3]Calculated Master'!$A:$P,15,FALSE),"")</f>
        <v>174.98604625034463</v>
      </c>
      <c r="AI1158" s="47" t="str">
        <f>VLOOKUP($A1158,'[3]Master From ECAP'!$A:$AJ,35,FALSE)</f>
        <v>GRANDR</v>
      </c>
      <c r="AJ1158" s="47" t="str">
        <f>VLOOKUP($A1158,'[3]Master From ECAP'!$A:$AJ,36,FALSE)</f>
        <v>Sewage Pumping Facilities</v>
      </c>
    </row>
    <row r="1159" spans="1:36" ht="15">
      <c r="A1159" s="46" t="s">
        <v>1202</v>
      </c>
      <c r="B1159" s="47" t="str">
        <f>VLOOKUP(VLOOKUP(A1159,'[3]Calculated Master'!A:Z,2,FALSE),'[3]Conversion Factors'!A:C,2,FALSE)</f>
        <v>Facilities related to the pumping of sewage</v>
      </c>
      <c r="C1159" s="47" t="str">
        <f>VLOOKUP($A1159,'[3]Master From ECAP'!$A:$AJ,3,FALSE)</f>
        <v>144 Greyabbey Trail</v>
      </c>
      <c r="D1159" s="47" t="str">
        <f>VLOOKUP($A1159,'[3]Master From ECAP'!$A:$AJ,4,FALSE)</f>
        <v>Scarborough</v>
      </c>
      <c r="E1159" s="47" t="str">
        <f>VLOOKUP($A1159,'[3]Master From ECAP'!$A:$AJ,5,FALSE)</f>
        <v>M1E 1V9</v>
      </c>
      <c r="F1159" s="47">
        <f>VLOOKUP($A1159,'[3]Master From ECAP'!$A:$AJ,6,FALSE)</f>
        <v>1001</v>
      </c>
      <c r="G1159" s="47" t="s">
        <v>53</v>
      </c>
      <c r="H1159" s="47">
        <f>VLOOKUP($A1159,'[3]Master From ECAP'!$A:$AJ,8,FALSE)</f>
        <v>168</v>
      </c>
      <c r="I1159" s="47">
        <f>VLOOKUP($A1159,'[3]Master From ECAP'!$A:$AJ,9,FALSE)</f>
        <v>41.53</v>
      </c>
      <c r="J1159" s="47">
        <f>VLOOKUP($A1159,'[3]Master From ECAP'!$A:$AJ,10,FALSE)</f>
        <v>44206.044497999996</v>
      </c>
      <c r="K1159" s="47" t="str">
        <f>VLOOKUP($A1159,'[3]Master From ECAP'!$A:$AJ,11,FALSE)</f>
        <v>kWh</v>
      </c>
      <c r="L1159" s="47">
        <f>VLOOKUP($A1159,'[3]Master From ECAP'!$A:$AJ,12,FALSE)</f>
        <v>0</v>
      </c>
      <c r="M1159" s="47" t="s">
        <v>46</v>
      </c>
      <c r="AF1159" s="48">
        <f>VLOOKUP($A1159,'[3]Calculated Master'!$A:$P,13,FALSE)</f>
        <v>1768.2417799199998</v>
      </c>
      <c r="AG1159" s="49">
        <f>IF(F1159&gt;0,VLOOKUP($A1159,'[3]Calculated Master'!$A:$P,14,FALSE),"")</f>
        <v>44.162066623228839</v>
      </c>
      <c r="AH1159" s="49">
        <f>IF(I1159&gt;0,VLOOKUP($A1159,'[3]Calculated Master'!$A:$P,15,FALSE),"")</f>
        <v>1064.4408545594044</v>
      </c>
      <c r="AI1159" s="47" t="str">
        <f>VLOOKUP($A1159,'[3]Master From ECAP'!$A:$AJ,35,FALSE)</f>
        <v>144GRE</v>
      </c>
      <c r="AJ1159" s="47" t="str">
        <f>VLOOKUP($A1159,'[3]Master From ECAP'!$A:$AJ,36,FALSE)</f>
        <v>Sewage Pumping Facilities</v>
      </c>
    </row>
    <row r="1160" spans="1:36" ht="15">
      <c r="A1160" s="46" t="s">
        <v>1203</v>
      </c>
      <c r="B1160" s="47" t="str">
        <f>VLOOKUP(VLOOKUP(A1160,'[3]Calculated Master'!A:Z,2,FALSE),'[3]Conversion Factors'!A:C,2,FALSE)</f>
        <v>Facilities related to the pumping of sewage</v>
      </c>
      <c r="C1160" s="47" t="str">
        <f>VLOOKUP($A1160,'[3]Master From ECAP'!$A:$AJ,3,FALSE)</f>
        <v>1 Highfield Rd</v>
      </c>
      <c r="D1160" s="47" t="str">
        <f>VLOOKUP($A1160,'[3]Master From ECAP'!$A:$AJ,4,FALSE)</f>
        <v>Toronto</v>
      </c>
      <c r="E1160" s="47" t="str">
        <f>VLOOKUP($A1160,'[3]Master From ECAP'!$A:$AJ,5,FALSE)</f>
        <v>M4L 2T7</v>
      </c>
      <c r="F1160" s="47">
        <f>VLOOKUP($A1160,'[3]Master From ECAP'!$A:$AJ,6,FALSE)</f>
        <v>1</v>
      </c>
      <c r="G1160" s="47" t="s">
        <v>53</v>
      </c>
      <c r="H1160" s="47">
        <f>VLOOKUP($A1160,'[3]Master From ECAP'!$A:$AJ,8,FALSE)</f>
        <v>168</v>
      </c>
      <c r="I1160" s="47">
        <f>VLOOKUP($A1160,'[3]Master From ECAP'!$A:$AJ,9,FALSE)</f>
        <v>0</v>
      </c>
      <c r="J1160" s="47">
        <f>VLOOKUP($A1160,'[3]Master From ECAP'!$A:$AJ,10,FALSE)</f>
        <v>1042.7599580000001</v>
      </c>
      <c r="K1160" s="47" t="str">
        <f>VLOOKUP($A1160,'[3]Master From ECAP'!$A:$AJ,11,FALSE)</f>
        <v>kWh</v>
      </c>
      <c r="L1160" s="47">
        <f>VLOOKUP($A1160,'[3]Master From ECAP'!$A:$AJ,12,FALSE)</f>
        <v>0</v>
      </c>
      <c r="M1160" s="47" t="s">
        <v>46</v>
      </c>
      <c r="AF1160" s="48">
        <f>VLOOKUP($A1160,'[3]Calculated Master'!$A:$P,13,FALSE)</f>
        <v>41.710398320000003</v>
      </c>
      <c r="AG1160" s="49">
        <f>IF(F1160&gt;0,VLOOKUP($A1160,'[3]Calculated Master'!$A:$P,14,FALSE),"")</f>
        <v>1042.7643028331584</v>
      </c>
      <c r="AH1160" s="49" t="str">
        <f>IF(I1160&gt;0,VLOOKUP($A1160,'[3]Calculated Master'!$A:$P,15,FALSE),"")</f>
        <v/>
      </c>
      <c r="AI1160" s="47" t="str">
        <f>VLOOKUP($A1160,'[3]Master From ECAP'!$A:$AJ,35,FALSE)</f>
        <v>0HIGHF</v>
      </c>
      <c r="AJ1160" s="47" t="str">
        <f>VLOOKUP($A1160,'[3]Master From ECAP'!$A:$AJ,36,FALSE)</f>
        <v>Sewage Pumping Facilities</v>
      </c>
    </row>
    <row r="1161" spans="1:36" ht="15">
      <c r="A1161" s="46" t="s">
        <v>1204</v>
      </c>
      <c r="B1161" s="47" t="str">
        <f>VLOOKUP(VLOOKUP(A1161,'[3]Calculated Master'!A:Z,2,FALSE),'[3]Conversion Factors'!A:C,2,FALSE)</f>
        <v>Facilities related to the pumping of sewage</v>
      </c>
      <c r="C1161" s="47" t="str">
        <f>VLOOKUP($A1161,'[3]Master From ECAP'!$A:$AJ,3,FALSE)</f>
        <v>490 Riverside Dr</v>
      </c>
      <c r="D1161" s="47" t="str">
        <f>VLOOKUP($A1161,'[3]Master From ECAP'!$A:$AJ,4,FALSE)</f>
        <v>Toronto</v>
      </c>
      <c r="E1161" s="47" t="str">
        <f>VLOOKUP($A1161,'[3]Master From ECAP'!$A:$AJ,5,FALSE)</f>
        <v>M6S 4B5</v>
      </c>
      <c r="F1161" s="47">
        <f>VLOOKUP($A1161,'[3]Master From ECAP'!$A:$AJ,6,FALSE)</f>
        <v>1</v>
      </c>
      <c r="G1161" s="47" t="s">
        <v>53</v>
      </c>
      <c r="H1161" s="47">
        <f>VLOOKUP($A1161,'[3]Master From ECAP'!$A:$AJ,8,FALSE)</f>
        <v>168</v>
      </c>
      <c r="I1161" s="47">
        <f>VLOOKUP($A1161,'[3]Master From ECAP'!$A:$AJ,9,FALSE)</f>
        <v>9.2200000000000006</v>
      </c>
      <c r="J1161" s="47">
        <f>VLOOKUP($A1161,'[3]Master From ECAP'!$A:$AJ,10,FALSE)</f>
        <v>12893.485908999999</v>
      </c>
      <c r="K1161" s="47" t="str">
        <f>VLOOKUP($A1161,'[3]Master From ECAP'!$A:$AJ,11,FALSE)</f>
        <v>kWh</v>
      </c>
      <c r="L1161" s="47">
        <f>VLOOKUP($A1161,'[3]Master From ECAP'!$A:$AJ,12,FALSE)</f>
        <v>0</v>
      </c>
      <c r="M1161" s="47" t="s">
        <v>46</v>
      </c>
      <c r="AF1161" s="48">
        <f>VLOOKUP($A1161,'[3]Calculated Master'!$A:$P,13,FALSE)</f>
        <v>515.73943636000001</v>
      </c>
      <c r="AG1161" s="49">
        <f>IF(F1161&gt;0,VLOOKUP($A1161,'[3]Calculated Master'!$A:$P,14,FALSE),"")</f>
        <v>12893.539631857953</v>
      </c>
      <c r="AH1161" s="49">
        <f>IF(I1161&gt;0,VLOOKUP($A1161,'[3]Calculated Master'!$A:$P,15,FALSE),"")</f>
        <v>1398.4316303533571</v>
      </c>
      <c r="AI1161" s="47" t="str">
        <f>VLOOKUP($A1161,'[3]Master From ECAP'!$A:$AJ,35,FALSE)</f>
        <v>RVS</v>
      </c>
      <c r="AJ1161" s="47" t="str">
        <f>VLOOKUP($A1161,'[3]Master From ECAP'!$A:$AJ,36,FALSE)</f>
        <v>Sewage Pumping Facilities</v>
      </c>
    </row>
    <row r="1162" spans="1:36" ht="15">
      <c r="A1162" s="46" t="s">
        <v>1205</v>
      </c>
      <c r="B1162" s="47" t="str">
        <f>VLOOKUP(VLOOKUP(A1162,'[3]Calculated Master'!A:Z,2,FALSE),'[3]Conversion Factors'!A:C,2,FALSE)</f>
        <v>Facilities related to the pumping of sewage</v>
      </c>
      <c r="C1162" s="47" t="str">
        <f>VLOOKUP($A1162,'[3]Master From ECAP'!$A:$AJ,3,FALSE)</f>
        <v>246 Island Rd</v>
      </c>
      <c r="D1162" s="47" t="str">
        <f>VLOOKUP($A1162,'[3]Master From ECAP'!$A:$AJ,4,FALSE)</f>
        <v>Scarborough</v>
      </c>
      <c r="E1162" s="47" t="str">
        <f>VLOOKUP($A1162,'[3]Master From ECAP'!$A:$AJ,5,FALSE)</f>
        <v>M1C 2R2</v>
      </c>
      <c r="F1162" s="47">
        <f>VLOOKUP($A1162,'[3]Master From ECAP'!$A:$AJ,6,FALSE)</f>
        <v>1</v>
      </c>
      <c r="G1162" s="47" t="s">
        <v>53</v>
      </c>
      <c r="H1162" s="47">
        <f>VLOOKUP($A1162,'[3]Master From ECAP'!$A:$AJ,8,FALSE)</f>
        <v>168</v>
      </c>
      <c r="I1162" s="47">
        <f>VLOOKUP($A1162,'[3]Master From ECAP'!$A:$AJ,9,FALSE)</f>
        <v>41.62</v>
      </c>
      <c r="J1162" s="47">
        <f>VLOOKUP($A1162,'[3]Master From ECAP'!$A:$AJ,10,FALSE)</f>
        <v>18280.081867000001</v>
      </c>
      <c r="K1162" s="47" t="str">
        <f>VLOOKUP($A1162,'[3]Master From ECAP'!$A:$AJ,11,FALSE)</f>
        <v>kWh</v>
      </c>
      <c r="L1162" s="47">
        <f>VLOOKUP($A1162,'[3]Master From ECAP'!$A:$AJ,12,FALSE)</f>
        <v>0</v>
      </c>
      <c r="M1162" s="47" t="s">
        <v>46</v>
      </c>
      <c r="AF1162" s="48">
        <f>VLOOKUP($A1162,'[3]Calculated Master'!$A:$P,13,FALSE)</f>
        <v>731.20327468000005</v>
      </c>
      <c r="AG1162" s="49">
        <f>IF(F1162&gt;0,VLOOKUP($A1162,'[3]Calculated Master'!$A:$P,14,FALSE),"")</f>
        <v>18280.158034007782</v>
      </c>
      <c r="AH1162" s="49">
        <f>IF(I1162&gt;0,VLOOKUP($A1162,'[3]Calculated Master'!$A:$P,15,FALSE),"")</f>
        <v>439.21571441633307</v>
      </c>
      <c r="AI1162" s="47" t="str">
        <f>VLOOKUP($A1162,'[3]Master From ECAP'!$A:$AJ,35,FALSE)</f>
        <v>246ISL</v>
      </c>
      <c r="AJ1162" s="47" t="str">
        <f>VLOOKUP($A1162,'[3]Master From ECAP'!$A:$AJ,36,FALSE)</f>
        <v>Sewage Pumping Facilities</v>
      </c>
    </row>
    <row r="1163" spans="1:36" ht="15">
      <c r="A1163" s="46" t="s">
        <v>1206</v>
      </c>
      <c r="B1163" s="47" t="str">
        <f>VLOOKUP(VLOOKUP(A1163,'[3]Calculated Master'!A:Z,2,FALSE),'[3]Conversion Factors'!A:C,2,FALSE)</f>
        <v>Facilities related to the pumping of sewage</v>
      </c>
      <c r="C1163" s="47" t="str">
        <f>VLOOKUP($A1163,'[3]Master From ECAP'!$A:$AJ,3,FALSE)</f>
        <v>15 Birchview Cr</v>
      </c>
      <c r="D1163" s="47" t="str">
        <f>VLOOKUP($A1163,'[3]Master From ECAP'!$A:$AJ,4,FALSE)</f>
        <v>Toronto</v>
      </c>
      <c r="E1163" s="47" t="str">
        <f>VLOOKUP($A1163,'[3]Master From ECAP'!$A:$AJ,5,FALSE)</f>
        <v>M6P 3H9</v>
      </c>
      <c r="F1163" s="47">
        <f>VLOOKUP($A1163,'[3]Master From ECAP'!$A:$AJ,6,FALSE)</f>
        <v>151</v>
      </c>
      <c r="G1163" s="47" t="s">
        <v>53</v>
      </c>
      <c r="H1163" s="47">
        <f>VLOOKUP($A1163,'[3]Master From ECAP'!$A:$AJ,8,FALSE)</f>
        <v>168</v>
      </c>
      <c r="I1163" s="47">
        <f>VLOOKUP($A1163,'[3]Master From ECAP'!$A:$AJ,9,FALSE)</f>
        <v>124.19</v>
      </c>
      <c r="J1163" s="47">
        <f>VLOOKUP($A1163,'[3]Master From ECAP'!$A:$AJ,10,FALSE)</f>
        <v>16744.237847</v>
      </c>
      <c r="K1163" s="47" t="str">
        <f>VLOOKUP($A1163,'[3]Master From ECAP'!$A:$AJ,11,FALSE)</f>
        <v>kWh</v>
      </c>
      <c r="L1163" s="47">
        <f>VLOOKUP($A1163,'[3]Master From ECAP'!$A:$AJ,12,FALSE)</f>
        <v>0</v>
      </c>
      <c r="M1163" s="47" t="s">
        <v>46</v>
      </c>
      <c r="AF1163" s="48">
        <f>VLOOKUP($A1163,'[3]Calculated Master'!$A:$P,13,FALSE)</f>
        <v>669.76951387999998</v>
      </c>
      <c r="AG1163" s="49">
        <f>IF(F1163&gt;0,VLOOKUP($A1163,'[3]Calculated Master'!$A:$P,14,FALSE),"")</f>
        <v>110.88945440170657</v>
      </c>
      <c r="AH1163" s="49">
        <f>IF(I1163&gt;0,VLOOKUP($A1163,'[3]Calculated Master'!$A:$P,15,FALSE),"")</f>
        <v>134.82814731184229</v>
      </c>
      <c r="AI1163" s="47" t="str">
        <f>VLOOKUP($A1163,'[3]Master From ECAP'!$A:$AJ,35,FALSE)</f>
        <v>BVPS</v>
      </c>
      <c r="AJ1163" s="47" t="str">
        <f>VLOOKUP($A1163,'[3]Master From ECAP'!$A:$AJ,36,FALSE)</f>
        <v>Sewage Pumping Facilities</v>
      </c>
    </row>
    <row r="1164" spans="1:36" ht="15">
      <c r="A1164" s="46" t="s">
        <v>1207</v>
      </c>
      <c r="B1164" s="47" t="str">
        <f>VLOOKUP(VLOOKUP(A1164,'[3]Calculated Master'!A:Z,2,FALSE),'[3]Conversion Factors'!A:C,2,FALSE)</f>
        <v>Facilities related to the pumping of sewage</v>
      </c>
      <c r="C1164" s="47" t="str">
        <f>VLOOKUP($A1164,'[3]Master From ECAP'!$A:$AJ,3,FALSE)</f>
        <v>3241 Kingston Rd</v>
      </c>
      <c r="D1164" s="47" t="str">
        <f>VLOOKUP($A1164,'[3]Master From ECAP'!$A:$AJ,4,FALSE)</f>
        <v>Scarborough</v>
      </c>
      <c r="E1164" s="47" t="str">
        <f>VLOOKUP($A1164,'[3]Master From ECAP'!$A:$AJ,5,FALSE)</f>
        <v>M1M 1P7</v>
      </c>
      <c r="F1164" s="47">
        <f>VLOOKUP($A1164,'[3]Master From ECAP'!$A:$AJ,6,FALSE)</f>
        <v>1</v>
      </c>
      <c r="G1164" s="47" t="s">
        <v>53</v>
      </c>
      <c r="H1164" s="47">
        <f>VLOOKUP($A1164,'[3]Master From ECAP'!$A:$AJ,8,FALSE)</f>
        <v>168</v>
      </c>
      <c r="I1164" s="47">
        <f>VLOOKUP($A1164,'[3]Master From ECAP'!$A:$AJ,9,FALSE)</f>
        <v>93.08</v>
      </c>
      <c r="J1164" s="47">
        <f>VLOOKUP($A1164,'[3]Master From ECAP'!$A:$AJ,10,FALSE)</f>
        <v>132637.62323</v>
      </c>
      <c r="K1164" s="47" t="str">
        <f>VLOOKUP($A1164,'[3]Master From ECAP'!$A:$AJ,11,FALSE)</f>
        <v>kWh</v>
      </c>
      <c r="L1164" s="47">
        <f>VLOOKUP($A1164,'[3]Master From ECAP'!$A:$AJ,12,FALSE)</f>
        <v>0</v>
      </c>
      <c r="M1164" s="47" t="s">
        <v>46</v>
      </c>
      <c r="AF1164" s="48">
        <f>VLOOKUP($A1164,'[3]Calculated Master'!$A:$P,13,FALSE)</f>
        <v>5305.5049292000003</v>
      </c>
      <c r="AG1164" s="49">
        <f>IF(F1164&gt;0,VLOOKUP($A1164,'[3]Calculated Master'!$A:$P,14,FALSE),"")</f>
        <v>132638.17588676346</v>
      </c>
      <c r="AH1164" s="49">
        <f>IF(I1164&gt;0,VLOOKUP($A1164,'[3]Calculated Master'!$A:$P,15,FALSE),"")</f>
        <v>1424.9911461835352</v>
      </c>
      <c r="AI1164" s="47" t="str">
        <f>VLOOKUP($A1164,'[3]Master From ECAP'!$A:$AJ,35,FALSE)</f>
        <v>3241KI</v>
      </c>
      <c r="AJ1164" s="47" t="str">
        <f>VLOOKUP($A1164,'[3]Master From ECAP'!$A:$AJ,36,FALSE)</f>
        <v>Sewage Pumping Facilities</v>
      </c>
    </row>
    <row r="1165" spans="1:36" ht="15">
      <c r="A1165" s="46" t="s">
        <v>1208</v>
      </c>
      <c r="B1165" s="47" t="str">
        <f>VLOOKUP(VLOOKUP(A1165,'[3]Calculated Master'!A:Z,2,FALSE),'[3]Conversion Factors'!A:C,2,FALSE)</f>
        <v>Facilities related to the pumping of sewage</v>
      </c>
      <c r="C1165" s="47" t="str">
        <f>VLOOKUP($A1165,'[3]Master From ECAP'!$A:$AJ,3,FALSE)</f>
        <v>42 Livingston Rd</v>
      </c>
      <c r="D1165" s="47" t="str">
        <f>VLOOKUP($A1165,'[3]Master From ECAP'!$A:$AJ,4,FALSE)</f>
        <v>Scarborough</v>
      </c>
      <c r="E1165" s="47" t="str">
        <f>VLOOKUP($A1165,'[3]Master From ECAP'!$A:$AJ,5,FALSE)</f>
        <v>M1E 1K7</v>
      </c>
      <c r="F1165" s="47">
        <f>VLOOKUP($A1165,'[3]Master From ECAP'!$A:$AJ,6,FALSE)</f>
        <v>1</v>
      </c>
      <c r="G1165" s="47" t="s">
        <v>53</v>
      </c>
      <c r="H1165" s="47">
        <f>VLOOKUP($A1165,'[3]Master From ECAP'!$A:$AJ,8,FALSE)</f>
        <v>168</v>
      </c>
      <c r="I1165" s="47">
        <f>VLOOKUP($A1165,'[3]Master From ECAP'!$A:$AJ,9,FALSE)</f>
        <v>319.93</v>
      </c>
      <c r="J1165" s="47">
        <f>VLOOKUP($A1165,'[3]Master From ECAP'!$A:$AJ,10,FALSE)</f>
        <v>111764.30145</v>
      </c>
      <c r="K1165" s="47" t="str">
        <f>VLOOKUP($A1165,'[3]Master From ECAP'!$A:$AJ,11,FALSE)</f>
        <v>kWh</v>
      </c>
      <c r="L1165" s="47">
        <f>VLOOKUP($A1165,'[3]Master From ECAP'!$A:$AJ,12,FALSE)</f>
        <v>0</v>
      </c>
      <c r="M1165" s="47" t="s">
        <v>46</v>
      </c>
      <c r="AF1165" s="48">
        <f>VLOOKUP($A1165,'[3]Calculated Master'!$A:$P,13,FALSE)</f>
        <v>4470.5720579999997</v>
      </c>
      <c r="AG1165" s="49">
        <f>IF(F1165&gt;0,VLOOKUP($A1165,'[3]Calculated Master'!$A:$P,14,FALSE),"")</f>
        <v>111764.76713458938</v>
      </c>
      <c r="AH1165" s="49">
        <f>IF(I1165&gt;0,VLOOKUP($A1165,'[3]Calculated Master'!$A:$P,15,FALSE),"")</f>
        <v>349.34131570840299</v>
      </c>
      <c r="AI1165" s="47" t="str">
        <f>VLOOKUP($A1165,'[3]Master From ECAP'!$A:$AJ,35,FALSE)</f>
        <v>LIVING</v>
      </c>
      <c r="AJ1165" s="47" t="str">
        <f>VLOOKUP($A1165,'[3]Master From ECAP'!$A:$AJ,36,FALSE)</f>
        <v>Sewage Pumping Facilities</v>
      </c>
    </row>
    <row r="1166" spans="1:36" ht="15">
      <c r="A1166" s="46" t="s">
        <v>1209</v>
      </c>
      <c r="B1166" s="47" t="str">
        <f>VLOOKUP(VLOOKUP(A1166,'[3]Calculated Master'!A:Z,2,FALSE),'[3]Conversion Factors'!A:C,2,FALSE)</f>
        <v>Facilities related to the pumping of sewage</v>
      </c>
      <c r="C1166" s="47" t="str">
        <f>VLOOKUP($A1166,'[3]Master From ECAP'!$A:$AJ,3,FALSE)</f>
        <v>426 Lake Promenade</v>
      </c>
      <c r="D1166" s="47" t="str">
        <f>VLOOKUP($A1166,'[3]Master From ECAP'!$A:$AJ,4,FALSE)</f>
        <v>Etobicoke</v>
      </c>
      <c r="E1166" s="47" t="str">
        <f>VLOOKUP($A1166,'[3]Master From ECAP'!$A:$AJ,5,FALSE)</f>
        <v>M8W 3P2</v>
      </c>
      <c r="F1166" s="47">
        <f>VLOOKUP($A1166,'[3]Master From ECAP'!$A:$AJ,6,FALSE)</f>
        <v>3068</v>
      </c>
      <c r="G1166" s="47" t="s">
        <v>53</v>
      </c>
      <c r="H1166" s="47">
        <f>VLOOKUP($A1166,'[3]Master From ECAP'!$A:$AJ,8,FALSE)</f>
        <v>168</v>
      </c>
      <c r="I1166" s="47">
        <f>VLOOKUP($A1166,'[3]Master From ECAP'!$A:$AJ,9,FALSE)</f>
        <v>730.8</v>
      </c>
      <c r="J1166" s="47">
        <f>VLOOKUP($A1166,'[3]Master From ECAP'!$A:$AJ,10,FALSE)</f>
        <v>206052.76069600001</v>
      </c>
      <c r="K1166" s="47" t="str">
        <f>VLOOKUP($A1166,'[3]Master From ECAP'!$A:$AJ,11,FALSE)</f>
        <v>kWh</v>
      </c>
      <c r="L1166" s="47">
        <f>VLOOKUP($A1166,'[3]Master From ECAP'!$A:$AJ,12,FALSE)</f>
        <v>0</v>
      </c>
      <c r="M1166" s="47" t="s">
        <v>46</v>
      </c>
      <c r="AF1166" s="48">
        <f>VLOOKUP($A1166,'[3]Calculated Master'!$A:$P,13,FALSE)</f>
        <v>8242.1104278399998</v>
      </c>
      <c r="AG1166" s="49">
        <f>IF(F1166&gt;0,VLOOKUP($A1166,'[3]Calculated Master'!$A:$P,14,FALSE),"")</f>
        <v>67.162196626196078</v>
      </c>
      <c r="AH1166" s="49">
        <f>IF(I1166&gt;0,VLOOKUP($A1166,'[3]Calculated Master'!$A:$P,15,FALSE),"")</f>
        <v>281.95623870986532</v>
      </c>
      <c r="AI1166" s="47" t="str">
        <f>VLOOKUP($A1166,'[3]Master From ECAP'!$A:$AJ,35,FALSE)</f>
        <v>LBPS</v>
      </c>
      <c r="AJ1166" s="47" t="str">
        <f>VLOOKUP($A1166,'[3]Master From ECAP'!$A:$AJ,36,FALSE)</f>
        <v>Sewage Pumping Facilities</v>
      </c>
    </row>
    <row r="1167" spans="1:36" ht="15">
      <c r="A1167" s="46" t="s">
        <v>1210</v>
      </c>
      <c r="B1167" s="47" t="str">
        <f>VLOOKUP(VLOOKUP(A1167,'[3]Calculated Master'!A:Z,2,FALSE),'[3]Conversion Factors'!A:C,2,FALSE)</f>
        <v>Facilities related to the pumping of sewage</v>
      </c>
      <c r="C1167" s="47" t="str">
        <f>VLOOKUP($A1167,'[3]Master From ECAP'!$A:$AJ,3,FALSE)</f>
        <v>5 Lower Simcoe</v>
      </c>
      <c r="D1167" s="47" t="str">
        <f>VLOOKUP($A1167,'[3]Master From ECAP'!$A:$AJ,4,FALSE)</f>
        <v>Toronto</v>
      </c>
      <c r="E1167" s="47" t="str">
        <f>VLOOKUP($A1167,'[3]Master From ECAP'!$A:$AJ,5,FALSE)</f>
        <v>M5V 3L9</v>
      </c>
      <c r="F1167" s="47">
        <f>VLOOKUP($A1167,'[3]Master From ECAP'!$A:$AJ,6,FALSE)</f>
        <v>1</v>
      </c>
      <c r="G1167" s="47" t="s">
        <v>53</v>
      </c>
      <c r="H1167" s="47">
        <f>VLOOKUP($A1167,'[3]Master From ECAP'!$A:$AJ,8,FALSE)</f>
        <v>168</v>
      </c>
      <c r="I1167" s="47">
        <f>VLOOKUP($A1167,'[3]Master From ECAP'!$A:$AJ,9,FALSE)</f>
        <v>1288.57</v>
      </c>
      <c r="J1167" s="47">
        <f>VLOOKUP($A1167,'[3]Master From ECAP'!$A:$AJ,10,FALSE)</f>
        <v>83475.525202999997</v>
      </c>
      <c r="K1167" s="47" t="str">
        <f>VLOOKUP($A1167,'[3]Master From ECAP'!$A:$AJ,11,FALSE)</f>
        <v>kWh</v>
      </c>
      <c r="L1167" s="47">
        <f>VLOOKUP($A1167,'[3]Master From ECAP'!$A:$AJ,12,FALSE)</f>
        <v>0</v>
      </c>
      <c r="M1167" s="47" t="s">
        <v>46</v>
      </c>
      <c r="AF1167" s="48">
        <f>VLOOKUP($A1167,'[3]Calculated Master'!$A:$P,13,FALSE)</f>
        <v>3339.0210081199998</v>
      </c>
      <c r="AG1167" s="49">
        <f>IF(F1167&gt;0,VLOOKUP($A1167,'[3]Calculated Master'!$A:$P,14,FALSE),"")</f>
        <v>83475.87301768834</v>
      </c>
      <c r="AH1167" s="49">
        <f>IF(I1167&gt;0,VLOOKUP($A1167,'[3]Calculated Master'!$A:$P,15,FALSE),"")</f>
        <v>64.781791456954878</v>
      </c>
      <c r="AI1167" s="47" t="str">
        <f>VLOOKUP($A1167,'[3]Master From ECAP'!$A:$AJ,35,FALSE)</f>
        <v>0LOWER</v>
      </c>
      <c r="AJ1167" s="47" t="str">
        <f>VLOOKUP($A1167,'[3]Master From ECAP'!$A:$AJ,36,FALSE)</f>
        <v>Sewage Pumping Facilities</v>
      </c>
    </row>
    <row r="1168" spans="1:36" ht="15">
      <c r="A1168" s="46" t="s">
        <v>1211</v>
      </c>
      <c r="B1168" s="47" t="str">
        <f>VLOOKUP(VLOOKUP(A1168,'[3]Calculated Master'!A:Z,2,FALSE),'[3]Conversion Factors'!A:C,2,FALSE)</f>
        <v>Facilities related to the pumping of sewage</v>
      </c>
      <c r="C1168" s="47" t="str">
        <f>VLOOKUP($A1168,'[3]Master From ECAP'!$A:$AJ,3,FALSE)</f>
        <v>1200 Martin Grove Rd</v>
      </c>
      <c r="D1168" s="47" t="str">
        <f>VLOOKUP($A1168,'[3]Master From ECAP'!$A:$AJ,4,FALSE)</f>
        <v>Etobicoke</v>
      </c>
      <c r="E1168" s="47" t="str">
        <f>VLOOKUP($A1168,'[3]Master From ECAP'!$A:$AJ,5,FALSE)</f>
        <v>M9W 4X2</v>
      </c>
      <c r="F1168" s="47">
        <f>VLOOKUP($A1168,'[3]Master From ECAP'!$A:$AJ,6,FALSE)</f>
        <v>1</v>
      </c>
      <c r="G1168" s="47" t="s">
        <v>53</v>
      </c>
      <c r="H1168" s="47">
        <f>VLOOKUP($A1168,'[3]Master From ECAP'!$A:$AJ,8,FALSE)</f>
        <v>168</v>
      </c>
      <c r="I1168" s="47">
        <f>VLOOKUP($A1168,'[3]Master From ECAP'!$A:$AJ,9,FALSE)</f>
        <v>8.67</v>
      </c>
      <c r="J1168" s="47">
        <f>VLOOKUP($A1168,'[3]Master From ECAP'!$A:$AJ,10,FALSE)</f>
        <v>27320.925440999999</v>
      </c>
      <c r="K1168" s="47" t="str">
        <f>VLOOKUP($A1168,'[3]Master From ECAP'!$A:$AJ,11,FALSE)</f>
        <v>kWh</v>
      </c>
      <c r="L1168" s="47">
        <f>VLOOKUP($A1168,'[3]Master From ECAP'!$A:$AJ,12,FALSE)</f>
        <v>0</v>
      </c>
      <c r="M1168" s="47" t="s">
        <v>46</v>
      </c>
      <c r="AF1168" s="48">
        <f>VLOOKUP($A1168,'[3]Calculated Master'!$A:$P,13,FALSE)</f>
        <v>1092.8370176399999</v>
      </c>
      <c r="AG1168" s="49">
        <f>IF(F1168&gt;0,VLOOKUP($A1168,'[3]Calculated Master'!$A:$P,14,FALSE),"")</f>
        <v>27321.039278189335</v>
      </c>
      <c r="AH1168" s="49">
        <f>IF(I1168&gt;0,VLOOKUP($A1168,'[3]Calculated Master'!$A:$P,15,FALSE),"")</f>
        <v>3151.2156030206847</v>
      </c>
      <c r="AI1168" s="47" t="str">
        <f>VLOOKUP($A1168,'[3]Master From ECAP'!$A:$AJ,35,FALSE)</f>
        <v>1200MA</v>
      </c>
      <c r="AJ1168" s="47" t="str">
        <f>VLOOKUP($A1168,'[3]Master From ECAP'!$A:$AJ,36,FALSE)</f>
        <v>Sewage Pumping Facilities</v>
      </c>
    </row>
    <row r="1169" spans="1:36" ht="15">
      <c r="A1169" s="46" t="s">
        <v>1212</v>
      </c>
      <c r="B1169" s="47" t="str">
        <f>VLOOKUP(VLOOKUP(A1169,'[3]Calculated Master'!A:Z,2,FALSE),'[3]Conversion Factors'!A:C,2,FALSE)</f>
        <v>Facilities related to the pumping of sewage</v>
      </c>
      <c r="C1169" s="47" t="str">
        <f>VLOOKUP($A1169,'[3]Master From ECAP'!$A:$AJ,3,FALSE)</f>
        <v>21 Midland Ave</v>
      </c>
      <c r="D1169" s="47" t="str">
        <f>VLOOKUP($A1169,'[3]Master From ECAP'!$A:$AJ,4,FALSE)</f>
        <v>Scarborough</v>
      </c>
      <c r="E1169" s="47" t="str">
        <f>VLOOKUP($A1169,'[3]Master From ECAP'!$A:$AJ,5,FALSE)</f>
        <v>M1N 3Z5</v>
      </c>
      <c r="F1169" s="47">
        <f>VLOOKUP($A1169,'[3]Master From ECAP'!$A:$AJ,6,FALSE)</f>
        <v>1</v>
      </c>
      <c r="G1169" s="47" t="s">
        <v>53</v>
      </c>
      <c r="H1169" s="47">
        <f>VLOOKUP($A1169,'[3]Master From ECAP'!$A:$AJ,8,FALSE)</f>
        <v>168</v>
      </c>
      <c r="I1169" s="47">
        <f>VLOOKUP($A1169,'[3]Master From ECAP'!$A:$AJ,9,FALSE)</f>
        <v>1927.35</v>
      </c>
      <c r="J1169" s="47">
        <f>VLOOKUP($A1169,'[3]Master From ECAP'!$A:$AJ,10,FALSE)</f>
        <v>103903.455091</v>
      </c>
      <c r="K1169" s="47" t="str">
        <f>VLOOKUP($A1169,'[3]Master From ECAP'!$A:$AJ,11,FALSE)</f>
        <v>kWh</v>
      </c>
      <c r="L1169" s="47">
        <f>VLOOKUP($A1169,'[3]Master From ECAP'!$A:$AJ,12,FALSE)</f>
        <v>0</v>
      </c>
      <c r="M1169" s="47" t="s">
        <v>46</v>
      </c>
      <c r="AF1169" s="48">
        <f>VLOOKUP($A1169,'[3]Calculated Master'!$A:$P,13,FALSE)</f>
        <v>4156.13820364</v>
      </c>
      <c r="AG1169" s="49">
        <f>IF(F1169&gt;0,VLOOKUP($A1169,'[3]Calculated Master'!$A:$P,14,FALSE),"")</f>
        <v>103903.88802206288</v>
      </c>
      <c r="AH1169" s="49">
        <f>IF(I1169&gt;0,VLOOKUP($A1169,'[3]Calculated Master'!$A:$P,15,FALSE),"")</f>
        <v>53.910233233228467</v>
      </c>
      <c r="AI1169" s="47" t="str">
        <f>VLOOKUP($A1169,'[3]Master From ECAP'!$A:$AJ,35,FALSE)</f>
        <v>21MIDL</v>
      </c>
      <c r="AJ1169" s="47" t="str">
        <f>VLOOKUP($A1169,'[3]Master From ECAP'!$A:$AJ,36,FALSE)</f>
        <v>Sewage Pumping Facilities</v>
      </c>
    </row>
    <row r="1170" spans="1:36" ht="15">
      <c r="A1170" s="46" t="s">
        <v>1213</v>
      </c>
      <c r="B1170" s="47" t="str">
        <f>VLOOKUP(VLOOKUP(A1170,'[3]Calculated Master'!A:Z,2,FALSE),'[3]Conversion Factors'!A:C,2,FALSE)</f>
        <v>Facilities related to the pumping of sewage</v>
      </c>
      <c r="C1170" s="47" t="str">
        <f>VLOOKUP($A1170,'[3]Master From ECAP'!$A:$AJ,3,FALSE)</f>
        <v>1A Skyridge Rd</v>
      </c>
      <c r="D1170" s="47" t="str">
        <f>VLOOKUP($A1170,'[3]Master From ECAP'!$A:$AJ,4,FALSE)</f>
        <v>Scarborough</v>
      </c>
      <c r="E1170" s="47" t="str">
        <f>VLOOKUP($A1170,'[3]Master From ECAP'!$A:$AJ,5,FALSE)</f>
        <v>M1E 4N8</v>
      </c>
      <c r="F1170" s="47">
        <f>VLOOKUP($A1170,'[3]Master From ECAP'!$A:$AJ,6,FALSE)</f>
        <v>1</v>
      </c>
      <c r="G1170" s="47" t="s">
        <v>53</v>
      </c>
      <c r="H1170" s="47">
        <f>VLOOKUP($A1170,'[3]Master From ECAP'!$A:$AJ,8,FALSE)</f>
        <v>168</v>
      </c>
      <c r="I1170" s="47">
        <f>VLOOKUP($A1170,'[3]Master From ECAP'!$A:$AJ,9,FALSE)</f>
        <v>16.190000000000001</v>
      </c>
      <c r="J1170" s="47">
        <f>VLOOKUP($A1170,'[3]Master From ECAP'!$A:$AJ,10,FALSE)</f>
        <v>4204.0889900000002</v>
      </c>
      <c r="K1170" s="47" t="str">
        <f>VLOOKUP($A1170,'[3]Master From ECAP'!$A:$AJ,11,FALSE)</f>
        <v>kWh</v>
      </c>
      <c r="L1170" s="47">
        <f>VLOOKUP($A1170,'[3]Master From ECAP'!$A:$AJ,12,FALSE)</f>
        <v>0</v>
      </c>
      <c r="M1170" s="47" t="s">
        <v>46</v>
      </c>
      <c r="AF1170" s="48">
        <f>VLOOKUP($A1170,'[3]Calculated Master'!$A:$P,13,FALSE)</f>
        <v>168.16355960000001</v>
      </c>
      <c r="AG1170" s="49">
        <f>IF(F1170&gt;0,VLOOKUP($A1170,'[3]Calculated Master'!$A:$P,14,FALSE),"")</f>
        <v>4204.1065070374589</v>
      </c>
      <c r="AH1170" s="49">
        <f>IF(I1170&gt;0,VLOOKUP($A1170,'[3]Calculated Master'!$A:$P,15,FALSE),"")</f>
        <v>259.67303934758854</v>
      </c>
      <c r="AI1170" s="47" t="str">
        <f>VLOOKUP($A1170,'[3]Master From ECAP'!$A:$AJ,35,FALSE)</f>
        <v>SKYRID</v>
      </c>
      <c r="AJ1170" s="47" t="str">
        <f>VLOOKUP($A1170,'[3]Master From ECAP'!$A:$AJ,36,FALSE)</f>
        <v>Sewage Pumping Facilities</v>
      </c>
    </row>
    <row r="1171" spans="1:36" ht="15">
      <c r="A1171" s="46" t="s">
        <v>1214</v>
      </c>
      <c r="B1171" s="47" t="str">
        <f>VLOOKUP(VLOOKUP(A1171,'[3]Calculated Master'!A:Z,2,FALSE),'[3]Conversion Factors'!A:C,2,FALSE)</f>
        <v>Facilities related to the pumping of sewage</v>
      </c>
      <c r="C1171" s="47" t="str">
        <f>VLOOKUP($A1171,'[3]Master From ECAP'!$A:$AJ,3,FALSE)</f>
        <v>9 Superior Ave.</v>
      </c>
      <c r="D1171" s="47" t="str">
        <f>VLOOKUP($A1171,'[3]Master From ECAP'!$A:$AJ,4,FALSE)</f>
        <v>Etobicoke</v>
      </c>
      <c r="E1171" s="47" t="str">
        <f>VLOOKUP($A1171,'[3]Master From ECAP'!$A:$AJ,5,FALSE)</f>
        <v>M8V 2M5</v>
      </c>
      <c r="F1171" s="47">
        <f>VLOOKUP($A1171,'[3]Master From ECAP'!$A:$AJ,6,FALSE)</f>
        <v>4435</v>
      </c>
      <c r="G1171" s="47" t="s">
        <v>53</v>
      </c>
      <c r="H1171" s="47">
        <f>VLOOKUP($A1171,'[3]Master From ECAP'!$A:$AJ,8,FALSE)</f>
        <v>168</v>
      </c>
      <c r="I1171" s="47">
        <f>VLOOKUP($A1171,'[3]Master From ECAP'!$A:$AJ,9,FALSE)</f>
        <v>6845.08</v>
      </c>
      <c r="J1171" s="47">
        <f>VLOOKUP($A1171,'[3]Master From ECAP'!$A:$AJ,10,FALSE)</f>
        <v>856177.470677</v>
      </c>
      <c r="K1171" s="47" t="str">
        <f>VLOOKUP($A1171,'[3]Master From ECAP'!$A:$AJ,11,FALSE)</f>
        <v>kWh</v>
      </c>
      <c r="L1171" s="47">
        <f>VLOOKUP($A1171,'[3]Master From ECAP'!$A:$AJ,12,FALSE)</f>
        <v>0</v>
      </c>
      <c r="M1171" s="47" t="s">
        <v>46</v>
      </c>
      <c r="AF1171" s="48">
        <f>VLOOKUP($A1171,'[3]Calculated Master'!$A:$P,13,FALSE)</f>
        <v>34247.098827080001</v>
      </c>
      <c r="AG1171" s="49">
        <f>IF(F1171&gt;0,VLOOKUP($A1171,'[3]Calculated Master'!$A:$P,14,FALSE),"")</f>
        <v>193.05096687330953</v>
      </c>
      <c r="AH1171" s="49">
        <f>IF(I1171&gt;0,VLOOKUP($A1171,'[3]Calculated Master'!$A:$P,15,FALSE),"")</f>
        <v>125.0797708840697</v>
      </c>
      <c r="AI1171" s="47" t="str">
        <f>VLOOKUP($A1171,'[3]Master From ECAP'!$A:$AJ,35,FALSE)</f>
        <v>MPS</v>
      </c>
      <c r="AJ1171" s="47" t="str">
        <f>VLOOKUP($A1171,'[3]Master From ECAP'!$A:$AJ,36,FALSE)</f>
        <v>Sewage Pumping Facilities</v>
      </c>
    </row>
    <row r="1172" spans="1:36" ht="15">
      <c r="A1172" s="46" t="s">
        <v>1215</v>
      </c>
      <c r="B1172" s="47" t="str">
        <f>VLOOKUP(VLOOKUP(A1172,'[3]Calculated Master'!A:Z,2,FALSE),'[3]Conversion Factors'!A:C,2,FALSE)</f>
        <v>Facilities related to the pumping of sewage</v>
      </c>
      <c r="C1172" s="47" t="str">
        <f>VLOOKUP($A1172,'[3]Master From ECAP'!$A:$AJ,3,FALSE)</f>
        <v>31 Lakeshore Blvd</v>
      </c>
      <c r="D1172" s="47" t="str">
        <f>VLOOKUP($A1172,'[3]Master From ECAP'!$A:$AJ,4,FALSE)</f>
        <v>Toronto</v>
      </c>
      <c r="E1172" s="47" t="str">
        <f>VLOOKUP($A1172,'[3]Master From ECAP'!$A:$AJ,5,FALSE)</f>
        <v>M4L 2A2</v>
      </c>
      <c r="F1172" s="47">
        <f>VLOOKUP($A1172,'[3]Master From ECAP'!$A:$AJ,6,FALSE)</f>
        <v>2067</v>
      </c>
      <c r="G1172" s="47" t="s">
        <v>53</v>
      </c>
      <c r="H1172" s="47">
        <f>VLOOKUP($A1172,'[3]Master From ECAP'!$A:$AJ,8,FALSE)</f>
        <v>168</v>
      </c>
      <c r="I1172" s="47">
        <f>VLOOKUP($A1172,'[3]Master From ECAP'!$A:$AJ,9,FALSE)</f>
        <v>181.39</v>
      </c>
      <c r="J1172" s="47">
        <f>VLOOKUP($A1172,'[3]Master From ECAP'!$A:$AJ,10,FALSE)</f>
        <v>280363.90641900001</v>
      </c>
      <c r="K1172" s="47" t="str">
        <f>VLOOKUP($A1172,'[3]Master From ECAP'!$A:$AJ,11,FALSE)</f>
        <v>kWh</v>
      </c>
      <c r="L1172" s="47">
        <f>VLOOKUP($A1172,'[3]Master From ECAP'!$A:$AJ,12,FALSE)</f>
        <v>0</v>
      </c>
      <c r="M1172" s="47" t="s">
        <v>46</v>
      </c>
      <c r="AF1172" s="48">
        <f>VLOOKUP($A1172,'[3]Calculated Master'!$A:$P,13,FALSE)</f>
        <v>11214.556256760001</v>
      </c>
      <c r="AG1172" s="49">
        <f>IF(F1172&gt;0,VLOOKUP($A1172,'[3]Calculated Master'!$A:$P,14,FALSE),"")</f>
        <v>135.63864276823583</v>
      </c>
      <c r="AH1172" s="49">
        <f>IF(I1172&gt;0,VLOOKUP($A1172,'[3]Calculated Master'!$A:$P,15,FALSE),"")</f>
        <v>1545.6479111414271</v>
      </c>
      <c r="AI1172" s="47" t="str">
        <f>VLOOKUP($A1172,'[3]Master From ECAP'!$A:$AJ,35,FALSE)</f>
        <v>NTPS</v>
      </c>
      <c r="AJ1172" s="47" t="str">
        <f>VLOOKUP($A1172,'[3]Master From ECAP'!$A:$AJ,36,FALSE)</f>
        <v>Sewage Pumping Facilities</v>
      </c>
    </row>
    <row r="1173" spans="1:36" ht="15">
      <c r="A1173" s="46" t="s">
        <v>1216</v>
      </c>
      <c r="B1173" s="47" t="str">
        <f>VLOOKUP(VLOOKUP(A1173,'[3]Calculated Master'!A:Z,2,FALSE),'[3]Conversion Factors'!A:C,2,FALSE)</f>
        <v>Facilities related to the pumping of sewage</v>
      </c>
      <c r="C1173" s="47" t="str">
        <f>VLOOKUP($A1173,'[3]Master From ECAP'!$A:$AJ,3,FALSE)</f>
        <v>11 Lakeridge Dr</v>
      </c>
      <c r="D1173" s="47" t="str">
        <f>VLOOKUP($A1173,'[3]Master From ECAP'!$A:$AJ,4,FALSE)</f>
        <v>Scarborough</v>
      </c>
      <c r="E1173" s="47" t="str">
        <f>VLOOKUP($A1173,'[3]Master From ECAP'!$A:$AJ,5,FALSE)</f>
        <v>M1C 5E3</v>
      </c>
      <c r="F1173" s="47">
        <f>VLOOKUP($A1173,'[3]Master From ECAP'!$A:$AJ,6,FALSE)</f>
        <v>1</v>
      </c>
      <c r="G1173" s="47" t="s">
        <v>53</v>
      </c>
      <c r="H1173" s="47">
        <f>VLOOKUP($A1173,'[3]Master From ECAP'!$A:$AJ,8,FALSE)</f>
        <v>168</v>
      </c>
      <c r="I1173" s="47">
        <f>VLOOKUP($A1173,'[3]Master From ECAP'!$A:$AJ,9,FALSE)</f>
        <v>576.22</v>
      </c>
      <c r="J1173" s="47">
        <f>VLOOKUP($A1173,'[3]Master From ECAP'!$A:$AJ,10,FALSE)</f>
        <v>55321.428875000005</v>
      </c>
      <c r="K1173" s="47" t="str">
        <f>VLOOKUP($A1173,'[3]Master From ECAP'!$A:$AJ,11,FALSE)</f>
        <v>kWh</v>
      </c>
      <c r="L1173" s="47">
        <f>VLOOKUP($A1173,'[3]Master From ECAP'!$A:$AJ,12,FALSE)</f>
        <v>0</v>
      </c>
      <c r="M1173" s="47" t="s">
        <v>46</v>
      </c>
      <c r="AF1173" s="48">
        <f>VLOOKUP($A1173,'[3]Calculated Master'!$A:$P,13,FALSE)</f>
        <v>2212.8571550000001</v>
      </c>
      <c r="AG1173" s="49">
        <f>IF(F1173&gt;0,VLOOKUP($A1173,'[3]Calculated Master'!$A:$P,14,FALSE),"")</f>
        <v>55321.659380953643</v>
      </c>
      <c r="AH1173" s="49">
        <f>IF(I1173&gt;0,VLOOKUP($A1173,'[3]Calculated Master'!$A:$P,15,FALSE),"")</f>
        <v>96.007877860806005</v>
      </c>
      <c r="AI1173" s="47" t="str">
        <f>VLOOKUP($A1173,'[3]Master From ECAP'!$A:$AJ,35,FALSE)</f>
        <v>11LAKE</v>
      </c>
      <c r="AJ1173" s="47" t="str">
        <f>VLOOKUP($A1173,'[3]Master From ECAP'!$A:$AJ,36,FALSE)</f>
        <v>Sewage Pumping Facilities</v>
      </c>
    </row>
    <row r="1174" spans="1:36" ht="15">
      <c r="A1174" s="46" t="s">
        <v>1217</v>
      </c>
      <c r="B1174" s="47" t="str">
        <f>VLOOKUP(VLOOKUP(A1174,'[3]Calculated Master'!A:Z,2,FALSE),'[3]Conversion Factors'!A:C,2,FALSE)</f>
        <v>Facilities related to the pumping of sewage</v>
      </c>
      <c r="C1174" s="47" t="str">
        <f>VLOOKUP($A1174,'[3]Master From ECAP'!$A:$AJ,3,FALSE)</f>
        <v>10 Redland Cres E</v>
      </c>
      <c r="D1174" s="47" t="str">
        <f>VLOOKUP($A1174,'[3]Master From ECAP'!$A:$AJ,4,FALSE)</f>
        <v>Scarborough</v>
      </c>
      <c r="E1174" s="47" t="str">
        <f>VLOOKUP($A1174,'[3]Master From ECAP'!$A:$AJ,5,FALSE)</f>
        <v>M1M 1B6</v>
      </c>
      <c r="F1174" s="47">
        <f>VLOOKUP($A1174,'[3]Master From ECAP'!$A:$AJ,6,FALSE)</f>
        <v>1</v>
      </c>
      <c r="G1174" s="47" t="s">
        <v>53</v>
      </c>
      <c r="H1174" s="47">
        <f>VLOOKUP($A1174,'[3]Master From ECAP'!$A:$AJ,8,FALSE)</f>
        <v>168</v>
      </c>
      <c r="I1174" s="47">
        <f>VLOOKUP($A1174,'[3]Master From ECAP'!$A:$AJ,9,FALSE)</f>
        <v>671.26</v>
      </c>
      <c r="J1174" s="47">
        <f>VLOOKUP($A1174,'[3]Master From ECAP'!$A:$AJ,10,FALSE)</f>
        <v>149757.71677500001</v>
      </c>
      <c r="K1174" s="47" t="str">
        <f>VLOOKUP($A1174,'[3]Master From ECAP'!$A:$AJ,11,FALSE)</f>
        <v>kWh</v>
      </c>
      <c r="L1174" s="47">
        <f>VLOOKUP($A1174,'[3]Master From ECAP'!$A:$AJ,12,FALSE)</f>
        <v>0</v>
      </c>
      <c r="M1174" s="47" t="s">
        <v>46</v>
      </c>
      <c r="AF1174" s="48">
        <f>VLOOKUP($A1174,'[3]Calculated Master'!$A:$P,13,FALSE)</f>
        <v>5990.3086710000007</v>
      </c>
      <c r="AG1174" s="49">
        <f>IF(F1174&gt;0,VLOOKUP($A1174,'[3]Calculated Master'!$A:$P,14,FALSE),"")</f>
        <v>149758.34076548656</v>
      </c>
      <c r="AH1174" s="49">
        <f>IF(I1174&gt;0,VLOOKUP($A1174,'[3]Calculated Master'!$A:$P,15,FALSE),"")</f>
        <v>223.10034973853135</v>
      </c>
      <c r="AI1174" s="47" t="str">
        <f>VLOOKUP($A1174,'[3]Master From ECAP'!$A:$AJ,35,FALSE)</f>
        <v>10REDL</v>
      </c>
      <c r="AJ1174" s="47" t="str">
        <f>VLOOKUP($A1174,'[3]Master From ECAP'!$A:$AJ,36,FALSE)</f>
        <v>Sewage Pumping Facilities</v>
      </c>
    </row>
    <row r="1175" spans="1:36" ht="15">
      <c r="A1175" s="46" t="s">
        <v>1218</v>
      </c>
      <c r="B1175" s="47" t="str">
        <f>VLOOKUP(VLOOKUP(A1175,'[3]Calculated Master'!A:Z,2,FALSE),'[3]Conversion Factors'!A:C,2,FALSE)</f>
        <v>Facilities related to the pumping of sewage</v>
      </c>
      <c r="C1175" s="47" t="str">
        <f>VLOOKUP($A1175,'[3]Master From ECAP'!$A:$AJ,3,FALSE)</f>
        <v>21 RIDGEVALLEY CRES</v>
      </c>
      <c r="D1175" s="47" t="str">
        <f>VLOOKUP($A1175,'[3]Master From ECAP'!$A:$AJ,4,FALSE)</f>
        <v>Etobicoke</v>
      </c>
      <c r="E1175" s="47" t="str">
        <f>VLOOKUP($A1175,'[3]Master From ECAP'!$A:$AJ,5,FALSE)</f>
        <v>M9A 3J7</v>
      </c>
      <c r="F1175" s="47">
        <f>VLOOKUP($A1175,'[3]Master From ECAP'!$A:$AJ,6,FALSE)</f>
        <v>0</v>
      </c>
      <c r="G1175" s="47" t="s">
        <v>53</v>
      </c>
      <c r="H1175" s="47">
        <f>VLOOKUP($A1175,'[3]Master From ECAP'!$A:$AJ,8,FALSE)</f>
        <v>168</v>
      </c>
      <c r="I1175" s="47">
        <f>VLOOKUP($A1175,'[3]Master From ECAP'!$A:$AJ,9,FALSE)</f>
        <v>229.52</v>
      </c>
      <c r="J1175" s="47">
        <f>VLOOKUP($A1175,'[3]Master From ECAP'!$A:$AJ,10,FALSE)</f>
        <v>5532.7865679999995</v>
      </c>
      <c r="K1175" s="47" t="str">
        <f>VLOOKUP($A1175,'[3]Master From ECAP'!$A:$AJ,11,FALSE)</f>
        <v>kWh</v>
      </c>
      <c r="L1175" s="47">
        <f>VLOOKUP($A1175,'[3]Master From ECAP'!$A:$AJ,12,FALSE)</f>
        <v>0</v>
      </c>
      <c r="M1175" s="47" t="s">
        <v>46</v>
      </c>
      <c r="AF1175" s="48">
        <f>VLOOKUP($A1175,'[3]Calculated Master'!$A:$P,13,FALSE)</f>
        <v>221.31146271999998</v>
      </c>
      <c r="AG1175" s="49" t="str">
        <f>IF(F1175&gt;0,VLOOKUP($A1175,'[3]Calculated Master'!$A:$P,14,FALSE),"")</f>
        <v/>
      </c>
      <c r="AH1175" s="49">
        <f>IF(I1175&gt;0,VLOOKUP($A1175,'[3]Calculated Master'!$A:$P,15,FALSE),"")</f>
        <v>24.106002184024774</v>
      </c>
      <c r="AI1175" s="47" t="str">
        <f>VLOOKUP($A1175,'[3]Master From ECAP'!$A:$AJ,35,FALSE)</f>
        <v>21RIDGEVALLEY</v>
      </c>
      <c r="AJ1175" s="47" t="str">
        <f>VLOOKUP($A1175,'[3]Master From ECAP'!$A:$AJ,36,FALSE)</f>
        <v>Sewage Pumping Facilities</v>
      </c>
    </row>
    <row r="1176" spans="1:36" ht="15">
      <c r="A1176" s="46" t="s">
        <v>1219</v>
      </c>
      <c r="B1176" s="47" t="str">
        <f>VLOOKUP(VLOOKUP(A1176,'[3]Calculated Master'!A:Z,2,FALSE),'[3]Conversion Factors'!A:C,2,FALSE)</f>
        <v>Facilities related to the pumping of sewage</v>
      </c>
      <c r="C1176" s="47" t="str">
        <f>VLOOKUP($A1176,'[3]Master From ECAP'!$A:$AJ,3,FALSE)</f>
        <v>20 Riverside Cr</v>
      </c>
      <c r="D1176" s="47" t="str">
        <f>VLOOKUP($A1176,'[3]Master From ECAP'!$A:$AJ,4,FALSE)</f>
        <v>Toronto</v>
      </c>
      <c r="E1176" s="47" t="str">
        <f>VLOOKUP($A1176,'[3]Master From ECAP'!$A:$AJ,5,FALSE)</f>
        <v>M6S 1B6</v>
      </c>
      <c r="F1176" s="47">
        <f>VLOOKUP($A1176,'[3]Master From ECAP'!$A:$AJ,6,FALSE)</f>
        <v>1</v>
      </c>
      <c r="G1176" s="47" t="s">
        <v>53</v>
      </c>
      <c r="H1176" s="47">
        <f>VLOOKUP($A1176,'[3]Master From ECAP'!$A:$AJ,8,FALSE)</f>
        <v>168</v>
      </c>
      <c r="I1176" s="47">
        <f>VLOOKUP($A1176,'[3]Master From ECAP'!$A:$AJ,9,FALSE)</f>
        <v>39.869999999999997</v>
      </c>
      <c r="J1176" s="47">
        <f>VLOOKUP($A1176,'[3]Master From ECAP'!$A:$AJ,10,FALSE)</f>
        <v>2124.2532550000001</v>
      </c>
      <c r="K1176" s="47" t="str">
        <f>VLOOKUP($A1176,'[3]Master From ECAP'!$A:$AJ,11,FALSE)</f>
        <v>kWh</v>
      </c>
      <c r="L1176" s="47">
        <f>VLOOKUP($A1176,'[3]Master From ECAP'!$A:$AJ,12,FALSE)</f>
        <v>0</v>
      </c>
      <c r="M1176" s="47" t="s">
        <v>46</v>
      </c>
      <c r="AF1176" s="48">
        <f>VLOOKUP($A1176,'[3]Calculated Master'!$A:$P,13,FALSE)</f>
        <v>84.9701302</v>
      </c>
      <c r="AG1176" s="49">
        <f>IF(F1176&gt;0,VLOOKUP($A1176,'[3]Calculated Master'!$A:$P,14,FALSE),"")</f>
        <v>2124.2621060552292</v>
      </c>
      <c r="AH1176" s="49">
        <f>IF(I1176&gt;0,VLOOKUP($A1176,'[3]Calculated Master'!$A:$P,15,FALSE),"")</f>
        <v>53.279711714452702</v>
      </c>
      <c r="AI1176" s="47" t="str">
        <f>VLOOKUP($A1176,'[3]Master From ECAP'!$A:$AJ,35,FALSE)</f>
        <v>LMMP</v>
      </c>
      <c r="AJ1176" s="47" t="str">
        <f>VLOOKUP($A1176,'[3]Master From ECAP'!$A:$AJ,36,FALSE)</f>
        <v>Sewage Pumping Facilities</v>
      </c>
    </row>
    <row r="1177" spans="1:36" ht="15">
      <c r="A1177" s="46" t="s">
        <v>1220</v>
      </c>
      <c r="B1177" s="47" t="str">
        <f>VLOOKUP(VLOOKUP(A1177,'[3]Calculated Master'!A:Z,2,FALSE),'[3]Conversion Factors'!A:C,2,FALSE)</f>
        <v>Facilities related to the pumping of sewage</v>
      </c>
      <c r="C1177" s="47" t="str">
        <f>VLOOKUP($A1177,'[3]Master From ECAP'!$A:$AJ,3,FALSE)</f>
        <v>6 Scott St</v>
      </c>
      <c r="D1177" s="47" t="str">
        <f>VLOOKUP($A1177,'[3]Master From ECAP'!$A:$AJ,4,FALSE)</f>
        <v>Toronto</v>
      </c>
      <c r="E1177" s="47" t="str">
        <f>VLOOKUP($A1177,'[3]Master From ECAP'!$A:$AJ,5,FALSE)</f>
        <v>M5E 1A1</v>
      </c>
      <c r="F1177" s="47">
        <f>VLOOKUP($A1177,'[3]Master From ECAP'!$A:$AJ,6,FALSE)</f>
        <v>0</v>
      </c>
      <c r="G1177" s="47" t="s">
        <v>53</v>
      </c>
      <c r="H1177" s="47">
        <f>VLOOKUP($A1177,'[3]Master From ECAP'!$A:$AJ,8,FALSE)</f>
        <v>168</v>
      </c>
      <c r="I1177" s="47">
        <f>VLOOKUP($A1177,'[3]Master From ECAP'!$A:$AJ,9,FALSE)</f>
        <v>1987.45</v>
      </c>
      <c r="J1177" s="47">
        <f>VLOOKUP($A1177,'[3]Master From ECAP'!$A:$AJ,10,FALSE)</f>
        <v>292587.71254799998</v>
      </c>
      <c r="K1177" s="47" t="str">
        <f>VLOOKUP($A1177,'[3]Master From ECAP'!$A:$AJ,11,FALSE)</f>
        <v>kWh</v>
      </c>
      <c r="L1177" s="47">
        <f>VLOOKUP($A1177,'[3]Master From ECAP'!$A:$AJ,12,FALSE)</f>
        <v>0</v>
      </c>
      <c r="M1177" s="47" t="s">
        <v>46</v>
      </c>
      <c r="AF1177" s="48">
        <f>VLOOKUP($A1177,'[3]Calculated Master'!$A:$P,13,FALSE)</f>
        <v>11703.50850192</v>
      </c>
      <c r="AG1177" s="49" t="str">
        <f>IF(F1177&gt;0,VLOOKUP($A1177,'[3]Calculated Master'!$A:$P,14,FALSE),"")</f>
        <v/>
      </c>
      <c r="AH1177" s="49">
        <f>IF(I1177&gt;0,VLOOKUP($A1177,'[3]Calculated Master'!$A:$P,15,FALSE),"")</f>
        <v>147.2182604158439</v>
      </c>
      <c r="AI1177" s="47" t="str">
        <f>VLOOKUP($A1177,'[3]Master From ECAP'!$A:$AJ,35,FALSE)</f>
        <v>SCOTT</v>
      </c>
      <c r="AJ1177" s="47" t="str">
        <f>VLOOKUP($A1177,'[3]Master From ECAP'!$A:$AJ,36,FALSE)</f>
        <v>Sewage Pumping Facilities</v>
      </c>
    </row>
    <row r="1178" spans="1:36" ht="15">
      <c r="A1178" s="46" t="s">
        <v>1221</v>
      </c>
      <c r="B1178" s="47" t="str">
        <f>VLOOKUP(VLOOKUP(A1178,'[3]Calculated Master'!A:Z,2,FALSE),'[3]Conversion Factors'!A:C,2,FALSE)</f>
        <v>Facilities related to the pumping of sewage</v>
      </c>
      <c r="C1178" s="47" t="str">
        <f>VLOOKUP($A1178,'[3]Master From ECAP'!$A:$AJ,3,FALSE)</f>
        <v>579 Sewells Rd</v>
      </c>
      <c r="D1178" s="47" t="str">
        <f>VLOOKUP($A1178,'[3]Master From ECAP'!$A:$AJ,4,FALSE)</f>
        <v>Scarborough</v>
      </c>
      <c r="E1178" s="47" t="str">
        <f>VLOOKUP($A1178,'[3]Master From ECAP'!$A:$AJ,5,FALSE)</f>
        <v>M1B 5E4</v>
      </c>
      <c r="F1178" s="47">
        <f>VLOOKUP($A1178,'[3]Master From ECAP'!$A:$AJ,6,FALSE)</f>
        <v>1</v>
      </c>
      <c r="G1178" s="47" t="s">
        <v>53</v>
      </c>
      <c r="H1178" s="47">
        <f>VLOOKUP($A1178,'[3]Master From ECAP'!$A:$AJ,8,FALSE)</f>
        <v>168</v>
      </c>
      <c r="I1178" s="47">
        <f>VLOOKUP($A1178,'[3]Master From ECAP'!$A:$AJ,9,FALSE)</f>
        <v>78.22</v>
      </c>
      <c r="J1178" s="47">
        <f>VLOOKUP($A1178,'[3]Master From ECAP'!$A:$AJ,10,FALSE)</f>
        <v>58939.062243</v>
      </c>
      <c r="K1178" s="47" t="str">
        <f>VLOOKUP($A1178,'[3]Master From ECAP'!$A:$AJ,11,FALSE)</f>
        <v>kWh</v>
      </c>
      <c r="L1178" s="47">
        <f>VLOOKUP($A1178,'[3]Master From ECAP'!$A:$AJ,12,FALSE)</f>
        <v>0</v>
      </c>
      <c r="M1178" s="47" t="s">
        <v>46</v>
      </c>
      <c r="AF1178" s="48">
        <f>VLOOKUP($A1178,'[3]Calculated Master'!$A:$P,13,FALSE)</f>
        <v>2357.56248972</v>
      </c>
      <c r="AG1178" s="49">
        <f>IF(F1178&gt;0,VLOOKUP($A1178,'[3]Calculated Master'!$A:$P,14,FALSE),"")</f>
        <v>58939.30782242601</v>
      </c>
      <c r="AH1178" s="49">
        <f>IF(I1178&gt;0,VLOOKUP($A1178,'[3]Calculated Master'!$A:$P,15,FALSE),"")</f>
        <v>753.50687576612131</v>
      </c>
      <c r="AI1178" s="47" t="str">
        <f>VLOOKUP($A1178,'[3]Master From ECAP'!$A:$AJ,35,FALSE)</f>
        <v>579SEW</v>
      </c>
      <c r="AJ1178" s="47" t="str">
        <f>VLOOKUP($A1178,'[3]Master From ECAP'!$A:$AJ,36,FALSE)</f>
        <v>Sewage Pumping Facilities</v>
      </c>
    </row>
    <row r="1179" spans="1:36" ht="15">
      <c r="A1179" s="46" t="s">
        <v>1222</v>
      </c>
      <c r="B1179" s="47" t="str">
        <f>VLOOKUP(VLOOKUP(A1179,'[3]Calculated Master'!A:Z,2,FALSE),'[3]Conversion Factors'!A:C,2,FALSE)</f>
        <v>Facilities related to the pumping of sewage</v>
      </c>
      <c r="C1179" s="47" t="str">
        <f>VLOOKUP($A1179,'[3]Master From ECAP'!$A:$AJ,3,FALSE)</f>
        <v>3 Silver Birch Av</v>
      </c>
      <c r="D1179" s="47" t="str">
        <f>VLOOKUP($A1179,'[3]Master From ECAP'!$A:$AJ,4,FALSE)</f>
        <v>Toronto</v>
      </c>
      <c r="E1179" s="47" t="str">
        <f>VLOOKUP($A1179,'[3]Master From ECAP'!$A:$AJ,5,FALSE)</f>
        <v>M4E 3K8</v>
      </c>
      <c r="F1179" s="47">
        <f>VLOOKUP($A1179,'[3]Master From ECAP'!$A:$AJ,6,FALSE)</f>
        <v>1</v>
      </c>
      <c r="G1179" s="47" t="s">
        <v>53</v>
      </c>
      <c r="H1179" s="47">
        <f>VLOOKUP($A1179,'[3]Master From ECAP'!$A:$AJ,8,FALSE)</f>
        <v>168</v>
      </c>
      <c r="I1179" s="47">
        <f>VLOOKUP($A1179,'[3]Master From ECAP'!$A:$AJ,9,FALSE)</f>
        <v>4.6500000000000004</v>
      </c>
      <c r="J1179" s="47">
        <f>VLOOKUP($A1179,'[3]Master From ECAP'!$A:$AJ,10,FALSE)</f>
        <v>337.74293899999998</v>
      </c>
      <c r="K1179" s="47" t="str">
        <f>VLOOKUP($A1179,'[3]Master From ECAP'!$A:$AJ,11,FALSE)</f>
        <v>kWh</v>
      </c>
      <c r="L1179" s="47">
        <f>VLOOKUP($A1179,'[3]Master From ECAP'!$A:$AJ,12,FALSE)</f>
        <v>0</v>
      </c>
      <c r="M1179" s="47" t="s">
        <v>46</v>
      </c>
      <c r="AF1179" s="48">
        <f>VLOOKUP($A1179,'[3]Calculated Master'!$A:$P,13,FALSE)</f>
        <v>13.509717559999999</v>
      </c>
      <c r="AG1179" s="49">
        <f>IF(F1179&gt;0,VLOOKUP($A1179,'[3]Calculated Master'!$A:$P,14,FALSE),"")</f>
        <v>337.74434626224581</v>
      </c>
      <c r="AH1179" s="49">
        <f>IF(I1179&gt;0,VLOOKUP($A1179,'[3]Calculated Master'!$A:$P,15,FALSE),"")</f>
        <v>72.633192744568987</v>
      </c>
      <c r="AI1179" s="47" t="str">
        <f>VLOOKUP($A1179,'[3]Master From ECAP'!$A:$AJ,35,FALSE)</f>
        <v>3SILVB</v>
      </c>
      <c r="AJ1179" s="47" t="str">
        <f>VLOOKUP($A1179,'[3]Master From ECAP'!$A:$AJ,36,FALSE)</f>
        <v>Sewage Pumping Facilities</v>
      </c>
    </row>
    <row r="1180" spans="1:36" ht="15">
      <c r="A1180" s="46" t="s">
        <v>1223</v>
      </c>
      <c r="B1180" s="47" t="str">
        <f>VLOOKUP(VLOOKUP(A1180,'[3]Calculated Master'!A:Z,2,FALSE),'[3]Conversion Factors'!A:C,2,FALSE)</f>
        <v>Facilities related to the pumping of sewage</v>
      </c>
      <c r="C1180" s="47" t="str">
        <f>VLOOKUP($A1180,'[3]Master From ECAP'!$A:$AJ,3,FALSE)</f>
        <v>1 Strachan Ave</v>
      </c>
      <c r="D1180" s="47" t="str">
        <f>VLOOKUP($A1180,'[3]Master From ECAP'!$A:$AJ,4,FALSE)</f>
        <v>Toronto</v>
      </c>
      <c r="E1180" s="47" t="str">
        <f>VLOOKUP($A1180,'[3]Master From ECAP'!$A:$AJ,5,FALSE)</f>
        <v>M6K 3C3</v>
      </c>
      <c r="F1180" s="47">
        <f>VLOOKUP($A1180,'[3]Master From ECAP'!$A:$AJ,6,FALSE)</f>
        <v>1</v>
      </c>
      <c r="G1180" s="47" t="s">
        <v>53</v>
      </c>
      <c r="H1180" s="47">
        <f>VLOOKUP($A1180,'[3]Master From ECAP'!$A:$AJ,8,FALSE)</f>
        <v>168</v>
      </c>
      <c r="I1180" s="47">
        <f>VLOOKUP($A1180,'[3]Master From ECAP'!$A:$AJ,9,FALSE)</f>
        <v>984.93</v>
      </c>
      <c r="J1180" s="47">
        <f>VLOOKUP($A1180,'[3]Master From ECAP'!$A:$AJ,10,FALSE)</f>
        <v>266885.49339200003</v>
      </c>
      <c r="K1180" s="47" t="str">
        <f>VLOOKUP($A1180,'[3]Master From ECAP'!$A:$AJ,11,FALSE)</f>
        <v>kWh</v>
      </c>
      <c r="L1180" s="47">
        <f>VLOOKUP($A1180,'[3]Master From ECAP'!$A:$AJ,12,FALSE)</f>
        <v>5861.8611760000003</v>
      </c>
      <c r="M1180" s="47" t="s">
        <v>46</v>
      </c>
      <c r="AF1180" s="48">
        <f>VLOOKUP($A1180,'[3]Calculated Master'!$A:$P,13,FALSE)</f>
        <v>21811.138793115442</v>
      </c>
      <c r="AG1180" s="49">
        <f>IF(F1180&gt;0,VLOOKUP($A1180,'[3]Calculated Master'!$A:$P,14,FALSE),"")</f>
        <v>328768.79658040189</v>
      </c>
      <c r="AH1180" s="49">
        <f>IF(I1180&gt;0,VLOOKUP($A1180,'[3]Calculated Master'!$A:$P,15,FALSE),"")</f>
        <v>333.79914976739656</v>
      </c>
      <c r="AI1180" s="47" t="str">
        <f>VLOOKUP($A1180,'[3]Master From ECAP'!$A:$AJ,35,FALSE)</f>
        <v>SASP</v>
      </c>
      <c r="AJ1180" s="47" t="str">
        <f>VLOOKUP($A1180,'[3]Master From ECAP'!$A:$AJ,36,FALSE)</f>
        <v>Sewage Pumping Facilities</v>
      </c>
    </row>
    <row r="1181" spans="1:36" ht="15">
      <c r="A1181" s="46" t="s">
        <v>1224</v>
      </c>
      <c r="B1181" s="47" t="str">
        <f>VLOOKUP(VLOOKUP(A1181,'[3]Calculated Master'!A:Z,2,FALSE),'[3]Conversion Factors'!A:C,2,FALSE)</f>
        <v>Facilities related to the pumping of sewage</v>
      </c>
      <c r="C1181" s="47" t="str">
        <f>VLOOKUP($A1181,'[3]Master From ECAP'!$A:$AJ,3,FALSE)</f>
        <v>110 The Queensway</v>
      </c>
      <c r="D1181" s="47" t="str">
        <f>VLOOKUP($A1181,'[3]Master From ECAP'!$A:$AJ,4,FALSE)</f>
        <v>Toronto</v>
      </c>
      <c r="E1181" s="47" t="str">
        <f>VLOOKUP($A1181,'[3]Master From ECAP'!$A:$AJ,5,FALSE)</f>
        <v>M6S 1A5</v>
      </c>
      <c r="F1181" s="47">
        <f>VLOOKUP($A1181,'[3]Master From ECAP'!$A:$AJ,6,FALSE)</f>
        <v>527</v>
      </c>
      <c r="G1181" s="47" t="s">
        <v>53</v>
      </c>
      <c r="H1181" s="47">
        <f>VLOOKUP($A1181,'[3]Master From ECAP'!$A:$AJ,8,FALSE)</f>
        <v>168</v>
      </c>
      <c r="I1181" s="47">
        <f>VLOOKUP($A1181,'[3]Master From ECAP'!$A:$AJ,9,FALSE)</f>
        <v>394.37</v>
      </c>
      <c r="J1181" s="47">
        <f>VLOOKUP($A1181,'[3]Master From ECAP'!$A:$AJ,10,FALSE)</f>
        <v>174149.19682000001</v>
      </c>
      <c r="K1181" s="47" t="str">
        <f>VLOOKUP($A1181,'[3]Master From ECAP'!$A:$AJ,11,FALSE)</f>
        <v>kWh</v>
      </c>
      <c r="L1181" s="47">
        <f>VLOOKUP($A1181,'[3]Master From ECAP'!$A:$AJ,12,FALSE)</f>
        <v>0</v>
      </c>
      <c r="M1181" s="47" t="s">
        <v>46</v>
      </c>
      <c r="AF1181" s="48">
        <f>VLOOKUP($A1181,'[3]Calculated Master'!$A:$P,13,FALSE)</f>
        <v>6965.9678728000008</v>
      </c>
      <c r="AG1181" s="49">
        <f>IF(F1181&gt;0,VLOOKUP($A1181,'[3]Calculated Master'!$A:$P,14,FALSE),"")</f>
        <v>330.45526080010137</v>
      </c>
      <c r="AH1181" s="49">
        <f>IF(I1181&gt;0,VLOOKUP($A1181,'[3]Calculated Master'!$A:$P,15,FALSE),"")</f>
        <v>441.59018800023688</v>
      </c>
      <c r="AI1181" s="47" t="str">
        <f>VLOOKUP($A1181,'[3]Master From ECAP'!$A:$AJ,35,FALSE)</f>
        <v>SSPS</v>
      </c>
      <c r="AJ1181" s="47" t="str">
        <f>VLOOKUP($A1181,'[3]Master From ECAP'!$A:$AJ,36,FALSE)</f>
        <v>Sewage Pumping Facilities</v>
      </c>
    </row>
    <row r="1182" spans="1:36" ht="15">
      <c r="A1182" s="46" t="s">
        <v>1225</v>
      </c>
      <c r="B1182" s="47" t="str">
        <f>VLOOKUP(VLOOKUP(A1182,'[3]Calculated Master'!A:Z,2,FALSE),'[3]Conversion Factors'!A:C,2,FALSE)</f>
        <v>Facilities related to the pumping of sewage</v>
      </c>
      <c r="C1182" s="47" t="str">
        <f>VLOOKUP($A1182,'[3]Master From ECAP'!$A:$AJ,3,FALSE)</f>
        <v>66 Ellis Park Rd</v>
      </c>
      <c r="D1182" s="47" t="str">
        <f>VLOOKUP($A1182,'[3]Master From ECAP'!$A:$AJ,4,FALSE)</f>
        <v>Toronto</v>
      </c>
      <c r="E1182" s="47" t="str">
        <f>VLOOKUP($A1182,'[3]Master From ECAP'!$A:$AJ,5,FALSE)</f>
        <v>M6S 1G8</v>
      </c>
      <c r="F1182" s="47">
        <f>VLOOKUP($A1182,'[3]Master From ECAP'!$A:$AJ,6,FALSE)</f>
        <v>1</v>
      </c>
      <c r="G1182" s="47" t="s">
        <v>53</v>
      </c>
      <c r="H1182" s="47">
        <f>VLOOKUP($A1182,'[3]Master From ECAP'!$A:$AJ,8,FALSE)</f>
        <v>168</v>
      </c>
      <c r="I1182" s="47">
        <f>VLOOKUP($A1182,'[3]Master From ECAP'!$A:$AJ,9,FALSE)</f>
        <v>101.06</v>
      </c>
      <c r="J1182" s="47">
        <f>VLOOKUP($A1182,'[3]Master From ECAP'!$A:$AJ,10,FALSE)</f>
        <v>73896.308036999995</v>
      </c>
      <c r="K1182" s="47" t="str">
        <f>VLOOKUP($A1182,'[3]Master From ECAP'!$A:$AJ,11,FALSE)</f>
        <v>kWh</v>
      </c>
      <c r="L1182" s="47">
        <f>VLOOKUP($A1182,'[3]Master From ECAP'!$A:$AJ,12,FALSE)</f>
        <v>0</v>
      </c>
      <c r="M1182" s="47" t="s">
        <v>46</v>
      </c>
      <c r="AF1182" s="48">
        <f>VLOOKUP($A1182,'[3]Calculated Master'!$A:$P,13,FALSE)</f>
        <v>2955.8523214799998</v>
      </c>
      <c r="AG1182" s="49">
        <f>IF(F1182&gt;0,VLOOKUP($A1182,'[3]Calculated Master'!$A:$P,14,FALSE),"")</f>
        <v>73896.615938283474</v>
      </c>
      <c r="AH1182" s="49">
        <f>IF(I1182&gt;0,VLOOKUP($A1182,'[3]Calculated Master'!$A:$P,15,FALSE),"")</f>
        <v>731.21527744195009</v>
      </c>
      <c r="AI1182" s="47" t="str">
        <f>VLOOKUP($A1182,'[3]Master From ECAP'!$A:$AJ,35,FALSE)</f>
        <v>0ELLIVAL</v>
      </c>
      <c r="AJ1182" s="47" t="str">
        <f>VLOOKUP($A1182,'[3]Master From ECAP'!$A:$AJ,36,FALSE)</f>
        <v>Sewage Pumping Facilities</v>
      </c>
    </row>
    <row r="1183" spans="1:36" ht="15">
      <c r="A1183" s="46" t="s">
        <v>1226</v>
      </c>
      <c r="B1183" s="47" t="str">
        <f>VLOOKUP(VLOOKUP(A1183,'[3]Calculated Master'!A:Z,2,FALSE),'[3]Conversion Factors'!A:C,2,FALSE)</f>
        <v>Facilities related to the pumping of sewage</v>
      </c>
      <c r="C1183" s="47" t="str">
        <f>VLOOKUP($A1183,'[3]Master From ECAP'!$A:$AJ,3,FALSE)</f>
        <v>235 Cibola Ave</v>
      </c>
      <c r="D1183" s="47" t="str">
        <f>VLOOKUP($A1183,'[3]Master From ECAP'!$A:$AJ,4,FALSE)</f>
        <v>Toronto</v>
      </c>
      <c r="E1183" s="47" t="str">
        <f>VLOOKUP($A1183,'[3]Master From ECAP'!$A:$AJ,5,FALSE)</f>
        <v>M5J 2W6</v>
      </c>
      <c r="F1183" s="47">
        <f>VLOOKUP($A1183,'[3]Master From ECAP'!$A:$AJ,6,FALSE)</f>
        <v>1</v>
      </c>
      <c r="G1183" s="47" t="s">
        <v>53</v>
      </c>
      <c r="H1183" s="47">
        <f>VLOOKUP($A1183,'[3]Master From ECAP'!$A:$AJ,8,FALSE)</f>
        <v>168</v>
      </c>
      <c r="I1183" s="47">
        <f>VLOOKUP($A1183,'[3]Master From ECAP'!$A:$AJ,9,FALSE)</f>
        <v>20.65</v>
      </c>
      <c r="J1183" s="47">
        <f>VLOOKUP($A1183,'[3]Master From ECAP'!$A:$AJ,10,FALSE)</f>
        <v>2703.3237160000003</v>
      </c>
      <c r="K1183" s="47" t="str">
        <f>VLOOKUP($A1183,'[3]Master From ECAP'!$A:$AJ,11,FALSE)</f>
        <v>kWh</v>
      </c>
      <c r="L1183" s="47">
        <f>VLOOKUP($A1183,'[3]Master From ECAP'!$A:$AJ,12,FALSE)</f>
        <v>0</v>
      </c>
      <c r="M1183" s="47" t="s">
        <v>46</v>
      </c>
      <c r="AF1183" s="48">
        <f>VLOOKUP($A1183,'[3]Calculated Master'!$A:$P,13,FALSE)</f>
        <v>108.13294864000001</v>
      </c>
      <c r="AG1183" s="49">
        <f>IF(F1183&gt;0,VLOOKUP($A1183,'[3]Calculated Master'!$A:$P,14,FALSE),"")</f>
        <v>2703.3349798488171</v>
      </c>
      <c r="AH1183" s="49">
        <f>IF(I1183&gt;0,VLOOKUP($A1183,'[3]Calculated Master'!$A:$P,15,FALSE),"")</f>
        <v>130.91210556168608</v>
      </c>
      <c r="AI1183" s="47" t="str">
        <f>VLOOKUP($A1183,'[3]Master From ECAP'!$A:$AJ,35,FALSE)</f>
        <v>WIPS</v>
      </c>
      <c r="AJ1183" s="47" t="str">
        <f>VLOOKUP($A1183,'[3]Master From ECAP'!$A:$AJ,36,FALSE)</f>
        <v>Sewage Pumping Facilities</v>
      </c>
    </row>
    <row r="1184" spans="1:36" ht="15">
      <c r="A1184" s="46" t="s">
        <v>1227</v>
      </c>
      <c r="B1184" s="47" t="str">
        <f>VLOOKUP(VLOOKUP(A1184,'[3]Calculated Master'!A:Z,2,FALSE),'[3]Conversion Factors'!A:C,2,FALSE)</f>
        <v>Facilities related to the pumping of sewage</v>
      </c>
      <c r="C1184" s="47" t="str">
        <f>VLOOKUP($A1184,'[3]Master From ECAP'!$A:$AJ,3,FALSE)</f>
        <v>6 Pasadena Gardens</v>
      </c>
      <c r="D1184" s="47" t="str">
        <f>VLOOKUP($A1184,'[3]Master From ECAP'!$A:$AJ,4,FALSE)</f>
        <v>Toronto</v>
      </c>
      <c r="E1184" s="47" t="str">
        <f>VLOOKUP($A1184,'[3]Master From ECAP'!$A:$AJ,5,FALSE)</f>
        <v>M6S 4R3</v>
      </c>
      <c r="F1184" s="47">
        <f>VLOOKUP($A1184,'[3]Master From ECAP'!$A:$AJ,6,FALSE)</f>
        <v>1</v>
      </c>
      <c r="G1184" s="47" t="s">
        <v>53</v>
      </c>
      <c r="H1184" s="47">
        <f>VLOOKUP($A1184,'[3]Master From ECAP'!$A:$AJ,8,FALSE)</f>
        <v>168</v>
      </c>
      <c r="I1184" s="47">
        <f>VLOOKUP($A1184,'[3]Master From ECAP'!$A:$AJ,9,FALSE)</f>
        <v>165.52</v>
      </c>
      <c r="J1184" s="47">
        <f>VLOOKUP($A1184,'[3]Master From ECAP'!$A:$AJ,10,FALSE)</f>
        <v>85521.244796999992</v>
      </c>
      <c r="K1184" s="47" t="str">
        <f>VLOOKUP($A1184,'[3]Master From ECAP'!$A:$AJ,11,FALSE)</f>
        <v>kWh</v>
      </c>
      <c r="L1184" s="47">
        <f>VLOOKUP($A1184,'[3]Master From ECAP'!$A:$AJ,12,FALSE)</f>
        <v>0</v>
      </c>
      <c r="M1184" s="47" t="s">
        <v>46</v>
      </c>
      <c r="AF1184" s="48">
        <f>VLOOKUP($A1184,'[3]Calculated Master'!$A:$P,13,FALSE)</f>
        <v>3420.8497918799999</v>
      </c>
      <c r="AG1184" s="49">
        <f>IF(F1184&gt;0,VLOOKUP($A1184,'[3]Calculated Master'!$A:$P,14,FALSE),"")</f>
        <v>85521.601135519988</v>
      </c>
      <c r="AH1184" s="49">
        <f>IF(I1184&gt;0,VLOOKUP($A1184,'[3]Calculated Master'!$A:$P,15,FALSE),"")</f>
        <v>516.68439545384228</v>
      </c>
      <c r="AI1184" s="47" t="str">
        <f>VLOOKUP($A1184,'[3]Master From ECAP'!$A:$AJ,35,FALSE)</f>
        <v>SMPS</v>
      </c>
      <c r="AJ1184" s="47" t="str">
        <f>VLOOKUP($A1184,'[3]Master From ECAP'!$A:$AJ,36,FALSE)</f>
        <v>Sewage Pumping Facilities</v>
      </c>
    </row>
    <row r="1185" spans="1:36" ht="15">
      <c r="A1185" s="46" t="s">
        <v>1228</v>
      </c>
      <c r="B1185" s="47" t="str">
        <f>VLOOKUP(VLOOKUP(A1185,'[3]Calculated Master'!A:Z,2,FALSE),'[3]Conversion Factors'!A:C,2,FALSE)</f>
        <v>Facilities related to the pumping of sewage</v>
      </c>
      <c r="C1185" s="47" t="str">
        <f>VLOOKUP($A1185,'[3]Master From ECAP'!$A:$AJ,3,FALSE)</f>
        <v>6570 Lawrence Ave.E.</v>
      </c>
      <c r="D1185" s="47" t="str">
        <f>VLOOKUP($A1185,'[3]Master From ECAP'!$A:$AJ,4,FALSE)</f>
        <v>Scarborough</v>
      </c>
      <c r="E1185" s="47" t="str">
        <f>VLOOKUP($A1185,'[3]Master From ECAP'!$A:$AJ,5,FALSE)</f>
        <v>M1C 4A7</v>
      </c>
      <c r="F1185" s="47">
        <f>VLOOKUP($A1185,'[3]Master From ECAP'!$A:$AJ,6,FALSE)</f>
        <v>3229</v>
      </c>
      <c r="G1185" s="47" t="s">
        <v>53</v>
      </c>
      <c r="H1185" s="47">
        <f>VLOOKUP($A1185,'[3]Master From ECAP'!$A:$AJ,8,FALSE)</f>
        <v>168</v>
      </c>
      <c r="I1185" s="47">
        <f>VLOOKUP($A1185,'[3]Master From ECAP'!$A:$AJ,9,FALSE)</f>
        <v>834.16</v>
      </c>
      <c r="J1185" s="47">
        <f>VLOOKUP($A1185,'[3]Master From ECAP'!$A:$AJ,10,FALSE)</f>
        <v>310709.33122599998</v>
      </c>
      <c r="K1185" s="47" t="str">
        <f>VLOOKUP($A1185,'[3]Master From ECAP'!$A:$AJ,11,FALSE)</f>
        <v>kWh</v>
      </c>
      <c r="L1185" s="47">
        <f>VLOOKUP($A1185,'[3]Master From ECAP'!$A:$AJ,12,FALSE)</f>
        <v>0</v>
      </c>
      <c r="M1185" s="47" t="s">
        <v>46</v>
      </c>
      <c r="AF1185" s="48">
        <f>VLOOKUP($A1185,'[3]Calculated Master'!$A:$P,13,FALSE)</f>
        <v>12428.37324904</v>
      </c>
      <c r="AG1185" s="49">
        <f>IF(F1185&gt;0,VLOOKUP($A1185,'[3]Calculated Master'!$A:$P,14,FALSE),"")</f>
        <v>96.225031232026438</v>
      </c>
      <c r="AH1185" s="49">
        <f>IF(I1185&gt;0,VLOOKUP($A1185,'[3]Calculated Master'!$A:$P,15,FALSE),"")</f>
        <v>372.48324763620099</v>
      </c>
      <c r="AI1185" s="47" t="str">
        <f>VLOOKUP($A1185,'[3]Master From ECAP'!$A:$AJ,35,FALSE)</f>
        <v>WRPS</v>
      </c>
      <c r="AJ1185" s="47" t="str">
        <f>VLOOKUP($A1185,'[3]Master From ECAP'!$A:$AJ,36,FALSE)</f>
        <v>Sewage Pumping Facilities</v>
      </c>
    </row>
    <row r="1186" spans="1:36" ht="15">
      <c r="A1186" s="46" t="s">
        <v>1229</v>
      </c>
      <c r="B1186" s="47" t="str">
        <f>VLOOKUP(VLOOKUP(A1186,'[3]Calculated Master'!A:Z,2,FALSE),'[3]Conversion Factors'!A:C,2,FALSE)</f>
        <v>Facilities related to the pumping of sewage</v>
      </c>
      <c r="C1186" s="47" t="str">
        <f>VLOOKUP($A1186,'[3]Master From ECAP'!$A:$AJ,3,FALSE)</f>
        <v>775 Lake Shore Blvd W</v>
      </c>
      <c r="D1186" s="47" t="str">
        <f>VLOOKUP($A1186,'[3]Master From ECAP'!$A:$AJ,4,FALSE)</f>
        <v>Toronto</v>
      </c>
      <c r="E1186" s="47" t="str">
        <f>VLOOKUP($A1186,'[3]Master From ECAP'!$A:$AJ,5,FALSE)</f>
        <v>M5V 3T7</v>
      </c>
      <c r="F1186" s="47">
        <f>VLOOKUP($A1186,'[3]Master From ECAP'!$A:$AJ,6,FALSE)</f>
        <v>1</v>
      </c>
      <c r="G1186" s="47" t="s">
        <v>53</v>
      </c>
      <c r="H1186" s="47">
        <f>VLOOKUP($A1186,'[3]Master From ECAP'!$A:$AJ,8,FALSE)</f>
        <v>168</v>
      </c>
      <c r="I1186" s="47">
        <f>VLOOKUP($A1186,'[3]Master From ECAP'!$A:$AJ,9,FALSE)</f>
        <v>439.07</v>
      </c>
      <c r="J1186" s="47">
        <f>VLOOKUP($A1186,'[3]Master From ECAP'!$A:$AJ,10,FALSE)</f>
        <v>376707.47370999999</v>
      </c>
      <c r="K1186" s="47" t="str">
        <f>VLOOKUP($A1186,'[3]Master From ECAP'!$A:$AJ,11,FALSE)</f>
        <v>kWh</v>
      </c>
      <c r="L1186" s="47">
        <f>VLOOKUP($A1186,'[3]Master From ECAP'!$A:$AJ,12,FALSE)</f>
        <v>0</v>
      </c>
      <c r="M1186" s="47" t="s">
        <v>46</v>
      </c>
      <c r="AF1186" s="48">
        <f>VLOOKUP($A1186,'[3]Calculated Master'!$A:$P,13,FALSE)</f>
        <v>15068.298948399999</v>
      </c>
      <c r="AG1186" s="49">
        <f>IF(F1186&gt;0,VLOOKUP($A1186,'[3]Calculated Master'!$A:$P,14,FALSE),"")</f>
        <v>376709.04332447378</v>
      </c>
      <c r="AH1186" s="49">
        <f>IF(I1186&gt;0,VLOOKUP($A1186,'[3]Calculated Master'!$A:$P,15,FALSE),"")</f>
        <v>857.9703539856373</v>
      </c>
      <c r="AI1186" s="47" t="str">
        <f>VLOOKUP($A1186,'[3]Master From ECAP'!$A:$AJ,35,FALSE)</f>
        <v>775LAK</v>
      </c>
      <c r="AJ1186" s="47" t="str">
        <f>VLOOKUP($A1186,'[3]Master From ECAP'!$A:$AJ,36,FALSE)</f>
        <v>Sewage Pumping Facilities</v>
      </c>
    </row>
    <row r="1187" spans="1:36" ht="15">
      <c r="A1187" s="46" t="s">
        <v>1230</v>
      </c>
      <c r="B1187" s="47" t="str">
        <f>VLOOKUP(VLOOKUP(A1187,'[3]Calculated Master'!A:Z,2,FALSE),'[3]Conversion Factors'!A:C,2,FALSE)</f>
        <v>Facilities related to the pumping of sewage</v>
      </c>
      <c r="C1187" s="47" t="str">
        <f>VLOOKUP($A1187,'[3]Master From ECAP'!$A:$AJ,3,FALSE)</f>
        <v>1 Wirral Crt</v>
      </c>
      <c r="D1187" s="47" t="str">
        <f>VLOOKUP($A1187,'[3]Master From ECAP'!$A:$AJ,4,FALSE)</f>
        <v>Scarborough</v>
      </c>
      <c r="E1187" s="47" t="str">
        <f>VLOOKUP($A1187,'[3]Master From ECAP'!$A:$AJ,5,FALSE)</f>
        <v>M1M 1S4</v>
      </c>
      <c r="F1187" s="47">
        <f>VLOOKUP($A1187,'[3]Master From ECAP'!$A:$AJ,6,FALSE)</f>
        <v>1</v>
      </c>
      <c r="G1187" s="47" t="s">
        <v>53</v>
      </c>
      <c r="H1187" s="47">
        <f>VLOOKUP($A1187,'[3]Master From ECAP'!$A:$AJ,8,FALSE)</f>
        <v>168</v>
      </c>
      <c r="I1187" s="47">
        <f>VLOOKUP($A1187,'[3]Master From ECAP'!$A:$AJ,9,FALSE)</f>
        <v>143.72999999999999</v>
      </c>
      <c r="J1187" s="47">
        <f>VLOOKUP($A1187,'[3]Master From ECAP'!$A:$AJ,10,FALSE)</f>
        <v>79760.575192999997</v>
      </c>
      <c r="K1187" s="47" t="str">
        <f>VLOOKUP($A1187,'[3]Master From ECAP'!$A:$AJ,11,FALSE)</f>
        <v>kWh</v>
      </c>
      <c r="L1187" s="47">
        <f>VLOOKUP($A1187,'[3]Master From ECAP'!$A:$AJ,12,FALSE)</f>
        <v>0</v>
      </c>
      <c r="M1187" s="47" t="s">
        <v>46</v>
      </c>
      <c r="AF1187" s="48">
        <f>VLOOKUP($A1187,'[3]Calculated Master'!$A:$P,13,FALSE)</f>
        <v>3190.42300772</v>
      </c>
      <c r="AG1187" s="49">
        <f>IF(F1187&gt;0,VLOOKUP($A1187,'[3]Calculated Master'!$A:$P,14,FALSE),"")</f>
        <v>79760.907528729964</v>
      </c>
      <c r="AH1187" s="49">
        <f>IF(I1187&gt;0,VLOOKUP($A1187,'[3]Calculated Master'!$A:$P,15,FALSE),"")</f>
        <v>554.93569560098774</v>
      </c>
      <c r="AI1187" s="47" t="str">
        <f>VLOOKUP($A1187,'[3]Master From ECAP'!$A:$AJ,35,FALSE)</f>
        <v>WIRCRT</v>
      </c>
      <c r="AJ1187" s="47" t="str">
        <f>VLOOKUP($A1187,'[3]Master From ECAP'!$A:$AJ,36,FALSE)</f>
        <v>Sewage Pumping Facilities</v>
      </c>
    </row>
    <row r="1188" spans="1:36" ht="15">
      <c r="A1188" s="46" t="s">
        <v>1231</v>
      </c>
      <c r="B1188" s="47" t="str">
        <f>VLOOKUP(VLOOKUP(A1188,'[3]Calculated Master'!A:Z,2,FALSE),'[3]Conversion Factors'!A:C,2,FALSE)</f>
        <v>Facilities related to the treatment of sewage</v>
      </c>
      <c r="C1188" s="47" t="str">
        <f>VLOOKUP($A1188,'[3]Master From ECAP'!$A:$AJ,3,FALSE)</f>
        <v>51 Beechgrove Dr</v>
      </c>
      <c r="D1188" s="47" t="str">
        <f>VLOOKUP($A1188,'[3]Master From ECAP'!$A:$AJ,4,FALSE)</f>
        <v>Scarborough</v>
      </c>
      <c r="E1188" s="47" t="str">
        <f>VLOOKUP($A1188,'[3]Master From ECAP'!$A:$AJ,5,FALSE)</f>
        <v>M1E 3Z3</v>
      </c>
      <c r="F1188" s="47">
        <f>VLOOKUP($A1188,'[3]Master From ECAP'!$A:$AJ,6,FALSE)</f>
        <v>255395</v>
      </c>
      <c r="G1188" s="47" t="s">
        <v>53</v>
      </c>
      <c r="H1188" s="47">
        <f>VLOOKUP($A1188,'[3]Master From ECAP'!$A:$AJ,8,FALSE)</f>
        <v>168</v>
      </c>
      <c r="I1188" s="47">
        <f>VLOOKUP($A1188,'[3]Master From ECAP'!$A:$AJ,9,FALSE)</f>
        <v>62388</v>
      </c>
      <c r="J1188" s="47">
        <f>VLOOKUP($A1188,'[3]Master From ECAP'!$A:$AJ,10,FALSE)</f>
        <v>33914086.207773998</v>
      </c>
      <c r="K1188" s="47" t="str">
        <f>VLOOKUP($A1188,'[3]Master From ECAP'!$A:$AJ,11,FALSE)</f>
        <v>kWh</v>
      </c>
      <c r="L1188" s="47">
        <f>VLOOKUP($A1188,'[3]Master From ECAP'!$A:$AJ,12,FALSE)</f>
        <v>6940806.2747599995</v>
      </c>
      <c r="M1188" s="47" t="s">
        <v>46</v>
      </c>
      <c r="AF1188" s="48">
        <f>VLOOKUP($A1188,'[3]Calculated Master'!$A:$P,13,FALSE)</f>
        <v>14541943.720409784</v>
      </c>
      <c r="AG1188" s="49">
        <f>IF(F1188&gt;0,VLOOKUP($A1188,'[3]Calculated Master'!$A:$P,14,FALSE),"")</f>
        <v>419.68938381959782</v>
      </c>
      <c r="AH1188" s="49">
        <f>IF(I1188&gt;0,VLOOKUP($A1188,'[3]Calculated Master'!$A:$P,15,FALSE),"")</f>
        <v>1718.0638933866478</v>
      </c>
      <c r="AI1188" s="47" t="str">
        <f>VLOOKUP($A1188,'[3]Master From ECAP'!$A:$AJ,35,FALSE)</f>
        <v>HCTP</v>
      </c>
      <c r="AJ1188" s="47" t="str">
        <f>VLOOKUP($A1188,'[3]Master From ECAP'!$A:$AJ,36,FALSE)</f>
        <v>Sewage Treatment Facilities</v>
      </c>
    </row>
    <row r="1189" spans="1:36" ht="15">
      <c r="A1189" s="46" t="s">
        <v>1232</v>
      </c>
      <c r="B1189" s="47" t="str">
        <f>VLOOKUP(VLOOKUP(A1189,'[3]Calculated Master'!A:Z,2,FALSE),'[3]Conversion Factors'!A:C,2,FALSE)</f>
        <v>Facilities related to the treatment of sewage</v>
      </c>
      <c r="C1189" s="47" t="str">
        <f>VLOOKUP($A1189,'[3]Master From ECAP'!$A:$AJ,3,FALSE)</f>
        <v>130 The Queensway</v>
      </c>
      <c r="D1189" s="47" t="str">
        <f>VLOOKUP($A1189,'[3]Master From ECAP'!$A:$AJ,4,FALSE)</f>
        <v>Etobicoke</v>
      </c>
      <c r="E1189" s="47" t="str">
        <f>VLOOKUP($A1189,'[3]Master From ECAP'!$A:$AJ,5,FALSE)</f>
        <v>M8Y 1H9</v>
      </c>
      <c r="F1189" s="47">
        <f>VLOOKUP($A1189,'[3]Master From ECAP'!$A:$AJ,6,FALSE)</f>
        <v>224869</v>
      </c>
      <c r="G1189" s="47" t="s">
        <v>53</v>
      </c>
      <c r="H1189" s="47">
        <f>VLOOKUP($A1189,'[3]Master From ECAP'!$A:$AJ,8,FALSE)</f>
        <v>168</v>
      </c>
      <c r="I1189" s="47">
        <f>VLOOKUP($A1189,'[3]Master From ECAP'!$A:$AJ,9,FALSE)</f>
        <v>121062</v>
      </c>
      <c r="J1189" s="47">
        <f>VLOOKUP($A1189,'[3]Master From ECAP'!$A:$AJ,10,FALSE)</f>
        <v>49923547.538805999</v>
      </c>
      <c r="K1189" s="47" t="str">
        <f>VLOOKUP($A1189,'[3]Master From ECAP'!$A:$AJ,11,FALSE)</f>
        <v>kWh</v>
      </c>
      <c r="L1189" s="47">
        <f>VLOOKUP($A1189,'[3]Master From ECAP'!$A:$AJ,12,FALSE)</f>
        <v>2201367.07143</v>
      </c>
      <c r="M1189" s="47" t="s">
        <v>46</v>
      </c>
      <c r="AF1189" s="48">
        <f>VLOOKUP($A1189,'[3]Calculated Master'!$A:$P,13,FALSE)</f>
        <v>6178856.9134770967</v>
      </c>
      <c r="AG1189" s="49">
        <f>IF(F1189&gt;0,VLOOKUP($A1189,'[3]Calculated Master'!$A:$P,14,FALSE),"")</f>
        <v>325.35846627120594</v>
      </c>
      <c r="AH1189" s="49">
        <f>IF(I1189&gt;0,VLOOKUP($A1189,'[3]Calculated Master'!$A:$P,15,FALSE),"")</f>
        <v>604.34350127983851</v>
      </c>
      <c r="AI1189" s="47" t="str">
        <f>VLOOKUP($A1189,'[3]Master From ECAP'!$A:$AJ,35,FALSE)</f>
        <v>HTP</v>
      </c>
      <c r="AJ1189" s="47" t="str">
        <f>VLOOKUP($A1189,'[3]Master From ECAP'!$A:$AJ,36,FALSE)</f>
        <v>Sewage Treatment Facilities</v>
      </c>
    </row>
    <row r="1190" spans="1:36" ht="15">
      <c r="A1190" s="46" t="s">
        <v>1233</v>
      </c>
      <c r="B1190" s="47" t="str">
        <f>VLOOKUP(VLOOKUP(A1190,'[3]Calculated Master'!A:Z,2,FALSE),'[3]Conversion Factors'!A:C,2,FALSE)</f>
        <v>Facilities related to the treatment of sewage</v>
      </c>
      <c r="C1190" s="47" t="str">
        <f>VLOOKUP($A1190,'[3]Master From ECAP'!$A:$AJ,3,FALSE)</f>
        <v>1091 Eastern Ave</v>
      </c>
      <c r="D1190" s="47" t="str">
        <f>VLOOKUP($A1190,'[3]Master From ECAP'!$A:$AJ,4,FALSE)</f>
        <v>Toronto</v>
      </c>
      <c r="E1190" s="47" t="str">
        <f>VLOOKUP($A1190,'[3]Master From ECAP'!$A:$AJ,5,FALSE)</f>
        <v>M4L 1A8</v>
      </c>
      <c r="F1190" s="47">
        <f>VLOOKUP($A1190,'[3]Master From ECAP'!$A:$AJ,6,FALSE)</f>
        <v>378438</v>
      </c>
      <c r="G1190" s="47" t="s">
        <v>53</v>
      </c>
      <c r="H1190" s="47">
        <f>VLOOKUP($A1190,'[3]Master From ECAP'!$A:$AJ,8,FALSE)</f>
        <v>168</v>
      </c>
      <c r="I1190" s="47">
        <f>VLOOKUP($A1190,'[3]Master From ECAP'!$A:$AJ,9,FALSE)</f>
        <v>240817</v>
      </c>
      <c r="J1190" s="47">
        <f>VLOOKUP($A1190,'[3]Master From ECAP'!$A:$AJ,10,FALSE)</f>
        <v>131780414.05238701</v>
      </c>
      <c r="K1190" s="47" t="str">
        <f>VLOOKUP($A1190,'[3]Master From ECAP'!$A:$AJ,11,FALSE)</f>
        <v>kWh</v>
      </c>
      <c r="L1190" s="47">
        <f>VLOOKUP($A1190,'[3]Master From ECAP'!$A:$AJ,12,FALSE)</f>
        <v>6802374.3402769994</v>
      </c>
      <c r="M1190" s="47" t="s">
        <v>46</v>
      </c>
      <c r="AF1190" s="48">
        <f>VLOOKUP($A1190,'[3]Calculated Master'!$A:$P,13,FALSE)</f>
        <v>18193619.072576296</v>
      </c>
      <c r="AG1190" s="49">
        <f>IF(F1190&gt;0,VLOOKUP($A1190,'[3]Calculated Master'!$A:$P,14,FALSE),"")</f>
        <v>537.97957593052718</v>
      </c>
      <c r="AH1190" s="49">
        <f>IF(I1190&gt;0,VLOOKUP($A1190,'[3]Calculated Master'!$A:$P,15,FALSE),"")</f>
        <v>845.42168848543429</v>
      </c>
      <c r="AI1190" s="47" t="str">
        <f>VLOOKUP($A1190,'[3]Master From ECAP'!$A:$AJ,35,FALSE)</f>
        <v>MTP</v>
      </c>
      <c r="AJ1190" s="47" t="str">
        <f>VLOOKUP($A1190,'[3]Master From ECAP'!$A:$AJ,36,FALSE)</f>
        <v>Sewage Treatment Facilities</v>
      </c>
    </row>
    <row r="1191" spans="1:36" ht="15">
      <c r="A1191" s="46" t="s">
        <v>1234</v>
      </c>
      <c r="B1191" s="47" t="str">
        <f>VLOOKUP(VLOOKUP(A1191,'[3]Calculated Master'!A:Z,2,FALSE),'[3]Conversion Factors'!A:C,2,FALSE)</f>
        <v>Facilities related to the treatment of sewage</v>
      </c>
      <c r="C1191" s="47" t="str">
        <f>VLOOKUP($A1191,'[3]Master From ECAP'!$A:$AJ,3,FALSE)</f>
        <v>1101 Millwood Rd</v>
      </c>
      <c r="D1191" s="47" t="str">
        <f>VLOOKUP($A1191,'[3]Master From ECAP'!$A:$AJ,4,FALSE)</f>
        <v>East York</v>
      </c>
      <c r="E1191" s="47" t="str">
        <f>VLOOKUP($A1191,'[3]Master From ECAP'!$A:$AJ,5,FALSE)</f>
        <v>M4H 1P6</v>
      </c>
      <c r="F1191" s="47">
        <f>VLOOKUP($A1191,'[3]Master From ECAP'!$A:$AJ,6,FALSE)</f>
        <v>21786</v>
      </c>
      <c r="G1191" s="47" t="s">
        <v>53</v>
      </c>
      <c r="H1191" s="47">
        <f>VLOOKUP($A1191,'[3]Master From ECAP'!$A:$AJ,8,FALSE)</f>
        <v>168</v>
      </c>
      <c r="I1191" s="47">
        <f>VLOOKUP($A1191,'[3]Master From ECAP'!$A:$AJ,9,FALSE)</f>
        <v>5731</v>
      </c>
      <c r="J1191" s="47">
        <f>VLOOKUP($A1191,'[3]Master From ECAP'!$A:$AJ,10,FALSE)</f>
        <v>2622228.8417099998</v>
      </c>
      <c r="K1191" s="47" t="str">
        <f>VLOOKUP($A1191,'[3]Master From ECAP'!$A:$AJ,11,FALSE)</f>
        <v>kWh</v>
      </c>
      <c r="L1191" s="47">
        <f>VLOOKUP($A1191,'[3]Master From ECAP'!$A:$AJ,12,FALSE)</f>
        <v>0</v>
      </c>
      <c r="M1191" s="47" t="s">
        <v>46</v>
      </c>
      <c r="AF1191" s="48">
        <f>VLOOKUP($A1191,'[3]Calculated Master'!$A:$P,13,FALSE)</f>
        <v>104889.1536684</v>
      </c>
      <c r="AG1191" s="49">
        <f>IF(F1191&gt;0,VLOOKUP($A1191,'[3]Calculated Master'!$A:$P,14,FALSE),"")</f>
        <v>120.36352555143242</v>
      </c>
      <c r="AH1191" s="49">
        <f>IF(I1191&gt;0,VLOOKUP($A1191,'[3]Calculated Master'!$A:$P,15,FALSE),"")</f>
        <v>457.55361501718841</v>
      </c>
      <c r="AI1191" s="47" t="str">
        <f>VLOOKUP($A1191,'[3]Master From ECAP'!$A:$AJ,35,FALSE)</f>
        <v>NTTP</v>
      </c>
      <c r="AJ1191" s="47" t="str">
        <f>VLOOKUP($A1191,'[3]Master From ECAP'!$A:$AJ,36,FALSE)</f>
        <v>Sewage Treatment Facilities</v>
      </c>
    </row>
    <row r="1192" spans="1:36" ht="15">
      <c r="A1192" s="46" t="s">
        <v>1235</v>
      </c>
      <c r="B1192" s="47" t="str">
        <f>VLOOKUP(VLOOKUP(A1192,'[3]Calculated Master'!A:Z,2,FALSE),'[3]Conversion Factors'!A:C,2,FALSE)</f>
        <v>Social housing</v>
      </c>
      <c r="C1192" s="47" t="str">
        <f>VLOOKUP($A1192,'[3]Master From ECAP'!$A:$AJ,3,FALSE)</f>
        <v>67 Adelaide St. E.</v>
      </c>
      <c r="D1192" s="47" t="str">
        <f>VLOOKUP($A1192,'[3]Master From ECAP'!$A:$AJ,4,FALSE)</f>
        <v>Toronto</v>
      </c>
      <c r="E1192" s="47" t="str">
        <f>VLOOKUP($A1192,'[3]Master From ECAP'!$A:$AJ,5,FALSE)</f>
        <v>M5C 1K6</v>
      </c>
      <c r="F1192" s="47">
        <f>VLOOKUP($A1192,'[3]Master From ECAP'!$A:$AJ,6,FALSE)</f>
        <v>15888</v>
      </c>
      <c r="G1192" s="47" t="s">
        <v>53</v>
      </c>
      <c r="H1192" s="47">
        <f>VLOOKUP($A1192,'[3]Master From ECAP'!$A:$AJ,8,FALSE)</f>
        <v>168</v>
      </c>
      <c r="I1192" s="47">
        <f>VLOOKUP($A1192,'[3]Master From ECAP'!$A:$AJ,9,FALSE)</f>
        <v>0</v>
      </c>
      <c r="J1192" s="47">
        <f>VLOOKUP($A1192,'[3]Master From ECAP'!$A:$AJ,10,FALSE)</f>
        <v>182245.37700800001</v>
      </c>
      <c r="K1192" s="47" t="str">
        <f>VLOOKUP($A1192,'[3]Master From ECAP'!$A:$AJ,11,FALSE)</f>
        <v>kWh</v>
      </c>
      <c r="L1192" s="47">
        <f>VLOOKUP($A1192,'[3]Master From ECAP'!$A:$AJ,12,FALSE)</f>
        <v>39629.048869999999</v>
      </c>
      <c r="M1192" s="47" t="s">
        <v>46</v>
      </c>
      <c r="AF1192" s="48">
        <f>VLOOKUP($A1192,'[3]Calculated Master'!$A:$P,13,FALSE)</f>
        <v>82572.722928170304</v>
      </c>
      <c r="AG1192" s="49">
        <f>IF(F1192&gt;0,VLOOKUP($A1192,'[3]Calculated Master'!$A:$P,14,FALSE),"")</f>
        <v>37.802115950388561</v>
      </c>
      <c r="AH1192" s="49" t="str">
        <f>IF(I1192&gt;0,VLOOKUP($A1192,'[3]Calculated Master'!$A:$P,15,FALSE),"")</f>
        <v/>
      </c>
      <c r="AI1192" s="47" t="str">
        <f>VLOOKUP($A1192,'[3]Master From ECAP'!$A:$AJ,35,FALSE)</f>
        <v>ASO</v>
      </c>
      <c r="AJ1192" s="47" t="str">
        <f>VLOOKUP($A1192,'[3]Master From ECAP'!$A:$AJ,36,FALSE)</f>
        <v>Shelters &amp; Housing</v>
      </c>
    </row>
    <row r="1193" spans="1:36" ht="15">
      <c r="A1193" s="46" t="s">
        <v>1236</v>
      </c>
      <c r="B1193" s="47" t="str">
        <f>VLOOKUP(VLOOKUP(A1193,'[3]Calculated Master'!A:Z,2,FALSE),'[3]Conversion Factors'!A:C,2,FALSE)</f>
        <v>Social housing</v>
      </c>
      <c r="C1193" s="47" t="str">
        <f>VLOOKUP($A1193,'[3]Master From ECAP'!$A:$AJ,3,FALSE)</f>
        <v>21 Park Rd</v>
      </c>
      <c r="D1193" s="47" t="str">
        <f>VLOOKUP($A1193,'[3]Master From ECAP'!$A:$AJ,4,FALSE)</f>
        <v>Toronto</v>
      </c>
      <c r="E1193" s="47" t="str">
        <f>VLOOKUP($A1193,'[3]Master From ECAP'!$A:$AJ,5,FALSE)</f>
        <v>M4W 2N1</v>
      </c>
      <c r="F1193" s="47">
        <f>VLOOKUP($A1193,'[3]Master From ECAP'!$A:$AJ,6,FALSE)</f>
        <v>6329</v>
      </c>
      <c r="G1193" s="47" t="s">
        <v>53</v>
      </c>
      <c r="H1193" s="47">
        <f>VLOOKUP($A1193,'[3]Master From ECAP'!$A:$AJ,8,FALSE)</f>
        <v>168</v>
      </c>
      <c r="I1193" s="47">
        <f>VLOOKUP($A1193,'[3]Master From ECAP'!$A:$AJ,9,FALSE)</f>
        <v>0</v>
      </c>
      <c r="J1193" s="47">
        <f>VLOOKUP($A1193,'[3]Master From ECAP'!$A:$AJ,10,FALSE)</f>
        <v>93287.379542999988</v>
      </c>
      <c r="K1193" s="47" t="str">
        <f>VLOOKUP($A1193,'[3]Master From ECAP'!$A:$AJ,11,FALSE)</f>
        <v>kWh</v>
      </c>
      <c r="L1193" s="47">
        <f>VLOOKUP($A1193,'[3]Master From ECAP'!$A:$AJ,12,FALSE)</f>
        <v>8186.505682</v>
      </c>
      <c r="M1193" s="47" t="s">
        <v>46</v>
      </c>
      <c r="AF1193" s="48">
        <f>VLOOKUP($A1193,'[3]Calculated Master'!$A:$P,13,FALSE)</f>
        <v>19283.318160758579</v>
      </c>
      <c r="AG1193" s="49">
        <f>IF(F1193&gt;0,VLOOKUP($A1193,'[3]Calculated Master'!$A:$P,14,FALSE),"")</f>
        <v>28.394793113197796</v>
      </c>
      <c r="AH1193" s="49" t="str">
        <f>IF(I1193&gt;0,VLOOKUP($A1193,'[3]Calculated Master'!$A:$P,15,FALSE),"")</f>
        <v/>
      </c>
      <c r="AI1193" s="47" t="str">
        <f>VLOOKUP($A1193,'[3]Master From ECAP'!$A:$AJ,35,FALSE)</f>
        <v>LLTC</v>
      </c>
      <c r="AJ1193" s="47" t="str">
        <f>VLOOKUP($A1193,'[3]Master From ECAP'!$A:$AJ,36,FALSE)</f>
        <v>Shelters &amp; Housing</v>
      </c>
    </row>
    <row r="1194" spans="1:36" ht="15">
      <c r="A1194" s="46" t="s">
        <v>1237</v>
      </c>
      <c r="B1194" s="47" t="str">
        <f>VLOOKUP(VLOOKUP(A1194,'[3]Calculated Master'!A:Z,2,FALSE),'[3]Conversion Factors'!A:C,2,FALSE)</f>
        <v>Social housing</v>
      </c>
      <c r="C1194" s="47" t="str">
        <f>VLOOKUP($A1194,'[3]Master From ECAP'!$A:$AJ,3,FALSE)</f>
        <v>342 RICHMOND ST W</v>
      </c>
      <c r="D1194" s="47" t="str">
        <f>VLOOKUP($A1194,'[3]Master From ECAP'!$A:$AJ,4,FALSE)</f>
        <v>Toronto</v>
      </c>
      <c r="E1194" s="47" t="str">
        <f>VLOOKUP($A1194,'[3]Master From ECAP'!$A:$AJ,5,FALSE)</f>
        <v>M5V 1X2</v>
      </c>
      <c r="F1194" s="47">
        <f>VLOOKUP($A1194,'[3]Master From ECAP'!$A:$AJ,6,FALSE)</f>
        <v>11780</v>
      </c>
      <c r="G1194" s="47" t="s">
        <v>53</v>
      </c>
      <c r="H1194" s="47">
        <f>VLOOKUP($A1194,'[3]Master From ECAP'!$A:$AJ,8,FALSE)</f>
        <v>168</v>
      </c>
      <c r="I1194" s="47">
        <f>VLOOKUP($A1194,'[3]Master From ECAP'!$A:$AJ,9,FALSE)</f>
        <v>0</v>
      </c>
      <c r="J1194" s="47">
        <f>VLOOKUP($A1194,'[3]Master From ECAP'!$A:$AJ,10,FALSE)</f>
        <v>246948.8</v>
      </c>
      <c r="K1194" s="47" t="str">
        <f>VLOOKUP($A1194,'[3]Master From ECAP'!$A:$AJ,11,FALSE)</f>
        <v>kWh</v>
      </c>
      <c r="L1194" s="47">
        <f>VLOOKUP($A1194,'[3]Master From ECAP'!$A:$AJ,12,FALSE)</f>
        <v>22655.86968</v>
      </c>
      <c r="M1194" s="47" t="s">
        <v>46</v>
      </c>
      <c r="AF1194" s="48">
        <f>VLOOKUP($A1194,'[3]Calculated Master'!$A:$P,13,FALSE)</f>
        <v>52917.081072399196</v>
      </c>
      <c r="AG1194" s="49">
        <f>IF(F1194&gt;0,VLOOKUP($A1194,'[3]Calculated Master'!$A:$P,14,FALSE),"")</f>
        <v>41.266734768658182</v>
      </c>
      <c r="AH1194" s="49" t="str">
        <f>IF(I1194&gt;0,VLOOKUP($A1194,'[3]Calculated Master'!$A:$P,15,FALSE),"")</f>
        <v/>
      </c>
      <c r="AI1194" s="47" t="str">
        <f>VLOOKUP($A1194,'[3]Master From ECAP'!$A:$AJ,35,FALSE)</f>
        <v>129PET</v>
      </c>
      <c r="AJ1194" s="47" t="str">
        <f>VLOOKUP($A1194,'[3]Master From ECAP'!$A:$AJ,36,FALSE)</f>
        <v>Shelters &amp; Housing</v>
      </c>
    </row>
    <row r="1195" spans="1:36" ht="15">
      <c r="A1195" s="46" t="s">
        <v>1238</v>
      </c>
      <c r="B1195" s="47" t="str">
        <f>VLOOKUP(VLOOKUP(A1195,'[3]Calculated Master'!A:Z,2,FALSE),'[3]Conversion Factors'!A:C,2,FALSE)</f>
        <v>Social housing</v>
      </c>
      <c r="C1195" s="47" t="str">
        <f>VLOOKUP($A1195,'[3]Master From ECAP'!$A:$AJ,3,FALSE)</f>
        <v>1673 Kingston Rd</v>
      </c>
      <c r="D1195" s="47" t="str">
        <f>VLOOKUP($A1195,'[3]Master From ECAP'!$A:$AJ,4,FALSE)</f>
        <v>Scarborough</v>
      </c>
      <c r="E1195" s="47" t="str">
        <f>VLOOKUP($A1195,'[3]Master From ECAP'!$A:$AJ,5,FALSE)</f>
        <v>M1N 1S6</v>
      </c>
      <c r="F1195" s="47">
        <f>VLOOKUP($A1195,'[3]Master From ECAP'!$A:$AJ,6,FALSE)</f>
        <v>5199</v>
      </c>
      <c r="G1195" s="47" t="s">
        <v>53</v>
      </c>
      <c r="H1195" s="47">
        <f>VLOOKUP($A1195,'[3]Master From ECAP'!$A:$AJ,8,FALSE)</f>
        <v>168</v>
      </c>
      <c r="I1195" s="47">
        <f>VLOOKUP($A1195,'[3]Master From ECAP'!$A:$AJ,9,FALSE)</f>
        <v>0</v>
      </c>
      <c r="J1195" s="47">
        <f>VLOOKUP($A1195,'[3]Master From ECAP'!$A:$AJ,10,FALSE)</f>
        <v>259878.05585400001</v>
      </c>
      <c r="K1195" s="47" t="str">
        <f>VLOOKUP($A1195,'[3]Master From ECAP'!$A:$AJ,11,FALSE)</f>
        <v>kWh</v>
      </c>
      <c r="L1195" s="47">
        <f>VLOOKUP($A1195,'[3]Master From ECAP'!$A:$AJ,12,FALSE)</f>
        <v>40212.871109</v>
      </c>
      <c r="M1195" s="47" t="s">
        <v>46</v>
      </c>
      <c r="AF1195" s="48">
        <f>VLOOKUP($A1195,'[3]Calculated Master'!$A:$P,13,FALSE)</f>
        <v>86787.111351216212</v>
      </c>
      <c r="AG1195" s="49">
        <f>IF(F1195&gt;0,VLOOKUP($A1195,'[3]Calculated Master'!$A:$P,14,FALSE),"")</f>
        <v>131.63998553205798</v>
      </c>
      <c r="AH1195" s="49" t="str">
        <f>IF(I1195&gt;0,VLOOKUP($A1195,'[3]Calculated Master'!$A:$P,15,FALSE),"")</f>
        <v/>
      </c>
      <c r="AI1195" s="47" t="str">
        <f>VLOOKUP($A1195,'[3]Master From ECAP'!$A:$AJ,35,FALSE)</f>
        <v>BMR</v>
      </c>
      <c r="AJ1195" s="47" t="str">
        <f>VLOOKUP($A1195,'[3]Master From ECAP'!$A:$AJ,36,FALSE)</f>
        <v>Shelters &amp; Housing</v>
      </c>
    </row>
    <row r="1196" spans="1:36" ht="15">
      <c r="A1196" s="46" t="s">
        <v>1239</v>
      </c>
      <c r="B1196" s="47" t="str">
        <f>VLOOKUP(VLOOKUP(A1196,'[3]Calculated Master'!A:Z,2,FALSE),'[3]Conversion Factors'!A:C,2,FALSE)</f>
        <v>Social housing</v>
      </c>
      <c r="C1196" s="47" t="str">
        <f>VLOOKUP($A1196,'[3]Master From ECAP'!$A:$AJ,3,FALSE)</f>
        <v>1651 Sheppard Ave W</v>
      </c>
      <c r="D1196" s="47" t="str">
        <f>VLOOKUP($A1196,'[3]Master From ECAP'!$A:$AJ,4,FALSE)</f>
        <v>North York</v>
      </c>
      <c r="E1196" s="47" t="str">
        <f>VLOOKUP($A1196,'[3]Master From ECAP'!$A:$AJ,5,FALSE)</f>
        <v>M3M 2X4</v>
      </c>
      <c r="F1196" s="47">
        <f>VLOOKUP($A1196,'[3]Master From ECAP'!$A:$AJ,6,FALSE)</f>
        <v>5199</v>
      </c>
      <c r="G1196" s="47" t="s">
        <v>53</v>
      </c>
      <c r="H1196" s="47">
        <f>VLOOKUP($A1196,'[3]Master From ECAP'!$A:$AJ,8,FALSE)</f>
        <v>168</v>
      </c>
      <c r="I1196" s="47">
        <f>VLOOKUP($A1196,'[3]Master From ECAP'!$A:$AJ,9,FALSE)</f>
        <v>0</v>
      </c>
      <c r="J1196" s="47">
        <f>VLOOKUP($A1196,'[3]Master From ECAP'!$A:$AJ,10,FALSE)</f>
        <v>131903.92473600002</v>
      </c>
      <c r="K1196" s="47" t="str">
        <f>VLOOKUP($A1196,'[3]Master From ECAP'!$A:$AJ,11,FALSE)</f>
        <v>kWh</v>
      </c>
      <c r="L1196" s="47">
        <f>VLOOKUP($A1196,'[3]Master From ECAP'!$A:$AJ,12,FALSE)</f>
        <v>0</v>
      </c>
      <c r="M1196" s="47" t="s">
        <v>46</v>
      </c>
      <c r="AF1196" s="48">
        <f>VLOOKUP($A1196,'[3]Calculated Master'!$A:$P,13,FALSE)</f>
        <v>5276.1569894400009</v>
      </c>
      <c r="AG1196" s="49">
        <f>IF(F1196&gt;0,VLOOKUP($A1196,'[3]Calculated Master'!$A:$P,14,FALSE),"")</f>
        <v>25.371124126887175</v>
      </c>
      <c r="AH1196" s="49" t="str">
        <f>IF(I1196&gt;0,VLOOKUP($A1196,'[3]Calculated Master'!$A:$P,15,FALSE),"")</f>
        <v/>
      </c>
      <c r="AI1196" s="47" t="str">
        <f>VLOOKUP($A1196,'[3]Master From ECAP'!$A:$AJ,35,FALSE)</f>
        <v>DVD</v>
      </c>
      <c r="AJ1196" s="47" t="str">
        <f>VLOOKUP($A1196,'[3]Master From ECAP'!$A:$AJ,36,FALSE)</f>
        <v>Shelters &amp; Housing</v>
      </c>
    </row>
    <row r="1197" spans="1:36" ht="15">
      <c r="A1197" s="46" t="s">
        <v>1240</v>
      </c>
      <c r="B1197" s="47" t="str">
        <f>VLOOKUP(VLOOKUP(A1197,'[3]Calculated Master'!A:Z,2,FALSE),'[3]Conversion Factors'!A:C,2,FALSE)</f>
        <v>Social housing</v>
      </c>
      <c r="C1197" s="47" t="str">
        <f>VLOOKUP($A1197,'[3]Master From ECAP'!$A:$AJ,3,FALSE)</f>
        <v>4222 Kingston Rd</v>
      </c>
      <c r="D1197" s="47" t="str">
        <f>VLOOKUP($A1197,'[3]Master From ECAP'!$A:$AJ,4,FALSE)</f>
        <v>Scarborough</v>
      </c>
      <c r="E1197" s="47" t="str">
        <f>VLOOKUP($A1197,'[3]Master From ECAP'!$A:$AJ,5,FALSE)</f>
        <v>M1E 2M6</v>
      </c>
      <c r="F1197" s="47">
        <f>VLOOKUP($A1197,'[3]Master From ECAP'!$A:$AJ,6,FALSE)</f>
        <v>39999</v>
      </c>
      <c r="G1197" s="47" t="s">
        <v>53</v>
      </c>
      <c r="H1197" s="47">
        <f>VLOOKUP($A1197,'[3]Master From ECAP'!$A:$AJ,8,FALSE)</f>
        <v>168</v>
      </c>
      <c r="I1197" s="47">
        <f>VLOOKUP($A1197,'[3]Master From ECAP'!$A:$AJ,9,FALSE)</f>
        <v>0</v>
      </c>
      <c r="J1197" s="47">
        <f>VLOOKUP($A1197,'[3]Master From ECAP'!$A:$AJ,10,FALSE)</f>
        <v>384172.00489799998</v>
      </c>
      <c r="K1197" s="47" t="str">
        <f>VLOOKUP($A1197,'[3]Master From ECAP'!$A:$AJ,11,FALSE)</f>
        <v>kWh</v>
      </c>
      <c r="L1197" s="47">
        <f>VLOOKUP($A1197,'[3]Master From ECAP'!$A:$AJ,12,FALSE)</f>
        <v>50610.756397000005</v>
      </c>
      <c r="M1197" s="47" t="s">
        <v>46</v>
      </c>
      <c r="AF1197" s="48">
        <f>VLOOKUP($A1197,'[3]Calculated Master'!$A:$P,13,FALSE)</f>
        <v>111511.62801573693</v>
      </c>
      <c r="AG1197" s="49">
        <f>IF(F1197&gt;0,VLOOKUP($A1197,'[3]Calculated Master'!$A:$P,14,FALSE),"")</f>
        <v>22.962039208283947</v>
      </c>
      <c r="AH1197" s="49" t="str">
        <f>IF(I1197&gt;0,VLOOKUP($A1197,'[3]Calculated Master'!$A:$P,15,FALSE),"")</f>
        <v/>
      </c>
      <c r="AI1197" s="47" t="str">
        <f>VLOOKUP($A1197,'[3]Master From ECAP'!$A:$AJ,35,FALSE)</f>
        <v>FR</v>
      </c>
      <c r="AJ1197" s="47" t="str">
        <f>VLOOKUP($A1197,'[3]Master From ECAP'!$A:$AJ,36,FALSE)</f>
        <v>Shelters &amp; Housing</v>
      </c>
    </row>
    <row r="1198" spans="1:36" ht="15">
      <c r="A1198" s="46" t="s">
        <v>1241</v>
      </c>
      <c r="B1198" s="47" t="str">
        <f>VLOOKUP(VLOOKUP(A1198,'[3]Calculated Master'!A:Z,2,FALSE),'[3]Conversion Factors'!A:C,2,FALSE)</f>
        <v>Social housing</v>
      </c>
      <c r="C1198" s="47" t="str">
        <f>VLOOKUP($A1198,'[3]Master From ECAP'!$A:$AJ,3,FALSE)</f>
        <v>38 Bathurst St</v>
      </c>
      <c r="D1198" s="47" t="str">
        <f>VLOOKUP($A1198,'[3]Master From ECAP'!$A:$AJ,4,FALSE)</f>
        <v>Toronto</v>
      </c>
      <c r="E1198" s="47" t="str">
        <f>VLOOKUP($A1198,'[3]Master From ECAP'!$A:$AJ,5,FALSE)</f>
        <v>M5V 3W3</v>
      </c>
      <c r="F1198" s="47">
        <f>VLOOKUP($A1198,'[3]Master From ECAP'!$A:$AJ,6,FALSE)</f>
        <v>25995</v>
      </c>
      <c r="G1198" s="47" t="s">
        <v>53</v>
      </c>
      <c r="H1198" s="47">
        <f>VLOOKUP($A1198,'[3]Master From ECAP'!$A:$AJ,8,FALSE)</f>
        <v>168</v>
      </c>
      <c r="I1198" s="47">
        <f>VLOOKUP($A1198,'[3]Master From ECAP'!$A:$AJ,9,FALSE)</f>
        <v>0</v>
      </c>
      <c r="J1198" s="47">
        <f>VLOOKUP($A1198,'[3]Master From ECAP'!$A:$AJ,10,FALSE)</f>
        <v>378915.21657599998</v>
      </c>
      <c r="K1198" s="47" t="str">
        <f>VLOOKUP($A1198,'[3]Master From ECAP'!$A:$AJ,11,FALSE)</f>
        <v>kWh</v>
      </c>
      <c r="L1198" s="47">
        <f>VLOOKUP($A1198,'[3]Master From ECAP'!$A:$AJ,12,FALSE)</f>
        <v>78857.208965999991</v>
      </c>
      <c r="M1198" s="47" t="s">
        <v>46</v>
      </c>
      <c r="AF1198" s="48">
        <f>VLOOKUP($A1198,'[3]Calculated Master'!$A:$P,13,FALSE)</f>
        <v>164960.85996366054</v>
      </c>
      <c r="AG1198" s="49">
        <f>IF(F1198&gt;0,VLOOKUP($A1198,'[3]Calculated Master'!$A:$P,14,FALSE),"")</f>
        <v>46.600980086317847</v>
      </c>
      <c r="AH1198" s="49" t="str">
        <f>IF(I1198&gt;0,VLOOKUP($A1198,'[3]Calculated Master'!$A:$P,15,FALSE),"")</f>
        <v/>
      </c>
      <c r="AI1198" s="47" t="str">
        <f>VLOOKUP($A1198,'[3]Master From ECAP'!$A:$AJ,35,FALSE)</f>
        <v>FYR</v>
      </c>
      <c r="AJ1198" s="47" t="str">
        <f>VLOOKUP($A1198,'[3]Master From ECAP'!$A:$AJ,36,FALSE)</f>
        <v>Shelters &amp; Housing</v>
      </c>
    </row>
    <row r="1199" spans="1:36" ht="15">
      <c r="A1199" s="46" t="s">
        <v>1242</v>
      </c>
      <c r="B1199" s="47" t="str">
        <f>VLOOKUP(VLOOKUP(A1199,'[3]Calculated Master'!A:Z,2,FALSE),'[3]Conversion Factors'!A:C,2,FALSE)</f>
        <v>Social housing</v>
      </c>
      <c r="C1199" s="47" t="str">
        <f>VLOOKUP($A1199,'[3]Master From ECAP'!$A:$AJ,3,FALSE)</f>
        <v>305 Greenfield Ave</v>
      </c>
      <c r="D1199" s="47" t="str">
        <f>VLOOKUP($A1199,'[3]Master From ECAP'!$A:$AJ,4,FALSE)</f>
        <v>North York</v>
      </c>
      <c r="E1199" s="47" t="str">
        <f>VLOOKUP($A1199,'[3]Master From ECAP'!$A:$AJ,5,FALSE)</f>
        <v>M2N 3E7</v>
      </c>
      <c r="F1199" s="47">
        <f>VLOOKUP($A1199,'[3]Master From ECAP'!$A:$AJ,6,FALSE)</f>
        <v>7384</v>
      </c>
      <c r="G1199" s="47" t="s">
        <v>53</v>
      </c>
      <c r="H1199" s="47">
        <f>VLOOKUP($A1199,'[3]Master From ECAP'!$A:$AJ,8,FALSE)</f>
        <v>168</v>
      </c>
      <c r="I1199" s="47">
        <f>VLOOKUP($A1199,'[3]Master From ECAP'!$A:$AJ,9,FALSE)</f>
        <v>0</v>
      </c>
      <c r="J1199" s="47">
        <f>VLOOKUP($A1199,'[3]Master From ECAP'!$A:$AJ,10,FALSE)</f>
        <v>66023.596625999999</v>
      </c>
      <c r="K1199" s="47" t="str">
        <f>VLOOKUP($A1199,'[3]Master From ECAP'!$A:$AJ,11,FALSE)</f>
        <v>kWh</v>
      </c>
      <c r="L1199" s="47">
        <f>VLOOKUP($A1199,'[3]Master From ECAP'!$A:$AJ,12,FALSE)</f>
        <v>5925.2514069999997</v>
      </c>
      <c r="M1199" s="47" t="s">
        <v>46</v>
      </c>
      <c r="AF1199" s="48">
        <f>VLOOKUP($A1199,'[3]Calculated Master'!$A:$P,13,FALSE)</f>
        <v>13897.084710403831</v>
      </c>
      <c r="AG1199" s="49">
        <f>IF(F1199&gt;0,VLOOKUP($A1199,'[3]Calculated Master'!$A:$P,14,FALSE),"")</f>
        <v>17.412683854725117</v>
      </c>
      <c r="AH1199" s="49" t="str">
        <f>IF(I1199&gt;0,VLOOKUP($A1199,'[3]Calculated Master'!$A:$P,15,FALSE),"")</f>
        <v/>
      </c>
      <c r="AI1199" s="47" t="str">
        <f>VLOOKUP($A1199,'[3]Master From ECAP'!$A:$AJ,35,FALSE)</f>
        <v>GFC</v>
      </c>
      <c r="AJ1199" s="47" t="str">
        <f>VLOOKUP($A1199,'[3]Master From ECAP'!$A:$AJ,36,FALSE)</f>
        <v>Shelters &amp; Housing</v>
      </c>
    </row>
    <row r="1200" spans="1:36" ht="15">
      <c r="A1200" s="46" t="s">
        <v>1243</v>
      </c>
      <c r="B1200" s="47" t="str">
        <f>VLOOKUP(VLOOKUP(A1200,'[3]Calculated Master'!A:Z,2,FALSE),'[3]Conversion Factors'!A:C,2,FALSE)</f>
        <v>Social housing</v>
      </c>
      <c r="C1200" s="47" t="str">
        <f>VLOOKUP($A1200,'[3]Master From ECAP'!$A:$AJ,3,FALSE)</f>
        <v>291 Sherbourne St</v>
      </c>
      <c r="D1200" s="47" t="str">
        <f>VLOOKUP($A1200,'[3]Master From ECAP'!$A:$AJ,4,FALSE)</f>
        <v>Toronto</v>
      </c>
      <c r="E1200" s="47" t="str">
        <f>VLOOKUP($A1200,'[3]Master From ECAP'!$A:$AJ,5,FALSE)</f>
        <v>M5A 2R9</v>
      </c>
      <c r="F1200" s="47">
        <f>VLOOKUP($A1200,'[3]Master From ECAP'!$A:$AJ,6,FALSE)</f>
        <v>19795</v>
      </c>
      <c r="G1200" s="47" t="s">
        <v>53</v>
      </c>
      <c r="H1200" s="47">
        <f>VLOOKUP($A1200,'[3]Master From ECAP'!$A:$AJ,8,FALSE)</f>
        <v>168</v>
      </c>
      <c r="I1200" s="47">
        <f>VLOOKUP($A1200,'[3]Master From ECAP'!$A:$AJ,9,FALSE)</f>
        <v>0</v>
      </c>
      <c r="J1200" s="47">
        <f>VLOOKUP($A1200,'[3]Master From ECAP'!$A:$AJ,10,FALSE)</f>
        <v>485855.83706699999</v>
      </c>
      <c r="K1200" s="47" t="str">
        <f>VLOOKUP($A1200,'[3]Master From ECAP'!$A:$AJ,11,FALSE)</f>
        <v>kWh</v>
      </c>
      <c r="L1200" s="47">
        <f>VLOOKUP($A1200,'[3]Master From ECAP'!$A:$AJ,12,FALSE)</f>
        <v>87017.443270999996</v>
      </c>
      <c r="M1200" s="47" t="s">
        <v>46</v>
      </c>
      <c r="AF1200" s="48">
        <f>VLOOKUP($A1200,'[3]Calculated Master'!$A:$P,13,FALSE)</f>
        <v>184740.400290166</v>
      </c>
      <c r="AG1200" s="49">
        <f>IF(F1200&gt;0,VLOOKUP($A1200,'[3]Calculated Master'!$A:$P,14,FALSE),"")</f>
        <v>70.951203863982016</v>
      </c>
      <c r="AH1200" s="49" t="str">
        <f>IF(I1200&gt;0,VLOOKUP($A1200,'[3]Calculated Master'!$A:$P,15,FALSE),"")</f>
        <v/>
      </c>
      <c r="AI1200" s="47" t="str">
        <f>VLOOKUP($A1200,'[3]Master From ECAP'!$A:$AJ,35,FALSE)</f>
        <v>RH</v>
      </c>
      <c r="AJ1200" s="47" t="str">
        <f>VLOOKUP($A1200,'[3]Master From ECAP'!$A:$AJ,36,FALSE)</f>
        <v>Shelters &amp; Housing</v>
      </c>
    </row>
    <row r="1201" spans="1:36" ht="15">
      <c r="A1201" s="46" t="s">
        <v>1244</v>
      </c>
      <c r="B1201" s="47" t="str">
        <f>VLOOKUP(VLOOKUP(A1201,'[3]Calculated Master'!A:Z,2,FALSE),'[3]Conversion Factors'!A:C,2,FALSE)</f>
        <v>Social housing</v>
      </c>
      <c r="C1201" s="47" t="str">
        <f>VLOOKUP($A1201,'[3]Master From ECAP'!$A:$AJ,3,FALSE)</f>
        <v>339 George St</v>
      </c>
      <c r="D1201" s="47" t="str">
        <f>VLOOKUP($A1201,'[3]Master From ECAP'!$A:$AJ,4,FALSE)</f>
        <v>Toronto</v>
      </c>
      <c r="E1201" s="47" t="str">
        <f>VLOOKUP($A1201,'[3]Master From ECAP'!$A:$AJ,5,FALSE)</f>
        <v>M5A 2N2</v>
      </c>
      <c r="F1201" s="47">
        <f>VLOOKUP($A1201,'[3]Master From ECAP'!$A:$AJ,6,FALSE)</f>
        <v>97995</v>
      </c>
      <c r="G1201" s="47" t="s">
        <v>53</v>
      </c>
      <c r="H1201" s="47">
        <f>VLOOKUP($A1201,'[3]Master From ECAP'!$A:$AJ,8,FALSE)</f>
        <v>168</v>
      </c>
      <c r="I1201" s="47">
        <f>VLOOKUP($A1201,'[3]Master From ECAP'!$A:$AJ,9,FALSE)</f>
        <v>0</v>
      </c>
      <c r="J1201" s="47">
        <f>VLOOKUP($A1201,'[3]Master From ECAP'!$A:$AJ,10,FALSE)</f>
        <v>1372373.3582649999</v>
      </c>
      <c r="K1201" s="47" t="str">
        <f>VLOOKUP($A1201,'[3]Master From ECAP'!$A:$AJ,11,FALSE)</f>
        <v>kWh</v>
      </c>
      <c r="L1201" s="47">
        <f>VLOOKUP($A1201,'[3]Master From ECAP'!$A:$AJ,12,FALSE)</f>
        <v>457986.90640600002</v>
      </c>
      <c r="M1201" s="47" t="s">
        <v>46</v>
      </c>
      <c r="AF1201" s="48">
        <f>VLOOKUP($A1201,'[3]Calculated Master'!$A:$P,13,FALSE)</f>
        <v>924928.08056101424</v>
      </c>
      <c r="AG1201" s="49">
        <f>IF(F1201&gt;0,VLOOKUP($A1201,'[3]Calculated Master'!$A:$P,14,FALSE),"")</f>
        <v>63.342327959848632</v>
      </c>
      <c r="AH1201" s="49" t="str">
        <f>IF(I1201&gt;0,VLOOKUP($A1201,'[3]Calculated Master'!$A:$P,15,FALSE),"")</f>
        <v/>
      </c>
      <c r="AI1201" s="47" t="str">
        <f>VLOOKUP($A1201,'[3]Master From ECAP'!$A:$AJ,35,FALSE)</f>
        <v>SH</v>
      </c>
      <c r="AJ1201" s="47" t="str">
        <f>VLOOKUP($A1201,'[3]Master From ECAP'!$A:$AJ,36,FALSE)</f>
        <v>Shelters &amp; Housing</v>
      </c>
    </row>
    <row r="1202" spans="1:36" ht="15">
      <c r="A1202" s="46" t="s">
        <v>1245</v>
      </c>
      <c r="B1202" s="47" t="str">
        <f>VLOOKUP(VLOOKUP(A1202,'[3]Calculated Master'!A:Z,2,FALSE),'[3]Conversion Factors'!A:C,2,FALSE)</f>
        <v>Social housing</v>
      </c>
      <c r="C1202" s="47" t="str">
        <f>VLOOKUP($A1202,'[3]Master From ECAP'!$A:$AJ,3,FALSE)</f>
        <v>674 Dundas St. W</v>
      </c>
      <c r="D1202" s="47" t="str">
        <f>VLOOKUP($A1202,'[3]Master From ECAP'!$A:$AJ,4,FALSE)</f>
        <v>Toronto</v>
      </c>
      <c r="E1202" s="47" t="str">
        <f>VLOOKUP($A1202,'[3]Master From ECAP'!$A:$AJ,5,FALSE)</f>
        <v>M5T 1H9</v>
      </c>
      <c r="F1202" s="47">
        <f>VLOOKUP($A1202,'[3]Master From ECAP'!$A:$AJ,6,FALSE)</f>
        <v>28255</v>
      </c>
      <c r="G1202" s="47" t="s">
        <v>53</v>
      </c>
      <c r="H1202" s="47">
        <f>VLOOKUP($A1202,'[3]Master From ECAP'!$A:$AJ,8,FALSE)</f>
        <v>168</v>
      </c>
      <c r="I1202" s="47">
        <f>VLOOKUP($A1202,'[3]Master From ECAP'!$A:$AJ,9,FALSE)</f>
        <v>0</v>
      </c>
      <c r="J1202" s="47">
        <f>VLOOKUP($A1202,'[3]Master From ECAP'!$A:$AJ,10,FALSE)</f>
        <v>490219.42307999998</v>
      </c>
      <c r="K1202" s="47" t="str">
        <f>VLOOKUP($A1202,'[3]Master From ECAP'!$A:$AJ,11,FALSE)</f>
        <v>kWh</v>
      </c>
      <c r="L1202" s="47">
        <f>VLOOKUP($A1202,'[3]Master From ECAP'!$A:$AJ,12,FALSE)</f>
        <v>67060.582880999995</v>
      </c>
      <c r="M1202" s="47" t="s">
        <v>46</v>
      </c>
      <c r="AF1202" s="48">
        <f>VLOOKUP($A1202,'[3]Calculated Master'!$A:$P,13,FALSE)</f>
        <v>147003.09561640688</v>
      </c>
      <c r="AG1202" s="49">
        <f>IF(F1202&gt;0,VLOOKUP($A1202,'[3]Calculated Master'!$A:$P,14,FALSE),"")</f>
        <v>42.40534910450522</v>
      </c>
      <c r="AH1202" s="49" t="str">
        <f>IF(I1202&gt;0,VLOOKUP($A1202,'[3]Calculated Master'!$A:$P,15,FALSE),"")</f>
        <v/>
      </c>
      <c r="AI1202" s="47" t="str">
        <f>VLOOKUP($A1202,'[3]Master From ECAP'!$A:$AJ,35,FALSE)</f>
        <v>WR</v>
      </c>
      <c r="AJ1202" s="47" t="str">
        <f>VLOOKUP($A1202,'[3]Master From ECAP'!$A:$AJ,36,FALSE)</f>
        <v>Shelters &amp; Housing</v>
      </c>
    </row>
    <row r="1203" spans="1:36" ht="15">
      <c r="A1203" s="46" t="s">
        <v>1246</v>
      </c>
      <c r="B1203" s="47" t="str">
        <f>VLOOKUP(VLOOKUP(A1203,'[3]Calculated Master'!A:Z,2,FALSE),'[3]Conversion Factors'!A:C,2,FALSE)</f>
        <v>Storage facilities where equipment or vehicles are maintained, repaired or stored</v>
      </c>
      <c r="C1203" s="47" t="str">
        <f>VLOOKUP($A1203,'[3]Master From ECAP'!$A:$AJ,3,FALSE)</f>
        <v>1627 Danforth Ave</v>
      </c>
      <c r="D1203" s="47" t="str">
        <f>VLOOKUP($A1203,'[3]Master From ECAP'!$A:$AJ,4,FALSE)</f>
        <v>Toronto</v>
      </c>
      <c r="E1203" s="47" t="str">
        <f>VLOOKUP($A1203,'[3]Master From ECAP'!$A:$AJ,5,FALSE)</f>
        <v>M4C 1H7</v>
      </c>
      <c r="F1203" s="47">
        <f>VLOOKUP($A1203,'[3]Master From ECAP'!$A:$AJ,6,FALSE)</f>
        <v>62834</v>
      </c>
      <c r="G1203" s="47" t="s">
        <v>53</v>
      </c>
      <c r="H1203" s="47">
        <f>VLOOKUP($A1203,'[3]Master From ECAP'!$A:$AJ,8,FALSE)</f>
        <v>100</v>
      </c>
      <c r="I1203" s="47">
        <f>VLOOKUP($A1203,'[3]Master From ECAP'!$A:$AJ,9,FALSE)</f>
        <v>0</v>
      </c>
      <c r="J1203" s="47">
        <f>VLOOKUP($A1203,'[3]Master From ECAP'!$A:$AJ,10,FALSE)</f>
        <v>36984.722403</v>
      </c>
      <c r="K1203" s="47" t="str">
        <f>VLOOKUP($A1203,'[3]Master From ECAP'!$A:$AJ,11,FALSE)</f>
        <v>kWh</v>
      </c>
      <c r="L1203" s="47">
        <f>VLOOKUP($A1203,'[3]Master From ECAP'!$A:$AJ,12,FALSE)</f>
        <v>603.067273</v>
      </c>
      <c r="M1203" s="47" t="s">
        <v>46</v>
      </c>
      <c r="AF1203" s="48">
        <f>VLOOKUP($A1203,'[3]Calculated Master'!$A:$P,13,FALSE)</f>
        <v>2625.02976396537</v>
      </c>
      <c r="AG1203" s="49">
        <f>IF(F1203&gt;0,VLOOKUP($A1203,'[3]Calculated Master'!$A:$P,14,FALSE),"")</f>
        <v>0.68993388493229912</v>
      </c>
      <c r="AH1203" s="49" t="str">
        <f>IF(I1203&gt;0,VLOOKUP($A1203,'[3]Calculated Master'!$A:$P,15,FALSE),"")</f>
        <v/>
      </c>
      <c r="AI1203" s="47" t="str">
        <f>VLOOKUP($A1203,'[3]Master From ECAP'!$A:$AJ,35,FALSE)</f>
        <v>1627DA</v>
      </c>
      <c r="AJ1203" s="47" t="str">
        <f>VLOOKUP($A1203,'[3]Master From ECAP'!$A:$AJ,36,FALSE)</f>
        <v>Storage Facilities</v>
      </c>
    </row>
    <row r="1204" spans="1:36" ht="15">
      <c r="A1204" s="46" t="s">
        <v>1247</v>
      </c>
      <c r="B1204" s="47" t="str">
        <f>VLOOKUP(VLOOKUP(A1204,'[3]Calculated Master'!A:Z,2,FALSE),'[3]Conversion Factors'!A:C,2,FALSE)</f>
        <v>Storage facilities where equipment or vehicles are maintained, repaired or stored</v>
      </c>
      <c r="C1204" s="47" t="str">
        <f>VLOOKUP($A1204,'[3]Master From ECAP'!$A:$AJ,3,FALSE)</f>
        <v>391 Alliance Ave</v>
      </c>
      <c r="D1204" s="47" t="str">
        <f>VLOOKUP($A1204,'[3]Master From ECAP'!$A:$AJ,4,FALSE)</f>
        <v>Toronto</v>
      </c>
      <c r="E1204" s="47" t="str">
        <f>VLOOKUP($A1204,'[3]Master From ECAP'!$A:$AJ,5,FALSE)</f>
        <v>M6N 2J1</v>
      </c>
      <c r="F1204" s="47">
        <f>VLOOKUP($A1204,'[3]Master From ECAP'!$A:$AJ,6,FALSE)</f>
        <v>34952</v>
      </c>
      <c r="G1204" s="47" t="s">
        <v>53</v>
      </c>
      <c r="H1204" s="47">
        <f>VLOOKUP($A1204,'[3]Master From ECAP'!$A:$AJ,8,FALSE)</f>
        <v>100</v>
      </c>
      <c r="I1204" s="47">
        <f>VLOOKUP($A1204,'[3]Master From ECAP'!$A:$AJ,9,FALSE)</f>
        <v>0</v>
      </c>
      <c r="J1204" s="47">
        <f>VLOOKUP($A1204,'[3]Master From ECAP'!$A:$AJ,10,FALSE)</f>
        <v>277387.10117699997</v>
      </c>
      <c r="K1204" s="47" t="str">
        <f>VLOOKUP($A1204,'[3]Master From ECAP'!$A:$AJ,11,FALSE)</f>
        <v>kWh</v>
      </c>
      <c r="L1204" s="47">
        <f>VLOOKUP($A1204,'[3]Master From ECAP'!$A:$AJ,12,FALSE)</f>
        <v>0</v>
      </c>
      <c r="M1204" s="47" t="s">
        <v>46</v>
      </c>
      <c r="AF1204" s="48">
        <f>VLOOKUP($A1204,'[3]Calculated Master'!$A:$P,13,FALSE)</f>
        <v>11095.484047079999</v>
      </c>
      <c r="AG1204" s="49">
        <f>IF(F1204&gt;0,VLOOKUP($A1204,'[3]Calculated Master'!$A:$P,14,FALSE),"")</f>
        <v>7.9362627877256875</v>
      </c>
      <c r="AH1204" s="49" t="str">
        <f>IF(I1204&gt;0,VLOOKUP($A1204,'[3]Calculated Master'!$A:$P,15,FALSE),"")</f>
        <v/>
      </c>
      <c r="AI1204" s="47" t="str">
        <f>VLOOKUP($A1204,'[3]Master From ECAP'!$A:$AJ,35,FALSE)</f>
        <v>391ALLIANCEAVE</v>
      </c>
      <c r="AJ1204" s="47" t="str">
        <f>VLOOKUP($A1204,'[3]Master From ECAP'!$A:$AJ,36,FALSE)</f>
        <v>Storage Facilities</v>
      </c>
    </row>
    <row r="1205" spans="1:36" ht="15">
      <c r="A1205" s="46" t="s">
        <v>1248</v>
      </c>
      <c r="B1205" s="47" t="str">
        <f>VLOOKUP(VLOOKUP(A1205,'[3]Calculated Master'!A:Z,2,FALSE),'[3]Conversion Factors'!A:C,2,FALSE)</f>
        <v>Storage facilities where equipment or vehicles are maintained, repaired or stored</v>
      </c>
      <c r="C1205" s="47" t="str">
        <f>VLOOKUP($A1205,'[3]Master From ECAP'!$A:$AJ,3,FALSE)</f>
        <v>21 Alness St.</v>
      </c>
      <c r="D1205" s="47" t="str">
        <f>VLOOKUP($A1205,'[3]Master From ECAP'!$A:$AJ,4,FALSE)</f>
        <v>North York</v>
      </c>
      <c r="E1205" s="47" t="str">
        <f>VLOOKUP($A1205,'[3]Master From ECAP'!$A:$AJ,5,FALSE)</f>
        <v>M3J 3H3</v>
      </c>
      <c r="F1205" s="47">
        <f>VLOOKUP($A1205,'[3]Master From ECAP'!$A:$AJ,6,FALSE)</f>
        <v>25715</v>
      </c>
      <c r="G1205" s="47" t="s">
        <v>53</v>
      </c>
      <c r="H1205" s="47">
        <f>VLOOKUP($A1205,'[3]Master From ECAP'!$A:$AJ,8,FALSE)</f>
        <v>70</v>
      </c>
      <c r="I1205" s="47">
        <f>VLOOKUP($A1205,'[3]Master From ECAP'!$A:$AJ,9,FALSE)</f>
        <v>0</v>
      </c>
      <c r="J1205" s="47">
        <f>VLOOKUP($A1205,'[3]Master From ECAP'!$A:$AJ,10,FALSE)</f>
        <v>161017.88727399998</v>
      </c>
      <c r="K1205" s="47" t="str">
        <f>VLOOKUP($A1205,'[3]Master From ECAP'!$A:$AJ,11,FALSE)</f>
        <v>kWh</v>
      </c>
      <c r="L1205" s="47">
        <f>VLOOKUP($A1205,'[3]Master From ECAP'!$A:$AJ,12,FALSE)</f>
        <v>39453.285000000003</v>
      </c>
      <c r="M1205" s="47" t="s">
        <v>46</v>
      </c>
      <c r="AF1205" s="48">
        <f>VLOOKUP($A1205,'[3]Calculated Master'!$A:$P,13,FALSE)</f>
        <v>81389.726472609997</v>
      </c>
      <c r="AG1205" s="49">
        <f>IF(F1205&gt;0,VLOOKUP($A1205,'[3]Calculated Master'!$A:$P,14,FALSE),"")</f>
        <v>22.45836846810105</v>
      </c>
      <c r="AH1205" s="49" t="str">
        <f>IF(I1205&gt;0,VLOOKUP($A1205,'[3]Calculated Master'!$A:$P,15,FALSE),"")</f>
        <v/>
      </c>
      <c r="AI1205" s="47" t="str">
        <f>VLOOKUP($A1205,'[3]Master From ECAP'!$A:$AJ,35,FALSE)</f>
        <v>ASY</v>
      </c>
      <c r="AJ1205" s="47" t="str">
        <f>VLOOKUP($A1205,'[3]Master From ECAP'!$A:$AJ,36,FALSE)</f>
        <v>Storage Facilities</v>
      </c>
    </row>
    <row r="1206" spans="1:36" ht="15">
      <c r="A1206" s="46" t="s">
        <v>1249</v>
      </c>
      <c r="B1206" s="47" t="str">
        <f>VLOOKUP(VLOOKUP(A1206,'[3]Calculated Master'!A:Z,2,FALSE),'[3]Conversion Factors'!A:C,2,FALSE)</f>
        <v>Storage facilities where equipment or vehicles are maintained, repaired or stored</v>
      </c>
      <c r="C1206" s="47" t="str">
        <f>VLOOKUP($A1206,'[3]Master From ECAP'!$A:$AJ,3,FALSE)</f>
        <v>5 Bartonville Ave E</v>
      </c>
      <c r="D1206" s="47" t="str">
        <f>VLOOKUP($A1206,'[3]Master From ECAP'!$A:$AJ,4,FALSE)</f>
        <v>Toronto</v>
      </c>
      <c r="E1206" s="47" t="str">
        <f>VLOOKUP($A1206,'[3]Master From ECAP'!$A:$AJ,5,FALSE)</f>
        <v>M6M 2B1</v>
      </c>
      <c r="F1206" s="47">
        <f>VLOOKUP($A1206,'[3]Master From ECAP'!$A:$AJ,6,FALSE)</f>
        <v>3606</v>
      </c>
      <c r="G1206" s="47" t="s">
        <v>53</v>
      </c>
      <c r="H1206" s="47">
        <f>VLOOKUP($A1206,'[3]Master From ECAP'!$A:$AJ,8,FALSE)</f>
        <v>70</v>
      </c>
      <c r="I1206" s="47">
        <f>VLOOKUP($A1206,'[3]Master From ECAP'!$A:$AJ,9,FALSE)</f>
        <v>0</v>
      </c>
      <c r="J1206" s="47">
        <f>VLOOKUP($A1206,'[3]Master From ECAP'!$A:$AJ,10,FALSE)</f>
        <v>29337.194866999998</v>
      </c>
      <c r="K1206" s="47" t="str">
        <f>VLOOKUP($A1206,'[3]Master From ECAP'!$A:$AJ,11,FALSE)</f>
        <v>kWh</v>
      </c>
      <c r="L1206" s="47">
        <f>VLOOKUP($A1206,'[3]Master From ECAP'!$A:$AJ,12,FALSE)</f>
        <v>11686.815273</v>
      </c>
      <c r="M1206" s="47" t="s">
        <v>46</v>
      </c>
      <c r="AF1206" s="48">
        <f>VLOOKUP($A1206,'[3]Calculated Master'!$A:$P,13,FALSE)</f>
        <v>23374.813900645371</v>
      </c>
      <c r="AG1206" s="49">
        <f>IF(F1206&gt;0,VLOOKUP($A1206,'[3]Calculated Master'!$A:$P,14,FALSE),"")</f>
        <v>42.349440017866115</v>
      </c>
      <c r="AH1206" s="49" t="str">
        <f>IF(I1206&gt;0,VLOOKUP($A1206,'[3]Calculated Master'!$A:$P,15,FALSE),"")</f>
        <v/>
      </c>
      <c r="AI1206" s="47" t="str">
        <f>VLOOKUP($A1206,'[3]Master From ECAP'!$A:$AJ,35,FALSE)</f>
        <v>BTVP</v>
      </c>
      <c r="AJ1206" s="47" t="str">
        <f>VLOOKUP($A1206,'[3]Master From ECAP'!$A:$AJ,36,FALSE)</f>
        <v>Storage Facilities</v>
      </c>
    </row>
    <row r="1207" spans="1:36" ht="15">
      <c r="A1207" s="46" t="s">
        <v>1250</v>
      </c>
      <c r="B1207" s="47" t="str">
        <f>VLOOKUP(VLOOKUP(A1207,'[3]Calculated Master'!A:Z,2,FALSE),'[3]Conversion Factors'!A:C,2,FALSE)</f>
        <v>Storage facilities where equipment or vehicles are maintained, repaired or stored</v>
      </c>
      <c r="C1207" s="47" t="str">
        <f>VLOOKUP($A1207,'[3]Master From ECAP'!$A:$AJ,3,FALSE)</f>
        <v>140 Bentworth Ave</v>
      </c>
      <c r="D1207" s="47" t="str">
        <f>VLOOKUP($A1207,'[3]Master From ECAP'!$A:$AJ,4,FALSE)</f>
        <v>North York</v>
      </c>
      <c r="E1207" s="47" t="str">
        <f>VLOOKUP($A1207,'[3]Master From ECAP'!$A:$AJ,5,FALSE)</f>
        <v>M6A 1P7</v>
      </c>
      <c r="F1207" s="47">
        <f>VLOOKUP($A1207,'[3]Master From ECAP'!$A:$AJ,6,FALSE)</f>
        <v>5554</v>
      </c>
      <c r="G1207" s="47" t="s">
        <v>53</v>
      </c>
      <c r="H1207" s="47">
        <f>VLOOKUP($A1207,'[3]Master From ECAP'!$A:$AJ,8,FALSE)</f>
        <v>70</v>
      </c>
      <c r="I1207" s="47">
        <f>VLOOKUP($A1207,'[3]Master From ECAP'!$A:$AJ,9,FALSE)</f>
        <v>0</v>
      </c>
      <c r="J1207" s="47">
        <f>VLOOKUP($A1207,'[3]Master From ECAP'!$A:$AJ,10,FALSE)</f>
        <v>21055.704726</v>
      </c>
      <c r="K1207" s="47" t="str">
        <f>VLOOKUP($A1207,'[3]Master From ECAP'!$A:$AJ,11,FALSE)</f>
        <v>kWh</v>
      </c>
      <c r="L1207" s="47">
        <f>VLOOKUP($A1207,'[3]Master From ECAP'!$A:$AJ,12,FALSE)</f>
        <v>10505.534274</v>
      </c>
      <c r="M1207" s="47" t="s">
        <v>46</v>
      </c>
      <c r="AF1207" s="48">
        <f>VLOOKUP($A1207,'[3]Calculated Master'!$A:$P,13,FALSE)</f>
        <v>20799.486594015063</v>
      </c>
      <c r="AG1207" s="49">
        <f>IF(F1207&gt;0,VLOOKUP($A1207,'[3]Calculated Master'!$A:$P,14,FALSE),"")</f>
        <v>23.759465295248102</v>
      </c>
      <c r="AH1207" s="49" t="str">
        <f>IF(I1207&gt;0,VLOOKUP($A1207,'[3]Calculated Master'!$A:$P,15,FALSE),"")</f>
        <v/>
      </c>
      <c r="AI1207" s="47" t="str">
        <f>VLOOKUP($A1207,'[3]Master From ECAP'!$A:$AJ,35,FALSE)</f>
        <v>BWPY-1</v>
      </c>
      <c r="AJ1207" s="47" t="str">
        <f>VLOOKUP($A1207,'[3]Master From ECAP'!$A:$AJ,36,FALSE)</f>
        <v>Storage Facilities</v>
      </c>
    </row>
    <row r="1208" spans="1:36" ht="15">
      <c r="A1208" s="46" t="s">
        <v>1251</v>
      </c>
      <c r="B1208" s="47" t="str">
        <f>VLOOKUP(VLOOKUP(A1208,'[3]Calculated Master'!A:Z,2,FALSE),'[3]Conversion Factors'!A:C,2,FALSE)</f>
        <v>Storage facilities where equipment or vehicles are maintained, repaired or stored</v>
      </c>
      <c r="C1208" s="47" t="str">
        <f>VLOOKUP($A1208,'[3]Master From ECAP'!$A:$AJ,3,FALSE)</f>
        <v>140 Bentworth Ave</v>
      </c>
      <c r="D1208" s="47" t="str">
        <f>VLOOKUP($A1208,'[3]Master From ECAP'!$A:$AJ,4,FALSE)</f>
        <v>North York</v>
      </c>
      <c r="E1208" s="47" t="str">
        <f>VLOOKUP($A1208,'[3]Master From ECAP'!$A:$AJ,5,FALSE)</f>
        <v>M6A 1P7</v>
      </c>
      <c r="F1208" s="47">
        <f>VLOOKUP($A1208,'[3]Master From ECAP'!$A:$AJ,6,FALSE)</f>
        <v>6330</v>
      </c>
      <c r="G1208" s="47" t="s">
        <v>53</v>
      </c>
      <c r="H1208" s="47">
        <f>VLOOKUP($A1208,'[3]Master From ECAP'!$A:$AJ,8,FALSE)</f>
        <v>70</v>
      </c>
      <c r="I1208" s="47">
        <f>VLOOKUP($A1208,'[3]Master From ECAP'!$A:$AJ,9,FALSE)</f>
        <v>0</v>
      </c>
      <c r="J1208" s="47">
        <f>VLOOKUP($A1208,'[3]Master From ECAP'!$A:$AJ,10,FALSE)</f>
        <v>36377.793333000001</v>
      </c>
      <c r="K1208" s="47" t="str">
        <f>VLOOKUP($A1208,'[3]Master From ECAP'!$A:$AJ,11,FALSE)</f>
        <v>kWh</v>
      </c>
      <c r="L1208" s="47">
        <f>VLOOKUP($A1208,'[3]Master From ECAP'!$A:$AJ,12,FALSE)</f>
        <v>14688.402117000001</v>
      </c>
      <c r="M1208" s="47" t="s">
        <v>46</v>
      </c>
      <c r="AF1208" s="48">
        <f>VLOOKUP($A1208,'[3]Calculated Master'!$A:$P,13,FALSE)</f>
        <v>29358.522350963736</v>
      </c>
      <c r="AG1208" s="49">
        <f>IF(F1208&gt;0,VLOOKUP($A1208,'[3]Calculated Master'!$A:$P,14,FALSE),"")</f>
        <v>30.243239238112746</v>
      </c>
      <c r="AH1208" s="49" t="str">
        <f>IF(I1208&gt;0,VLOOKUP($A1208,'[3]Calculated Master'!$A:$P,15,FALSE),"")</f>
        <v/>
      </c>
      <c r="AI1208" s="47" t="str">
        <f>VLOOKUP($A1208,'[3]Master From ECAP'!$A:$AJ,35,FALSE)</f>
        <v>BWPY-2</v>
      </c>
      <c r="AJ1208" s="47" t="str">
        <f>VLOOKUP($A1208,'[3]Master From ECAP'!$A:$AJ,36,FALSE)</f>
        <v>Storage Facilities</v>
      </c>
    </row>
    <row r="1209" spans="1:36" ht="15">
      <c r="A1209" s="46" t="s">
        <v>1252</v>
      </c>
      <c r="B1209" s="47" t="str">
        <f>VLOOKUP(VLOOKUP(A1209,'[3]Calculated Master'!A:Z,2,FALSE),'[3]Conversion Factors'!A:C,2,FALSE)</f>
        <v>Storage facilities where equipment or vehicles are maintained, repaired or stored</v>
      </c>
      <c r="C1209" s="47" t="str">
        <f>VLOOKUP($A1209,'[3]Master From ECAP'!$A:$AJ,3,FALSE)</f>
        <v>320 Bering Ave</v>
      </c>
      <c r="D1209" s="47" t="str">
        <f>VLOOKUP($A1209,'[3]Master From ECAP'!$A:$AJ,4,FALSE)</f>
        <v>Etobicoke</v>
      </c>
      <c r="E1209" s="47" t="str">
        <f>VLOOKUP($A1209,'[3]Master From ECAP'!$A:$AJ,5,FALSE)</f>
        <v>M8Z 3A3</v>
      </c>
      <c r="F1209" s="47">
        <f>VLOOKUP($A1209,'[3]Master From ECAP'!$A:$AJ,6,FALSE)</f>
        <v>53798</v>
      </c>
      <c r="G1209" s="47" t="s">
        <v>53</v>
      </c>
      <c r="H1209" s="47">
        <f>VLOOKUP($A1209,'[3]Master From ECAP'!$A:$AJ,8,FALSE)</f>
        <v>70</v>
      </c>
      <c r="I1209" s="47">
        <f>VLOOKUP($A1209,'[3]Master From ECAP'!$A:$AJ,9,FALSE)</f>
        <v>0</v>
      </c>
      <c r="J1209" s="47">
        <f>VLOOKUP($A1209,'[3]Master From ECAP'!$A:$AJ,10,FALSE)</f>
        <v>507010.59</v>
      </c>
      <c r="K1209" s="47" t="str">
        <f>VLOOKUP($A1209,'[3]Master From ECAP'!$A:$AJ,11,FALSE)</f>
        <v>kWh</v>
      </c>
      <c r="L1209" s="47">
        <f>VLOOKUP($A1209,'[3]Master From ECAP'!$A:$AJ,12,FALSE)</f>
        <v>115098.92</v>
      </c>
      <c r="M1209" s="47" t="s">
        <v>46</v>
      </c>
      <c r="AF1209" s="48">
        <f>VLOOKUP($A1209,'[3]Calculated Master'!$A:$P,13,FALSE)</f>
        <v>238932.69093480002</v>
      </c>
      <c r="AG1209" s="49">
        <f>IF(F1209&gt;0,VLOOKUP($A1209,'[3]Calculated Master'!$A:$P,14,FALSE),"")</f>
        <v>32.010167561537472</v>
      </c>
      <c r="AH1209" s="49" t="str">
        <f>IF(I1209&gt;0,VLOOKUP($A1209,'[3]Calculated Master'!$A:$P,15,FALSE),"")</f>
        <v/>
      </c>
      <c r="AI1209" s="47" t="str">
        <f>VLOOKUP($A1209,'[3]Master From ECAP'!$A:$AJ,35,FALSE)</f>
        <v>BERY</v>
      </c>
      <c r="AJ1209" s="47" t="str">
        <f>VLOOKUP($A1209,'[3]Master From ECAP'!$A:$AJ,36,FALSE)</f>
        <v>Storage Facilities</v>
      </c>
    </row>
    <row r="1210" spans="1:36" ht="15">
      <c r="A1210" s="46" t="s">
        <v>1253</v>
      </c>
      <c r="B1210" s="47" t="str">
        <f>VLOOKUP(VLOOKUP(A1210,'[3]Calculated Master'!A:Z,2,FALSE),'[3]Conversion Factors'!A:C,2,FALSE)</f>
        <v>Storage facilities where equipment or vehicles are maintained, repaired or stored</v>
      </c>
      <c r="C1210" s="47" t="str">
        <f>VLOOKUP($A1210,'[3]Master From ECAP'!$A:$AJ,3,FALSE)</f>
        <v>101 Ridgetop Rd</v>
      </c>
      <c r="D1210" s="47" t="str">
        <f>VLOOKUP($A1210,'[3]Master From ECAP'!$A:$AJ,4,FALSE)</f>
        <v>Scarborough</v>
      </c>
      <c r="E1210" s="47" t="str">
        <f>VLOOKUP($A1210,'[3]Master From ECAP'!$A:$AJ,5,FALSE)</f>
        <v>M1P 4W9</v>
      </c>
      <c r="F1210" s="47">
        <f>VLOOKUP($A1210,'[3]Master From ECAP'!$A:$AJ,6,FALSE)</f>
        <v>15317</v>
      </c>
      <c r="G1210" s="47" t="s">
        <v>53</v>
      </c>
      <c r="H1210" s="47">
        <f>VLOOKUP($A1210,'[3]Master From ECAP'!$A:$AJ,8,FALSE)</f>
        <v>70</v>
      </c>
      <c r="I1210" s="47">
        <f>VLOOKUP($A1210,'[3]Master From ECAP'!$A:$AJ,9,FALSE)</f>
        <v>0</v>
      </c>
      <c r="J1210" s="47">
        <f>VLOOKUP($A1210,'[3]Master From ECAP'!$A:$AJ,10,FALSE)</f>
        <v>120549.345994</v>
      </c>
      <c r="K1210" s="47" t="str">
        <f>VLOOKUP($A1210,'[3]Master From ECAP'!$A:$AJ,11,FALSE)</f>
        <v>kWh</v>
      </c>
      <c r="L1210" s="47">
        <f>VLOOKUP($A1210,'[3]Master From ECAP'!$A:$AJ,12,FALSE)</f>
        <v>27815.626667</v>
      </c>
      <c r="M1210" s="47" t="s">
        <v>46</v>
      </c>
      <c r="AF1210" s="48">
        <f>VLOOKUP($A1210,'[3]Calculated Master'!$A:$P,13,FALSE)</f>
        <v>57663.041662793235</v>
      </c>
      <c r="AG1210" s="49">
        <f>IF(F1210&gt;0,VLOOKUP($A1210,'[3]Calculated Master'!$A:$P,14,FALSE),"")</f>
        <v>27.041353338547971</v>
      </c>
      <c r="AH1210" s="49" t="str">
        <f>IF(I1210&gt;0,VLOOKUP($A1210,'[3]Calculated Master'!$A:$P,15,FALSE),"")</f>
        <v/>
      </c>
      <c r="AI1210" s="47" t="str">
        <f>VLOOKUP($A1210,'[3]Master From ECAP'!$A:$AJ,35,FALSE)</f>
        <v>BMTP</v>
      </c>
      <c r="AJ1210" s="47" t="str">
        <f>VLOOKUP($A1210,'[3]Master From ECAP'!$A:$AJ,36,FALSE)</f>
        <v>Storage Facilities</v>
      </c>
    </row>
    <row r="1211" spans="1:36" ht="15">
      <c r="A1211" s="46" t="s">
        <v>1254</v>
      </c>
      <c r="B1211" s="47" t="str">
        <f>VLOOKUP(VLOOKUP(A1211,'[3]Calculated Master'!A:Z,2,FALSE),'[3]Conversion Factors'!A:C,2,FALSE)</f>
        <v>Storage facilities where equipment or vehicles are maintained, repaired or stored</v>
      </c>
      <c r="C1211" s="47" t="str">
        <f>VLOOKUP($A1211,'[3]Master From ECAP'!$A:$AJ,3,FALSE)</f>
        <v>451 Brimley Rd</v>
      </c>
      <c r="D1211" s="47" t="str">
        <f>VLOOKUP($A1211,'[3]Master From ECAP'!$A:$AJ,4,FALSE)</f>
        <v>Scarborough</v>
      </c>
      <c r="E1211" s="47" t="str">
        <f>VLOOKUP($A1211,'[3]Master From ECAP'!$A:$AJ,5,FALSE)</f>
        <v>M1J 1A2</v>
      </c>
      <c r="F1211" s="47">
        <f>VLOOKUP($A1211,'[3]Master From ECAP'!$A:$AJ,6,FALSE)</f>
        <v>2809</v>
      </c>
      <c r="G1211" s="47" t="s">
        <v>53</v>
      </c>
      <c r="H1211" s="47">
        <f>VLOOKUP($A1211,'[3]Master From ECAP'!$A:$AJ,8,FALSE)</f>
        <v>70</v>
      </c>
      <c r="I1211" s="47">
        <f>VLOOKUP($A1211,'[3]Master From ECAP'!$A:$AJ,9,FALSE)</f>
        <v>0</v>
      </c>
      <c r="J1211" s="47">
        <f>VLOOKUP($A1211,'[3]Master From ECAP'!$A:$AJ,10,FALSE)</f>
        <v>32052.56941</v>
      </c>
      <c r="K1211" s="47" t="str">
        <f>VLOOKUP($A1211,'[3]Master From ECAP'!$A:$AJ,11,FALSE)</f>
        <v>kWh</v>
      </c>
      <c r="L1211" s="47">
        <f>VLOOKUP($A1211,'[3]Master From ECAP'!$A:$AJ,12,FALSE)</f>
        <v>4533.827859</v>
      </c>
      <c r="M1211" s="47" t="s">
        <v>46</v>
      </c>
      <c r="AF1211" s="48">
        <f>VLOOKUP($A1211,'[3]Calculated Master'!$A:$P,13,FALSE)</f>
        <v>9894.9702218637103</v>
      </c>
      <c r="AG1211" s="49">
        <f>IF(F1211&gt;0,VLOOKUP($A1211,'[3]Calculated Master'!$A:$P,14,FALSE),"")</f>
        <v>28.449690666767715</v>
      </c>
      <c r="AH1211" s="49" t="str">
        <f>IF(I1211&gt;0,VLOOKUP($A1211,'[3]Calculated Master'!$A:$P,15,FALSE),"")</f>
        <v/>
      </c>
      <c r="AI1211" s="47" t="str">
        <f>VLOOKUP($A1211,'[3]Master From ECAP'!$A:$AJ,35,FALSE)</f>
        <v>BRLY</v>
      </c>
      <c r="AJ1211" s="47" t="str">
        <f>VLOOKUP($A1211,'[3]Master From ECAP'!$A:$AJ,36,FALSE)</f>
        <v>Storage Facilities</v>
      </c>
    </row>
    <row r="1212" spans="1:36" ht="15">
      <c r="A1212" s="46" t="s">
        <v>1255</v>
      </c>
      <c r="B1212" s="47" t="str">
        <f>VLOOKUP(VLOOKUP(A1212,'[3]Calculated Master'!A:Z,2,FALSE),'[3]Conversion Factors'!A:C,2,FALSE)</f>
        <v>Storage facilities where equipment or vehicles are maintained, repaired or stored</v>
      </c>
      <c r="C1212" s="47" t="str">
        <f>VLOOKUP($A1212,'[3]Master From ECAP'!$A:$AJ,3,FALSE)</f>
        <v>1141 Caledonia Rd</v>
      </c>
      <c r="D1212" s="47" t="str">
        <f>VLOOKUP($A1212,'[3]Master From ECAP'!$A:$AJ,4,FALSE)</f>
        <v>North York</v>
      </c>
      <c r="E1212" s="47" t="str">
        <f>VLOOKUP($A1212,'[3]Master From ECAP'!$A:$AJ,5,FALSE)</f>
        <v>M6A 2W9</v>
      </c>
      <c r="F1212" s="47">
        <f>VLOOKUP($A1212,'[3]Master From ECAP'!$A:$AJ,6,FALSE)</f>
        <v>1981</v>
      </c>
      <c r="G1212" s="47" t="s">
        <v>53</v>
      </c>
      <c r="H1212" s="47">
        <f>VLOOKUP($A1212,'[3]Master From ECAP'!$A:$AJ,8,FALSE)</f>
        <v>70</v>
      </c>
      <c r="I1212" s="47">
        <f>VLOOKUP($A1212,'[3]Master From ECAP'!$A:$AJ,9,FALSE)</f>
        <v>0</v>
      </c>
      <c r="J1212" s="47">
        <f>VLOOKUP($A1212,'[3]Master From ECAP'!$A:$AJ,10,FALSE)</f>
        <v>64673.349186000007</v>
      </c>
      <c r="K1212" s="47" t="str">
        <f>VLOOKUP($A1212,'[3]Master From ECAP'!$A:$AJ,11,FALSE)</f>
        <v>kWh</v>
      </c>
      <c r="L1212" s="47">
        <f>VLOOKUP($A1212,'[3]Master From ECAP'!$A:$AJ,12,FALSE)</f>
        <v>0</v>
      </c>
      <c r="M1212" s="47" t="s">
        <v>46</v>
      </c>
      <c r="AF1212" s="48">
        <f>VLOOKUP($A1212,'[3]Calculated Master'!$A:$P,13,FALSE)</f>
        <v>2586.9339674400003</v>
      </c>
      <c r="AG1212" s="49">
        <f>IF(F1212&gt;0,VLOOKUP($A1212,'[3]Calculated Master'!$A:$P,14,FALSE),"")</f>
        <v>32.646955405496357</v>
      </c>
      <c r="AH1212" s="49" t="str">
        <f>IF(I1212&gt;0,VLOOKUP($A1212,'[3]Calculated Master'!$A:$P,15,FALSE),"")</f>
        <v/>
      </c>
      <c r="AI1212" s="47" t="str">
        <f>VLOOKUP($A1212,'[3]Master From ECAP'!$A:$AJ,35,FALSE)</f>
        <v>CALEY</v>
      </c>
      <c r="AJ1212" s="47" t="str">
        <f>VLOOKUP($A1212,'[3]Master From ECAP'!$A:$AJ,36,FALSE)</f>
        <v>Storage Facilities</v>
      </c>
    </row>
    <row r="1213" spans="1:36" ht="15">
      <c r="A1213" s="46" t="s">
        <v>1256</v>
      </c>
      <c r="B1213" s="47" t="str">
        <f>VLOOKUP(VLOOKUP(A1213,'[3]Calculated Master'!A:Z,2,FALSE),'[3]Conversion Factors'!A:C,2,FALSE)</f>
        <v>Storage facilities where equipment or vehicles are maintained, repaired or stored</v>
      </c>
      <c r="C1213" s="47" t="str">
        <f>VLOOKUP($A1213,'[3]Master From ECAP'!$A:$AJ,3,FALSE)</f>
        <v>1401 Castlefield Ave Yard</v>
      </c>
      <c r="D1213" s="47" t="str">
        <f>VLOOKUP($A1213,'[3]Master From ECAP'!$A:$AJ,4,FALSE)</f>
        <v>Toronto</v>
      </c>
      <c r="E1213" s="47" t="str">
        <f>VLOOKUP($A1213,'[3]Master From ECAP'!$A:$AJ,5,FALSE)</f>
        <v>M6B 1G7</v>
      </c>
      <c r="F1213" s="47">
        <f>VLOOKUP($A1213,'[3]Master From ECAP'!$A:$AJ,6,FALSE)</f>
        <v>36447</v>
      </c>
      <c r="G1213" s="47" t="s">
        <v>53</v>
      </c>
      <c r="H1213" s="47">
        <f>VLOOKUP($A1213,'[3]Master From ECAP'!$A:$AJ,8,FALSE)</f>
        <v>70</v>
      </c>
      <c r="I1213" s="47">
        <f>VLOOKUP($A1213,'[3]Master From ECAP'!$A:$AJ,9,FALSE)</f>
        <v>0</v>
      </c>
      <c r="J1213" s="47">
        <f>VLOOKUP($A1213,'[3]Master From ECAP'!$A:$AJ,10,FALSE)</f>
        <v>325187.26498899999</v>
      </c>
      <c r="K1213" s="47" t="str">
        <f>VLOOKUP($A1213,'[3]Master From ECAP'!$A:$AJ,11,FALSE)</f>
        <v>kWh</v>
      </c>
      <c r="L1213" s="47">
        <f>VLOOKUP($A1213,'[3]Master From ECAP'!$A:$AJ,12,FALSE)</f>
        <v>46295.983918999998</v>
      </c>
      <c r="M1213" s="47" t="s">
        <v>46</v>
      </c>
      <c r="AF1213" s="48">
        <f>VLOOKUP($A1213,'[3]Calculated Master'!$A:$P,13,FALSE)</f>
        <v>100955.50829064511</v>
      </c>
      <c r="AG1213" s="49">
        <f>IF(F1213&gt;0,VLOOKUP($A1213,'[3]Calculated Master'!$A:$P,14,FALSE),"")</f>
        <v>22.331705077100299</v>
      </c>
      <c r="AH1213" s="49" t="str">
        <f>IF(I1213&gt;0,VLOOKUP($A1213,'[3]Calculated Master'!$A:$P,15,FALSE),"")</f>
        <v/>
      </c>
      <c r="AI1213" s="47" t="str">
        <f>VLOOKUP($A1213,'[3]Master From ECAP'!$A:$AJ,35,FALSE)</f>
        <v>CASTY</v>
      </c>
      <c r="AJ1213" s="47" t="str">
        <f>VLOOKUP($A1213,'[3]Master From ECAP'!$A:$AJ,36,FALSE)</f>
        <v>Storage Facilities</v>
      </c>
    </row>
    <row r="1214" spans="1:36" ht="15">
      <c r="A1214" s="46" t="s">
        <v>1257</v>
      </c>
      <c r="B1214" s="47" t="str">
        <f>VLOOKUP(VLOOKUP(A1214,'[3]Calculated Master'!A:Z,2,FALSE),'[3]Conversion Factors'!A:C,2,FALSE)</f>
        <v>Storage facilities where equipment or vehicles are maintained, repaired or stored</v>
      </c>
      <c r="C1214" s="47" t="str">
        <f>VLOOKUP($A1214,'[3]Master From ECAP'!$A:$AJ,3,FALSE)</f>
        <v>149 Elmcrest Rd</v>
      </c>
      <c r="D1214" s="47" t="str">
        <f>VLOOKUP($A1214,'[3]Master From ECAP'!$A:$AJ,4,FALSE)</f>
        <v>Etobicoke</v>
      </c>
      <c r="E1214" s="47" t="str">
        <f>VLOOKUP($A1214,'[3]Master From ECAP'!$A:$AJ,5,FALSE)</f>
        <v>M9C 3S2</v>
      </c>
      <c r="F1214" s="47">
        <f>VLOOKUP($A1214,'[3]Master From ECAP'!$A:$AJ,6,FALSE)</f>
        <v>1023</v>
      </c>
      <c r="G1214" s="47" t="s">
        <v>53</v>
      </c>
      <c r="H1214" s="47">
        <f>VLOOKUP($A1214,'[3]Master From ECAP'!$A:$AJ,8,FALSE)</f>
        <v>70</v>
      </c>
      <c r="I1214" s="47">
        <f>VLOOKUP($A1214,'[3]Master From ECAP'!$A:$AJ,9,FALSE)</f>
        <v>0</v>
      </c>
      <c r="J1214" s="47">
        <f>VLOOKUP($A1214,'[3]Master From ECAP'!$A:$AJ,10,FALSE)</f>
        <v>57652.003949999998</v>
      </c>
      <c r="K1214" s="47" t="str">
        <f>VLOOKUP($A1214,'[3]Master From ECAP'!$A:$AJ,11,FALSE)</f>
        <v>kWh</v>
      </c>
      <c r="L1214" s="47">
        <f>VLOOKUP($A1214,'[3]Master From ECAP'!$A:$AJ,12,FALSE)</f>
        <v>9731.7780619999994</v>
      </c>
      <c r="M1214" s="47" t="s">
        <v>46</v>
      </c>
      <c r="AF1214" s="48">
        <f>VLOOKUP($A1214,'[3]Calculated Master'!$A:$P,13,FALSE)</f>
        <v>20793.441624600782</v>
      </c>
      <c r="AG1214" s="49">
        <f>IF(F1214&gt;0,VLOOKUP($A1214,'[3]Calculated Master'!$A:$P,14,FALSE),"")</f>
        <v>156.78218242961464</v>
      </c>
      <c r="AH1214" s="49" t="str">
        <f>IF(I1214&gt;0,VLOOKUP($A1214,'[3]Calculated Master'!$A:$P,15,FALSE),"")</f>
        <v/>
      </c>
      <c r="AI1214" s="47" t="str">
        <f>VLOOKUP($A1214,'[3]Master From ECAP'!$A:$AJ,35,FALSE)</f>
        <v>CPSB</v>
      </c>
      <c r="AJ1214" s="47" t="str">
        <f>VLOOKUP($A1214,'[3]Master From ECAP'!$A:$AJ,36,FALSE)</f>
        <v>Storage Facilities</v>
      </c>
    </row>
    <row r="1215" spans="1:36" ht="15">
      <c r="A1215" s="46" t="s">
        <v>1258</v>
      </c>
      <c r="B1215" s="47" t="str">
        <f>VLOOKUP(VLOOKUP(A1215,'[3]Calculated Master'!A:Z,2,FALSE),'[3]Conversion Factors'!A:C,2,FALSE)</f>
        <v>Storage facilities where equipment or vehicles are maintained, repaired or stored</v>
      </c>
      <c r="C1215" s="47" t="str">
        <f>VLOOKUP($A1215,'[3]Master From ECAP'!$A:$AJ,3,FALSE)</f>
        <v>1026 Finch Ave. W</v>
      </c>
      <c r="D1215" s="47" t="str">
        <f>VLOOKUP($A1215,'[3]Master From ECAP'!$A:$AJ,4,FALSE)</f>
        <v>North York</v>
      </c>
      <c r="E1215" s="47" t="str">
        <f>VLOOKUP($A1215,'[3]Master From ECAP'!$A:$AJ,5,FALSE)</f>
        <v>M3J 2E1</v>
      </c>
      <c r="F1215" s="47">
        <f>VLOOKUP($A1215,'[3]Master From ECAP'!$A:$AJ,6,FALSE)</f>
        <v>148198</v>
      </c>
      <c r="G1215" s="47" t="s">
        <v>53</v>
      </c>
      <c r="H1215" s="47">
        <f>VLOOKUP($A1215,'[3]Master From ECAP'!$A:$AJ,8,FALSE)</f>
        <v>70</v>
      </c>
      <c r="I1215" s="47">
        <f>VLOOKUP($A1215,'[3]Master From ECAP'!$A:$AJ,9,FALSE)</f>
        <v>0</v>
      </c>
      <c r="J1215" s="47">
        <f>VLOOKUP($A1215,'[3]Master From ECAP'!$A:$AJ,10,FALSE)</f>
        <v>1251225.757097</v>
      </c>
      <c r="K1215" s="47" t="str">
        <f>VLOOKUP($A1215,'[3]Master From ECAP'!$A:$AJ,11,FALSE)</f>
        <v>kWh</v>
      </c>
      <c r="L1215" s="47">
        <f>VLOOKUP($A1215,'[3]Master From ECAP'!$A:$AJ,12,FALSE)</f>
        <v>329184.26413299999</v>
      </c>
      <c r="M1215" s="47" t="s">
        <v>46</v>
      </c>
      <c r="AF1215" s="48">
        <f>VLOOKUP($A1215,'[3]Calculated Master'!$A:$P,13,FALSE)</f>
        <v>675397.08501469879</v>
      </c>
      <c r="AG1215" s="49">
        <f>IF(F1215&gt;0,VLOOKUP($A1215,'[3]Calculated Master'!$A:$P,14,FALSE),"")</f>
        <v>31.892105750646952</v>
      </c>
      <c r="AH1215" s="49" t="str">
        <f>IF(I1215&gt;0,VLOOKUP($A1215,'[3]Calculated Master'!$A:$P,15,FALSE),"")</f>
        <v/>
      </c>
      <c r="AI1215" s="47" t="str">
        <f>VLOOKUP($A1215,'[3]Master From ECAP'!$A:$AJ,35,FALSE)</f>
        <v>CEY</v>
      </c>
      <c r="AJ1215" s="47" t="str">
        <f>VLOOKUP($A1215,'[3]Master From ECAP'!$A:$AJ,36,FALSE)</f>
        <v>Storage Facilities</v>
      </c>
    </row>
    <row r="1216" spans="1:36" ht="15">
      <c r="A1216" s="46" t="s">
        <v>1259</v>
      </c>
      <c r="B1216" s="47" t="str">
        <f>VLOOKUP(VLOOKUP(A1216,'[3]Calculated Master'!A:Z,2,FALSE),'[3]Conversion Factors'!A:C,2,FALSE)</f>
        <v>Storage facilities where equipment or vehicles are maintained, repaired or stored</v>
      </c>
      <c r="C1216" s="47" t="str">
        <f>VLOOKUP($A1216,'[3]Master From ECAP'!$A:$AJ,3,FALSE)</f>
        <v>545 Commissioners St.</v>
      </c>
      <c r="D1216" s="47" t="str">
        <f>VLOOKUP($A1216,'[3]Master From ECAP'!$A:$AJ,4,FALSE)</f>
        <v>Toronto</v>
      </c>
      <c r="E1216" s="47" t="str">
        <f>VLOOKUP($A1216,'[3]Master From ECAP'!$A:$AJ,5,FALSE)</f>
        <v>M4M 1A5</v>
      </c>
      <c r="F1216" s="47">
        <f>VLOOKUP($A1216,'[3]Master From ECAP'!$A:$AJ,6,FALSE)</f>
        <v>32679</v>
      </c>
      <c r="G1216" s="47" t="s">
        <v>53</v>
      </c>
      <c r="H1216" s="47">
        <f>VLOOKUP($A1216,'[3]Master From ECAP'!$A:$AJ,8,FALSE)</f>
        <v>70</v>
      </c>
      <c r="I1216" s="47">
        <f>VLOOKUP($A1216,'[3]Master From ECAP'!$A:$AJ,9,FALSE)</f>
        <v>0</v>
      </c>
      <c r="J1216" s="47">
        <f>VLOOKUP($A1216,'[3]Master From ECAP'!$A:$AJ,10,FALSE)</f>
        <v>1115583.1662899998</v>
      </c>
      <c r="K1216" s="47" t="str">
        <f>VLOOKUP($A1216,'[3]Master From ECAP'!$A:$AJ,11,FALSE)</f>
        <v>kWh</v>
      </c>
      <c r="L1216" s="47">
        <f>VLOOKUP($A1216,'[3]Master From ECAP'!$A:$AJ,12,FALSE)</f>
        <v>44271.90625</v>
      </c>
      <c r="M1216" s="47" t="s">
        <v>46</v>
      </c>
      <c r="AF1216" s="48">
        <f>VLOOKUP($A1216,'[3]Calculated Master'!$A:$P,13,FALSE)</f>
        <v>128726.22423566249</v>
      </c>
      <c r="AG1216" s="49">
        <f>IF(F1216&gt;0,VLOOKUP($A1216,'[3]Calculated Master'!$A:$P,14,FALSE),"")</f>
        <v>48.439522987425157</v>
      </c>
      <c r="AH1216" s="49" t="str">
        <f>IF(I1216&gt;0,VLOOKUP($A1216,'[3]Calculated Master'!$A:$P,15,FALSE),"")</f>
        <v/>
      </c>
      <c r="AI1216" s="47" t="str">
        <f>VLOOKUP($A1216,'[3]Master From ECAP'!$A:$AJ,35,FALSE)</f>
        <v>CWS</v>
      </c>
      <c r="AJ1216" s="47" t="str">
        <f>VLOOKUP($A1216,'[3]Master From ECAP'!$A:$AJ,36,FALSE)</f>
        <v>Storage Facilities</v>
      </c>
    </row>
    <row r="1217" spans="1:36" ht="15">
      <c r="A1217" s="46" t="s">
        <v>1260</v>
      </c>
      <c r="B1217" s="47" t="str">
        <f>VLOOKUP(VLOOKUP(A1217,'[3]Calculated Master'!A:Z,2,FALSE),'[3]Conversion Factors'!A:C,2,FALSE)</f>
        <v>Storage facilities where equipment or vehicles are maintained, repaired or stored</v>
      </c>
      <c r="C1217" s="47" t="str">
        <f>VLOOKUP($A1217,'[3]Master From ECAP'!$A:$AJ,3,FALSE)</f>
        <v>156 Disco Rd</v>
      </c>
      <c r="D1217" s="47" t="str">
        <f>VLOOKUP($A1217,'[3]Master From ECAP'!$A:$AJ,4,FALSE)</f>
        <v>Etobicoke</v>
      </c>
      <c r="E1217" s="47" t="str">
        <f>VLOOKUP($A1217,'[3]Master From ECAP'!$A:$AJ,5,FALSE)</f>
        <v>M9W 1M4</v>
      </c>
      <c r="F1217" s="47">
        <f>VLOOKUP($A1217,'[3]Master From ECAP'!$A:$AJ,6,FALSE)</f>
        <v>131976</v>
      </c>
      <c r="G1217" s="47" t="s">
        <v>53</v>
      </c>
      <c r="H1217" s="47">
        <f>VLOOKUP($A1217,'[3]Master From ECAP'!$A:$AJ,8,FALSE)</f>
        <v>70</v>
      </c>
      <c r="I1217" s="47">
        <f>VLOOKUP($A1217,'[3]Master From ECAP'!$A:$AJ,9,FALSE)</f>
        <v>0</v>
      </c>
      <c r="J1217" s="47">
        <f>VLOOKUP($A1217,'[3]Master From ECAP'!$A:$AJ,10,FALSE)</f>
        <v>852863.63429399999</v>
      </c>
      <c r="K1217" s="47" t="str">
        <f>VLOOKUP($A1217,'[3]Master From ECAP'!$A:$AJ,11,FALSE)</f>
        <v>kWh</v>
      </c>
      <c r="L1217" s="47">
        <f>VLOOKUP($A1217,'[3]Master From ECAP'!$A:$AJ,12,FALSE)</f>
        <v>176149.49003599997</v>
      </c>
      <c r="M1217" s="47" t="s">
        <v>46</v>
      </c>
      <c r="AF1217" s="48">
        <f>VLOOKUP($A1217,'[3]Calculated Master'!$A:$P,13,FALSE)</f>
        <v>368743.9700982488</v>
      </c>
      <c r="AG1217" s="49">
        <f>IF(F1217&gt;0,VLOOKUP($A1217,'[3]Calculated Master'!$A:$P,14,FALSE),"")</f>
        <v>20.552471374431104</v>
      </c>
      <c r="AH1217" s="49" t="str">
        <f>IF(I1217&gt;0,VLOOKUP($A1217,'[3]Calculated Master'!$A:$P,15,FALSE),"")</f>
        <v/>
      </c>
      <c r="AI1217" s="47" t="str">
        <f>VLOOKUP($A1217,'[3]Master From ECAP'!$A:$AJ,35,FALSE)</f>
        <v>DISCO</v>
      </c>
      <c r="AJ1217" s="47" t="str">
        <f>VLOOKUP($A1217,'[3]Master From ECAP'!$A:$AJ,36,FALSE)</f>
        <v>Storage Facilities</v>
      </c>
    </row>
    <row r="1218" spans="1:36" ht="15">
      <c r="A1218" s="46" t="s">
        <v>1261</v>
      </c>
      <c r="B1218" s="47" t="str">
        <f>VLOOKUP(VLOOKUP(A1218,'[3]Calculated Master'!A:Z,2,FALSE),'[3]Conversion Factors'!A:C,2,FALSE)</f>
        <v>Storage facilities where equipment or vehicles are maintained, repaired or stored</v>
      </c>
      <c r="C1218" s="47" t="str">
        <f>VLOOKUP($A1218,'[3]Master From ECAP'!$A:$AJ,3,FALSE)</f>
        <v>75 Vanley Cres.</v>
      </c>
      <c r="D1218" s="47" t="str">
        <f>VLOOKUP($A1218,'[3]Master From ECAP'!$A:$AJ,4,FALSE)</f>
        <v>North York</v>
      </c>
      <c r="E1218" s="47" t="str">
        <f>VLOOKUP($A1218,'[3]Master From ECAP'!$A:$AJ,5,FALSE)</f>
        <v>M3J 2B7</v>
      </c>
      <c r="F1218" s="47">
        <f>VLOOKUP($A1218,'[3]Master From ECAP'!$A:$AJ,6,FALSE)</f>
        <v>31667</v>
      </c>
      <c r="G1218" s="47" t="s">
        <v>53</v>
      </c>
      <c r="H1218" s="47">
        <f>VLOOKUP($A1218,'[3]Master From ECAP'!$A:$AJ,8,FALSE)</f>
        <v>70</v>
      </c>
      <c r="I1218" s="47">
        <f>VLOOKUP($A1218,'[3]Master From ECAP'!$A:$AJ,9,FALSE)</f>
        <v>0</v>
      </c>
      <c r="J1218" s="47">
        <f>VLOOKUP($A1218,'[3]Master From ECAP'!$A:$AJ,10,FALSE)</f>
        <v>396235.10480700003</v>
      </c>
      <c r="K1218" s="47" t="str">
        <f>VLOOKUP($A1218,'[3]Master From ECAP'!$A:$AJ,11,FALSE)</f>
        <v>kWh</v>
      </c>
      <c r="L1218" s="47">
        <f>VLOOKUP($A1218,'[3]Master From ECAP'!$A:$AJ,12,FALSE)</f>
        <v>28071.476172999999</v>
      </c>
      <c r="M1218" s="47" t="s">
        <v>46</v>
      </c>
      <c r="AF1218" s="48">
        <f>VLOOKUP($A1218,'[3]Calculated Master'!$A:$P,13,FALSE)</f>
        <v>69176.506763366371</v>
      </c>
      <c r="AG1218" s="49">
        <f>IF(F1218&gt;0,VLOOKUP($A1218,'[3]Calculated Master'!$A:$P,14,FALSE),"")</f>
        <v>21.870725213864713</v>
      </c>
      <c r="AH1218" s="49" t="str">
        <f>IF(I1218&gt;0,VLOOKUP($A1218,'[3]Calculated Master'!$A:$P,15,FALSE),"")</f>
        <v/>
      </c>
      <c r="AI1218" s="47" t="str">
        <f>VLOOKUP($A1218,'[3]Master From ECAP'!$A:$AJ,35,FALSE)</f>
        <v>DMY</v>
      </c>
      <c r="AJ1218" s="47" t="str">
        <f>VLOOKUP($A1218,'[3]Master From ECAP'!$A:$AJ,36,FALSE)</f>
        <v>Storage Facilities</v>
      </c>
    </row>
    <row r="1219" spans="1:36" ht="15">
      <c r="A1219" s="46" t="s">
        <v>1262</v>
      </c>
      <c r="B1219" s="47" t="str">
        <f>VLOOKUP(VLOOKUP(A1219,'[3]Calculated Master'!A:Z,2,FALSE),'[3]Conversion Factors'!A:C,2,FALSE)</f>
        <v>Storage facilities where equipment or vehicles are maintained, repaired or stored</v>
      </c>
      <c r="C1219" s="47" t="str">
        <f>VLOOKUP($A1219,'[3]Master From ECAP'!$A:$AJ,3,FALSE)</f>
        <v>433 Eastern Ave</v>
      </c>
      <c r="D1219" s="47" t="str">
        <f>VLOOKUP($A1219,'[3]Master From ECAP'!$A:$AJ,4,FALSE)</f>
        <v>Toronto</v>
      </c>
      <c r="E1219" s="47" t="str">
        <f>VLOOKUP($A1219,'[3]Master From ECAP'!$A:$AJ,5,FALSE)</f>
        <v>M4M 1B7</v>
      </c>
      <c r="F1219" s="47">
        <f>VLOOKUP($A1219,'[3]Master From ECAP'!$A:$AJ,6,FALSE)</f>
        <v>236645</v>
      </c>
      <c r="G1219" s="47" t="s">
        <v>53</v>
      </c>
      <c r="H1219" s="47">
        <f>VLOOKUP($A1219,'[3]Master From ECAP'!$A:$AJ,8,FALSE)</f>
        <v>70</v>
      </c>
      <c r="I1219" s="47">
        <f>VLOOKUP($A1219,'[3]Master From ECAP'!$A:$AJ,9,FALSE)</f>
        <v>0</v>
      </c>
      <c r="J1219" s="47">
        <f>VLOOKUP($A1219,'[3]Master From ECAP'!$A:$AJ,10,FALSE)</f>
        <v>2859284.9949030001</v>
      </c>
      <c r="K1219" s="47" t="str">
        <f>VLOOKUP($A1219,'[3]Master From ECAP'!$A:$AJ,11,FALSE)</f>
        <v>kWh</v>
      </c>
      <c r="L1219" s="47">
        <f>VLOOKUP($A1219,'[3]Master From ECAP'!$A:$AJ,12,FALSE)</f>
        <v>390191.42989299999</v>
      </c>
      <c r="M1219" s="47" t="s">
        <v>46</v>
      </c>
      <c r="AF1219" s="48">
        <f>VLOOKUP($A1219,'[3]Calculated Master'!$A:$P,13,FALSE)</f>
        <v>855614.15724955325</v>
      </c>
      <c r="AG1219" s="49">
        <f>IF(F1219&gt;0,VLOOKUP($A1219,'[3]Calculated Master'!$A:$P,14,FALSE),"")</f>
        <v>29.48910604649123</v>
      </c>
      <c r="AH1219" s="49" t="str">
        <f>IF(I1219&gt;0,VLOOKUP($A1219,'[3]Calculated Master'!$A:$P,15,FALSE),"")</f>
        <v/>
      </c>
      <c r="AI1219" s="47" t="str">
        <f>VLOOKUP($A1219,'[3]Master From ECAP'!$A:$AJ,35,FALSE)</f>
        <v>EBB</v>
      </c>
      <c r="AJ1219" s="47" t="str">
        <f>VLOOKUP($A1219,'[3]Master From ECAP'!$A:$AJ,36,FALSE)</f>
        <v>Storage Facilities</v>
      </c>
    </row>
    <row r="1220" spans="1:36" ht="15">
      <c r="A1220" s="46" t="s">
        <v>1263</v>
      </c>
      <c r="B1220" s="47" t="str">
        <f>VLOOKUP(VLOOKUP(A1220,'[3]Calculated Master'!A:Z,2,FALSE),'[3]Conversion Factors'!A:C,2,FALSE)</f>
        <v>Storage facilities where equipment or vehicles are maintained, repaired or stored</v>
      </c>
      <c r="C1220" s="47" t="str">
        <f>VLOOKUP($A1220,'[3]Master From ECAP'!$A:$AJ,3,FALSE)</f>
        <v>843 Eastern Ave</v>
      </c>
      <c r="D1220" s="47" t="str">
        <f>VLOOKUP($A1220,'[3]Master From ECAP'!$A:$AJ,4,FALSE)</f>
        <v>Toronto</v>
      </c>
      <c r="E1220" s="47" t="str">
        <f>VLOOKUP($A1220,'[3]Master From ECAP'!$A:$AJ,5,FALSE)</f>
        <v>M4L 1A2</v>
      </c>
      <c r="F1220" s="47">
        <f>VLOOKUP($A1220,'[3]Master From ECAP'!$A:$AJ,6,FALSE)</f>
        <v>84701</v>
      </c>
      <c r="G1220" s="47" t="s">
        <v>53</v>
      </c>
      <c r="H1220" s="47">
        <f>VLOOKUP($A1220,'[3]Master From ECAP'!$A:$AJ,8,FALSE)</f>
        <v>70</v>
      </c>
      <c r="I1220" s="47">
        <f>VLOOKUP($A1220,'[3]Master From ECAP'!$A:$AJ,9,FALSE)</f>
        <v>0</v>
      </c>
      <c r="J1220" s="47">
        <f>VLOOKUP($A1220,'[3]Master From ECAP'!$A:$AJ,10,FALSE)</f>
        <v>1069364.6729359999</v>
      </c>
      <c r="K1220" s="47" t="str">
        <f>VLOOKUP($A1220,'[3]Master From ECAP'!$A:$AJ,11,FALSE)</f>
        <v>kWh</v>
      </c>
      <c r="L1220" s="47">
        <f>VLOOKUP($A1220,'[3]Master From ECAP'!$A:$AJ,12,FALSE)</f>
        <v>343212.73822100001</v>
      </c>
      <c r="M1220" s="47" t="s">
        <v>46</v>
      </c>
      <c r="AF1220" s="48">
        <f>VLOOKUP($A1220,'[3]Calculated Master'!$A:$P,13,FALSE)</f>
        <v>694772.39358849148</v>
      </c>
      <c r="AG1220" s="49">
        <f>IF(F1220&gt;0,VLOOKUP($A1220,'[3]Calculated Master'!$A:$P,14,FALSE),"")</f>
        <v>55.401701416721735</v>
      </c>
      <c r="AH1220" s="49" t="str">
        <f>IF(I1220&gt;0,VLOOKUP($A1220,'[3]Calculated Master'!$A:$P,15,FALSE),"")</f>
        <v/>
      </c>
      <c r="AI1220" s="47" t="str">
        <f>VLOOKUP($A1220,'[3]Master From ECAP'!$A:$AJ,35,FALSE)</f>
        <v>EAYO</v>
      </c>
      <c r="AJ1220" s="47" t="str">
        <f>VLOOKUP($A1220,'[3]Master From ECAP'!$A:$AJ,36,FALSE)</f>
        <v>Storage Facilities</v>
      </c>
    </row>
    <row r="1221" spans="1:36" ht="15">
      <c r="A1221" s="46" t="s">
        <v>1264</v>
      </c>
      <c r="B1221" s="47" t="str">
        <f>VLOOKUP(VLOOKUP(A1221,'[3]Calculated Master'!A:Z,2,FALSE),'[3]Conversion Factors'!A:C,2,FALSE)</f>
        <v>Storage facilities where equipment or vehicles are maintained, repaired or stored</v>
      </c>
      <c r="C1221" s="47" t="str">
        <f>VLOOKUP($A1221,'[3]Master From ECAP'!$A:$AJ,3,FALSE)</f>
        <v>875 Eastern Ave</v>
      </c>
      <c r="D1221" s="47" t="str">
        <f>VLOOKUP($A1221,'[3]Master From ECAP'!$A:$AJ,4,FALSE)</f>
        <v>Toronto</v>
      </c>
      <c r="E1221" s="47" t="str">
        <f>VLOOKUP($A1221,'[3]Master From ECAP'!$A:$AJ,5,FALSE)</f>
        <v>M4L 1A2</v>
      </c>
      <c r="F1221" s="47">
        <f>VLOOKUP($A1221,'[3]Master From ECAP'!$A:$AJ,6,FALSE)</f>
        <v>9698</v>
      </c>
      <c r="G1221" s="47" t="s">
        <v>53</v>
      </c>
      <c r="H1221" s="47">
        <f>VLOOKUP($A1221,'[3]Master From ECAP'!$A:$AJ,8,FALSE)</f>
        <v>70</v>
      </c>
      <c r="I1221" s="47">
        <f>VLOOKUP($A1221,'[3]Master From ECAP'!$A:$AJ,9,FALSE)</f>
        <v>0</v>
      </c>
      <c r="J1221" s="47">
        <f>VLOOKUP($A1221,'[3]Master From ECAP'!$A:$AJ,10,FALSE)</f>
        <v>81153.119374999995</v>
      </c>
      <c r="K1221" s="47" t="str">
        <f>VLOOKUP($A1221,'[3]Master From ECAP'!$A:$AJ,11,FALSE)</f>
        <v>kWh</v>
      </c>
      <c r="L1221" s="47">
        <f>VLOOKUP($A1221,'[3]Master From ECAP'!$A:$AJ,12,FALSE)</f>
        <v>16931.580882000002</v>
      </c>
      <c r="M1221" s="47" t="s">
        <v>46</v>
      </c>
      <c r="AF1221" s="48">
        <f>VLOOKUP($A1221,'[3]Calculated Master'!$A:$P,13,FALSE)</f>
        <v>35410.879660726583</v>
      </c>
      <c r="AG1221" s="49">
        <f>IF(F1221&gt;0,VLOOKUP($A1221,'[3]Calculated Master'!$A:$P,14,FALSE),"")</f>
        <v>26.798916260400301</v>
      </c>
      <c r="AH1221" s="49" t="str">
        <f>IF(I1221&gt;0,VLOOKUP($A1221,'[3]Calculated Master'!$A:$P,15,FALSE),"")</f>
        <v/>
      </c>
      <c r="AI1221" s="47" t="str">
        <f>VLOOKUP($A1221,'[3]Master From ECAP'!$A:$AJ,35,FALSE)</f>
        <v>EAYS</v>
      </c>
      <c r="AJ1221" s="47" t="str">
        <f>VLOOKUP($A1221,'[3]Master From ECAP'!$A:$AJ,36,FALSE)</f>
        <v>Storage Facilities</v>
      </c>
    </row>
    <row r="1222" spans="1:36" ht="15">
      <c r="A1222" s="46" t="s">
        <v>1265</v>
      </c>
      <c r="B1222" s="47" t="str">
        <f>VLOOKUP(VLOOKUP(A1222,'[3]Calculated Master'!A:Z,2,FALSE),'[3]Conversion Factors'!A:C,2,FALSE)</f>
        <v>Storage facilities where equipment or vehicles are maintained, repaired or stored</v>
      </c>
      <c r="C1222" s="47" t="str">
        <f>VLOOKUP($A1222,'[3]Master From ECAP'!$A:$AJ,3,FALSE)</f>
        <v>101 Emmett Ave</v>
      </c>
      <c r="D1222" s="47" t="str">
        <f>VLOOKUP($A1222,'[3]Master From ECAP'!$A:$AJ,4,FALSE)</f>
        <v>Toronto</v>
      </c>
      <c r="E1222" s="47" t="str">
        <f>VLOOKUP($A1222,'[3]Master From ECAP'!$A:$AJ,5,FALSE)</f>
        <v>M6M 1V7</v>
      </c>
      <c r="F1222" s="47">
        <f>VLOOKUP($A1222,'[3]Master From ECAP'!$A:$AJ,6,FALSE)</f>
        <v>5705</v>
      </c>
      <c r="G1222" s="47" t="s">
        <v>53</v>
      </c>
      <c r="H1222" s="47">
        <f>VLOOKUP($A1222,'[3]Master From ECAP'!$A:$AJ,8,FALSE)</f>
        <v>70</v>
      </c>
      <c r="I1222" s="47">
        <f>VLOOKUP($A1222,'[3]Master From ECAP'!$A:$AJ,9,FALSE)</f>
        <v>0</v>
      </c>
      <c r="J1222" s="47">
        <f>VLOOKUP($A1222,'[3]Master From ECAP'!$A:$AJ,10,FALSE)</f>
        <v>52787.833583000007</v>
      </c>
      <c r="K1222" s="47" t="str">
        <f>VLOOKUP($A1222,'[3]Master From ECAP'!$A:$AJ,11,FALSE)</f>
        <v>kWh</v>
      </c>
      <c r="L1222" s="47">
        <f>VLOOKUP($A1222,'[3]Master From ECAP'!$A:$AJ,12,FALSE)</f>
        <v>13141.067879000002</v>
      </c>
      <c r="M1222" s="47" t="s">
        <v>46</v>
      </c>
      <c r="AF1222" s="48">
        <f>VLOOKUP($A1222,'[3]Calculated Master'!$A:$P,13,FALSE)</f>
        <v>27075.468582377514</v>
      </c>
      <c r="AG1222" s="49">
        <f>IF(F1222&gt;0,VLOOKUP($A1222,'[3]Calculated Master'!$A:$P,14,FALSE),"")</f>
        <v>33.569674916973433</v>
      </c>
      <c r="AH1222" s="49" t="str">
        <f>IF(I1222&gt;0,VLOOKUP($A1222,'[3]Calculated Master'!$A:$P,15,FALSE),"")</f>
        <v/>
      </c>
      <c r="AI1222" s="47" t="str">
        <f>VLOOKUP($A1222,'[3]Master From ECAP'!$A:$AJ,35,FALSE)</f>
        <v>EFSB</v>
      </c>
      <c r="AJ1222" s="47" t="str">
        <f>VLOOKUP($A1222,'[3]Master From ECAP'!$A:$AJ,36,FALSE)</f>
        <v>Storage Facilities</v>
      </c>
    </row>
    <row r="1223" spans="1:36" ht="15">
      <c r="A1223" s="46" t="s">
        <v>1266</v>
      </c>
      <c r="B1223" s="47" t="str">
        <f>VLOOKUP(VLOOKUP(A1223,'[3]Calculated Master'!A:Z,2,FALSE),'[3]Conversion Factors'!A:C,2,FALSE)</f>
        <v>Storage facilities where equipment or vehicles are maintained, repaired or stored</v>
      </c>
      <c r="C1223" s="47" t="str">
        <f>VLOOKUP($A1223,'[3]Master From ECAP'!$A:$AJ,3,FALSE)</f>
        <v>1050 Ellesmere Rd</v>
      </c>
      <c r="D1223" s="47" t="str">
        <f>VLOOKUP($A1223,'[3]Master From ECAP'!$A:$AJ,4,FALSE)</f>
        <v>Scarborough</v>
      </c>
      <c r="E1223" s="47" t="str">
        <f>VLOOKUP($A1223,'[3]Master From ECAP'!$A:$AJ,5,FALSE)</f>
        <v>M1P 2X3</v>
      </c>
      <c r="F1223" s="47">
        <f>VLOOKUP($A1223,'[3]Master From ECAP'!$A:$AJ,6,FALSE)</f>
        <v>138069</v>
      </c>
      <c r="G1223" s="47" t="s">
        <v>53</v>
      </c>
      <c r="H1223" s="47">
        <f>VLOOKUP($A1223,'[3]Master From ECAP'!$A:$AJ,8,FALSE)</f>
        <v>70</v>
      </c>
      <c r="I1223" s="47">
        <f>VLOOKUP($A1223,'[3]Master From ECAP'!$A:$AJ,9,FALSE)</f>
        <v>0</v>
      </c>
      <c r="J1223" s="47">
        <f>VLOOKUP($A1223,'[3]Master From ECAP'!$A:$AJ,10,FALSE)</f>
        <v>1742369.85729</v>
      </c>
      <c r="K1223" s="47" t="str">
        <f>VLOOKUP($A1223,'[3]Master From ECAP'!$A:$AJ,11,FALSE)</f>
        <v>kWh</v>
      </c>
      <c r="L1223" s="47">
        <f>VLOOKUP($A1223,'[3]Master From ECAP'!$A:$AJ,12,FALSE)</f>
        <v>193887.93351199999</v>
      </c>
      <c r="M1223" s="47" t="s">
        <v>46</v>
      </c>
      <c r="AF1223" s="48">
        <f>VLOOKUP($A1223,'[3]Calculated Master'!$A:$P,13,FALSE)</f>
        <v>438021.76270501129</v>
      </c>
      <c r="AG1223" s="49">
        <f>IF(F1223&gt;0,VLOOKUP($A1223,'[3]Calculated Master'!$A:$P,14,FALSE),"")</f>
        <v>27.444271841098406</v>
      </c>
      <c r="AH1223" s="49" t="str">
        <f>IF(I1223&gt;0,VLOOKUP($A1223,'[3]Calculated Master'!$A:$P,15,FALSE),"")</f>
        <v/>
      </c>
      <c r="AI1223" s="47" t="str">
        <f>VLOOKUP($A1223,'[3]Master From ECAP'!$A:$AJ,35,FALSE)</f>
        <v>ELLEY</v>
      </c>
      <c r="AJ1223" s="47" t="str">
        <f>VLOOKUP($A1223,'[3]Master From ECAP'!$A:$AJ,36,FALSE)</f>
        <v>Storage Facilities</v>
      </c>
    </row>
    <row r="1224" spans="1:36" ht="15">
      <c r="A1224" s="46" t="s">
        <v>1267</v>
      </c>
      <c r="B1224" s="47" t="str">
        <f>VLOOKUP(VLOOKUP(A1224,'[3]Calculated Master'!A:Z,2,FALSE),'[3]Conversion Factors'!A:C,2,FALSE)</f>
        <v>Storage facilities where equipment or vehicles are maintained, repaired or stored</v>
      </c>
      <c r="C1224" s="47" t="str">
        <f>VLOOKUP($A1224,'[3]Master From ECAP'!$A:$AJ,3,FALSE)</f>
        <v>27 Toryork Dr.</v>
      </c>
      <c r="D1224" s="47" t="str">
        <f>VLOOKUP($A1224,'[3]Master From ECAP'!$A:$AJ,4,FALSE)</f>
        <v>North York</v>
      </c>
      <c r="E1224" s="47" t="str">
        <f>VLOOKUP($A1224,'[3]Master From ECAP'!$A:$AJ,5,FALSE)</f>
        <v>M9L 1X9</v>
      </c>
      <c r="F1224" s="47">
        <f>VLOOKUP($A1224,'[3]Master From ECAP'!$A:$AJ,6,FALSE)</f>
        <v>18998</v>
      </c>
      <c r="G1224" s="47" t="s">
        <v>53</v>
      </c>
      <c r="H1224" s="47">
        <f>VLOOKUP($A1224,'[3]Master From ECAP'!$A:$AJ,8,FALSE)</f>
        <v>70</v>
      </c>
      <c r="I1224" s="47">
        <f>VLOOKUP($A1224,'[3]Master From ECAP'!$A:$AJ,9,FALSE)</f>
        <v>0</v>
      </c>
      <c r="J1224" s="47">
        <f>VLOOKUP($A1224,'[3]Master From ECAP'!$A:$AJ,10,FALSE)</f>
        <v>225577.58524700001</v>
      </c>
      <c r="K1224" s="47" t="str">
        <f>VLOOKUP($A1224,'[3]Master From ECAP'!$A:$AJ,11,FALSE)</f>
        <v>kWh</v>
      </c>
      <c r="L1224" s="47">
        <f>VLOOKUP($A1224,'[3]Master From ECAP'!$A:$AJ,12,FALSE)</f>
        <v>42198.363981000002</v>
      </c>
      <c r="M1224" s="47" t="s">
        <v>46</v>
      </c>
      <c r="AF1224" s="48">
        <f>VLOOKUP($A1224,'[3]Calculated Master'!$A:$P,13,FALSE)</f>
        <v>89186.913480945906</v>
      </c>
      <c r="AG1224" s="49">
        <f>IF(F1224&gt;0,VLOOKUP($A1224,'[3]Calculated Master'!$A:$P,14,FALSE),"")</f>
        <v>35.322456002409453</v>
      </c>
      <c r="AH1224" s="49" t="str">
        <f>IF(I1224&gt;0,VLOOKUP($A1224,'[3]Calculated Master'!$A:$P,15,FALSE),"")</f>
        <v/>
      </c>
      <c r="AI1224" s="47" t="str">
        <f>VLOOKUP($A1224,'[3]Master From ECAP'!$A:$AJ,35,FALSE)</f>
        <v>EPY</v>
      </c>
      <c r="AJ1224" s="47" t="str">
        <f>VLOOKUP($A1224,'[3]Master From ECAP'!$A:$AJ,36,FALSE)</f>
        <v>Storage Facilities</v>
      </c>
    </row>
    <row r="1225" spans="1:36" ht="15">
      <c r="A1225" s="46" t="s">
        <v>1268</v>
      </c>
      <c r="B1225" s="47" t="str">
        <f>VLOOKUP(VLOOKUP(A1225,'[3]Calculated Master'!A:Z,2,FALSE),'[3]Conversion Factors'!A:C,2,FALSE)</f>
        <v>Storage facilities where equipment or vehicles are maintained, repaired or stored</v>
      </c>
      <c r="C1225" s="47" t="str">
        <f>VLOOKUP($A1225,'[3]Master From ECAP'!$A:$AJ,3,FALSE)</f>
        <v>61 Toryork Dr</v>
      </c>
      <c r="D1225" s="47" t="str">
        <f>VLOOKUP($A1225,'[3]Master From ECAP'!$A:$AJ,4,FALSE)</f>
        <v>North York</v>
      </c>
      <c r="E1225" s="47" t="str">
        <f>VLOOKUP($A1225,'[3]Master From ECAP'!$A:$AJ,5,FALSE)</f>
        <v>M9L 1X9</v>
      </c>
      <c r="F1225" s="47">
        <f>VLOOKUP($A1225,'[3]Master From ECAP'!$A:$AJ,6,FALSE)</f>
        <v>26404</v>
      </c>
      <c r="G1225" s="47" t="s">
        <v>53</v>
      </c>
      <c r="H1225" s="47">
        <f>VLOOKUP($A1225,'[3]Master From ECAP'!$A:$AJ,8,FALSE)</f>
        <v>70</v>
      </c>
      <c r="I1225" s="47">
        <f>VLOOKUP($A1225,'[3]Master From ECAP'!$A:$AJ,9,FALSE)</f>
        <v>0</v>
      </c>
      <c r="J1225" s="47">
        <f>VLOOKUP($A1225,'[3]Master From ECAP'!$A:$AJ,10,FALSE)</f>
        <v>341098.42277400004</v>
      </c>
      <c r="K1225" s="47" t="str">
        <f>VLOOKUP($A1225,'[3]Master From ECAP'!$A:$AJ,11,FALSE)</f>
        <v>kWh</v>
      </c>
      <c r="L1225" s="47">
        <f>VLOOKUP($A1225,'[3]Master From ECAP'!$A:$AJ,12,FALSE)</f>
        <v>77131.117756000007</v>
      </c>
      <c r="M1225" s="47" t="s">
        <v>46</v>
      </c>
      <c r="AF1225" s="48">
        <f>VLOOKUP($A1225,'[3]Calculated Master'!$A:$P,13,FALSE)</f>
        <v>160169.15000085568</v>
      </c>
      <c r="AG1225" s="49">
        <f>IF(F1225&gt;0,VLOOKUP($A1225,'[3]Calculated Master'!$A:$P,14,FALSE),"")</f>
        <v>43.7567647351378</v>
      </c>
      <c r="AH1225" s="49" t="str">
        <f>IF(I1225&gt;0,VLOOKUP($A1225,'[3]Calculated Master'!$A:$P,15,FALSE),"")</f>
        <v/>
      </c>
      <c r="AI1225" s="47" t="str">
        <f>VLOOKUP($A1225,'[3]Master From ECAP'!$A:$AJ,35,FALSE)</f>
        <v>EMERY</v>
      </c>
      <c r="AJ1225" s="47" t="str">
        <f>VLOOKUP($A1225,'[3]Master From ECAP'!$A:$AJ,36,FALSE)</f>
        <v>Storage Facilities</v>
      </c>
    </row>
    <row r="1226" spans="1:36" ht="15">
      <c r="A1226" s="46" t="s">
        <v>1269</v>
      </c>
      <c r="B1226" s="47" t="str">
        <f>VLOOKUP(VLOOKUP(A1226,'[3]Calculated Master'!A:Z,2,FALSE),'[3]Conversion Factors'!A:C,2,FALSE)</f>
        <v>Storage facilities where equipment or vehicles are maintained, repaired or stored</v>
      </c>
      <c r="C1226" s="47" t="str">
        <f>VLOOKUP($A1226,'[3]Master From ECAP'!$A:$AJ,3,FALSE)</f>
        <v>138 Hamilton St</v>
      </c>
      <c r="D1226" s="47" t="str">
        <f>VLOOKUP($A1226,'[3]Master From ECAP'!$A:$AJ,4,FALSE)</f>
        <v>Toronto</v>
      </c>
      <c r="E1226" s="47" t="str">
        <f>VLOOKUP($A1226,'[3]Master From ECAP'!$A:$AJ,5,FALSE)</f>
        <v>M4M 2E1</v>
      </c>
      <c r="F1226" s="47">
        <f>VLOOKUP($A1226,'[3]Master From ECAP'!$A:$AJ,6,FALSE)</f>
        <v>2756</v>
      </c>
      <c r="G1226" s="47" t="s">
        <v>53</v>
      </c>
      <c r="H1226" s="47">
        <f>VLOOKUP($A1226,'[3]Master From ECAP'!$A:$AJ,8,FALSE)</f>
        <v>70</v>
      </c>
      <c r="I1226" s="47">
        <f>VLOOKUP($A1226,'[3]Master From ECAP'!$A:$AJ,9,FALSE)</f>
        <v>0</v>
      </c>
      <c r="J1226" s="47">
        <f>VLOOKUP($A1226,'[3]Master From ECAP'!$A:$AJ,10,FALSE)</f>
        <v>62536.727485999996</v>
      </c>
      <c r="K1226" s="47" t="str">
        <f>VLOOKUP($A1226,'[3]Master From ECAP'!$A:$AJ,11,FALSE)</f>
        <v>kWh</v>
      </c>
      <c r="L1226" s="47">
        <f>VLOOKUP($A1226,'[3]Master From ECAP'!$A:$AJ,12,FALSE)</f>
        <v>0</v>
      </c>
      <c r="M1226" s="47" t="s">
        <v>46</v>
      </c>
      <c r="AF1226" s="48">
        <f>VLOOKUP($A1226,'[3]Calculated Master'!$A:$P,13,FALSE)</f>
        <v>2501.4690994399998</v>
      </c>
      <c r="AG1226" s="49">
        <f>IF(F1226&gt;0,VLOOKUP($A1226,'[3]Calculated Master'!$A:$P,14,FALSE),"")</f>
        <v>22.691214824273533</v>
      </c>
      <c r="AH1226" s="49" t="str">
        <f>IF(I1226&gt;0,VLOOKUP($A1226,'[3]Calculated Master'!$A:$P,15,FALSE),"")</f>
        <v/>
      </c>
      <c r="AI1226" s="47" t="str">
        <f>VLOOKUP($A1226,'[3]Master From ECAP'!$A:$AJ,35,FALSE)</f>
        <v>HSY</v>
      </c>
      <c r="AJ1226" s="47" t="str">
        <f>VLOOKUP($A1226,'[3]Master From ECAP'!$A:$AJ,36,FALSE)</f>
        <v>Storage Facilities</v>
      </c>
    </row>
    <row r="1227" spans="1:36" ht="15">
      <c r="A1227" s="46" t="s">
        <v>1270</v>
      </c>
      <c r="B1227" s="47" t="str">
        <f>VLOOKUP(VLOOKUP(A1227,'[3]Calculated Master'!A:Z,2,FALSE),'[3]Conversion Factors'!A:C,2,FALSE)</f>
        <v>Storage facilities where equipment or vehicles are maintained, repaired or stored</v>
      </c>
      <c r="C1227" s="47" t="str">
        <f>VLOOKUP($A1227,'[3]Master From ECAP'!$A:$AJ,3,FALSE)</f>
        <v>160 Rivalda Rd</v>
      </c>
      <c r="D1227" s="47" t="str">
        <f>VLOOKUP($A1227,'[3]Master From ECAP'!$A:$AJ,4,FALSE)</f>
        <v>North York</v>
      </c>
      <c r="E1227" s="47" t="str">
        <f>VLOOKUP($A1227,'[3]Master From ECAP'!$A:$AJ,5,FALSE)</f>
        <v>M9M 2M8</v>
      </c>
      <c r="F1227" s="47">
        <f>VLOOKUP($A1227,'[3]Master From ECAP'!$A:$AJ,6,FALSE)</f>
        <v>22604</v>
      </c>
      <c r="G1227" s="47" t="s">
        <v>53</v>
      </c>
      <c r="H1227" s="47">
        <f>VLOOKUP($A1227,'[3]Master From ECAP'!$A:$AJ,8,FALSE)</f>
        <v>70</v>
      </c>
      <c r="I1227" s="47">
        <f>VLOOKUP($A1227,'[3]Master From ECAP'!$A:$AJ,9,FALSE)</f>
        <v>0</v>
      </c>
      <c r="J1227" s="47">
        <f>VLOOKUP($A1227,'[3]Master From ECAP'!$A:$AJ,10,FALSE)</f>
        <v>30464.734153999998</v>
      </c>
      <c r="K1227" s="47" t="str">
        <f>VLOOKUP($A1227,'[3]Master From ECAP'!$A:$AJ,11,FALSE)</f>
        <v>kWh</v>
      </c>
      <c r="L1227" s="47">
        <f>VLOOKUP($A1227,'[3]Master From ECAP'!$A:$AJ,12,FALSE)</f>
        <v>18288.705000000002</v>
      </c>
      <c r="M1227" s="47" t="s">
        <v>46</v>
      </c>
      <c r="AF1227" s="48">
        <f>VLOOKUP($A1227,'[3]Calculated Master'!$A:$P,13,FALSE)</f>
        <v>35961.459367610005</v>
      </c>
      <c r="AG1227" s="49">
        <f>IF(F1227&gt;0,VLOOKUP($A1227,'[3]Calculated Master'!$A:$P,14,FALSE),"")</f>
        <v>9.8891395669159188</v>
      </c>
      <c r="AH1227" s="49" t="str">
        <f>IF(I1227&gt;0,VLOOKUP($A1227,'[3]Calculated Master'!$A:$P,15,FALSE),"")</f>
        <v/>
      </c>
      <c r="AI1227" s="47" t="str">
        <f>VLOOKUP($A1227,'[3]Master From ECAP'!$A:$AJ,35,FALSE)</f>
        <v>RR160</v>
      </c>
      <c r="AJ1227" s="47" t="str">
        <f>VLOOKUP($A1227,'[3]Master From ECAP'!$A:$AJ,36,FALSE)</f>
        <v>Storage Facilities</v>
      </c>
    </row>
    <row r="1228" spans="1:36" ht="15">
      <c r="A1228" s="46" t="s">
        <v>1271</v>
      </c>
      <c r="B1228" s="47" t="str">
        <f>VLOOKUP(VLOOKUP(A1228,'[3]Calculated Master'!A:Z,2,FALSE),'[3]Conversion Factors'!A:C,2,FALSE)</f>
        <v>Storage facilities where equipment or vehicles are maintained, repaired or stored</v>
      </c>
      <c r="C1228" s="47" t="str">
        <f>VLOOKUP($A1228,'[3]Master From ECAP'!$A:$AJ,3,FALSE)</f>
        <v>86 Ingram Dr</v>
      </c>
      <c r="D1228" s="47" t="str">
        <f>VLOOKUP($A1228,'[3]Master From ECAP'!$A:$AJ,4,FALSE)</f>
        <v>Toronto</v>
      </c>
      <c r="E1228" s="47" t="str">
        <f>VLOOKUP($A1228,'[3]Master From ECAP'!$A:$AJ,5,FALSE)</f>
        <v>M6M 2L6</v>
      </c>
      <c r="F1228" s="47">
        <f>VLOOKUP($A1228,'[3]Master From ECAP'!$A:$AJ,6,FALSE)</f>
        <v>23907</v>
      </c>
      <c r="G1228" s="47" t="s">
        <v>53</v>
      </c>
      <c r="H1228" s="47">
        <f>VLOOKUP($A1228,'[3]Master From ECAP'!$A:$AJ,8,FALSE)</f>
        <v>70</v>
      </c>
      <c r="I1228" s="47">
        <f>VLOOKUP($A1228,'[3]Master From ECAP'!$A:$AJ,9,FALSE)</f>
        <v>0</v>
      </c>
      <c r="J1228" s="47">
        <f>VLOOKUP($A1228,'[3]Master From ECAP'!$A:$AJ,10,FALSE)</f>
        <v>360921.87264700001</v>
      </c>
      <c r="K1228" s="47" t="str">
        <f>VLOOKUP($A1228,'[3]Master From ECAP'!$A:$AJ,11,FALSE)</f>
        <v>kWh</v>
      </c>
      <c r="L1228" s="47">
        <f>VLOOKUP($A1228,'[3]Master From ECAP'!$A:$AJ,12,FALSE)</f>
        <v>51622.698110999998</v>
      </c>
      <c r="M1228" s="47" t="s">
        <v>46</v>
      </c>
      <c r="AF1228" s="48">
        <f>VLOOKUP($A1228,'[3]Calculated Master'!$A:$P,13,FALSE)</f>
        <v>112503.99828036559</v>
      </c>
      <c r="AG1228" s="49">
        <f>IF(F1228&gt;0,VLOOKUP($A1228,'[3]Calculated Master'!$A:$P,14,FALSE),"")</f>
        <v>37.89229894244729</v>
      </c>
      <c r="AH1228" s="49" t="str">
        <f>IF(I1228&gt;0,VLOOKUP($A1228,'[3]Calculated Master'!$A:$P,15,FALSE),"")</f>
        <v/>
      </c>
      <c r="AI1228" s="47" t="str">
        <f>VLOOKUP($A1228,'[3]Master From ECAP'!$A:$AJ,35,FALSE)</f>
        <v>INGRY</v>
      </c>
      <c r="AJ1228" s="47" t="str">
        <f>VLOOKUP($A1228,'[3]Master From ECAP'!$A:$AJ,36,FALSE)</f>
        <v>Storage Facilities</v>
      </c>
    </row>
    <row r="1229" spans="1:36" ht="15">
      <c r="A1229" s="46" t="s">
        <v>1272</v>
      </c>
      <c r="B1229" s="47" t="str">
        <f>VLOOKUP(VLOOKUP(A1229,'[3]Calculated Master'!A:Z,2,FALSE),'[3]Conversion Factors'!A:C,2,FALSE)</f>
        <v>Storage facilities where equipment or vehicles are maintained, repaired or stored</v>
      </c>
      <c r="C1229" s="47" t="str">
        <f>VLOOKUP($A1229,'[3]Master From ECAP'!$A:$AJ,3,FALSE)</f>
        <v>10 Thompson St</v>
      </c>
      <c r="D1229" s="47" t="str">
        <f>VLOOKUP($A1229,'[3]Master From ECAP'!$A:$AJ,4,FALSE)</f>
        <v>Toronto</v>
      </c>
      <c r="E1229" s="47" t="str">
        <f>VLOOKUP($A1229,'[3]Master From ECAP'!$A:$AJ,5,FALSE)</f>
        <v>M4M 1L8</v>
      </c>
      <c r="F1229" s="47">
        <f>VLOOKUP($A1229,'[3]Master From ECAP'!$A:$AJ,6,FALSE)</f>
        <v>183</v>
      </c>
      <c r="G1229" s="47" t="s">
        <v>53</v>
      </c>
      <c r="H1229" s="47">
        <f>VLOOKUP($A1229,'[3]Master From ECAP'!$A:$AJ,8,FALSE)</f>
        <v>70</v>
      </c>
      <c r="I1229" s="47">
        <f>VLOOKUP($A1229,'[3]Master From ECAP'!$A:$AJ,9,FALSE)</f>
        <v>0</v>
      </c>
      <c r="J1229" s="47">
        <f>VLOOKUP($A1229,'[3]Master From ECAP'!$A:$AJ,10,FALSE)</f>
        <v>17347.663339999999</v>
      </c>
      <c r="K1229" s="47" t="str">
        <f>VLOOKUP($A1229,'[3]Master From ECAP'!$A:$AJ,11,FALSE)</f>
        <v>kWh</v>
      </c>
      <c r="L1229" s="47">
        <f>VLOOKUP($A1229,'[3]Master From ECAP'!$A:$AJ,12,FALSE)</f>
        <v>0</v>
      </c>
      <c r="M1229" s="47" t="s">
        <v>46</v>
      </c>
      <c r="AF1229" s="48">
        <f>VLOOKUP($A1229,'[3]Calculated Master'!$A:$P,13,FALSE)</f>
        <v>693.90653359999999</v>
      </c>
      <c r="AG1229" s="49">
        <f>IF(F1229&gt;0,VLOOKUP($A1229,'[3]Calculated Master'!$A:$P,14,FALSE),"")</f>
        <v>94.796369518746346</v>
      </c>
      <c r="AH1229" s="49" t="str">
        <f>IF(I1229&gt;0,VLOOKUP($A1229,'[3]Calculated Master'!$A:$P,15,FALSE),"")</f>
        <v/>
      </c>
      <c r="AI1229" s="47" t="str">
        <f>VLOOKUP($A1229,'[3]Master From ECAP'!$A:$AJ,35,FALSE)</f>
        <v>JWPSB</v>
      </c>
      <c r="AJ1229" s="47" t="str">
        <f>VLOOKUP($A1229,'[3]Master From ECAP'!$A:$AJ,36,FALSE)</f>
        <v>Storage Facilities</v>
      </c>
    </row>
    <row r="1230" spans="1:36" ht="15">
      <c r="A1230" s="46" t="s">
        <v>1273</v>
      </c>
      <c r="B1230" s="47" t="str">
        <f>VLOOKUP(VLOOKUP(A1230,'[3]Calculated Master'!A:Z,2,FALSE),'[3]Conversion Factors'!A:C,2,FALSE)</f>
        <v>Storage facilities where equipment or vehicles are maintained, repaired or stored</v>
      </c>
      <c r="C1230" s="47" t="str">
        <f>VLOOKUP($A1230,'[3]Master From ECAP'!$A:$AJ,3,FALSE)</f>
        <v>1116 King St W</v>
      </c>
      <c r="D1230" s="47" t="str">
        <f>VLOOKUP($A1230,'[3]Master From ECAP'!$A:$AJ,4,FALSE)</f>
        <v>Toronto</v>
      </c>
      <c r="E1230" s="47" t="str">
        <f>VLOOKUP($A1230,'[3]Master From ECAP'!$A:$AJ,5,FALSE)</f>
        <v>M6K 1E9</v>
      </c>
      <c r="F1230" s="47">
        <f>VLOOKUP($A1230,'[3]Master From ECAP'!$A:$AJ,6,FALSE)</f>
        <v>83485</v>
      </c>
      <c r="G1230" s="47" t="s">
        <v>53</v>
      </c>
      <c r="H1230" s="47">
        <f>VLOOKUP($A1230,'[3]Master From ECAP'!$A:$AJ,8,FALSE)</f>
        <v>70</v>
      </c>
      <c r="I1230" s="47">
        <f>VLOOKUP($A1230,'[3]Master From ECAP'!$A:$AJ,9,FALSE)</f>
        <v>0</v>
      </c>
      <c r="J1230" s="47">
        <f>VLOOKUP($A1230,'[3]Master From ECAP'!$A:$AJ,10,FALSE)</f>
        <v>435252.01590699999</v>
      </c>
      <c r="K1230" s="47" t="str">
        <f>VLOOKUP($A1230,'[3]Master From ECAP'!$A:$AJ,11,FALSE)</f>
        <v>kWh</v>
      </c>
      <c r="L1230" s="47">
        <f>VLOOKUP($A1230,'[3]Master From ECAP'!$A:$AJ,12,FALSE)</f>
        <v>168455.55967399999</v>
      </c>
      <c r="M1230" s="47" t="s">
        <v>46</v>
      </c>
      <c r="AF1230" s="48">
        <f>VLOOKUP($A1230,'[3]Calculated Master'!$A:$P,13,FALSE)</f>
        <v>337423.42279338109</v>
      </c>
      <c r="AG1230" s="49">
        <f>IF(F1230&gt;0,VLOOKUP($A1230,'[3]Calculated Master'!$A:$P,14,FALSE),"")</f>
        <v>26.514903513457384</v>
      </c>
      <c r="AH1230" s="49" t="str">
        <f>IF(I1230&gt;0,VLOOKUP($A1230,'[3]Calculated Master'!$A:$P,15,FALSE),"")</f>
        <v/>
      </c>
      <c r="AI1230" s="47" t="str">
        <f>VLOOKUP($A1230,'[3]Master From ECAP'!$A:$AJ,35,FALSE)</f>
        <v>KSG</v>
      </c>
      <c r="AJ1230" s="47" t="str">
        <f>VLOOKUP($A1230,'[3]Master From ECAP'!$A:$AJ,36,FALSE)</f>
        <v>Storage Facilities</v>
      </c>
    </row>
    <row r="1231" spans="1:36" ht="15">
      <c r="A1231" s="46" t="s">
        <v>1274</v>
      </c>
      <c r="B1231" s="47" t="str">
        <f>VLOOKUP(VLOOKUP(A1231,'[3]Calculated Master'!A:Z,2,FALSE),'[3]Conversion Factors'!A:C,2,FALSE)</f>
        <v>Storage facilities where equipment or vehicles are maintained, repaired or stored</v>
      </c>
      <c r="C1231" s="47" t="str">
        <f>VLOOKUP($A1231,'[3]Master From ECAP'!$A:$AJ,3,FALSE)</f>
        <v>441 Kipling Ave</v>
      </c>
      <c r="D1231" s="47" t="str">
        <f>VLOOKUP($A1231,'[3]Master From ECAP'!$A:$AJ,4,FALSE)</f>
        <v>Etobicoke</v>
      </c>
      <c r="E1231" s="47" t="str">
        <f>VLOOKUP($A1231,'[3]Master From ECAP'!$A:$AJ,5,FALSE)</f>
        <v>M8Z 5E7</v>
      </c>
      <c r="F1231" s="47">
        <f>VLOOKUP($A1231,'[3]Master From ECAP'!$A:$AJ,6,FALSE)</f>
        <v>27373</v>
      </c>
      <c r="G1231" s="47" t="s">
        <v>53</v>
      </c>
      <c r="H1231" s="47">
        <f>VLOOKUP($A1231,'[3]Master From ECAP'!$A:$AJ,8,FALSE)</f>
        <v>70</v>
      </c>
      <c r="I1231" s="47">
        <f>VLOOKUP($A1231,'[3]Master From ECAP'!$A:$AJ,9,FALSE)</f>
        <v>0</v>
      </c>
      <c r="J1231" s="47">
        <f>VLOOKUP($A1231,'[3]Master From ECAP'!$A:$AJ,10,FALSE)</f>
        <v>196288.853596</v>
      </c>
      <c r="K1231" s="47" t="str">
        <f>VLOOKUP($A1231,'[3]Master From ECAP'!$A:$AJ,11,FALSE)</f>
        <v>kWh</v>
      </c>
      <c r="L1231" s="47">
        <f>VLOOKUP($A1231,'[3]Master From ECAP'!$A:$AJ,12,FALSE)</f>
        <v>45871.935483999994</v>
      </c>
      <c r="M1231" s="47" t="s">
        <v>46</v>
      </c>
      <c r="AF1231" s="48">
        <f>VLOOKUP($A1231,'[3]Calculated Master'!$A:$P,13,FALSE)</f>
        <v>94994.011263439956</v>
      </c>
      <c r="AG1231" s="49">
        <f>IF(F1231&gt;0,VLOOKUP($A1231,'[3]Calculated Master'!$A:$P,14,FALSE),"")</f>
        <v>24.862022212146812</v>
      </c>
      <c r="AH1231" s="49" t="str">
        <f>IF(I1231&gt;0,VLOOKUP($A1231,'[3]Calculated Master'!$A:$P,15,FALSE),"")</f>
        <v/>
      </c>
      <c r="AI1231" s="47" t="str">
        <f>VLOOKUP($A1231,'[3]Master From ECAP'!$A:$AJ,35,FALSE)</f>
        <v>KIPMY</v>
      </c>
      <c r="AJ1231" s="47" t="str">
        <f>VLOOKUP($A1231,'[3]Master From ECAP'!$A:$AJ,36,FALSE)</f>
        <v>Storage Facilities</v>
      </c>
    </row>
    <row r="1232" spans="1:36" ht="15">
      <c r="A1232" s="46" t="s">
        <v>1275</v>
      </c>
      <c r="B1232" s="47" t="str">
        <f>VLOOKUP(VLOOKUP(A1232,'[3]Calculated Master'!A:Z,2,FALSE),'[3]Conversion Factors'!A:C,2,FALSE)</f>
        <v>Storage facilities where equipment or vehicles are maintained, repaired or stored</v>
      </c>
      <c r="C1232" s="47" t="str">
        <f>VLOOKUP($A1232,'[3]Master From ECAP'!$A:$AJ,3,FALSE)</f>
        <v>435 Kipling Ave</v>
      </c>
      <c r="D1232" s="47" t="str">
        <f>VLOOKUP($A1232,'[3]Master From ECAP'!$A:$AJ,4,FALSE)</f>
        <v>Etobicoke</v>
      </c>
      <c r="E1232" s="47" t="str">
        <f>VLOOKUP($A1232,'[3]Master From ECAP'!$A:$AJ,5,FALSE)</f>
        <v>M8Z 5E7</v>
      </c>
      <c r="F1232" s="47">
        <f>VLOOKUP($A1232,'[3]Master From ECAP'!$A:$AJ,6,FALSE)</f>
        <v>11001</v>
      </c>
      <c r="G1232" s="47" t="s">
        <v>53</v>
      </c>
      <c r="H1232" s="47">
        <f>VLOOKUP($A1232,'[3]Master From ECAP'!$A:$AJ,8,FALSE)</f>
        <v>70</v>
      </c>
      <c r="I1232" s="47">
        <f>VLOOKUP($A1232,'[3]Master From ECAP'!$A:$AJ,9,FALSE)</f>
        <v>0</v>
      </c>
      <c r="J1232" s="47">
        <f>VLOOKUP($A1232,'[3]Master From ECAP'!$A:$AJ,10,FALSE)</f>
        <v>518310.08130099997</v>
      </c>
      <c r="K1232" s="47" t="str">
        <f>VLOOKUP($A1232,'[3]Master From ECAP'!$A:$AJ,11,FALSE)</f>
        <v>kWh</v>
      </c>
      <c r="L1232" s="47">
        <f>VLOOKUP($A1232,'[3]Master From ECAP'!$A:$AJ,12,FALSE)</f>
        <v>44575.192000000003</v>
      </c>
      <c r="M1232" s="47" t="s">
        <v>46</v>
      </c>
      <c r="AF1232" s="48">
        <f>VLOOKUP($A1232,'[3]Calculated Master'!$A:$P,13,FALSE)</f>
        <v>105411.44974252</v>
      </c>
      <c r="AG1232" s="49">
        <f>IF(F1232&gt;0,VLOOKUP($A1232,'[3]Calculated Master'!$A:$P,14,FALSE),"")</f>
        <v>89.890129016433846</v>
      </c>
      <c r="AH1232" s="49" t="str">
        <f>IF(I1232&gt;0,VLOOKUP($A1232,'[3]Calculated Master'!$A:$P,15,FALSE),"")</f>
        <v/>
      </c>
      <c r="AI1232" s="47" t="str">
        <f>VLOOKUP($A1232,'[3]Master From ECAP'!$A:$AJ,35,FALSE)</f>
        <v>KY</v>
      </c>
      <c r="AJ1232" s="47" t="str">
        <f>VLOOKUP($A1232,'[3]Master From ECAP'!$A:$AJ,36,FALSE)</f>
        <v>Storage Facilities</v>
      </c>
    </row>
    <row r="1233" spans="1:36" ht="15">
      <c r="A1233" s="46" t="s">
        <v>1276</v>
      </c>
      <c r="B1233" s="47" t="str">
        <f>VLOOKUP(VLOOKUP(A1233,'[3]Calculated Master'!A:Z,2,FALSE),'[3]Conversion Factors'!A:C,2,FALSE)</f>
        <v>Storage facilities where equipment or vehicles are maintained, repaired or stored</v>
      </c>
      <c r="C1233" s="47" t="str">
        <f>VLOOKUP($A1233,'[3]Master From ECAP'!$A:$AJ,3,FALSE)</f>
        <v>195 Berdmondsy Rd</v>
      </c>
      <c r="D1233" s="47" t="str">
        <f>VLOOKUP($A1233,'[3]Master From ECAP'!$A:$AJ,4,FALSE)</f>
        <v>North York</v>
      </c>
      <c r="E1233" s="47" t="str">
        <f>VLOOKUP($A1233,'[3]Master From ECAP'!$A:$AJ,5,FALSE)</f>
        <v>M4A 1X9</v>
      </c>
      <c r="F1233" s="47">
        <f>VLOOKUP($A1233,'[3]Master From ECAP'!$A:$AJ,6,FALSE)</f>
        <v>4618</v>
      </c>
      <c r="G1233" s="47" t="s">
        <v>53</v>
      </c>
      <c r="H1233" s="47">
        <f>VLOOKUP($A1233,'[3]Master From ECAP'!$A:$AJ,8,FALSE)</f>
        <v>70</v>
      </c>
      <c r="I1233" s="47">
        <f>VLOOKUP($A1233,'[3]Master From ECAP'!$A:$AJ,9,FALSE)</f>
        <v>0</v>
      </c>
      <c r="J1233" s="47">
        <f>VLOOKUP($A1233,'[3]Master From ECAP'!$A:$AJ,10,FALSE)</f>
        <v>388910.24431599997</v>
      </c>
      <c r="K1233" s="47" t="str">
        <f>VLOOKUP($A1233,'[3]Master From ECAP'!$A:$AJ,11,FALSE)</f>
        <v>kWh</v>
      </c>
      <c r="L1233" s="47">
        <f>VLOOKUP($A1233,'[3]Master From ECAP'!$A:$AJ,12,FALSE)</f>
        <v>11649.515149999999</v>
      </c>
      <c r="M1233" s="47" t="s">
        <v>46</v>
      </c>
      <c r="AF1233" s="48">
        <f>VLOOKUP($A1233,'[3]Calculated Master'!$A:$P,13,FALSE)</f>
        <v>37686.8772079435</v>
      </c>
      <c r="AG1233" s="49">
        <f>IF(F1233&gt;0,VLOOKUP($A1233,'[3]Calculated Master'!$A:$P,14,FALSE),"")</f>
        <v>110.84730627459869</v>
      </c>
      <c r="AH1233" s="49" t="str">
        <f>IF(I1233&gt;0,VLOOKUP($A1233,'[3]Calculated Master'!$A:$P,15,FALSE),"")</f>
        <v/>
      </c>
      <c r="AI1233" s="47" t="str">
        <f>VLOOKUP($A1233,'[3]Master From ECAP'!$A:$AJ,35,FALSE)</f>
        <v>MY3</v>
      </c>
      <c r="AJ1233" s="47" t="str">
        <f>VLOOKUP($A1233,'[3]Master From ECAP'!$A:$AJ,36,FALSE)</f>
        <v>Storage Facilities</v>
      </c>
    </row>
    <row r="1234" spans="1:36" ht="15">
      <c r="A1234" s="46" t="s">
        <v>1277</v>
      </c>
      <c r="B1234" s="47" t="str">
        <f>VLOOKUP(VLOOKUP(A1234,'[3]Calculated Master'!A:Z,2,FALSE),'[3]Conversion Factors'!A:C,2,FALSE)</f>
        <v>Storage facilities where equipment or vehicles are maintained, repaired or stored</v>
      </c>
      <c r="C1234" s="47" t="str">
        <f>VLOOKUP($A1234,'[3]Master From ECAP'!$A:$AJ,3,FALSE)</f>
        <v>7 Leslie St</v>
      </c>
      <c r="D1234" s="47" t="str">
        <f>VLOOKUP($A1234,'[3]Master From ECAP'!$A:$AJ,4,FALSE)</f>
        <v>Toronto</v>
      </c>
      <c r="E1234" s="47" t="str">
        <f>VLOOKUP($A1234,'[3]Master From ECAP'!$A:$AJ,5,FALSE)</f>
        <v>M4M 3M9</v>
      </c>
      <c r="F1234" s="47">
        <f>VLOOKUP($A1234,'[3]Master From ECAP'!$A:$AJ,6,FALSE)</f>
        <v>6135</v>
      </c>
      <c r="G1234" s="47" t="s">
        <v>53</v>
      </c>
      <c r="H1234" s="47">
        <f>VLOOKUP($A1234,'[3]Master From ECAP'!$A:$AJ,8,FALSE)</f>
        <v>70</v>
      </c>
      <c r="I1234" s="47">
        <f>VLOOKUP($A1234,'[3]Master From ECAP'!$A:$AJ,9,FALSE)</f>
        <v>0</v>
      </c>
      <c r="J1234" s="47">
        <f>VLOOKUP($A1234,'[3]Master From ECAP'!$A:$AJ,10,FALSE)</f>
        <v>118203.397419</v>
      </c>
      <c r="K1234" s="47" t="str">
        <f>VLOOKUP($A1234,'[3]Master From ECAP'!$A:$AJ,11,FALSE)</f>
        <v>kWh</v>
      </c>
      <c r="L1234" s="47">
        <f>VLOOKUP($A1234,'[3]Master From ECAP'!$A:$AJ,12,FALSE)</f>
        <v>18704.421212000001</v>
      </c>
      <c r="M1234" s="47" t="s">
        <v>46</v>
      </c>
      <c r="AF1234" s="48">
        <f>VLOOKUP($A1234,'[3]Calculated Master'!$A:$P,13,FALSE)</f>
        <v>40260.737828984289</v>
      </c>
      <c r="AG1234" s="49">
        <f>IF(F1234&gt;0,VLOOKUP($A1234,'[3]Calculated Master'!$A:$P,14,FALSE),"")</f>
        <v>51.452608133206269</v>
      </c>
      <c r="AH1234" s="49" t="str">
        <f>IF(I1234&gt;0,VLOOKUP($A1234,'[3]Calculated Master'!$A:$P,15,FALSE),"")</f>
        <v/>
      </c>
      <c r="AI1234" s="47" t="str">
        <f>VLOOKUP($A1234,'[3]Master From ECAP'!$A:$AJ,35,FALSE)</f>
        <v>MY6</v>
      </c>
      <c r="AJ1234" s="47" t="str">
        <f>VLOOKUP($A1234,'[3]Master From ECAP'!$A:$AJ,36,FALSE)</f>
        <v>Storage Facilities</v>
      </c>
    </row>
    <row r="1235" spans="1:36" ht="15">
      <c r="A1235" s="46" t="s">
        <v>1278</v>
      </c>
      <c r="B1235" s="47" t="str">
        <f>VLOOKUP(VLOOKUP(A1235,'[3]Calculated Master'!A:Z,2,FALSE),'[3]Conversion Factors'!A:C,2,FALSE)</f>
        <v>Storage facilities where equipment or vehicles are maintained, repaired or stored</v>
      </c>
      <c r="C1235" s="47" t="str">
        <f>VLOOKUP($A1235,'[3]Master From ECAP'!$A:$AJ,3,FALSE)</f>
        <v>1155 Lake Shore Blvd W</v>
      </c>
      <c r="D1235" s="47" t="str">
        <f>VLOOKUP($A1235,'[3]Master From ECAP'!$A:$AJ,4,FALSE)</f>
        <v>Toronto</v>
      </c>
      <c r="E1235" s="47" t="str">
        <f>VLOOKUP($A1235,'[3]Master From ECAP'!$A:$AJ,5,FALSE)</f>
        <v>M6K 3C1</v>
      </c>
      <c r="F1235" s="47">
        <f>VLOOKUP($A1235,'[3]Master From ECAP'!$A:$AJ,6,FALSE)</f>
        <v>700</v>
      </c>
      <c r="G1235" s="47" t="s">
        <v>53</v>
      </c>
      <c r="H1235" s="47">
        <f>VLOOKUP($A1235,'[3]Master From ECAP'!$A:$AJ,8,FALSE)</f>
        <v>70</v>
      </c>
      <c r="I1235" s="47">
        <f>VLOOKUP($A1235,'[3]Master From ECAP'!$A:$AJ,9,FALSE)</f>
        <v>0</v>
      </c>
      <c r="J1235" s="47">
        <f>VLOOKUP($A1235,'[3]Master From ECAP'!$A:$AJ,10,FALSE)</f>
        <v>25592.419341000001</v>
      </c>
      <c r="K1235" s="47" t="str">
        <f>VLOOKUP($A1235,'[3]Master From ECAP'!$A:$AJ,11,FALSE)</f>
        <v>kWh</v>
      </c>
      <c r="L1235" s="47">
        <f>VLOOKUP($A1235,'[3]Master From ECAP'!$A:$AJ,12,FALSE)</f>
        <v>0</v>
      </c>
      <c r="M1235" s="47" t="s">
        <v>46</v>
      </c>
      <c r="AF1235" s="48">
        <f>VLOOKUP($A1235,'[3]Calculated Master'!$A:$P,13,FALSE)</f>
        <v>1023.6967736400001</v>
      </c>
      <c r="AG1235" s="49">
        <f>IF(F1235&gt;0,VLOOKUP($A1235,'[3]Calculated Master'!$A:$P,14,FALSE),"")</f>
        <v>36.560751394400839</v>
      </c>
      <c r="AH1235" s="49" t="str">
        <f>IF(I1235&gt;0,VLOOKUP($A1235,'[3]Calculated Master'!$A:$P,15,FALSE),"")</f>
        <v/>
      </c>
      <c r="AI1235" s="47" t="str">
        <f>VLOOKUP($A1235,'[3]Master From ECAP'!$A:$AJ,35,FALSE)</f>
        <v>1155LA</v>
      </c>
      <c r="AJ1235" s="47" t="str">
        <f>VLOOKUP($A1235,'[3]Master From ECAP'!$A:$AJ,36,FALSE)</f>
        <v>Storage Facilities</v>
      </c>
    </row>
    <row r="1236" spans="1:36" ht="15">
      <c r="A1236" s="46" t="s">
        <v>1279</v>
      </c>
      <c r="B1236" s="47" t="str">
        <f>VLOOKUP(VLOOKUP(A1236,'[3]Calculated Master'!A:Z,2,FALSE),'[3]Conversion Factors'!A:C,2,FALSE)</f>
        <v>Storage facilities where equipment or vehicles are maintained, repaired or stored</v>
      </c>
      <c r="C1236" s="47" t="str">
        <f>VLOOKUP($A1236,'[3]Master From ECAP'!$A:$AJ,3,FALSE)</f>
        <v>1904 Brimley Rd</v>
      </c>
      <c r="D1236" s="47" t="str">
        <f>VLOOKUP($A1236,'[3]Master From ECAP'!$A:$AJ,4,FALSE)</f>
        <v>Scarborough</v>
      </c>
      <c r="E1236" s="47" t="str">
        <f>VLOOKUP($A1236,'[3]Master From ECAP'!$A:$AJ,5,FALSE)</f>
        <v>M1S 2A9</v>
      </c>
      <c r="F1236" s="47">
        <f>VLOOKUP($A1236,'[3]Master From ECAP'!$A:$AJ,6,FALSE)</f>
        <v>301</v>
      </c>
      <c r="G1236" s="47" t="s">
        <v>53</v>
      </c>
      <c r="H1236" s="47">
        <f>VLOOKUP($A1236,'[3]Master From ECAP'!$A:$AJ,8,FALSE)</f>
        <v>70</v>
      </c>
      <c r="I1236" s="47">
        <f>VLOOKUP($A1236,'[3]Master From ECAP'!$A:$AJ,9,FALSE)</f>
        <v>0</v>
      </c>
      <c r="J1236" s="47">
        <f>VLOOKUP($A1236,'[3]Master From ECAP'!$A:$AJ,10,FALSE)</f>
        <v>44250.631249999999</v>
      </c>
      <c r="K1236" s="47" t="str">
        <f>VLOOKUP($A1236,'[3]Master From ECAP'!$A:$AJ,11,FALSE)</f>
        <v>kWh</v>
      </c>
      <c r="L1236" s="47">
        <f>VLOOKUP($A1236,'[3]Master From ECAP'!$A:$AJ,12,FALSE)</f>
        <v>0</v>
      </c>
      <c r="M1236" s="47" t="s">
        <v>46</v>
      </c>
      <c r="AF1236" s="48">
        <f>VLOOKUP($A1236,'[3]Calculated Master'!$A:$P,13,FALSE)</f>
        <v>1770.0252499999999</v>
      </c>
      <c r="AG1236" s="49">
        <f>IF(F1236&gt;0,VLOOKUP($A1236,'[3]Calculated Master'!$A:$P,14,FALSE),"")</f>
        <v>147.01267650375482</v>
      </c>
      <c r="AH1236" s="49" t="str">
        <f>IF(I1236&gt;0,VLOOKUP($A1236,'[3]Calculated Master'!$A:$P,15,FALSE),"")</f>
        <v/>
      </c>
      <c r="AI1236" s="47" t="str">
        <f>VLOOKUP($A1236,'[3]Master From ECAP'!$A:$AJ,35,FALSE)</f>
        <v>MCDW</v>
      </c>
      <c r="AJ1236" s="47" t="str">
        <f>VLOOKUP($A1236,'[3]Master From ECAP'!$A:$AJ,36,FALSE)</f>
        <v>Storage Facilities</v>
      </c>
    </row>
    <row r="1237" spans="1:36" ht="15">
      <c r="A1237" s="46" t="s">
        <v>1280</v>
      </c>
      <c r="B1237" s="47" t="str">
        <f>VLOOKUP(VLOOKUP(A1237,'[3]Calculated Master'!A:Z,2,FALSE),'[3]Conversion Factors'!A:C,2,FALSE)</f>
        <v>Storage facilities where equipment or vehicles are maintained, repaired or stored</v>
      </c>
      <c r="C1237" s="47" t="str">
        <f>VLOOKUP($A1237,'[3]Master From ECAP'!$A:$AJ,3,FALSE)</f>
        <v>115 Felstead Ave</v>
      </c>
      <c r="D1237" s="47" t="str">
        <f>VLOOKUP($A1237,'[3]Master From ECAP'!$A:$AJ,4,FALSE)</f>
        <v>Toronto</v>
      </c>
      <c r="E1237" s="47" t="str">
        <f>VLOOKUP($A1237,'[3]Master From ECAP'!$A:$AJ,5,FALSE)</f>
        <v>M4J 1G3</v>
      </c>
      <c r="F1237" s="47">
        <f>VLOOKUP($A1237,'[3]Master From ECAP'!$A:$AJ,6,FALSE)</f>
        <v>13950</v>
      </c>
      <c r="G1237" s="47" t="s">
        <v>53</v>
      </c>
      <c r="H1237" s="47">
        <f>VLOOKUP($A1237,'[3]Master From ECAP'!$A:$AJ,8,FALSE)</f>
        <v>70</v>
      </c>
      <c r="I1237" s="47">
        <f>VLOOKUP($A1237,'[3]Master From ECAP'!$A:$AJ,9,FALSE)</f>
        <v>0</v>
      </c>
      <c r="J1237" s="47">
        <f>VLOOKUP($A1237,'[3]Master From ECAP'!$A:$AJ,10,FALSE)</f>
        <v>93093.927282999997</v>
      </c>
      <c r="K1237" s="47" t="str">
        <f>VLOOKUP($A1237,'[3]Master From ECAP'!$A:$AJ,11,FALSE)</f>
        <v>kWh</v>
      </c>
      <c r="L1237" s="47">
        <f>VLOOKUP($A1237,'[3]Master From ECAP'!$A:$AJ,12,FALSE)</f>
        <v>0</v>
      </c>
      <c r="M1237" s="47" t="s">
        <v>46</v>
      </c>
      <c r="AF1237" s="48">
        <f>VLOOKUP($A1237,'[3]Calculated Master'!$A:$P,13,FALSE)</f>
        <v>3723.7570913199997</v>
      </c>
      <c r="AG1237" s="49">
        <f>IF(F1237&gt;0,VLOOKUP($A1237,'[3]Calculated Master'!$A:$P,14,FALSE),"")</f>
        <v>6.6734276110654962</v>
      </c>
      <c r="AH1237" s="49" t="str">
        <f>IF(I1237&gt;0,VLOOKUP($A1237,'[3]Calculated Master'!$A:$P,15,FALSE),"")</f>
        <v/>
      </c>
      <c r="AI1237" s="47" t="str">
        <f>VLOOKUP($A1237,'[3]Master From ECAP'!$A:$AJ,35,FALSE)</f>
        <v>MONAY</v>
      </c>
      <c r="AJ1237" s="47" t="str">
        <f>VLOOKUP($A1237,'[3]Master From ECAP'!$A:$AJ,36,FALSE)</f>
        <v>Storage Facilities</v>
      </c>
    </row>
    <row r="1238" spans="1:36" ht="15">
      <c r="A1238" s="46" t="s">
        <v>1281</v>
      </c>
      <c r="B1238" s="47" t="str">
        <f>VLOOKUP(VLOOKUP(A1238,'[3]Calculated Master'!A:Z,2,FALSE),'[3]Conversion Factors'!A:C,2,FALSE)</f>
        <v>Storage facilities where equipment or vehicles are maintained, repaired or stored</v>
      </c>
      <c r="C1238" s="47" t="str">
        <f>VLOOKUP($A1238,'[3]Master From ECAP'!$A:$AJ,3,FALSE)</f>
        <v>891 Morningside Ave</v>
      </c>
      <c r="D1238" s="47" t="str">
        <f>VLOOKUP($A1238,'[3]Master From ECAP'!$A:$AJ,4,FALSE)</f>
        <v>Scarborough</v>
      </c>
      <c r="E1238" s="47" t="str">
        <f>VLOOKUP($A1238,'[3]Master From ECAP'!$A:$AJ,5,FALSE)</f>
        <v>M1C 1B9</v>
      </c>
      <c r="F1238" s="47">
        <f>VLOOKUP($A1238,'[3]Master From ECAP'!$A:$AJ,6,FALSE)</f>
        <v>14779</v>
      </c>
      <c r="G1238" s="47" t="s">
        <v>53</v>
      </c>
      <c r="H1238" s="47">
        <f>VLOOKUP($A1238,'[3]Master From ECAP'!$A:$AJ,8,FALSE)</f>
        <v>70</v>
      </c>
      <c r="I1238" s="47">
        <f>VLOOKUP($A1238,'[3]Master From ECAP'!$A:$AJ,9,FALSE)</f>
        <v>0</v>
      </c>
      <c r="J1238" s="47">
        <f>VLOOKUP($A1238,'[3]Master From ECAP'!$A:$AJ,10,FALSE)</f>
        <v>406027.22134000005</v>
      </c>
      <c r="K1238" s="47" t="str">
        <f>VLOOKUP($A1238,'[3]Master From ECAP'!$A:$AJ,11,FALSE)</f>
        <v>kWh</v>
      </c>
      <c r="L1238" s="47">
        <f>VLOOKUP($A1238,'[3]Master From ECAP'!$A:$AJ,12,FALSE)</f>
        <v>30893.173653999998</v>
      </c>
      <c r="M1238" s="47" t="s">
        <v>46</v>
      </c>
      <c r="AF1238" s="48">
        <f>VLOOKUP($A1238,'[3]Calculated Master'!$A:$P,13,FALSE)</f>
        <v>74928.541912367262</v>
      </c>
      <c r="AG1238" s="49">
        <f>IF(F1238&gt;0,VLOOKUP($A1238,'[3]Calculated Master'!$A:$P,14,FALSE),"")</f>
        <v>49.540588800415449</v>
      </c>
      <c r="AH1238" s="49" t="str">
        <f>IF(I1238&gt;0,VLOOKUP($A1238,'[3]Calculated Master'!$A:$P,15,FALSE),"")</f>
        <v/>
      </c>
      <c r="AI1238" s="47" t="str">
        <f>VLOOKUP($A1238,'[3]Master From ECAP'!$A:$AJ,35,FALSE)</f>
        <v>MORNY</v>
      </c>
      <c r="AJ1238" s="47" t="str">
        <f>VLOOKUP($A1238,'[3]Master From ECAP'!$A:$AJ,36,FALSE)</f>
        <v>Storage Facilities</v>
      </c>
    </row>
    <row r="1239" spans="1:36" ht="15">
      <c r="A1239" s="46" t="s">
        <v>1282</v>
      </c>
      <c r="B1239" s="47" t="str">
        <f>VLOOKUP(VLOOKUP(A1239,'[3]Calculated Master'!A:Z,2,FALSE),'[3]Conversion Factors'!A:C,2,FALSE)</f>
        <v>Storage facilities where equipment or vehicles are maintained, repaired or stored</v>
      </c>
      <c r="C1239" s="47" t="str">
        <f>VLOOKUP($A1239,'[3]Master From ECAP'!$A:$AJ,3,FALSE)</f>
        <v>121 Industry St</v>
      </c>
      <c r="D1239" s="47" t="str">
        <f>VLOOKUP($A1239,'[3]Master From ECAP'!$A:$AJ,4,FALSE)</f>
        <v>Toronto</v>
      </c>
      <c r="E1239" s="47" t="str">
        <f>VLOOKUP($A1239,'[3]Master From ECAP'!$A:$AJ,5,FALSE)</f>
        <v>M6M 5B6</v>
      </c>
      <c r="F1239" s="47">
        <f>VLOOKUP($A1239,'[3]Master From ECAP'!$A:$AJ,6,FALSE)</f>
        <v>710493</v>
      </c>
      <c r="G1239" s="47" t="s">
        <v>53</v>
      </c>
      <c r="H1239" s="47">
        <f>VLOOKUP($A1239,'[3]Master From ECAP'!$A:$AJ,8,FALSE)</f>
        <v>100</v>
      </c>
      <c r="I1239" s="47">
        <f>VLOOKUP($A1239,'[3]Master From ECAP'!$A:$AJ,9,FALSE)</f>
        <v>0</v>
      </c>
      <c r="J1239" s="47">
        <f>VLOOKUP($A1239,'[3]Master From ECAP'!$A:$AJ,10,FALSE)</f>
        <v>4853785.1349999998</v>
      </c>
      <c r="K1239" s="47" t="str">
        <f>VLOOKUP($A1239,'[3]Master From ECAP'!$A:$AJ,11,FALSE)</f>
        <v>kWh</v>
      </c>
      <c r="L1239" s="47">
        <f>VLOOKUP($A1239,'[3]Master From ECAP'!$A:$AJ,12,FALSE)</f>
        <v>692755.53</v>
      </c>
      <c r="M1239" s="47" t="s">
        <v>46</v>
      </c>
      <c r="AF1239" s="48">
        <f>VLOOKUP($A1239,'[3]Calculated Master'!$A:$P,13,FALSE)</f>
        <v>1510172.1581857002</v>
      </c>
      <c r="AG1239" s="49">
        <f>IF(F1239&gt;0,VLOOKUP($A1239,'[3]Calculated Master'!$A:$P,14,FALSE),"")</f>
        <v>17.124800533442727</v>
      </c>
      <c r="AH1239" s="49" t="str">
        <f>IF(I1239&gt;0,VLOOKUP($A1239,'[3]Calculated Master'!$A:$P,15,FALSE),"")</f>
        <v/>
      </c>
      <c r="AI1239" s="47" t="str">
        <f>VLOOKUP($A1239,'[3]Master From ECAP'!$A:$AJ,35,FALSE)</f>
        <v>121IND</v>
      </c>
      <c r="AJ1239" s="47" t="str">
        <f>VLOOKUP($A1239,'[3]Master From ECAP'!$A:$AJ,36,FALSE)</f>
        <v>Storage Facilities</v>
      </c>
    </row>
    <row r="1240" spans="1:36" ht="15">
      <c r="A1240" s="46" t="s">
        <v>1283</v>
      </c>
      <c r="B1240" s="47" t="str">
        <f>VLOOKUP(VLOOKUP(A1240,'[3]Calculated Master'!A:Z,2,FALSE),'[3]Conversion Factors'!A:C,2,FALSE)</f>
        <v>Storage facilities where equipment or vehicles are maintained, repaired or stored</v>
      </c>
      <c r="C1240" s="47" t="str">
        <f>VLOOKUP($A1240,'[3]Master From ECAP'!$A:$AJ,3,FALSE)</f>
        <v>70 NASHDENE</v>
      </c>
      <c r="D1240" s="47" t="str">
        <f>VLOOKUP($A1240,'[3]Master From ECAP'!$A:$AJ,4,FALSE)</f>
        <v>Scarborough</v>
      </c>
      <c r="E1240" s="47" t="str">
        <f>VLOOKUP($A1240,'[3]Master From ECAP'!$A:$AJ,5,FALSE)</f>
        <v>M1V 2V2</v>
      </c>
      <c r="F1240" s="47">
        <f>VLOOKUP($A1240,'[3]Master From ECAP'!$A:$AJ,6,FALSE)</f>
        <v>301</v>
      </c>
      <c r="G1240" s="47" t="s">
        <v>53</v>
      </c>
      <c r="H1240" s="47">
        <f>VLOOKUP($A1240,'[3]Master From ECAP'!$A:$AJ,8,FALSE)</f>
        <v>70</v>
      </c>
      <c r="I1240" s="47">
        <f>VLOOKUP($A1240,'[3]Master From ECAP'!$A:$AJ,9,FALSE)</f>
        <v>0</v>
      </c>
      <c r="J1240" s="47">
        <f>VLOOKUP($A1240,'[3]Master From ECAP'!$A:$AJ,10,FALSE)</f>
        <v>26163.172273</v>
      </c>
      <c r="K1240" s="47" t="str">
        <f>VLOOKUP($A1240,'[3]Master From ECAP'!$A:$AJ,11,FALSE)</f>
        <v>kWh</v>
      </c>
      <c r="L1240" s="47">
        <f>VLOOKUP($A1240,'[3]Master From ECAP'!$A:$AJ,12,FALSE)</f>
        <v>0</v>
      </c>
      <c r="M1240" s="47" t="s">
        <v>46</v>
      </c>
      <c r="AF1240" s="48">
        <f>VLOOKUP($A1240,'[3]Calculated Master'!$A:$P,13,FALSE)</f>
        <v>68223.424267220209</v>
      </c>
      <c r="AG1240" s="49">
        <f>IF(F1240&gt;0,VLOOKUP($A1240,'[3]Calculated Master'!$A:$P,14,FALSE),"")</f>
        <v>24.02549881791095</v>
      </c>
      <c r="AH1240" s="49" t="str">
        <f>IF(I1240&gt;0,VLOOKUP($A1240,'[3]Calculated Master'!$A:$P,15,FALSE),"")</f>
        <v/>
      </c>
      <c r="AI1240" s="47" t="str">
        <f>VLOOKUP($A1240,'[3]Master From ECAP'!$A:$AJ,35,FALSE)</f>
        <v>70NASHDENE</v>
      </c>
      <c r="AJ1240" s="47" t="str">
        <f>VLOOKUP($A1240,'[3]Master From ECAP'!$A:$AJ,36,FALSE)</f>
        <v>Storage Facilities</v>
      </c>
    </row>
    <row r="1241" spans="1:36" ht="15">
      <c r="A1241" s="46" t="s">
        <v>1283</v>
      </c>
      <c r="B1241" s="47" t="str">
        <f>VLOOKUP(VLOOKUP(A1241,'[3]Calculated Master'!A:Z,2,FALSE),'[3]Conversion Factors'!A:C,2,FALSE)</f>
        <v>Storage facilities where equipment or vehicles are maintained, repaired or stored</v>
      </c>
      <c r="C1241" s="47" t="str">
        <f>VLOOKUP($A1241,'[3]Master From ECAP'!$A:$AJ,3,FALSE)</f>
        <v>70 NASHDENE</v>
      </c>
      <c r="D1241" s="47" t="str">
        <f>VLOOKUP($A1241,'[3]Master From ECAP'!$A:$AJ,4,FALSE)</f>
        <v>Scarborough</v>
      </c>
      <c r="E1241" s="47" t="str">
        <f>VLOOKUP($A1241,'[3]Master From ECAP'!$A:$AJ,5,FALSE)</f>
        <v>M1V 2V2</v>
      </c>
      <c r="F1241" s="47">
        <f>VLOOKUP($A1241,'[3]Master From ECAP'!$A:$AJ,6,FALSE)</f>
        <v>301</v>
      </c>
      <c r="G1241" s="47" t="s">
        <v>53</v>
      </c>
      <c r="H1241" s="47">
        <f>VLOOKUP($A1241,'[3]Master From ECAP'!$A:$AJ,8,FALSE)</f>
        <v>70</v>
      </c>
      <c r="I1241" s="47">
        <f>VLOOKUP($A1241,'[3]Master From ECAP'!$A:$AJ,9,FALSE)</f>
        <v>0</v>
      </c>
      <c r="J1241" s="47">
        <f>VLOOKUP($A1241,'[3]Master From ECAP'!$A:$AJ,10,FALSE)</f>
        <v>26163.172273</v>
      </c>
      <c r="K1241" s="47" t="str">
        <f>VLOOKUP($A1241,'[3]Master From ECAP'!$A:$AJ,11,FALSE)</f>
        <v>kWh</v>
      </c>
      <c r="L1241" s="47">
        <f>VLOOKUP($A1241,'[3]Master From ECAP'!$A:$AJ,12,FALSE)</f>
        <v>0</v>
      </c>
      <c r="M1241" s="47" t="s">
        <v>46</v>
      </c>
      <c r="AF1241" s="48">
        <f>VLOOKUP($A1241,'[3]Calculated Master'!$A:$P,13,FALSE)</f>
        <v>68223.424267220209</v>
      </c>
      <c r="AG1241" s="49">
        <f>IF(F1241&gt;0,VLOOKUP($A1241,'[3]Calculated Master'!$A:$P,14,FALSE),"")</f>
        <v>24.02549881791095</v>
      </c>
      <c r="AH1241" s="49" t="str">
        <f>IF(I1241&gt;0,VLOOKUP($A1241,'[3]Calculated Master'!$A:$P,15,FALSE),"")</f>
        <v/>
      </c>
      <c r="AI1241" s="47" t="str">
        <f>VLOOKUP($A1241,'[3]Master From ECAP'!$A:$AJ,35,FALSE)</f>
        <v>70NASHDENE</v>
      </c>
      <c r="AJ1241" s="47" t="str">
        <f>VLOOKUP($A1241,'[3]Master From ECAP'!$A:$AJ,36,FALSE)</f>
        <v>Storage Facilities</v>
      </c>
    </row>
    <row r="1242" spans="1:36" ht="15">
      <c r="A1242" s="46" t="s">
        <v>1284</v>
      </c>
      <c r="B1242" s="47" t="str">
        <f>VLOOKUP(VLOOKUP(A1242,'[3]Calculated Master'!A:Z,2,FALSE),'[3]Conversion Factors'!A:C,2,FALSE)</f>
        <v>Storage facilities where equipment or vehicles are maintained, repaired or stored</v>
      </c>
      <c r="C1242" s="47" t="str">
        <f>VLOOKUP($A1242,'[3]Master From ECAP'!$A:$AJ,3,FALSE)</f>
        <v>140 Merton St</v>
      </c>
      <c r="D1242" s="47" t="str">
        <f>VLOOKUP($A1242,'[3]Master From ECAP'!$A:$AJ,4,FALSE)</f>
        <v>Toronto</v>
      </c>
      <c r="E1242" s="47" t="str">
        <f>VLOOKUP($A1242,'[3]Master From ECAP'!$A:$AJ,5,FALSE)</f>
        <v>M4S 1A1</v>
      </c>
      <c r="F1242" s="47">
        <f>VLOOKUP($A1242,'[3]Master From ECAP'!$A:$AJ,6,FALSE)</f>
        <v>32044</v>
      </c>
      <c r="G1242" s="47" t="s">
        <v>53</v>
      </c>
      <c r="H1242" s="47">
        <f>VLOOKUP($A1242,'[3]Master From ECAP'!$A:$AJ,8,FALSE)</f>
        <v>70</v>
      </c>
      <c r="I1242" s="47">
        <f>VLOOKUP($A1242,'[3]Master From ECAP'!$A:$AJ,9,FALSE)</f>
        <v>0</v>
      </c>
      <c r="J1242" s="47">
        <f>VLOOKUP($A1242,'[3]Master From ECAP'!$A:$AJ,10,FALSE)</f>
        <v>225315.00263300003</v>
      </c>
      <c r="K1242" s="47" t="str">
        <f>VLOOKUP($A1242,'[3]Master From ECAP'!$A:$AJ,11,FALSE)</f>
        <v>kWh</v>
      </c>
      <c r="L1242" s="47">
        <f>VLOOKUP($A1242,'[3]Master From ECAP'!$A:$AJ,12,FALSE)</f>
        <v>41334.702196999999</v>
      </c>
      <c r="M1242" s="47" t="s">
        <v>46</v>
      </c>
      <c r="AF1242" s="48">
        <f>VLOOKUP($A1242,'[3]Calculated Master'!$A:$P,13,FALSE)</f>
        <v>87535.720521938929</v>
      </c>
      <c r="AG1242" s="49">
        <f>IF(F1242&gt;0,VLOOKUP($A1242,'[3]Calculated Master'!$A:$P,14,FALSE),"")</f>
        <v>20.64898188823565</v>
      </c>
      <c r="AH1242" s="49" t="str">
        <f>IF(I1242&gt;0,VLOOKUP($A1242,'[3]Calculated Master'!$A:$P,15,FALSE),"")</f>
        <v/>
      </c>
      <c r="AI1242" s="47" t="str">
        <f>VLOOKUP($A1242,'[3]Master From ECAP'!$A:$AJ,35,FALSE)</f>
        <v>NDSY</v>
      </c>
      <c r="AJ1242" s="47" t="str">
        <f>VLOOKUP($A1242,'[3]Master From ECAP'!$A:$AJ,36,FALSE)</f>
        <v>Storage Facilities</v>
      </c>
    </row>
    <row r="1243" spans="1:36" ht="15">
      <c r="A1243" s="46" t="s">
        <v>1285</v>
      </c>
      <c r="B1243" s="47" t="str">
        <f>VLOOKUP(VLOOKUP(A1243,'[3]Calculated Master'!A:Z,2,FALSE),'[3]Conversion Factors'!A:C,2,FALSE)</f>
        <v>Storage facilities where equipment or vehicles are maintained, repaired or stored</v>
      </c>
      <c r="C1243" s="47" t="str">
        <f>VLOOKUP($A1243,'[3]Master From ECAP'!$A:$AJ,3,FALSE)</f>
        <v>1 Nantucket Blvd</v>
      </c>
      <c r="D1243" s="47" t="str">
        <f>VLOOKUP($A1243,'[3]Master From ECAP'!$A:$AJ,4,FALSE)</f>
        <v>Scarborough</v>
      </c>
      <c r="E1243" s="47" t="str">
        <f>VLOOKUP($A1243,'[3]Master From ECAP'!$A:$AJ,5,FALSE)</f>
        <v>M1P 2N5</v>
      </c>
      <c r="F1243" s="47">
        <f>VLOOKUP($A1243,'[3]Master From ECAP'!$A:$AJ,6,FALSE)</f>
        <v>9526</v>
      </c>
      <c r="G1243" s="47" t="s">
        <v>53</v>
      </c>
      <c r="H1243" s="47">
        <f>VLOOKUP($A1243,'[3]Master From ECAP'!$A:$AJ,8,FALSE)</f>
        <v>70</v>
      </c>
      <c r="I1243" s="47">
        <f>VLOOKUP($A1243,'[3]Master From ECAP'!$A:$AJ,9,FALSE)</f>
        <v>0</v>
      </c>
      <c r="J1243" s="47">
        <f>VLOOKUP($A1243,'[3]Master From ECAP'!$A:$AJ,10,FALSE)</f>
        <v>280945.46916000004</v>
      </c>
      <c r="K1243" s="47" t="str">
        <f>VLOOKUP($A1243,'[3]Master From ECAP'!$A:$AJ,11,FALSE)</f>
        <v>kWh</v>
      </c>
      <c r="L1243" s="47">
        <f>VLOOKUP($A1243,'[3]Master From ECAP'!$A:$AJ,12,FALSE)</f>
        <v>0</v>
      </c>
      <c r="M1243" s="47" t="s">
        <v>46</v>
      </c>
      <c r="AF1243" s="48">
        <f>VLOOKUP($A1243,'[3]Calculated Master'!$A:$P,13,FALSE)</f>
        <v>11237.818766400002</v>
      </c>
      <c r="AG1243" s="49">
        <f>IF(F1243&gt;0,VLOOKUP($A1243,'[3]Calculated Master'!$A:$P,14,FALSE),"")</f>
        <v>29.492613874251681</v>
      </c>
      <c r="AH1243" s="49" t="str">
        <f>IF(I1243&gt;0,VLOOKUP($A1243,'[3]Calculated Master'!$A:$P,15,FALSE),"")</f>
        <v/>
      </c>
      <c r="AI1243" s="47" t="str">
        <f>VLOOKUP($A1243,'[3]Master From ECAP'!$A:$AJ,35,FALSE)</f>
        <v>NEDOME</v>
      </c>
      <c r="AJ1243" s="47" t="str">
        <f>VLOOKUP($A1243,'[3]Master From ECAP'!$A:$AJ,36,FALSE)</f>
        <v>Storage Facilities</v>
      </c>
    </row>
    <row r="1244" spans="1:36" ht="15">
      <c r="A1244" s="46" t="s">
        <v>1286</v>
      </c>
      <c r="B1244" s="47" t="str">
        <f>VLOOKUP(VLOOKUP(A1244,'[3]Calculated Master'!A:Z,2,FALSE),'[3]Conversion Factors'!A:C,2,FALSE)</f>
        <v>Storage facilities where equipment or vehicles are maintained, repaired or stored</v>
      </c>
      <c r="C1244" s="47" t="str">
        <f>VLOOKUP($A1244,'[3]Master From ECAP'!$A:$AJ,3,FALSE)</f>
        <v>4801 Dufferin St.</v>
      </c>
      <c r="D1244" s="47" t="str">
        <f>VLOOKUP($A1244,'[3]Master From ECAP'!$A:$AJ,4,FALSE)</f>
        <v>North York</v>
      </c>
      <c r="E1244" s="47" t="str">
        <f>VLOOKUP($A1244,'[3]Master From ECAP'!$A:$AJ,5,FALSE)</f>
        <v>M3H 5T3</v>
      </c>
      <c r="F1244" s="47">
        <f>VLOOKUP($A1244,'[3]Master From ECAP'!$A:$AJ,6,FALSE)</f>
        <v>5769</v>
      </c>
      <c r="G1244" s="47" t="s">
        <v>53</v>
      </c>
      <c r="H1244" s="47">
        <f>VLOOKUP($A1244,'[3]Master From ECAP'!$A:$AJ,8,FALSE)</f>
        <v>70</v>
      </c>
      <c r="I1244" s="47">
        <f>VLOOKUP($A1244,'[3]Master From ECAP'!$A:$AJ,9,FALSE)</f>
        <v>0</v>
      </c>
      <c r="J1244" s="47">
        <f>VLOOKUP($A1244,'[3]Master From ECAP'!$A:$AJ,10,FALSE)</f>
        <v>233638.443944</v>
      </c>
      <c r="K1244" s="47" t="str">
        <f>VLOOKUP($A1244,'[3]Master From ECAP'!$A:$AJ,11,FALSE)</f>
        <v>kWh</v>
      </c>
      <c r="L1244" s="47">
        <f>VLOOKUP($A1244,'[3]Master From ECAP'!$A:$AJ,12,FALSE)</f>
        <v>55398.596547999994</v>
      </c>
      <c r="M1244" s="47" t="s">
        <v>46</v>
      </c>
      <c r="AF1244" s="48">
        <f>VLOOKUP($A1244,'[3]Calculated Master'!$A:$P,13,FALSE)</f>
        <v>114585.69763403012</v>
      </c>
      <c r="AG1244" s="49">
        <f>IF(F1244&gt;0,VLOOKUP($A1244,'[3]Calculated Master'!$A:$P,14,FALSE),"")</f>
        <v>141.87353787270146</v>
      </c>
      <c r="AH1244" s="49" t="str">
        <f>IF(I1244&gt;0,VLOOKUP($A1244,'[3]Calculated Master'!$A:$P,15,FALSE),"")</f>
        <v/>
      </c>
      <c r="AI1244" s="47" t="str">
        <f>VLOOKUP($A1244,'[3]Master From ECAP'!$A:$AJ,35,FALSE)</f>
        <v>NORSB</v>
      </c>
      <c r="AJ1244" s="47" t="str">
        <f>VLOOKUP($A1244,'[3]Master From ECAP'!$A:$AJ,36,FALSE)</f>
        <v>Storage Facilities</v>
      </c>
    </row>
    <row r="1245" spans="1:36" ht="15">
      <c r="A1245" s="46" t="s">
        <v>1287</v>
      </c>
      <c r="B1245" s="47" t="str">
        <f>VLOOKUP(VLOOKUP(A1245,'[3]Calculated Master'!A:Z,2,FALSE),'[3]Conversion Factors'!A:C,2,FALSE)</f>
        <v>Storage facilities where equipment or vehicles are maintained, repaired or stored</v>
      </c>
      <c r="C1245" s="47" t="str">
        <f>VLOOKUP($A1245,'[3]Master From ECAP'!$A:$AJ,3,FALSE)</f>
        <v>30 Northline Rd</v>
      </c>
      <c r="D1245" s="47" t="str">
        <f>VLOOKUP($A1245,'[3]Master From ECAP'!$A:$AJ,4,FALSE)</f>
        <v>East York</v>
      </c>
      <c r="E1245" s="47" t="str">
        <f>VLOOKUP($A1245,'[3]Master From ECAP'!$A:$AJ,5,FALSE)</f>
        <v>M4B 3E2</v>
      </c>
      <c r="F1245" s="47">
        <f>VLOOKUP($A1245,'[3]Master From ECAP'!$A:$AJ,6,FALSE)</f>
        <v>50041</v>
      </c>
      <c r="G1245" s="47" t="s">
        <v>53</v>
      </c>
      <c r="H1245" s="47">
        <f>VLOOKUP($A1245,'[3]Master From ECAP'!$A:$AJ,8,FALSE)</f>
        <v>70</v>
      </c>
      <c r="I1245" s="47">
        <f>VLOOKUP($A1245,'[3]Master From ECAP'!$A:$AJ,9,FALSE)</f>
        <v>0</v>
      </c>
      <c r="J1245" s="47">
        <f>VLOOKUP($A1245,'[3]Master From ECAP'!$A:$AJ,10,FALSE)</f>
        <v>582603.75408600003</v>
      </c>
      <c r="K1245" s="47" t="str">
        <f>VLOOKUP($A1245,'[3]Master From ECAP'!$A:$AJ,11,FALSE)</f>
        <v>kWh</v>
      </c>
      <c r="L1245" s="47">
        <f>VLOOKUP($A1245,'[3]Master From ECAP'!$A:$AJ,12,FALSE)</f>
        <v>129396.02043400001</v>
      </c>
      <c r="M1245" s="47" t="s">
        <v>46</v>
      </c>
      <c r="AF1245" s="48">
        <f>VLOOKUP($A1245,'[3]Calculated Master'!$A:$P,13,FALSE)</f>
        <v>269116.4762217055</v>
      </c>
      <c r="AG1245" s="49">
        <f>IF(F1245&gt;0,VLOOKUP($A1245,'[3]Calculated Master'!$A:$P,14,FALSE),"")</f>
        <v>38.940216217685339</v>
      </c>
      <c r="AH1245" s="49" t="str">
        <f>IF(I1245&gt;0,VLOOKUP($A1245,'[3]Calculated Master'!$A:$P,15,FALSE),"")</f>
        <v/>
      </c>
      <c r="AI1245" s="47" t="str">
        <f>VLOOKUP($A1245,'[3]Master From ECAP'!$A:$AJ,35,FALSE)</f>
        <v>NLPK</v>
      </c>
      <c r="AJ1245" s="47" t="str">
        <f>VLOOKUP($A1245,'[3]Master From ECAP'!$A:$AJ,36,FALSE)</f>
        <v>Storage Facilities</v>
      </c>
    </row>
    <row r="1246" spans="1:36" ht="15">
      <c r="A1246" s="46" t="s">
        <v>1288</v>
      </c>
      <c r="B1246" s="47" t="str">
        <f>VLOOKUP(VLOOKUP(A1246,'[3]Calculated Master'!A:Z,2,FALSE),'[3]Conversion Factors'!A:C,2,FALSE)</f>
        <v>Storage facilities where equipment or vehicles are maintained, repaired or stored</v>
      </c>
      <c r="C1246" s="47" t="str">
        <f>VLOOKUP($A1246,'[3]Master From ECAP'!$A:$AJ,3,FALSE)</f>
        <v>25 Old Eglinton Ave</v>
      </c>
      <c r="D1246" s="47" t="str">
        <f>VLOOKUP($A1246,'[3]Master From ECAP'!$A:$AJ,4,FALSE)</f>
        <v>North York</v>
      </c>
      <c r="E1246" s="47" t="str">
        <f>VLOOKUP($A1246,'[3]Master From ECAP'!$A:$AJ,5,FALSE)</f>
        <v>M4A 0A2</v>
      </c>
      <c r="F1246" s="47">
        <f>VLOOKUP($A1246,'[3]Master From ECAP'!$A:$AJ,6,FALSE)</f>
        <v>66155</v>
      </c>
      <c r="G1246" s="47" t="s">
        <v>53</v>
      </c>
      <c r="H1246" s="47">
        <f>VLOOKUP($A1246,'[3]Master From ECAP'!$A:$AJ,8,FALSE)</f>
        <v>70</v>
      </c>
      <c r="I1246" s="47">
        <f>VLOOKUP($A1246,'[3]Master From ECAP'!$A:$AJ,9,FALSE)</f>
        <v>0</v>
      </c>
      <c r="J1246" s="47">
        <f>VLOOKUP($A1246,'[3]Master From ECAP'!$A:$AJ,10,FALSE)</f>
        <v>626754.48490299995</v>
      </c>
      <c r="K1246" s="47" t="str">
        <f>VLOOKUP($A1246,'[3]Master From ECAP'!$A:$AJ,11,FALSE)</f>
        <v>kWh</v>
      </c>
      <c r="L1246" s="47">
        <f>VLOOKUP($A1246,'[3]Master From ECAP'!$A:$AJ,12,FALSE)</f>
        <v>86598.817095999999</v>
      </c>
      <c r="M1246" s="47" t="s">
        <v>46</v>
      </c>
      <c r="AF1246" s="48">
        <f>VLOOKUP($A1246,'[3]Calculated Master'!$A:$P,13,FALSE)</f>
        <v>189581.08624522024</v>
      </c>
      <c r="AG1246" s="49">
        <f>IF(F1246&gt;0,VLOOKUP($A1246,'[3]Calculated Master'!$A:$P,14,FALSE),"")</f>
        <v>23.293159766779436</v>
      </c>
      <c r="AH1246" s="49" t="str">
        <f>IF(I1246&gt;0,VLOOKUP($A1246,'[3]Calculated Master'!$A:$P,15,FALSE),"")</f>
        <v/>
      </c>
      <c r="AI1246" s="47" t="str">
        <f>VLOOKUP($A1246,'[3]Master From ECAP'!$A:$AJ,35,FALSE)</f>
        <v>BERMY</v>
      </c>
      <c r="AJ1246" s="47" t="str">
        <f>VLOOKUP($A1246,'[3]Master From ECAP'!$A:$AJ,36,FALSE)</f>
        <v>Storage Facilities</v>
      </c>
    </row>
    <row r="1247" spans="1:36" ht="15">
      <c r="A1247" s="46" t="s">
        <v>1289</v>
      </c>
      <c r="B1247" s="47" t="str">
        <f>VLOOKUP(VLOOKUP(A1247,'[3]Calculated Master'!A:Z,2,FALSE),'[3]Conversion Factors'!A:C,2,FALSE)</f>
        <v>Storage facilities where equipment or vehicles are maintained, repaired or stored</v>
      </c>
      <c r="C1247" s="47" t="str">
        <f>VLOOKUP($A1247,'[3]Master From ECAP'!$A:$AJ,3,FALSE)</f>
        <v>2747 Old Leslie St</v>
      </c>
      <c r="D1247" s="47" t="str">
        <f>VLOOKUP($A1247,'[3]Master From ECAP'!$A:$AJ,4,FALSE)</f>
        <v>North York</v>
      </c>
      <c r="E1247" s="47" t="str">
        <f>VLOOKUP($A1247,'[3]Master From ECAP'!$A:$AJ,5,FALSE)</f>
        <v>M2K 1J2</v>
      </c>
      <c r="F1247" s="47">
        <f>VLOOKUP($A1247,'[3]Master From ECAP'!$A:$AJ,6,FALSE)</f>
        <v>13046</v>
      </c>
      <c r="G1247" s="47" t="s">
        <v>53</v>
      </c>
      <c r="H1247" s="47">
        <f>VLOOKUP($A1247,'[3]Master From ECAP'!$A:$AJ,8,FALSE)</f>
        <v>70</v>
      </c>
      <c r="I1247" s="47">
        <f>VLOOKUP($A1247,'[3]Master From ECAP'!$A:$AJ,9,FALSE)</f>
        <v>0</v>
      </c>
      <c r="J1247" s="47">
        <f>VLOOKUP($A1247,'[3]Master From ECAP'!$A:$AJ,10,FALSE)</f>
        <v>86201.805699999997</v>
      </c>
      <c r="K1247" s="47" t="str">
        <f>VLOOKUP($A1247,'[3]Master From ECAP'!$A:$AJ,11,FALSE)</f>
        <v>kWh</v>
      </c>
      <c r="L1247" s="47">
        <f>VLOOKUP($A1247,'[3]Master From ECAP'!$A:$AJ,12,FALSE)</f>
        <v>0</v>
      </c>
      <c r="M1247" s="47" t="s">
        <v>46</v>
      </c>
      <c r="AF1247" s="48">
        <f>VLOOKUP($A1247,'[3]Calculated Master'!$A:$P,13,FALSE)</f>
        <v>3448.072228</v>
      </c>
      <c r="AG1247" s="49">
        <f>IF(F1247&gt;0,VLOOKUP($A1247,'[3]Calculated Master'!$A:$P,14,FALSE),"")</f>
        <v>6.6075551796865266</v>
      </c>
      <c r="AH1247" s="49" t="str">
        <f>IF(I1247&gt;0,VLOOKUP($A1247,'[3]Calculated Master'!$A:$P,15,FALSE),"")</f>
        <v/>
      </c>
      <c r="AI1247" s="47" t="str">
        <f>VLOOKUP($A1247,'[3]Master From ECAP'!$A:$AJ,35,FALSE)</f>
        <v>OPY</v>
      </c>
      <c r="AJ1247" s="47" t="str">
        <f>VLOOKUP($A1247,'[3]Master From ECAP'!$A:$AJ,36,FALSE)</f>
        <v>Storage Facilities</v>
      </c>
    </row>
    <row r="1248" spans="1:36" ht="15">
      <c r="A1248" s="46" t="s">
        <v>1290</v>
      </c>
      <c r="B1248" s="47" t="str">
        <f>VLOOKUP(VLOOKUP(A1248,'[3]Calculated Master'!A:Z,2,FALSE),'[3]Conversion Factors'!A:C,2,FALSE)</f>
        <v>Storage facilities where equipment or vehicles are maintained, repaired or stored</v>
      </c>
      <c r="C1248" s="47" t="str">
        <f>VLOOKUP($A1248,'[3]Master From ECAP'!$A:$AJ,3,FALSE)</f>
        <v>2755 Old Leslie Street</v>
      </c>
      <c r="D1248" s="47" t="str">
        <f>VLOOKUP($A1248,'[3]Master From ECAP'!$A:$AJ,4,FALSE)</f>
        <v>North York</v>
      </c>
      <c r="E1248" s="47" t="str">
        <f>VLOOKUP($A1248,'[3]Master From ECAP'!$A:$AJ,5,FALSE)</f>
        <v>M2K 3W1</v>
      </c>
      <c r="F1248" s="47">
        <f>VLOOKUP($A1248,'[3]Master From ECAP'!$A:$AJ,6,FALSE)</f>
        <v>16264</v>
      </c>
      <c r="G1248" s="47" t="s">
        <v>53</v>
      </c>
      <c r="H1248" s="47">
        <f>VLOOKUP($A1248,'[3]Master From ECAP'!$A:$AJ,8,FALSE)</f>
        <v>70</v>
      </c>
      <c r="I1248" s="47">
        <f>VLOOKUP($A1248,'[3]Master From ECAP'!$A:$AJ,9,FALSE)</f>
        <v>0</v>
      </c>
      <c r="J1248" s="47">
        <f>VLOOKUP($A1248,'[3]Master From ECAP'!$A:$AJ,10,FALSE)</f>
        <v>5926.6834930000005</v>
      </c>
      <c r="K1248" s="47" t="str">
        <f>VLOOKUP($A1248,'[3]Master From ECAP'!$A:$AJ,11,FALSE)</f>
        <v>kWh</v>
      </c>
      <c r="L1248" s="47">
        <f>VLOOKUP($A1248,'[3]Master From ECAP'!$A:$AJ,12,FALSE)</f>
        <v>47502.188965000001</v>
      </c>
      <c r="M1248" s="47" t="s">
        <v>46</v>
      </c>
      <c r="AF1248" s="48">
        <f>VLOOKUP($A1248,'[3]Calculated Master'!$A:$P,13,FALSE)</f>
        <v>90476.500694640854</v>
      </c>
      <c r="AG1248" s="49">
        <f>IF(F1248&gt;0,VLOOKUP($A1248,'[3]Calculated Master'!$A:$P,14,FALSE),"")</f>
        <v>31.197451173575811</v>
      </c>
      <c r="AH1248" s="49" t="str">
        <f>IF(I1248&gt;0,VLOOKUP($A1248,'[3]Calculated Master'!$A:$P,15,FALSE),"")</f>
        <v/>
      </c>
      <c r="AI1248" s="47" t="str">
        <f>VLOOKUP($A1248,'[3]Master From ECAP'!$A:$AJ,35,FALSE)</f>
        <v>ORIOYS</v>
      </c>
      <c r="AJ1248" s="47" t="str">
        <f>VLOOKUP($A1248,'[3]Master From ECAP'!$A:$AJ,36,FALSE)</f>
        <v>Storage Facilities</v>
      </c>
    </row>
    <row r="1249" spans="1:36" ht="15">
      <c r="A1249" s="46" t="s">
        <v>1291</v>
      </c>
      <c r="B1249" s="47" t="str">
        <f>VLOOKUP(VLOOKUP(A1249,'[3]Calculated Master'!A:Z,2,FALSE),'[3]Conversion Factors'!A:C,2,FALSE)</f>
        <v>Storage facilities where equipment or vehicles are maintained, repaired or stored</v>
      </c>
      <c r="C1249" s="47" t="str">
        <f>VLOOKUP($A1249,'[3]Master From ECAP'!$A:$AJ,3,FALSE)</f>
        <v>2751 Old Leslie St.</v>
      </c>
      <c r="D1249" s="47" t="str">
        <f>VLOOKUP($A1249,'[3]Master From ECAP'!$A:$AJ,4,FALSE)</f>
        <v>North York</v>
      </c>
      <c r="E1249" s="47" t="str">
        <f>VLOOKUP($A1249,'[3]Master From ECAP'!$A:$AJ,5,FALSE)</f>
        <v>M2K 1J2</v>
      </c>
      <c r="F1249" s="47">
        <f>VLOOKUP($A1249,'[3]Master From ECAP'!$A:$AJ,6,FALSE)</f>
        <v>26759</v>
      </c>
      <c r="G1249" s="47" t="s">
        <v>53</v>
      </c>
      <c r="H1249" s="47">
        <f>VLOOKUP($A1249,'[3]Master From ECAP'!$A:$AJ,8,FALSE)</f>
        <v>70</v>
      </c>
      <c r="I1249" s="47">
        <f>VLOOKUP($A1249,'[3]Master From ECAP'!$A:$AJ,9,FALSE)</f>
        <v>0</v>
      </c>
      <c r="J1249" s="47">
        <f>VLOOKUP($A1249,'[3]Master From ECAP'!$A:$AJ,10,FALSE)</f>
        <v>223491.683074</v>
      </c>
      <c r="K1249" s="47" t="str">
        <f>VLOOKUP($A1249,'[3]Master From ECAP'!$A:$AJ,11,FALSE)</f>
        <v>kWh</v>
      </c>
      <c r="L1249" s="47">
        <f>VLOOKUP($A1249,'[3]Master From ECAP'!$A:$AJ,12,FALSE)</f>
        <v>48297.621376000003</v>
      </c>
      <c r="M1249" s="47" t="s">
        <v>46</v>
      </c>
      <c r="AF1249" s="48">
        <f>VLOOKUP($A1249,'[3]Calculated Master'!$A:$P,13,FALSE)</f>
        <v>100690.17567473344</v>
      </c>
      <c r="AG1249" s="49">
        <f>IF(F1249&gt;0,VLOOKUP($A1249,'[3]Calculated Master'!$A:$P,14,FALSE),"")</f>
        <v>27.406047740644421</v>
      </c>
      <c r="AH1249" s="49" t="str">
        <f>IF(I1249&gt;0,VLOOKUP($A1249,'[3]Calculated Master'!$A:$P,15,FALSE),"")</f>
        <v/>
      </c>
      <c r="AI1249" s="47" t="str">
        <f>VLOOKUP($A1249,'[3]Master From ECAP'!$A:$AJ,35,FALSE)</f>
        <v>ORIOYW</v>
      </c>
      <c r="AJ1249" s="47" t="str">
        <f>VLOOKUP($A1249,'[3]Master From ECAP'!$A:$AJ,36,FALSE)</f>
        <v>Storage Facilities</v>
      </c>
    </row>
    <row r="1250" spans="1:36" ht="15">
      <c r="A1250" s="46" t="s">
        <v>1292</v>
      </c>
      <c r="B1250" s="47" t="str">
        <f>VLOOKUP(VLOOKUP(A1250,'[3]Calculated Master'!A:Z,2,FALSE),'[3]Conversion Factors'!A:C,2,FALSE)</f>
        <v>Storage facilities where equipment or vehicles are maintained, repaired or stored</v>
      </c>
      <c r="C1250" s="47" t="str">
        <f>VLOOKUP($A1250,'[3]Master From ECAP'!$A:$AJ,3,FALSE)</f>
        <v>135 Pharmacy Ave.</v>
      </c>
      <c r="D1250" s="47" t="str">
        <f>VLOOKUP($A1250,'[3]Master From ECAP'!$A:$AJ,4,FALSE)</f>
        <v>Scarborough</v>
      </c>
      <c r="E1250" s="47" t="str">
        <f>VLOOKUP($A1250,'[3]Master From ECAP'!$A:$AJ,5,FALSE)</f>
        <v>M1L 3E9</v>
      </c>
      <c r="F1250" s="47">
        <f>VLOOKUP($A1250,'[3]Master From ECAP'!$A:$AJ,6,FALSE)</f>
        <v>1851</v>
      </c>
      <c r="G1250" s="47" t="s">
        <v>53</v>
      </c>
      <c r="H1250" s="47">
        <f>VLOOKUP($A1250,'[3]Master From ECAP'!$A:$AJ,8,FALSE)</f>
        <v>70</v>
      </c>
      <c r="I1250" s="47">
        <f>VLOOKUP($A1250,'[3]Master From ECAP'!$A:$AJ,9,FALSE)</f>
        <v>0</v>
      </c>
      <c r="J1250" s="47">
        <f>VLOOKUP($A1250,'[3]Master From ECAP'!$A:$AJ,10,FALSE)</f>
        <v>29358.972351</v>
      </c>
      <c r="K1250" s="47" t="str">
        <f>VLOOKUP($A1250,'[3]Master From ECAP'!$A:$AJ,11,FALSE)</f>
        <v>kWh</v>
      </c>
      <c r="L1250" s="47">
        <f>VLOOKUP($A1250,'[3]Master From ECAP'!$A:$AJ,12,FALSE)</f>
        <v>5977.4918250000001</v>
      </c>
      <c r="M1250" s="47" t="s">
        <v>46</v>
      </c>
      <c r="AF1250" s="48">
        <f>VLOOKUP($A1250,'[3]Calculated Master'!$A:$P,13,FALSE)</f>
        <v>12529.740339074251</v>
      </c>
      <c r="AG1250" s="49">
        <f>IF(F1250&gt;0,VLOOKUP($A1250,'[3]Calculated Master'!$A:$P,14,FALSE),"")</f>
        <v>49.952441635086807</v>
      </c>
      <c r="AH1250" s="49" t="str">
        <f>IF(I1250&gt;0,VLOOKUP($A1250,'[3]Calculated Master'!$A:$P,15,FALSE),"")</f>
        <v/>
      </c>
      <c r="AI1250" s="47" t="str">
        <f>VLOOKUP($A1250,'[3]Master From ECAP'!$A:$AJ,35,FALSE)</f>
        <v>PY</v>
      </c>
      <c r="AJ1250" s="47" t="str">
        <f>VLOOKUP($A1250,'[3]Master From ECAP'!$A:$AJ,36,FALSE)</f>
        <v>Storage Facilities</v>
      </c>
    </row>
    <row r="1251" spans="1:36" ht="15">
      <c r="A1251" s="46" t="s">
        <v>1293</v>
      </c>
      <c r="B1251" s="47" t="str">
        <f>VLOOKUP(VLOOKUP(A1251,'[3]Calculated Master'!A:Z,2,FALSE),'[3]Conversion Factors'!A:C,2,FALSE)</f>
        <v>Storage facilities where equipment or vehicles are maintained, repaired or stored</v>
      </c>
      <c r="C1251" s="47" t="str">
        <f>VLOOKUP($A1251,'[3]Master From ECAP'!$A:$AJ,3,FALSE)</f>
        <v>133 River St</v>
      </c>
      <c r="D1251" s="47" t="str">
        <f>VLOOKUP($A1251,'[3]Master From ECAP'!$A:$AJ,4,FALSE)</f>
        <v>Toronto</v>
      </c>
      <c r="E1251" s="47" t="str">
        <f>VLOOKUP($A1251,'[3]Master From ECAP'!$A:$AJ,5,FALSE)</f>
        <v>M5A 3P8</v>
      </c>
      <c r="F1251" s="47">
        <f>VLOOKUP($A1251,'[3]Master From ECAP'!$A:$AJ,6,FALSE)</f>
        <v>12034</v>
      </c>
      <c r="G1251" s="47" t="s">
        <v>53</v>
      </c>
      <c r="H1251" s="47">
        <f>VLOOKUP($A1251,'[3]Master From ECAP'!$A:$AJ,8,FALSE)</f>
        <v>70</v>
      </c>
      <c r="I1251" s="47">
        <f>VLOOKUP($A1251,'[3]Master From ECAP'!$A:$AJ,9,FALSE)</f>
        <v>0</v>
      </c>
      <c r="J1251" s="47">
        <f>VLOOKUP($A1251,'[3]Master From ECAP'!$A:$AJ,10,FALSE)</f>
        <v>56002.924833000005</v>
      </c>
      <c r="K1251" s="47" t="str">
        <f>VLOOKUP($A1251,'[3]Master From ECAP'!$A:$AJ,11,FALSE)</f>
        <v>kWh</v>
      </c>
      <c r="L1251" s="47">
        <f>VLOOKUP($A1251,'[3]Master From ECAP'!$A:$AJ,12,FALSE)</f>
        <v>43658.411454999994</v>
      </c>
      <c r="M1251" s="47" t="s">
        <v>46</v>
      </c>
      <c r="AF1251" s="48">
        <f>VLOOKUP($A1251,'[3]Calculated Master'!$A:$P,13,FALSE)</f>
        <v>85177.564650268949</v>
      </c>
      <c r="AG1251" s="49">
        <f>IF(F1251&gt;0,VLOOKUP($A1251,'[3]Calculated Master'!$A:$P,14,FALSE),"")</f>
        <v>42.952800846741965</v>
      </c>
      <c r="AH1251" s="49" t="str">
        <f>IF(I1251&gt;0,VLOOKUP($A1251,'[3]Calculated Master'!$A:$P,15,FALSE),"")</f>
        <v/>
      </c>
      <c r="AI1251" s="47" t="str">
        <f>VLOOKUP($A1251,'[3]Master From ECAP'!$A:$AJ,35,FALSE)</f>
        <v>POWS</v>
      </c>
      <c r="AJ1251" s="47" t="str">
        <f>VLOOKUP($A1251,'[3]Master From ECAP'!$A:$AJ,36,FALSE)</f>
        <v>Storage Facilities</v>
      </c>
    </row>
    <row r="1252" spans="1:36" ht="15">
      <c r="A1252" s="46" t="s">
        <v>1294</v>
      </c>
      <c r="B1252" s="47" t="str">
        <f>VLOOKUP(VLOOKUP(A1252,'[3]Calculated Master'!A:Z,2,FALSE),'[3]Conversion Factors'!A:C,2,FALSE)</f>
        <v>Storage facilities where equipment or vehicles are maintained, repaired or stored</v>
      </c>
      <c r="C1252" s="47" t="str">
        <f>VLOOKUP($A1252,'[3]Master From ECAP'!$A:$AJ,3,FALSE)</f>
        <v>1008 Yonge St</v>
      </c>
      <c r="D1252" s="47" t="str">
        <f>VLOOKUP($A1252,'[3]Master From ECAP'!$A:$AJ,4,FALSE)</f>
        <v>Toronto</v>
      </c>
      <c r="E1252" s="47" t="str">
        <f>VLOOKUP($A1252,'[3]Master From ECAP'!$A:$AJ,5,FALSE)</f>
        <v>M4W 2K1</v>
      </c>
      <c r="F1252" s="47">
        <f>VLOOKUP($A1252,'[3]Master From ECAP'!$A:$AJ,6,FALSE)</f>
        <v>20247</v>
      </c>
      <c r="G1252" s="47" t="s">
        <v>53</v>
      </c>
      <c r="H1252" s="47">
        <f>VLOOKUP($A1252,'[3]Master From ECAP'!$A:$AJ,8,FALSE)</f>
        <v>70</v>
      </c>
      <c r="I1252" s="47">
        <f>VLOOKUP($A1252,'[3]Master From ECAP'!$A:$AJ,9,FALSE)</f>
        <v>0</v>
      </c>
      <c r="J1252" s="47">
        <f>VLOOKUP($A1252,'[3]Master From ECAP'!$A:$AJ,10,FALSE)</f>
        <v>134367.119622</v>
      </c>
      <c r="K1252" s="47" t="str">
        <f>VLOOKUP($A1252,'[3]Master From ECAP'!$A:$AJ,11,FALSE)</f>
        <v>kWh</v>
      </c>
      <c r="L1252" s="47">
        <f>VLOOKUP($A1252,'[3]Master From ECAP'!$A:$AJ,12,FALSE)</f>
        <v>85587.474430000002</v>
      </c>
      <c r="M1252" s="47" t="s">
        <v>46</v>
      </c>
      <c r="AF1252" s="48">
        <f>VLOOKUP($A1252,'[3]Calculated Master'!$A:$P,13,FALSE)</f>
        <v>167964.35408480672</v>
      </c>
      <c r="AG1252" s="49">
        <f>IF(F1252&gt;0,VLOOKUP($A1252,'[3]Calculated Master'!$A:$P,14,FALSE),"")</f>
        <v>51.261573458959383</v>
      </c>
      <c r="AH1252" s="49" t="str">
        <f>IF(I1252&gt;0,VLOOKUP($A1252,'[3]Calculated Master'!$A:$P,15,FALSE),"")</f>
        <v/>
      </c>
      <c r="AI1252" s="47" t="str">
        <f>VLOOKUP($A1252,'[3]Master From ECAP'!$A:$AJ,35,FALSE)</f>
        <v>RDSY</v>
      </c>
      <c r="AJ1252" s="47" t="str">
        <f>VLOOKUP($A1252,'[3]Master From ECAP'!$A:$AJ,36,FALSE)</f>
        <v>Storage Facilities</v>
      </c>
    </row>
    <row r="1253" spans="1:36" ht="15">
      <c r="A1253" s="46" t="s">
        <v>1295</v>
      </c>
      <c r="B1253" s="47" t="str">
        <f>VLOOKUP(VLOOKUP(A1253,'[3]Calculated Master'!A:Z,2,FALSE),'[3]Conversion Factors'!A:C,2,FALSE)</f>
        <v>Storage facilities where equipment or vehicles are maintained, repaired or stored</v>
      </c>
      <c r="C1253" s="47" t="str">
        <f>VLOOKUP($A1253,'[3]Master From ECAP'!$A:$AJ,3,FALSE)</f>
        <v>301 Rockcliffe Blvd</v>
      </c>
      <c r="D1253" s="47" t="str">
        <f>VLOOKUP($A1253,'[3]Master From ECAP'!$A:$AJ,4,FALSE)</f>
        <v>Toronto</v>
      </c>
      <c r="E1253" s="47" t="str">
        <f>VLOOKUP($A1253,'[3]Master From ECAP'!$A:$AJ,5,FALSE)</f>
        <v>M6N 5G6</v>
      </c>
      <c r="F1253" s="47">
        <f>VLOOKUP($A1253,'[3]Master From ECAP'!$A:$AJ,6,FALSE)</f>
        <v>14047</v>
      </c>
      <c r="G1253" s="47" t="s">
        <v>53</v>
      </c>
      <c r="H1253" s="47">
        <f>VLOOKUP($A1253,'[3]Master From ECAP'!$A:$AJ,8,FALSE)</f>
        <v>70</v>
      </c>
      <c r="I1253" s="47">
        <f>VLOOKUP($A1253,'[3]Master From ECAP'!$A:$AJ,9,FALSE)</f>
        <v>0</v>
      </c>
      <c r="J1253" s="47">
        <f>VLOOKUP($A1253,'[3]Master From ECAP'!$A:$AJ,10,FALSE)</f>
        <v>73034.208104999998</v>
      </c>
      <c r="K1253" s="47" t="str">
        <f>VLOOKUP($A1253,'[3]Master From ECAP'!$A:$AJ,11,FALSE)</f>
        <v>kWh</v>
      </c>
      <c r="L1253" s="47">
        <f>VLOOKUP($A1253,'[3]Master From ECAP'!$A:$AJ,12,FALSE)</f>
        <v>36309.587501000002</v>
      </c>
      <c r="M1253" s="47" t="s">
        <v>46</v>
      </c>
      <c r="AF1253" s="48">
        <f>VLOOKUP($A1253,'[3]Calculated Master'!$A:$P,13,FALSE)</f>
        <v>71898.328603974689</v>
      </c>
      <c r="AG1253" s="49">
        <f>IF(F1253&gt;0,VLOOKUP($A1253,'[3]Calculated Master'!$A:$P,14,FALSE),"")</f>
        <v>32.48705610789176</v>
      </c>
      <c r="AH1253" s="49" t="str">
        <f>IF(I1253&gt;0,VLOOKUP($A1253,'[3]Calculated Master'!$A:$P,15,FALSE),"")</f>
        <v/>
      </c>
      <c r="AI1253" s="47" t="str">
        <f>VLOOKUP($A1253,'[3]Master From ECAP'!$A:$AJ,35,FALSE)</f>
        <v>ROCKY</v>
      </c>
      <c r="AJ1253" s="47" t="str">
        <f>VLOOKUP($A1253,'[3]Master From ECAP'!$A:$AJ,36,FALSE)</f>
        <v>Storage Facilities</v>
      </c>
    </row>
    <row r="1254" spans="1:36" ht="15">
      <c r="A1254" s="46" t="s">
        <v>1296</v>
      </c>
      <c r="B1254" s="47" t="str">
        <f>VLOOKUP(VLOOKUP(A1254,'[3]Calculated Master'!A:Z,2,FALSE),'[3]Conversion Factors'!A:C,2,FALSE)</f>
        <v>Storage facilities where equipment or vehicles are maintained, repaired or stored</v>
      </c>
      <c r="C1254" s="47" t="str">
        <f>VLOOKUP($A1254,'[3]Master From ECAP'!$A:$AJ,3,FALSE)</f>
        <v>297 Sixth St</v>
      </c>
      <c r="D1254" s="47" t="str">
        <f>VLOOKUP($A1254,'[3]Master From ECAP'!$A:$AJ,4,FALSE)</f>
        <v>Etobicoke</v>
      </c>
      <c r="E1254" s="47" t="str">
        <f>VLOOKUP($A1254,'[3]Master From ECAP'!$A:$AJ,5,FALSE)</f>
        <v>M8V 3A8</v>
      </c>
      <c r="F1254" s="47">
        <f>VLOOKUP($A1254,'[3]Master From ECAP'!$A:$AJ,6,FALSE)</f>
        <v>6997</v>
      </c>
      <c r="G1254" s="47" t="s">
        <v>53</v>
      </c>
      <c r="H1254" s="47">
        <f>VLOOKUP($A1254,'[3]Master From ECAP'!$A:$AJ,8,FALSE)</f>
        <v>70</v>
      </c>
      <c r="I1254" s="47">
        <f>VLOOKUP($A1254,'[3]Master From ECAP'!$A:$AJ,9,FALSE)</f>
        <v>0</v>
      </c>
      <c r="J1254" s="47">
        <f>VLOOKUP($A1254,'[3]Master From ECAP'!$A:$AJ,10,FALSE)</f>
        <v>7494.2418389999993</v>
      </c>
      <c r="K1254" s="47" t="str">
        <f>VLOOKUP($A1254,'[3]Master From ECAP'!$A:$AJ,11,FALSE)</f>
        <v>kWh</v>
      </c>
      <c r="L1254" s="47">
        <f>VLOOKUP($A1254,'[3]Master From ECAP'!$A:$AJ,12,FALSE)</f>
        <v>9769.8463950000005</v>
      </c>
      <c r="M1254" s="47" t="s">
        <v>46</v>
      </c>
      <c r="AF1254" s="48">
        <f>VLOOKUP($A1254,'[3]Calculated Master'!$A:$P,13,FALSE)</f>
        <v>18859.449171677552</v>
      </c>
      <c r="AG1254" s="49">
        <f>IF(F1254&gt;0,VLOOKUP($A1254,'[3]Calculated Master'!$A:$P,14,FALSE),"")</f>
        <v>15.811359056961351</v>
      </c>
      <c r="AH1254" s="49" t="str">
        <f>IF(I1254&gt;0,VLOOKUP($A1254,'[3]Calculated Master'!$A:$P,15,FALSE),"")</f>
        <v/>
      </c>
      <c r="AI1254" s="47" t="str">
        <f>VLOOKUP($A1254,'[3]Master From ECAP'!$A:$AJ,35,FALSE)</f>
        <v>SIXSG</v>
      </c>
      <c r="AJ1254" s="47" t="str">
        <f>VLOOKUP($A1254,'[3]Master From ECAP'!$A:$AJ,36,FALSE)</f>
        <v>Storage Facilities</v>
      </c>
    </row>
    <row r="1255" spans="1:36" ht="15">
      <c r="A1255" s="46" t="s">
        <v>1297</v>
      </c>
      <c r="B1255" s="47" t="str">
        <f>VLOOKUP(VLOOKUP(A1255,'[3]Calculated Master'!A:Z,2,FALSE),'[3]Conversion Factors'!A:C,2,FALSE)</f>
        <v>Storage facilities where equipment or vehicles are maintained, repaired or stored</v>
      </c>
      <c r="C1255" s="47" t="str">
        <f>VLOOKUP($A1255,'[3]Master From ECAP'!$A:$AJ,3,FALSE)</f>
        <v>0 Centre Isld</v>
      </c>
      <c r="D1255" s="47" t="str">
        <f>VLOOKUP($A1255,'[3]Master From ECAP'!$A:$AJ,4,FALSE)</f>
        <v>Toronto</v>
      </c>
      <c r="E1255" s="47" t="str">
        <f>VLOOKUP($A1255,'[3]Master From ECAP'!$A:$AJ,5,FALSE)</f>
        <v>M5J 2V3</v>
      </c>
      <c r="F1255" s="47">
        <f>VLOOKUP($A1255,'[3]Master From ECAP'!$A:$AJ,6,FALSE)</f>
        <v>34724</v>
      </c>
      <c r="G1255" s="47" t="s">
        <v>53</v>
      </c>
      <c r="H1255" s="47">
        <f>VLOOKUP($A1255,'[3]Master From ECAP'!$A:$AJ,8,FALSE)</f>
        <v>70</v>
      </c>
      <c r="I1255" s="47">
        <f>VLOOKUP($A1255,'[3]Master From ECAP'!$A:$AJ,9,FALSE)</f>
        <v>0</v>
      </c>
      <c r="J1255" s="47">
        <f>VLOOKUP($A1255,'[3]Master From ECAP'!$A:$AJ,10,FALSE)</f>
        <v>30422.700882000001</v>
      </c>
      <c r="K1255" s="47" t="str">
        <f>VLOOKUP($A1255,'[3]Master From ECAP'!$A:$AJ,11,FALSE)</f>
        <v>kWh</v>
      </c>
      <c r="L1255" s="47">
        <f>VLOOKUP($A1255,'[3]Master From ECAP'!$A:$AJ,12,FALSE)</f>
        <v>0</v>
      </c>
      <c r="M1255" s="47" t="s">
        <v>46</v>
      </c>
      <c r="AF1255" s="48">
        <f>VLOOKUP($A1255,'[3]Calculated Master'!$A:$P,13,FALSE)</f>
        <v>1216.9080352800001</v>
      </c>
      <c r="AG1255" s="49">
        <f>IF(F1255&gt;0,VLOOKUP($A1255,'[3]Calculated Master'!$A:$P,14,FALSE),"")</f>
        <v>0.87613257813770529</v>
      </c>
      <c r="AH1255" s="49" t="str">
        <f>IF(I1255&gt;0,VLOOKUP($A1255,'[3]Calculated Master'!$A:$P,15,FALSE),"")</f>
        <v/>
      </c>
      <c r="AI1255" s="47" t="str">
        <f>VLOOKUP($A1255,'[3]Master From ECAP'!$A:$AJ,35,FALSE)</f>
        <v>TISY</v>
      </c>
      <c r="AJ1255" s="47" t="str">
        <f>VLOOKUP($A1255,'[3]Master From ECAP'!$A:$AJ,36,FALSE)</f>
        <v>Storage Facilities</v>
      </c>
    </row>
    <row r="1256" spans="1:36" ht="15">
      <c r="A1256" s="46" t="s">
        <v>1298</v>
      </c>
      <c r="B1256" s="47" t="str">
        <f>VLOOKUP(VLOOKUP(A1256,'[3]Calculated Master'!A:Z,2,FALSE),'[3]Conversion Factors'!A:C,2,FALSE)</f>
        <v>Storage facilities where equipment or vehicles are maintained, repaired or stored</v>
      </c>
      <c r="C1256" s="47" t="str">
        <f>VLOOKUP($A1256,'[3]Master From ECAP'!$A:$AJ,3,FALSE)</f>
        <v>20 Centre Road</v>
      </c>
      <c r="D1256" s="47" t="str">
        <f>VLOOKUP($A1256,'[3]Master From ECAP'!$A:$AJ,4,FALSE)</f>
        <v>Toronto</v>
      </c>
      <c r="E1256" s="47" t="str">
        <f>VLOOKUP($A1256,'[3]Master From ECAP'!$A:$AJ,5,FALSE)</f>
        <v>M6R 2Z3</v>
      </c>
      <c r="F1256" s="47">
        <f>VLOOKUP($A1256,'[3]Master From ECAP'!$A:$AJ,6,FALSE)</f>
        <v>30849</v>
      </c>
      <c r="G1256" s="47" t="s">
        <v>53</v>
      </c>
      <c r="H1256" s="47">
        <f>VLOOKUP($A1256,'[3]Master From ECAP'!$A:$AJ,8,FALSE)</f>
        <v>70</v>
      </c>
      <c r="I1256" s="47">
        <f>VLOOKUP($A1256,'[3]Master From ECAP'!$A:$AJ,9,FALSE)</f>
        <v>0</v>
      </c>
      <c r="J1256" s="47">
        <f>VLOOKUP($A1256,'[3]Master From ECAP'!$A:$AJ,10,FALSE)</f>
        <v>200002.997485</v>
      </c>
      <c r="K1256" s="47" t="str">
        <f>VLOOKUP($A1256,'[3]Master From ECAP'!$A:$AJ,11,FALSE)</f>
        <v>kWh</v>
      </c>
      <c r="L1256" s="47">
        <f>VLOOKUP($A1256,'[3]Master From ECAP'!$A:$AJ,12,FALSE)</f>
        <v>50383.117746000004</v>
      </c>
      <c r="M1256" s="47" t="s">
        <v>46</v>
      </c>
      <c r="AF1256" s="48">
        <f>VLOOKUP($A1256,'[3]Calculated Master'!$A:$P,13,FALSE)</f>
        <v>103712.42485029875</v>
      </c>
      <c r="AG1256" s="49">
        <f>IF(F1256&gt;0,VLOOKUP($A1256,'[3]Calculated Master'!$A:$P,14,FALSE),"")</f>
        <v>23.724779008646792</v>
      </c>
      <c r="AH1256" s="49" t="str">
        <f>IF(I1256&gt;0,VLOOKUP($A1256,'[3]Calculated Master'!$A:$P,15,FALSE),"")</f>
        <v/>
      </c>
      <c r="AI1256" s="47" t="str">
        <f>VLOOKUP($A1256,'[3]Master From ECAP'!$A:$AJ,35,FALSE)</f>
        <v>TSB</v>
      </c>
      <c r="AJ1256" s="47" t="str">
        <f>VLOOKUP($A1256,'[3]Master From ECAP'!$A:$AJ,36,FALSE)</f>
        <v>Storage Facilities</v>
      </c>
    </row>
    <row r="1257" spans="1:36" ht="15">
      <c r="A1257" s="46" t="s">
        <v>1299</v>
      </c>
      <c r="B1257" s="47" t="str">
        <f>VLOOKUP(VLOOKUP(A1257,'[3]Calculated Master'!A:Z,2,FALSE),'[3]Conversion Factors'!A:C,2,FALSE)</f>
        <v>Storage facilities where equipment or vehicles are maintained, repaired or stored</v>
      </c>
      <c r="C1257" s="47" t="str">
        <f>VLOOKUP($A1257,'[3]Master From ECAP'!$A:$AJ,3,FALSE)</f>
        <v>677 Wellington St W</v>
      </c>
      <c r="D1257" s="47" t="str">
        <f>VLOOKUP($A1257,'[3]Master From ECAP'!$A:$AJ,4,FALSE)</f>
        <v>Toronto</v>
      </c>
      <c r="E1257" s="47" t="str">
        <f>VLOOKUP($A1257,'[3]Master From ECAP'!$A:$AJ,5,FALSE)</f>
        <v>M5V 1G8</v>
      </c>
      <c r="F1257" s="47">
        <f>VLOOKUP($A1257,'[3]Master From ECAP'!$A:$AJ,6,FALSE)</f>
        <v>2164</v>
      </c>
      <c r="G1257" s="47" t="s">
        <v>53</v>
      </c>
      <c r="H1257" s="47">
        <f>VLOOKUP($A1257,'[3]Master From ECAP'!$A:$AJ,8,FALSE)</f>
        <v>70</v>
      </c>
      <c r="I1257" s="47">
        <f>VLOOKUP($A1257,'[3]Master From ECAP'!$A:$AJ,9,FALSE)</f>
        <v>0</v>
      </c>
      <c r="J1257" s="47">
        <f>VLOOKUP($A1257,'[3]Master From ECAP'!$A:$AJ,10,FALSE)</f>
        <v>80972.059948000009</v>
      </c>
      <c r="K1257" s="47" t="str">
        <f>VLOOKUP($A1257,'[3]Master From ECAP'!$A:$AJ,11,FALSE)</f>
        <v>kWh</v>
      </c>
      <c r="L1257" s="47">
        <f>VLOOKUP($A1257,'[3]Master From ECAP'!$A:$AJ,12,FALSE)</f>
        <v>0</v>
      </c>
      <c r="M1257" s="47" t="s">
        <v>46</v>
      </c>
      <c r="AF1257" s="48">
        <f>VLOOKUP($A1257,'[3]Calculated Master'!$A:$P,13,FALSE)</f>
        <v>3238.8823979200006</v>
      </c>
      <c r="AG1257" s="49">
        <f>IF(F1257&gt;0,VLOOKUP($A1257,'[3]Calculated Master'!$A:$P,14,FALSE),"")</f>
        <v>37.417928526609579</v>
      </c>
      <c r="AH1257" s="49" t="str">
        <f>IF(I1257&gt;0,VLOOKUP($A1257,'[3]Calculated Master'!$A:$P,15,FALSE),"")</f>
        <v/>
      </c>
      <c r="AI1257" s="47" t="str">
        <f>VLOOKUP($A1257,'[3]Master From ECAP'!$A:$AJ,35,FALSE)</f>
        <v>WYO</v>
      </c>
      <c r="AJ1257" s="47" t="str">
        <f>VLOOKUP($A1257,'[3]Master From ECAP'!$A:$AJ,36,FALSE)</f>
        <v>Storage Facilities</v>
      </c>
    </row>
    <row r="1258" spans="1:36" ht="15">
      <c r="A1258" s="46" t="s">
        <v>1300</v>
      </c>
      <c r="B1258" s="47" t="str">
        <f>VLOOKUP(VLOOKUP(A1258,'[3]Calculated Master'!A:Z,2,FALSE),'[3]Conversion Factors'!A:C,2,FALSE)</f>
        <v>Storage facilities where equipment or vehicles are maintained, repaired or stored</v>
      </c>
      <c r="C1258" s="47" t="str">
        <f>VLOOKUP($A1258,'[3]Master From ECAP'!$A:$AJ,3,FALSE)</f>
        <v>677 Wellington St W</v>
      </c>
      <c r="D1258" s="47" t="str">
        <f>VLOOKUP($A1258,'[3]Master From ECAP'!$A:$AJ,4,FALSE)</f>
        <v>Toronto</v>
      </c>
      <c r="E1258" s="47" t="str">
        <f>VLOOKUP($A1258,'[3]Master From ECAP'!$A:$AJ,5,FALSE)</f>
        <v>M5V 1G8</v>
      </c>
      <c r="F1258" s="47">
        <f>VLOOKUP($A1258,'[3]Master From ECAP'!$A:$AJ,6,FALSE)</f>
        <v>21269</v>
      </c>
      <c r="G1258" s="47" t="s">
        <v>53</v>
      </c>
      <c r="H1258" s="47">
        <f>VLOOKUP($A1258,'[3]Master From ECAP'!$A:$AJ,8,FALSE)</f>
        <v>70</v>
      </c>
      <c r="I1258" s="47">
        <f>VLOOKUP($A1258,'[3]Master From ECAP'!$A:$AJ,9,FALSE)</f>
        <v>0</v>
      </c>
      <c r="J1258" s="47">
        <f>VLOOKUP($A1258,'[3]Master From ECAP'!$A:$AJ,10,FALSE)</f>
        <v>32829.754375999997</v>
      </c>
      <c r="K1258" s="47" t="str">
        <f>VLOOKUP($A1258,'[3]Master From ECAP'!$A:$AJ,11,FALSE)</f>
        <v>kWh</v>
      </c>
      <c r="L1258" s="47">
        <f>VLOOKUP($A1258,'[3]Master From ECAP'!$A:$AJ,12,FALSE)</f>
        <v>5812.0873770000007</v>
      </c>
      <c r="M1258" s="47" t="s">
        <v>46</v>
      </c>
      <c r="AF1258" s="48">
        <f>VLOOKUP($A1258,'[3]Calculated Master'!$A:$P,13,FALSE)</f>
        <v>12354.354444253131</v>
      </c>
      <c r="AG1258" s="49">
        <f>IF(F1258&gt;0,VLOOKUP($A1258,'[3]Calculated Master'!$A:$P,14,FALSE),"")</f>
        <v>4.428352667252522</v>
      </c>
      <c r="AH1258" s="49" t="str">
        <f>IF(I1258&gt;0,VLOOKUP($A1258,'[3]Calculated Master'!$A:$P,15,FALSE),"")</f>
        <v/>
      </c>
      <c r="AI1258" s="47" t="str">
        <f>VLOOKUP($A1258,'[3]Master From ECAP'!$A:$AJ,35,FALSE)</f>
        <v>WYS</v>
      </c>
      <c r="AJ1258" s="47" t="str">
        <f>VLOOKUP($A1258,'[3]Master From ECAP'!$A:$AJ,36,FALSE)</f>
        <v>Storage Facilities</v>
      </c>
    </row>
    <row r="1259" spans="1:36" ht="15">
      <c r="A1259" s="46" t="s">
        <v>1301</v>
      </c>
      <c r="B1259" s="47" t="str">
        <f>VLOOKUP(VLOOKUP(A1259,'[3]Calculated Master'!A:Z,2,FALSE),'[3]Conversion Factors'!A:C,2,FALSE)</f>
        <v>Storage facilities where equipment or vehicles are maintained, repaired or stored</v>
      </c>
      <c r="C1259" s="47" t="str">
        <f>VLOOKUP($A1259,'[3]Master From ECAP'!$A:$AJ,3,FALSE)</f>
        <v>235 Edenbridge Dr.</v>
      </c>
      <c r="D1259" s="47" t="str">
        <f>VLOOKUP($A1259,'[3]Master From ECAP'!$A:$AJ,4,FALSE)</f>
        <v>Etobicoke</v>
      </c>
      <c r="E1259" s="47" t="str">
        <f>VLOOKUP($A1259,'[3]Master From ECAP'!$A:$AJ,5,FALSE)</f>
        <v>M9A 3G9</v>
      </c>
      <c r="F1259" s="47">
        <f>VLOOKUP($A1259,'[3]Master From ECAP'!$A:$AJ,6,FALSE)</f>
        <v>4133</v>
      </c>
      <c r="G1259" s="47" t="s">
        <v>53</v>
      </c>
      <c r="H1259" s="47">
        <f>VLOOKUP($A1259,'[3]Master From ECAP'!$A:$AJ,8,FALSE)</f>
        <v>70</v>
      </c>
      <c r="I1259" s="47">
        <f>VLOOKUP($A1259,'[3]Master From ECAP'!$A:$AJ,9,FALSE)</f>
        <v>0</v>
      </c>
      <c r="J1259" s="47">
        <f>VLOOKUP($A1259,'[3]Master From ECAP'!$A:$AJ,10,FALSE)</f>
        <v>32066.797239</v>
      </c>
      <c r="K1259" s="47" t="str">
        <f>VLOOKUP($A1259,'[3]Master From ECAP'!$A:$AJ,11,FALSE)</f>
        <v>kWh</v>
      </c>
      <c r="L1259" s="47">
        <f>VLOOKUP($A1259,'[3]Master From ECAP'!$A:$AJ,12,FALSE)</f>
        <v>11777.722834999999</v>
      </c>
      <c r="M1259" s="47" t="s">
        <v>46</v>
      </c>
      <c r="AF1259" s="48">
        <f>VLOOKUP($A1259,'[3]Calculated Master'!$A:$P,13,FALSE)</f>
        <v>23656.694181981147</v>
      </c>
      <c r="AG1259" s="49">
        <f>IF(F1259&gt;0,VLOOKUP($A1259,'[3]Calculated Master'!$A:$P,14,FALSE),"")</f>
        <v>37.842095976735628</v>
      </c>
      <c r="AH1259" s="49" t="str">
        <f>IF(I1259&gt;0,VLOOKUP($A1259,'[3]Calculated Master'!$A:$P,15,FALSE),"")</f>
        <v/>
      </c>
      <c r="AI1259" s="47" t="str">
        <f>VLOOKUP($A1259,'[3]Master From ECAP'!$A:$AJ,35,FALSE)</f>
        <v>WSY</v>
      </c>
      <c r="AJ1259" s="47" t="str">
        <f>VLOOKUP($A1259,'[3]Master From ECAP'!$A:$AJ,36,FALSE)</f>
        <v>Storage Facilities</v>
      </c>
    </row>
    <row r="1260" spans="1:36" ht="15">
      <c r="A1260" s="46" t="s">
        <v>1302</v>
      </c>
      <c r="B1260" s="47" t="str">
        <f>VLOOKUP(VLOOKUP(A1260,'[3]Calculated Master'!A:Z,2,FALSE),'[3]Conversion Factors'!A:C,2,FALSE)</f>
        <v>Storage facilities where equipment or vehicles are maintained, repaired or stored</v>
      </c>
      <c r="C1260" s="47" t="str">
        <f>VLOOKUP($A1260,'[3]Master From ECAP'!$A:$AJ,3,FALSE)</f>
        <v>8270 Sheppard Ave E</v>
      </c>
      <c r="D1260" s="47" t="str">
        <f>VLOOKUP($A1260,'[3]Master From ECAP'!$A:$AJ,4,FALSE)</f>
        <v>Scarborough</v>
      </c>
      <c r="E1260" s="47" t="str">
        <f>VLOOKUP($A1260,'[3]Master From ECAP'!$A:$AJ,5,FALSE)</f>
        <v>M1B 5R4</v>
      </c>
      <c r="F1260" s="47">
        <f>VLOOKUP($A1260,'[3]Master From ECAP'!$A:$AJ,6,FALSE)</f>
        <v>12152</v>
      </c>
      <c r="G1260" s="47" t="s">
        <v>53</v>
      </c>
      <c r="H1260" s="47">
        <f>VLOOKUP($A1260,'[3]Master From ECAP'!$A:$AJ,8,FALSE)</f>
        <v>70</v>
      </c>
      <c r="I1260" s="47">
        <f>VLOOKUP($A1260,'[3]Master From ECAP'!$A:$AJ,9,FALSE)</f>
        <v>0</v>
      </c>
      <c r="J1260" s="47">
        <f>VLOOKUP($A1260,'[3]Master From ECAP'!$A:$AJ,10,FALSE)</f>
        <v>379535.72109599999</v>
      </c>
      <c r="K1260" s="47" t="str">
        <f>VLOOKUP($A1260,'[3]Master From ECAP'!$A:$AJ,11,FALSE)</f>
        <v>kWh</v>
      </c>
      <c r="L1260" s="47">
        <f>VLOOKUP($A1260,'[3]Master From ECAP'!$A:$AJ,12,FALSE)</f>
        <v>25461.215466999998</v>
      </c>
      <c r="M1260" s="47" t="s">
        <v>46</v>
      </c>
      <c r="AF1260" s="48">
        <f>VLOOKUP($A1260,'[3]Calculated Master'!$A:$P,13,FALSE)</f>
        <v>63549.845254345229</v>
      </c>
      <c r="AG1260" s="49">
        <f>IF(F1260&gt;0,VLOOKUP($A1260,'[3]Calculated Master'!$A:$P,14,FALSE),"")</f>
        <v>53.351295062869639</v>
      </c>
      <c r="AH1260" s="49" t="str">
        <f>IF(I1260&gt;0,VLOOKUP($A1260,'[3]Calculated Master'!$A:$P,15,FALSE),"")</f>
        <v/>
      </c>
      <c r="AI1260" s="47" t="str">
        <f>VLOOKUP($A1260,'[3]Master From ECAP'!$A:$AJ,35,FALSE)</f>
        <v>8270SH</v>
      </c>
      <c r="AJ1260" s="47" t="str">
        <f>VLOOKUP($A1260,'[3]Master From ECAP'!$A:$AJ,36,FALSE)</f>
        <v>Storage Facilities</v>
      </c>
    </row>
    <row r="1261" spans="1:36" ht="15">
      <c r="A1261" s="46" t="s">
        <v>1303</v>
      </c>
      <c r="B1261" s="47" t="str">
        <f>VLOOKUP(VLOOKUP(A1261,'[3]Calculated Master'!A:Z,2,FALSE),'[3]Conversion Factors'!A:C,2,FALSE)</f>
        <v>Other</v>
      </c>
      <c r="C1261" s="47" t="str">
        <f>VLOOKUP($A1261,'[3]Master From ECAP'!$A:$AJ,3,FALSE)</f>
        <v>3429 Bloor St W</v>
      </c>
      <c r="D1261" s="47" t="str">
        <f>VLOOKUP($A1261,'[3]Master From ECAP'!$A:$AJ,4,FALSE)</f>
        <v>Etobicoke</v>
      </c>
      <c r="E1261" s="47" t="str">
        <f>VLOOKUP($A1261,'[3]Master From ECAP'!$A:$AJ,5,FALSE)</f>
        <v>M8X 1G4</v>
      </c>
      <c r="F1261" s="47">
        <f>VLOOKUP($A1261,'[3]Master From ECAP'!$A:$AJ,6,FALSE)</f>
        <v>355</v>
      </c>
      <c r="G1261" s="47" t="s">
        <v>53</v>
      </c>
      <c r="H1261" s="47">
        <f>VLOOKUP($A1261,'[3]Master From ECAP'!$A:$AJ,8,FALSE)</f>
        <v>168</v>
      </c>
      <c r="I1261" s="47">
        <f>VLOOKUP($A1261,'[3]Master From ECAP'!$A:$AJ,9,FALSE)</f>
        <v>5.35</v>
      </c>
      <c r="J1261" s="47">
        <f>VLOOKUP($A1261,'[3]Master From ECAP'!$A:$AJ,10,FALSE)</f>
        <v>26536.266634999996</v>
      </c>
      <c r="K1261" s="47" t="str">
        <f>VLOOKUP($A1261,'[3]Master From ECAP'!$A:$AJ,11,FALSE)</f>
        <v>kWh</v>
      </c>
      <c r="L1261" s="47">
        <f>VLOOKUP($A1261,'[3]Master From ECAP'!$A:$AJ,12,FALSE)</f>
        <v>0</v>
      </c>
      <c r="M1261" s="47" t="s">
        <v>46</v>
      </c>
      <c r="AF1261" s="48">
        <f>VLOOKUP($A1261,'[3]Calculated Master'!$A:$P,13,FALSE)</f>
        <v>1061.4506653999999</v>
      </c>
      <c r="AG1261" s="49">
        <f>IF(F1261&gt;0,VLOOKUP($A1261,'[3]Calculated Master'!$A:$P,14,FALSE),"")</f>
        <v>74.750358317683492</v>
      </c>
      <c r="AH1261" s="49">
        <f>IF(I1261&gt;0,VLOOKUP($A1261,'[3]Calculated Master'!$A:$P,15,FALSE),"")</f>
        <v>4960.0705051920822</v>
      </c>
      <c r="AI1261" s="47" t="str">
        <f>VLOOKUP($A1261,'[3]Master From ECAP'!$A:$AJ,35,FALSE)</f>
        <v>3441BL</v>
      </c>
      <c r="AJ1261" s="47" t="str">
        <f>VLOOKUP($A1261,'[3]Master From ECAP'!$A:$AJ,36,FALSE)</f>
        <v>Storm Pumping Facilities</v>
      </c>
    </row>
    <row r="1262" spans="1:36" ht="15">
      <c r="A1262" s="46" t="s">
        <v>1304</v>
      </c>
      <c r="B1262" s="47" t="str">
        <f>VLOOKUP(VLOOKUP(A1262,'[3]Calculated Master'!A:Z,2,FALSE),'[3]Conversion Factors'!A:C,2,FALSE)</f>
        <v>Other</v>
      </c>
      <c r="C1262" s="47" t="str">
        <f>VLOOKUP($A1262,'[3]Master From ECAP'!$A:$AJ,3,FALSE)</f>
        <v>3034 Eglinton Ave E</v>
      </c>
      <c r="D1262" s="47" t="str">
        <f>VLOOKUP($A1262,'[3]Master From ECAP'!$A:$AJ,4,FALSE)</f>
        <v>Scarborough</v>
      </c>
      <c r="E1262" s="47" t="str">
        <f>VLOOKUP($A1262,'[3]Master From ECAP'!$A:$AJ,5,FALSE)</f>
        <v>M1J 2H1</v>
      </c>
      <c r="F1262" s="47">
        <f>VLOOKUP($A1262,'[3]Master From ECAP'!$A:$AJ,6,FALSE)</f>
        <v>441</v>
      </c>
      <c r="G1262" s="47" t="s">
        <v>53</v>
      </c>
      <c r="H1262" s="47">
        <f>VLOOKUP($A1262,'[3]Master From ECAP'!$A:$AJ,8,FALSE)</f>
        <v>168</v>
      </c>
      <c r="I1262" s="47">
        <f>VLOOKUP($A1262,'[3]Master From ECAP'!$A:$AJ,9,FALSE)</f>
        <v>10.69</v>
      </c>
      <c r="J1262" s="47">
        <f>VLOOKUP($A1262,'[3]Master From ECAP'!$A:$AJ,10,FALSE)</f>
        <v>38302.204325999999</v>
      </c>
      <c r="K1262" s="47" t="str">
        <f>VLOOKUP($A1262,'[3]Master From ECAP'!$A:$AJ,11,FALSE)</f>
        <v>kWh</v>
      </c>
      <c r="L1262" s="47">
        <f>VLOOKUP($A1262,'[3]Master From ECAP'!$A:$AJ,12,FALSE)</f>
        <v>0</v>
      </c>
      <c r="M1262" s="47" t="s">
        <v>46</v>
      </c>
      <c r="AF1262" s="48">
        <f>VLOOKUP($A1262,'[3]Calculated Master'!$A:$P,13,FALSE)</f>
        <v>1532.0881730399999</v>
      </c>
      <c r="AG1262" s="49">
        <f>IF(F1262&gt;0,VLOOKUP($A1262,'[3]Calculated Master'!$A:$P,14,FALSE),"")</f>
        <v>86.853432921809571</v>
      </c>
      <c r="AH1262" s="49">
        <f>IF(I1262&gt;0,VLOOKUP($A1262,'[3]Calculated Master'!$A:$P,15,FALSE),"")</f>
        <v>3583.0087856424716</v>
      </c>
      <c r="AI1262" s="47" t="str">
        <f>VLOOKUP($A1262,'[3]Master From ECAP'!$A:$AJ,35,FALSE)</f>
        <v>EGLIWK</v>
      </c>
      <c r="AJ1262" s="47" t="str">
        <f>VLOOKUP($A1262,'[3]Master From ECAP'!$A:$AJ,36,FALSE)</f>
        <v>Storm Pumping Facilities</v>
      </c>
    </row>
    <row r="1263" spans="1:36" ht="15">
      <c r="A1263" s="46" t="s">
        <v>1305</v>
      </c>
      <c r="B1263" s="47" t="str">
        <f>VLOOKUP(VLOOKUP(A1263,'[3]Calculated Master'!A:Z,2,FALSE),'[3]Conversion Factors'!A:C,2,FALSE)</f>
        <v>Other</v>
      </c>
      <c r="C1263" s="47" t="str">
        <f>VLOOKUP($A1263,'[3]Master From ECAP'!$A:$AJ,3,FALSE)</f>
        <v>1276 Islington Ave</v>
      </c>
      <c r="D1263" s="47" t="str">
        <f>VLOOKUP($A1263,'[3]Master From ECAP'!$A:$AJ,4,FALSE)</f>
        <v>Etobicoke</v>
      </c>
      <c r="E1263" s="47" t="str">
        <f>VLOOKUP($A1263,'[3]Master From ECAP'!$A:$AJ,5,FALSE)</f>
        <v>M9A 3J9</v>
      </c>
      <c r="F1263" s="47">
        <f>VLOOKUP($A1263,'[3]Master From ECAP'!$A:$AJ,6,FALSE)</f>
        <v>450</v>
      </c>
      <c r="G1263" s="47" t="s">
        <v>53</v>
      </c>
      <c r="H1263" s="47">
        <f>VLOOKUP($A1263,'[3]Master From ECAP'!$A:$AJ,8,FALSE)</f>
        <v>168</v>
      </c>
      <c r="I1263" s="47">
        <f>VLOOKUP($A1263,'[3]Master From ECAP'!$A:$AJ,9,FALSE)</f>
        <v>18.170000000000002</v>
      </c>
      <c r="J1263" s="47">
        <f>VLOOKUP($A1263,'[3]Master From ECAP'!$A:$AJ,10,FALSE)</f>
        <v>33257.395014999995</v>
      </c>
      <c r="K1263" s="47" t="str">
        <f>VLOOKUP($A1263,'[3]Master From ECAP'!$A:$AJ,11,FALSE)</f>
        <v>kWh</v>
      </c>
      <c r="L1263" s="47">
        <f>VLOOKUP($A1263,'[3]Master From ECAP'!$A:$AJ,12,FALSE)</f>
        <v>0</v>
      </c>
      <c r="M1263" s="47" t="s">
        <v>46</v>
      </c>
      <c r="AF1263" s="48">
        <f>VLOOKUP($A1263,'[3]Calculated Master'!$A:$P,13,FALSE)</f>
        <v>1330.2958005999999</v>
      </c>
      <c r="AG1263" s="49">
        <f>IF(F1263&gt;0,VLOOKUP($A1263,'[3]Calculated Master'!$A:$P,14,FALSE),"")</f>
        <v>73.90563019439827</v>
      </c>
      <c r="AH1263" s="49">
        <f>IF(I1263&gt;0,VLOOKUP($A1263,'[3]Calculated Master'!$A:$P,15,FALSE),"")</f>
        <v>1830.3540774617072</v>
      </c>
      <c r="AI1263" s="47" t="str">
        <f>VLOOKUP($A1263,'[3]Master From ECAP'!$A:$AJ,35,FALSE)</f>
        <v>1270IS</v>
      </c>
      <c r="AJ1263" s="47" t="str">
        <f>VLOOKUP($A1263,'[3]Master From ECAP'!$A:$AJ,36,FALSE)</f>
        <v>Storm Pumping Facilities</v>
      </c>
    </row>
    <row r="1264" spans="1:36" ht="15">
      <c r="A1264" s="46" t="s">
        <v>1306</v>
      </c>
      <c r="B1264" s="47" t="str">
        <f>VLOOKUP(VLOOKUP(A1264,'[3]Calculated Master'!A:Z,2,FALSE),'[3]Conversion Factors'!A:C,2,FALSE)</f>
        <v>Other</v>
      </c>
      <c r="C1264" s="47" t="str">
        <f>VLOOKUP($A1264,'[3]Master From ECAP'!$A:$AJ,3,FALSE)</f>
        <v>20 North Queen St</v>
      </c>
      <c r="D1264" s="47" t="str">
        <f>VLOOKUP($A1264,'[3]Master From ECAP'!$A:$AJ,4,FALSE)</f>
        <v>Etobicoke</v>
      </c>
      <c r="E1264" s="47" t="str">
        <f>VLOOKUP($A1264,'[3]Master From ECAP'!$A:$AJ,5,FALSE)</f>
        <v>M8Z 2C4</v>
      </c>
      <c r="F1264" s="47">
        <f>VLOOKUP($A1264,'[3]Master From ECAP'!$A:$AJ,6,FALSE)</f>
        <v>676</v>
      </c>
      <c r="G1264" s="47" t="s">
        <v>53</v>
      </c>
      <c r="H1264" s="47">
        <f>VLOOKUP($A1264,'[3]Master From ECAP'!$A:$AJ,8,FALSE)</f>
        <v>168</v>
      </c>
      <c r="I1264" s="47">
        <f>VLOOKUP($A1264,'[3]Master From ECAP'!$A:$AJ,9,FALSE)</f>
        <v>8.82</v>
      </c>
      <c r="J1264" s="47">
        <f>VLOOKUP($A1264,'[3]Master From ECAP'!$A:$AJ,10,FALSE)</f>
        <v>18224.993246999999</v>
      </c>
      <c r="K1264" s="47" t="str">
        <f>VLOOKUP($A1264,'[3]Master From ECAP'!$A:$AJ,11,FALSE)</f>
        <v>kWh</v>
      </c>
      <c r="L1264" s="47">
        <f>VLOOKUP($A1264,'[3]Master From ECAP'!$A:$AJ,12,FALSE)</f>
        <v>2378.8160000000003</v>
      </c>
      <c r="M1264" s="47" t="s">
        <v>46</v>
      </c>
      <c r="AF1264" s="48">
        <f>VLOOKUP($A1264,'[3]Calculated Master'!$A:$P,13,FALSE)</f>
        <v>5248.012696920001</v>
      </c>
      <c r="AG1264" s="49">
        <f>IF(F1264&gt;0,VLOOKUP($A1264,'[3]Calculated Master'!$A:$P,14,FALSE),"")</f>
        <v>64.108920417412406</v>
      </c>
      <c r="AH1264" s="49">
        <f>IF(I1264&gt;0,VLOOKUP($A1264,'[3]Calculated Master'!$A:$P,15,FALSE),"")</f>
        <v>4913.5635149853497</v>
      </c>
      <c r="AI1264" s="47" t="str">
        <f>VLOOKUP($A1264,'[3]Master From ECAP'!$A:$AJ,35,FALSE)</f>
        <v>NS28</v>
      </c>
      <c r="AJ1264" s="47" t="str">
        <f>VLOOKUP($A1264,'[3]Master From ECAP'!$A:$AJ,36,FALSE)</f>
        <v>Storm Pumping Facilities</v>
      </c>
    </row>
    <row r="1265" spans="1:36" ht="15">
      <c r="A1265" s="46" t="s">
        <v>1307</v>
      </c>
      <c r="B1265" s="47" t="str">
        <f>VLOOKUP(VLOOKUP(A1265,'[3]Calculated Master'!A:Z,2,FALSE),'[3]Conversion Factors'!A:C,2,FALSE)</f>
        <v>Other</v>
      </c>
      <c r="C1265" s="47" t="str">
        <f>VLOOKUP($A1265,'[3]Master From ECAP'!$A:$AJ,3,FALSE)</f>
        <v>70 Kew Beach Ave</v>
      </c>
      <c r="D1265" s="47" t="str">
        <f>VLOOKUP($A1265,'[3]Master From ECAP'!$A:$AJ,4,FALSE)</f>
        <v>Toronto</v>
      </c>
      <c r="E1265" s="47" t="str">
        <f>VLOOKUP($A1265,'[3]Master From ECAP'!$A:$AJ,5,FALSE)</f>
        <v>M4L 1B8</v>
      </c>
      <c r="F1265" s="47">
        <f>VLOOKUP($A1265,'[3]Master From ECAP'!$A:$AJ,6,FALSE)</f>
        <v>78</v>
      </c>
      <c r="G1265" s="47" t="s">
        <v>53</v>
      </c>
      <c r="H1265" s="47">
        <f>VLOOKUP($A1265,'[3]Master From ECAP'!$A:$AJ,8,FALSE)</f>
        <v>168</v>
      </c>
      <c r="I1265" s="47">
        <f>VLOOKUP($A1265,'[3]Master From ECAP'!$A:$AJ,9,FALSE)</f>
        <v>0</v>
      </c>
      <c r="J1265" s="47">
        <f>VLOOKUP($A1265,'[3]Master From ECAP'!$A:$AJ,10,FALSE)</f>
        <v>24499.744999000002</v>
      </c>
      <c r="K1265" s="47" t="str">
        <f>VLOOKUP($A1265,'[3]Master From ECAP'!$A:$AJ,11,FALSE)</f>
        <v>kWh</v>
      </c>
      <c r="L1265" s="47">
        <f>VLOOKUP($A1265,'[3]Master From ECAP'!$A:$AJ,12,FALSE)</f>
        <v>0</v>
      </c>
      <c r="M1265" s="47" t="s">
        <v>46</v>
      </c>
      <c r="AF1265" s="48">
        <f>VLOOKUP($A1265,'[3]Calculated Master'!$A:$P,13,FALSE)</f>
        <v>979.98979996000014</v>
      </c>
      <c r="AG1265" s="49">
        <f>IF(F1265&gt;0,VLOOKUP($A1265,'[3]Calculated Master'!$A:$P,14,FALSE),"")</f>
        <v>314.10060360603626</v>
      </c>
      <c r="AH1265" s="49" t="str">
        <f>IF(I1265&gt;0,VLOOKUP($A1265,'[3]Calculated Master'!$A:$P,15,FALSE),"")</f>
        <v/>
      </c>
      <c r="AI1265" s="47" t="str">
        <f>VLOOKUP($A1265,'[3]Master From ECAP'!$A:$AJ,35,FALSE)</f>
        <v>0KEWB</v>
      </c>
      <c r="AJ1265" s="47" t="str">
        <f>VLOOKUP($A1265,'[3]Master From ECAP'!$A:$AJ,36,FALSE)</f>
        <v>Storm Pumping Facilities</v>
      </c>
    </row>
    <row r="1266" spans="1:36" ht="15">
      <c r="A1266" s="46" t="s">
        <v>1308</v>
      </c>
      <c r="B1266" s="47" t="str">
        <f>VLOOKUP(VLOOKUP(A1266,'[3]Calculated Master'!A:Z,2,FALSE),'[3]Conversion Factors'!A:C,2,FALSE)</f>
        <v>Other</v>
      </c>
      <c r="C1266" s="47" t="str">
        <f>VLOOKUP($A1266,'[3]Master From ECAP'!$A:$AJ,3,FALSE)</f>
        <v>1433 Warden Ave</v>
      </c>
      <c r="D1266" s="47" t="str">
        <f>VLOOKUP($A1266,'[3]Master From ECAP'!$A:$AJ,4,FALSE)</f>
        <v>Scarborough</v>
      </c>
      <c r="E1266" s="47" t="str">
        <f>VLOOKUP($A1266,'[3]Master From ECAP'!$A:$AJ,5,FALSE)</f>
        <v>M1R 2S3</v>
      </c>
      <c r="F1266" s="47">
        <f>VLOOKUP($A1266,'[3]Master From ECAP'!$A:$AJ,6,FALSE)</f>
        <v>462</v>
      </c>
      <c r="G1266" s="47" t="s">
        <v>53</v>
      </c>
      <c r="H1266" s="47">
        <f>VLOOKUP($A1266,'[3]Master From ECAP'!$A:$AJ,8,FALSE)</f>
        <v>168</v>
      </c>
      <c r="I1266" s="47">
        <f>VLOOKUP($A1266,'[3]Master From ECAP'!$A:$AJ,9,FALSE)</f>
        <v>0</v>
      </c>
      <c r="J1266" s="47">
        <f>VLOOKUP($A1266,'[3]Master From ECAP'!$A:$AJ,10,FALSE)</f>
        <v>36158.465369000005</v>
      </c>
      <c r="K1266" s="47" t="str">
        <f>VLOOKUP($A1266,'[3]Master From ECAP'!$A:$AJ,11,FALSE)</f>
        <v>kWh</v>
      </c>
      <c r="L1266" s="47">
        <f>VLOOKUP($A1266,'[3]Master From ECAP'!$A:$AJ,12,FALSE)</f>
        <v>0</v>
      </c>
      <c r="M1266" s="47" t="s">
        <v>46</v>
      </c>
      <c r="AF1266" s="48">
        <f>VLOOKUP($A1266,'[3]Calculated Master'!$A:$P,13,FALSE)</f>
        <v>1446.3386147600002</v>
      </c>
      <c r="AG1266" s="49">
        <f>IF(F1266&gt;0,VLOOKUP($A1266,'[3]Calculated Master'!$A:$P,14,FALSE),"")</f>
        <v>78.265402660762717</v>
      </c>
      <c r="AH1266" s="49" t="str">
        <f>IF(I1266&gt;0,VLOOKUP($A1266,'[3]Calculated Master'!$A:$P,15,FALSE),"")</f>
        <v/>
      </c>
      <c r="AI1266" s="47" t="str">
        <f>VLOOKUP($A1266,'[3]Master From ECAP'!$A:$AJ,35,FALSE)</f>
        <v>WASPS</v>
      </c>
      <c r="AJ1266" s="47" t="str">
        <f>VLOOKUP($A1266,'[3]Master From ECAP'!$A:$AJ,36,FALSE)</f>
        <v>Storm Pumping Facilities</v>
      </c>
    </row>
    <row r="1267" spans="1:36" ht="15">
      <c r="A1267" s="46" t="s">
        <v>1309</v>
      </c>
      <c r="B1267" s="47" t="str">
        <f>VLOOKUP(VLOOKUP(A1267,'[3]Calculated Master'!A:Z,2,FALSE),'[3]Conversion Factors'!A:C,2,FALSE)</f>
        <v>Street lighting</v>
      </c>
      <c r="C1267" s="47" t="str">
        <f>VLOOKUP($A1267,'[3]Master From ECAP'!$A:$AJ,3,FALSE)</f>
        <v>0 Wickman Rd</v>
      </c>
      <c r="D1267" s="47" t="str">
        <f>VLOOKUP($A1267,'[3]Master From ECAP'!$A:$AJ,4,FALSE)</f>
        <v>Etobicoke</v>
      </c>
      <c r="E1267" s="47" t="str">
        <f>VLOOKUP($A1267,'[3]Master From ECAP'!$A:$AJ,5,FALSE)</f>
        <v>M8Z 1M6</v>
      </c>
      <c r="F1267" s="47">
        <f>VLOOKUP($A1267,'[3]Master From ECAP'!$A:$AJ,6,FALSE)</f>
        <v>1</v>
      </c>
      <c r="G1267" s="47" t="s">
        <v>53</v>
      </c>
      <c r="H1267" s="47">
        <f>VLOOKUP($A1267,'[3]Master From ECAP'!$A:$AJ,8,FALSE)</f>
        <v>70</v>
      </c>
      <c r="I1267" s="47">
        <f>VLOOKUP($A1267,'[3]Master From ECAP'!$A:$AJ,9,FALSE)</f>
        <v>0</v>
      </c>
      <c r="J1267" s="47">
        <f>VLOOKUP($A1267,'[3]Master From ECAP'!$A:$AJ,10,FALSE)</f>
        <v>287775.54643399996</v>
      </c>
      <c r="K1267" s="47" t="str">
        <f>VLOOKUP($A1267,'[3]Master From ECAP'!$A:$AJ,11,FALSE)</f>
        <v>kWh</v>
      </c>
      <c r="L1267" s="47">
        <f>VLOOKUP($A1267,'[3]Master From ECAP'!$A:$AJ,12,FALSE)</f>
        <v>0</v>
      </c>
      <c r="M1267" s="47" t="s">
        <v>46</v>
      </c>
      <c r="AF1267" s="48">
        <f>VLOOKUP($A1267,'[3]Calculated Master'!$A:$P,13,FALSE)</f>
        <v>11511.021857359998</v>
      </c>
      <c r="AG1267" s="49">
        <f>IF(F1267&gt;0,VLOOKUP($A1267,'[3]Calculated Master'!$A:$P,14,FALSE),"")</f>
        <v>287776.74549877679</v>
      </c>
      <c r="AH1267" s="49" t="str">
        <f>IF(I1267&gt;0,VLOOKUP($A1267,'[3]Calculated Master'!$A:$P,15,FALSE),"")</f>
        <v/>
      </c>
      <c r="AI1267" s="47" t="str">
        <f>VLOOKUP($A1267,'[3]Master From ECAP'!$A:$AJ,35,FALSE)</f>
        <v>0WICKM</v>
      </c>
      <c r="AJ1267" s="47" t="str">
        <f>VLOOKUP($A1267,'[3]Master From ECAP'!$A:$AJ,36,FALSE)</f>
        <v>Streetlighting</v>
      </c>
    </row>
    <row r="1268" spans="1:36" ht="15">
      <c r="A1268" s="46" t="s">
        <v>1310</v>
      </c>
      <c r="B1268" s="47" t="str">
        <f>VLOOKUP(VLOOKUP(A1268,'[3]Calculated Master'!A:Z,2,FALSE),'[3]Conversion Factors'!A:C,2,FALSE)</f>
        <v>Street lighting</v>
      </c>
      <c r="C1268" s="47" t="str">
        <f>VLOOKUP($A1268,'[3]Master From ECAP'!$A:$AJ,3,FALSE)</f>
        <v>1 Simcoe St</v>
      </c>
      <c r="D1268" s="47" t="str">
        <f>VLOOKUP($A1268,'[3]Master From ECAP'!$A:$AJ,4,FALSE)</f>
        <v>Toronto</v>
      </c>
      <c r="E1268" s="47" t="str">
        <f>VLOOKUP($A1268,'[3]Master From ECAP'!$A:$AJ,5,FALSE)</f>
        <v>M5J 2N1</v>
      </c>
      <c r="F1268" s="47">
        <f>VLOOKUP($A1268,'[3]Master From ECAP'!$A:$AJ,6,FALSE)</f>
        <v>1</v>
      </c>
      <c r="G1268" s="47" t="s">
        <v>53</v>
      </c>
      <c r="H1268" s="47">
        <f>VLOOKUP($A1268,'[3]Master From ECAP'!$A:$AJ,8,FALSE)</f>
        <v>100</v>
      </c>
      <c r="I1268" s="47">
        <f>VLOOKUP($A1268,'[3]Master From ECAP'!$A:$AJ,9,FALSE)</f>
        <v>0</v>
      </c>
      <c r="J1268" s="47">
        <f>VLOOKUP($A1268,'[3]Master From ECAP'!$A:$AJ,10,FALSE)</f>
        <v>528628.13410899998</v>
      </c>
      <c r="K1268" s="47" t="str">
        <f>VLOOKUP($A1268,'[3]Master From ECAP'!$A:$AJ,11,FALSE)</f>
        <v>kWh</v>
      </c>
      <c r="L1268" s="47">
        <f>VLOOKUP($A1268,'[3]Master From ECAP'!$A:$AJ,12,FALSE)</f>
        <v>0</v>
      </c>
      <c r="M1268" s="47" t="s">
        <v>46</v>
      </c>
      <c r="AF1268" s="48">
        <f>VLOOKUP($A1268,'[3]Calculated Master'!$A:$P,13,FALSE)</f>
        <v>21145.125364359999</v>
      </c>
      <c r="AG1268" s="49">
        <f>IF(F1268&gt;0,VLOOKUP($A1268,'[3]Calculated Master'!$A:$P,14,FALSE),"")</f>
        <v>528630.33672622545</v>
      </c>
      <c r="AH1268" s="49" t="str">
        <f>IF(I1268&gt;0,VLOOKUP($A1268,'[3]Calculated Master'!$A:$P,15,FALSE),"")</f>
        <v/>
      </c>
      <c r="AI1268" s="47" t="str">
        <f>VLOOKUP($A1268,'[3]Master From ECAP'!$A:$AJ,35,FALSE)</f>
        <v>1SIMCOE</v>
      </c>
      <c r="AJ1268" s="47" t="str">
        <f>VLOOKUP($A1268,'[3]Master From ECAP'!$A:$AJ,36,FALSE)</f>
        <v>Streetlighting</v>
      </c>
    </row>
    <row r="1269" spans="1:36" ht="15">
      <c r="A1269" s="46" t="s">
        <v>1311</v>
      </c>
      <c r="B1269" s="47" t="str">
        <f>VLOOKUP(VLOOKUP(A1269,'[3]Calculated Master'!A:Z,2,FALSE),'[3]Conversion Factors'!A:C,2,FALSE)</f>
        <v>Street lighting</v>
      </c>
      <c r="C1269" s="47" t="str">
        <f>VLOOKUP($A1269,'[3]Master From ECAP'!$A:$AJ,3,FALSE)</f>
        <v>1030 Weston Rd</v>
      </c>
      <c r="D1269" s="47" t="str">
        <f>VLOOKUP($A1269,'[3]Master From ECAP'!$A:$AJ,4,FALSE)</f>
        <v>Toronto</v>
      </c>
      <c r="E1269" s="47" t="str">
        <f>VLOOKUP($A1269,'[3]Master From ECAP'!$A:$AJ,5,FALSE)</f>
        <v>M6N 3S2</v>
      </c>
      <c r="F1269" s="47">
        <f>VLOOKUP($A1269,'[3]Master From ECAP'!$A:$AJ,6,FALSE)</f>
        <v>1</v>
      </c>
      <c r="G1269" s="47" t="s">
        <v>53</v>
      </c>
      <c r="H1269" s="47">
        <f>VLOOKUP($A1269,'[3]Master From ECAP'!$A:$AJ,8,FALSE)</f>
        <v>168</v>
      </c>
      <c r="I1269" s="47">
        <f>VLOOKUP($A1269,'[3]Master From ECAP'!$A:$AJ,9,FALSE)</f>
        <v>0</v>
      </c>
      <c r="J1269" s="47">
        <f>VLOOKUP($A1269,'[3]Master From ECAP'!$A:$AJ,10,FALSE)</f>
        <v>719.57036399999993</v>
      </c>
      <c r="K1269" s="47" t="str">
        <f>VLOOKUP($A1269,'[3]Master From ECAP'!$A:$AJ,11,FALSE)</f>
        <v>kWh</v>
      </c>
      <c r="L1269" s="47">
        <f>VLOOKUP($A1269,'[3]Master From ECAP'!$A:$AJ,12,FALSE)</f>
        <v>0</v>
      </c>
      <c r="M1269" s="47" t="s">
        <v>46</v>
      </c>
      <c r="AF1269" s="48">
        <f>VLOOKUP($A1269,'[3]Calculated Master'!$A:$P,13,FALSE)</f>
        <v>28.782814559999998</v>
      </c>
      <c r="AG1269" s="49">
        <f>IF(F1269&gt;0,VLOOKUP($A1269,'[3]Calculated Master'!$A:$P,14,FALSE),"")</f>
        <v>719.57336220984996</v>
      </c>
      <c r="AH1269" s="49" t="str">
        <f>IF(I1269&gt;0,VLOOKUP($A1269,'[3]Calculated Master'!$A:$P,15,FALSE),"")</f>
        <v/>
      </c>
      <c r="AI1269" s="47" t="str">
        <f>VLOOKUP($A1269,'[3]Master From ECAP'!$A:$AJ,35,FALSE)</f>
        <v>1030WESTONRD</v>
      </c>
      <c r="AJ1269" s="47" t="str">
        <f>VLOOKUP($A1269,'[3]Master From ECAP'!$A:$AJ,36,FALSE)</f>
        <v>Streetlighting</v>
      </c>
    </row>
    <row r="1270" spans="1:36" ht="15">
      <c r="A1270" s="46" t="s">
        <v>1312</v>
      </c>
      <c r="B1270" s="47" t="str">
        <f>VLOOKUP(VLOOKUP(A1270,'[3]Calculated Master'!A:Z,2,FALSE),'[3]Conversion Factors'!A:C,2,FALSE)</f>
        <v>Street lighting</v>
      </c>
      <c r="C1270" s="47" t="str">
        <f>VLOOKUP($A1270,'[3]Master From ECAP'!$A:$AJ,3,FALSE)</f>
        <v>2000 Lake Shore Blvd W</v>
      </c>
      <c r="D1270" s="47" t="str">
        <f>VLOOKUP($A1270,'[3]Master From ECAP'!$A:$AJ,4,FALSE)</f>
        <v>Toronto</v>
      </c>
      <c r="E1270" s="47" t="str">
        <f>VLOOKUP($A1270,'[3]Master From ECAP'!$A:$AJ,5,FALSE)</f>
        <v>M6S 5B7</v>
      </c>
      <c r="F1270" s="47">
        <f>VLOOKUP($A1270,'[3]Master From ECAP'!$A:$AJ,6,FALSE)</f>
        <v>1</v>
      </c>
      <c r="G1270" s="47" t="s">
        <v>53</v>
      </c>
      <c r="H1270" s="47">
        <f>VLOOKUP($A1270,'[3]Master From ECAP'!$A:$AJ,8,FALSE)</f>
        <v>100</v>
      </c>
      <c r="I1270" s="47">
        <f>VLOOKUP($A1270,'[3]Master From ECAP'!$A:$AJ,9,FALSE)</f>
        <v>0</v>
      </c>
      <c r="J1270" s="47">
        <f>VLOOKUP($A1270,'[3]Master From ECAP'!$A:$AJ,10,FALSE)</f>
        <v>5485.748928</v>
      </c>
      <c r="K1270" s="47" t="str">
        <f>VLOOKUP($A1270,'[3]Master From ECAP'!$A:$AJ,11,FALSE)</f>
        <v>kWh</v>
      </c>
      <c r="L1270" s="47">
        <f>VLOOKUP($A1270,'[3]Master From ECAP'!$A:$AJ,12,FALSE)</f>
        <v>0</v>
      </c>
      <c r="M1270" s="47" t="s">
        <v>46</v>
      </c>
      <c r="AF1270" s="48">
        <f>VLOOKUP($A1270,'[3]Calculated Master'!$A:$P,13,FALSE)</f>
        <v>219.42995712000001</v>
      </c>
      <c r="AG1270" s="49">
        <f>IF(F1270&gt;0,VLOOKUP($A1270,'[3]Calculated Master'!$A:$P,14,FALSE),"")</f>
        <v>5485.7717852872001</v>
      </c>
      <c r="AH1270" s="49" t="str">
        <f>IF(I1270&gt;0,VLOOKUP($A1270,'[3]Calculated Master'!$A:$P,15,FALSE),"")</f>
        <v/>
      </c>
      <c r="AI1270" s="47" t="str">
        <f>VLOOKUP($A1270,'[3]Master From ECAP'!$A:$AJ,35,FALSE)</f>
        <v>2000LA</v>
      </c>
      <c r="AJ1270" s="47" t="str">
        <f>VLOOKUP($A1270,'[3]Master From ECAP'!$A:$AJ,36,FALSE)</f>
        <v>Streetlighting</v>
      </c>
    </row>
    <row r="1271" spans="1:36" ht="15">
      <c r="A1271" s="46" t="s">
        <v>1313</v>
      </c>
      <c r="B1271" s="47" t="str">
        <f>VLOOKUP(VLOOKUP(A1271,'[3]Calculated Master'!A:Z,2,FALSE),'[3]Conversion Factors'!A:C,2,FALSE)</f>
        <v>Street lighting</v>
      </c>
      <c r="C1271" s="47" t="str">
        <f>VLOOKUP($A1271,'[3]Master From ECAP'!$A:$AJ,3,FALSE)</f>
        <v>23 Peel Ave</v>
      </c>
      <c r="D1271" s="47" t="str">
        <f>VLOOKUP($A1271,'[3]Master From ECAP'!$A:$AJ,4,FALSE)</f>
        <v>Toronto</v>
      </c>
      <c r="E1271" s="47" t="str">
        <f>VLOOKUP($A1271,'[3]Master From ECAP'!$A:$AJ,5,FALSE)</f>
        <v>M6J 1M3</v>
      </c>
      <c r="F1271" s="47">
        <f>VLOOKUP($A1271,'[3]Master From ECAP'!$A:$AJ,6,FALSE)</f>
        <v>1</v>
      </c>
      <c r="G1271" s="47" t="s">
        <v>53</v>
      </c>
      <c r="H1271" s="47">
        <f>VLOOKUP($A1271,'[3]Master From ECAP'!$A:$AJ,8,FALSE)</f>
        <v>100</v>
      </c>
      <c r="I1271" s="47">
        <f>VLOOKUP($A1271,'[3]Master From ECAP'!$A:$AJ,9,FALSE)</f>
        <v>0</v>
      </c>
      <c r="J1271" s="47">
        <f>VLOOKUP($A1271,'[3]Master From ECAP'!$A:$AJ,10,FALSE)</f>
        <v>627028.98275700002</v>
      </c>
      <c r="K1271" s="47" t="str">
        <f>VLOOKUP($A1271,'[3]Master From ECAP'!$A:$AJ,11,FALSE)</f>
        <v>kWh</v>
      </c>
      <c r="L1271" s="47">
        <f>VLOOKUP($A1271,'[3]Master From ECAP'!$A:$AJ,12,FALSE)</f>
        <v>0</v>
      </c>
      <c r="M1271" s="47" t="s">
        <v>46</v>
      </c>
      <c r="AF1271" s="48">
        <f>VLOOKUP($A1271,'[3]Calculated Master'!$A:$P,13,FALSE)</f>
        <v>25081.15931028</v>
      </c>
      <c r="AG1271" s="49">
        <f>IF(F1271&gt;0,VLOOKUP($A1271,'[3]Calculated Master'!$A:$P,14,FALSE),"")</f>
        <v>627031.59537776152</v>
      </c>
      <c r="AH1271" s="49" t="str">
        <f>IF(I1271&gt;0,VLOOKUP($A1271,'[3]Calculated Master'!$A:$P,15,FALSE),"")</f>
        <v/>
      </c>
      <c r="AI1271" s="47" t="str">
        <f>VLOOKUP($A1271,'[3]Master From ECAP'!$A:$AJ,35,FALSE)</f>
        <v>23PEEL</v>
      </c>
      <c r="AJ1271" s="47" t="str">
        <f>VLOOKUP($A1271,'[3]Master From ECAP'!$A:$AJ,36,FALSE)</f>
        <v>Streetlighting</v>
      </c>
    </row>
    <row r="1272" spans="1:36" ht="15">
      <c r="A1272" s="46" t="s">
        <v>1314</v>
      </c>
      <c r="B1272" s="47" t="str">
        <f>VLOOKUP(VLOOKUP(A1272,'[3]Calculated Master'!A:Z,2,FALSE),'[3]Conversion Factors'!A:C,2,FALSE)</f>
        <v>Street lighting</v>
      </c>
      <c r="C1272" s="47" t="str">
        <f>VLOOKUP($A1272,'[3]Master From ECAP'!$A:$AJ,3,FALSE)</f>
        <v>402 Sewells Rd</v>
      </c>
      <c r="D1272" s="47" t="str">
        <f>VLOOKUP($A1272,'[3]Master From ECAP'!$A:$AJ,4,FALSE)</f>
        <v>Scarborough</v>
      </c>
      <c r="E1272" s="47" t="str">
        <f>VLOOKUP($A1272,'[3]Master From ECAP'!$A:$AJ,5,FALSE)</f>
        <v>M1B 5H3</v>
      </c>
      <c r="F1272" s="47">
        <f>VLOOKUP($A1272,'[3]Master From ECAP'!$A:$AJ,6,FALSE)</f>
        <v>1</v>
      </c>
      <c r="G1272" s="47" t="s">
        <v>53</v>
      </c>
      <c r="H1272" s="47">
        <f>VLOOKUP($A1272,'[3]Master From ECAP'!$A:$AJ,8,FALSE)</f>
        <v>100</v>
      </c>
      <c r="I1272" s="47">
        <f>VLOOKUP($A1272,'[3]Master From ECAP'!$A:$AJ,9,FALSE)</f>
        <v>0</v>
      </c>
      <c r="J1272" s="47">
        <f>VLOOKUP($A1272,'[3]Master From ECAP'!$A:$AJ,10,FALSE)</f>
        <v>225.476001</v>
      </c>
      <c r="K1272" s="47" t="str">
        <f>VLOOKUP($A1272,'[3]Master From ECAP'!$A:$AJ,11,FALSE)</f>
        <v>kWh</v>
      </c>
      <c r="L1272" s="47">
        <f>VLOOKUP($A1272,'[3]Master From ECAP'!$A:$AJ,12,FALSE)</f>
        <v>0</v>
      </c>
      <c r="M1272" s="47" t="s">
        <v>46</v>
      </c>
      <c r="AF1272" s="48">
        <f>VLOOKUP($A1272,'[3]Calculated Master'!$A:$P,13,FALSE)</f>
        <v>9.0190400400000001</v>
      </c>
      <c r="AG1272" s="49">
        <f>IF(F1272&gt;0,VLOOKUP($A1272,'[3]Calculated Master'!$A:$P,14,FALSE),"")</f>
        <v>225.4769404833375</v>
      </c>
      <c r="AH1272" s="49" t="str">
        <f>IF(I1272&gt;0,VLOOKUP($A1272,'[3]Calculated Master'!$A:$P,15,FALSE),"")</f>
        <v/>
      </c>
      <c r="AI1272" s="47" t="str">
        <f>VLOOKUP($A1272,'[3]Master From ECAP'!$A:$AJ,35,FALSE)</f>
        <v>402SEW</v>
      </c>
      <c r="AJ1272" s="47" t="str">
        <f>VLOOKUP($A1272,'[3]Master From ECAP'!$A:$AJ,36,FALSE)</f>
        <v>Streetlighting</v>
      </c>
    </row>
    <row r="1273" spans="1:36" ht="15">
      <c r="A1273" s="46" t="s">
        <v>1315</v>
      </c>
      <c r="B1273" s="47" t="str">
        <f>VLOOKUP(VLOOKUP(A1273,'[3]Calculated Master'!A:Z,2,FALSE),'[3]Conversion Factors'!A:C,2,FALSE)</f>
        <v>Street lighting</v>
      </c>
      <c r="C1273" s="47" t="str">
        <f>VLOOKUP($A1273,'[3]Master From ECAP'!$A:$AJ,3,FALSE)</f>
        <v>715 Bloor ST E</v>
      </c>
      <c r="D1273" s="47" t="str">
        <f>VLOOKUP($A1273,'[3]Master From ECAP'!$A:$AJ,4,FALSE)</f>
        <v>Toronto</v>
      </c>
      <c r="E1273" s="47" t="str">
        <f>VLOOKUP($A1273,'[3]Master From ECAP'!$A:$AJ,5,FALSE)</f>
        <v>M4W 1J4</v>
      </c>
      <c r="F1273" s="47">
        <f>VLOOKUP($A1273,'[3]Master From ECAP'!$A:$AJ,6,FALSE)</f>
        <v>1</v>
      </c>
      <c r="G1273" s="47" t="s">
        <v>53</v>
      </c>
      <c r="H1273" s="47">
        <f>VLOOKUP($A1273,'[3]Master From ECAP'!$A:$AJ,8,FALSE)</f>
        <v>70</v>
      </c>
      <c r="I1273" s="47">
        <f>VLOOKUP($A1273,'[3]Master From ECAP'!$A:$AJ,9,FALSE)</f>
        <v>0</v>
      </c>
      <c r="J1273" s="47">
        <f>VLOOKUP($A1273,'[3]Master From ECAP'!$A:$AJ,10,FALSE)</f>
        <v>908.93051000000003</v>
      </c>
      <c r="K1273" s="47" t="str">
        <f>VLOOKUP($A1273,'[3]Master From ECAP'!$A:$AJ,11,FALSE)</f>
        <v>kWh</v>
      </c>
      <c r="L1273" s="47">
        <f>VLOOKUP($A1273,'[3]Master From ECAP'!$A:$AJ,12,FALSE)</f>
        <v>0</v>
      </c>
      <c r="M1273" s="47" t="s">
        <v>46</v>
      </c>
      <c r="AF1273" s="48">
        <f>VLOOKUP($A1273,'[3]Calculated Master'!$A:$P,13,FALSE)</f>
        <v>36.357220400000003</v>
      </c>
      <c r="AG1273" s="49">
        <f>IF(F1273&gt;0,VLOOKUP($A1273,'[3]Calculated Master'!$A:$P,14,FALSE),"")</f>
        <v>908.93429721045834</v>
      </c>
      <c r="AH1273" s="49" t="str">
        <f>IF(I1273&gt;0,VLOOKUP($A1273,'[3]Calculated Master'!$A:$P,15,FALSE),"")</f>
        <v/>
      </c>
      <c r="AI1273" s="47" t="str">
        <f>VLOOKUP($A1273,'[3]Master From ECAP'!$A:$AJ,35,FALSE)</f>
        <v>715BLO</v>
      </c>
      <c r="AJ1273" s="47" t="str">
        <f>VLOOKUP($A1273,'[3]Master From ECAP'!$A:$AJ,36,FALSE)</f>
        <v>Streetlighting</v>
      </c>
    </row>
    <row r="1274" spans="1:36" ht="15">
      <c r="A1274" s="46" t="s">
        <v>1316</v>
      </c>
      <c r="B1274" s="47" t="str">
        <f>VLOOKUP(VLOOKUP(A1274,'[3]Calculated Master'!A:Z,2,FALSE),'[3]Conversion Factors'!A:C,2,FALSE)</f>
        <v>Street lighting</v>
      </c>
      <c r="C1274" s="47" t="str">
        <f>VLOOKUP($A1274,'[3]Master From ECAP'!$A:$AJ,3,FALSE)</f>
        <v>833 Royal York</v>
      </c>
      <c r="D1274" s="47" t="str">
        <f>VLOOKUP($A1274,'[3]Master From ECAP'!$A:$AJ,4,FALSE)</f>
        <v>Etobicoke</v>
      </c>
      <c r="E1274" s="47" t="str">
        <f>VLOOKUP($A1274,'[3]Master From ECAP'!$A:$AJ,5,FALSE)</f>
        <v>M8Y 2V1</v>
      </c>
      <c r="F1274" s="47">
        <f>VLOOKUP($A1274,'[3]Master From ECAP'!$A:$AJ,6,FALSE)</f>
        <v>10</v>
      </c>
      <c r="G1274" s="47" t="s">
        <v>53</v>
      </c>
      <c r="H1274" s="47">
        <f>VLOOKUP($A1274,'[3]Master From ECAP'!$A:$AJ,8,FALSE)</f>
        <v>168</v>
      </c>
      <c r="I1274" s="47">
        <f>VLOOKUP($A1274,'[3]Master From ECAP'!$A:$AJ,9,FALSE)</f>
        <v>0</v>
      </c>
      <c r="J1274" s="47">
        <f>VLOOKUP($A1274,'[3]Master From ECAP'!$A:$AJ,10,FALSE)</f>
        <v>2275.389428</v>
      </c>
      <c r="K1274" s="47" t="str">
        <f>VLOOKUP($A1274,'[3]Master From ECAP'!$A:$AJ,11,FALSE)</f>
        <v>kWh</v>
      </c>
      <c r="L1274" s="47">
        <f>VLOOKUP($A1274,'[3]Master From ECAP'!$A:$AJ,12,FALSE)</f>
        <v>0</v>
      </c>
      <c r="M1274" s="47" t="s">
        <v>46</v>
      </c>
      <c r="AF1274" s="48">
        <f>VLOOKUP($A1274,'[3]Calculated Master'!$A:$P,13,FALSE)</f>
        <v>91.015577120000003</v>
      </c>
      <c r="AG1274" s="49">
        <f>IF(F1274&gt;0,VLOOKUP($A1274,'[3]Calculated Master'!$A:$P,14,FALSE),"")</f>
        <v>227.53989087892833</v>
      </c>
      <c r="AH1274" s="49" t="str">
        <f>IF(I1274&gt;0,VLOOKUP($A1274,'[3]Calculated Master'!$A:$P,15,FALSE),"")</f>
        <v/>
      </c>
      <c r="AI1274" s="47" t="str">
        <f>VLOOKUP($A1274,'[3]Master From ECAP'!$A:$AJ,35,FALSE)</f>
        <v>833ROYALYORK</v>
      </c>
      <c r="AJ1274" s="47" t="str">
        <f>VLOOKUP($A1274,'[3]Master From ECAP'!$A:$AJ,36,FALSE)</f>
        <v>Streetlighting</v>
      </c>
    </row>
    <row r="1275" spans="1:36" ht="15">
      <c r="A1275" s="46" t="s">
        <v>1317</v>
      </c>
      <c r="B1275" s="47" t="str">
        <f>VLOOKUP(VLOOKUP(A1275,'[3]Calculated Master'!A:Z,2,FALSE),'[3]Conversion Factors'!A:C,2,FALSE)</f>
        <v>Street lighting</v>
      </c>
      <c r="C1275" s="47" t="str">
        <f>VLOOKUP($A1275,'[3]Master From ECAP'!$A:$AJ,3,FALSE)</f>
        <v>195 Glen Park Ave</v>
      </c>
      <c r="D1275" s="47" t="str">
        <f>VLOOKUP($A1275,'[3]Master From ECAP'!$A:$AJ,4,FALSE)</f>
        <v>Toronto</v>
      </c>
      <c r="E1275" s="47" t="str">
        <f>VLOOKUP($A1275,'[3]Master From ECAP'!$A:$AJ,5,FALSE)</f>
        <v>M6B 3J6</v>
      </c>
      <c r="F1275" s="47">
        <f>VLOOKUP($A1275,'[3]Master From ECAP'!$A:$AJ,6,FALSE)</f>
        <v>520</v>
      </c>
      <c r="G1275" s="47" t="s">
        <v>53</v>
      </c>
      <c r="H1275" s="47">
        <f>VLOOKUP($A1275,'[3]Master From ECAP'!$A:$AJ,8,FALSE)</f>
        <v>70</v>
      </c>
      <c r="I1275" s="47">
        <f>VLOOKUP($A1275,'[3]Master From ECAP'!$A:$AJ,9,FALSE)</f>
        <v>0</v>
      </c>
      <c r="J1275" s="47">
        <f>VLOOKUP($A1275,'[3]Master From ECAP'!$A:$AJ,10,FALSE)</f>
        <v>559282.67592399998</v>
      </c>
      <c r="K1275" s="47" t="str">
        <f>VLOOKUP($A1275,'[3]Master From ECAP'!$A:$AJ,11,FALSE)</f>
        <v>kWh</v>
      </c>
      <c r="L1275" s="47">
        <f>VLOOKUP($A1275,'[3]Master From ECAP'!$A:$AJ,12,FALSE)</f>
        <v>0</v>
      </c>
      <c r="M1275" s="47" t="s">
        <v>46</v>
      </c>
      <c r="AF1275" s="48">
        <f>VLOOKUP($A1275,'[3]Calculated Master'!$A:$P,13,FALSE)</f>
        <v>22371.307036959999</v>
      </c>
      <c r="AG1275" s="49">
        <f>IF(F1275&gt;0,VLOOKUP($A1275,'[3]Calculated Master'!$A:$P,14,FALSE),"")</f>
        <v>1075.5480889778519</v>
      </c>
      <c r="AH1275" s="49" t="str">
        <f>IF(I1275&gt;0,VLOOKUP($A1275,'[3]Calculated Master'!$A:$P,15,FALSE),"")</f>
        <v/>
      </c>
      <c r="AI1275" s="47" t="str">
        <f>VLOOKUP($A1275,'[3]Master From ECAP'!$A:$AJ,35,FALSE)</f>
        <v>ALLEN</v>
      </c>
      <c r="AJ1275" s="47" t="str">
        <f>VLOOKUP($A1275,'[3]Master From ECAP'!$A:$AJ,36,FALSE)</f>
        <v>Streetlighting</v>
      </c>
    </row>
    <row r="1276" spans="1:36" ht="15">
      <c r="A1276" s="46" t="s">
        <v>1318</v>
      </c>
      <c r="B1276" s="47" t="str">
        <f>VLOOKUP(VLOOKUP(A1276,'[3]Calculated Master'!A:Z,2,FALSE),'[3]Conversion Factors'!A:C,2,FALSE)</f>
        <v>Street lighting</v>
      </c>
      <c r="C1276" s="47" t="str">
        <f>VLOOKUP($A1276,'[3]Master From ECAP'!$A:$AJ,3,FALSE)</f>
        <v>2 Windermere Ave</v>
      </c>
      <c r="D1276" s="47" t="str">
        <f>VLOOKUP($A1276,'[3]Master From ECAP'!$A:$AJ,4,FALSE)</f>
        <v>Toronto</v>
      </c>
      <c r="E1276" s="47" t="str">
        <f>VLOOKUP($A1276,'[3]Master From ECAP'!$A:$AJ,5,FALSE)</f>
        <v>M6S 3J1</v>
      </c>
      <c r="F1276" s="47">
        <f>VLOOKUP($A1276,'[3]Master From ECAP'!$A:$AJ,6,FALSE)</f>
        <v>1</v>
      </c>
      <c r="G1276" s="47" t="s">
        <v>53</v>
      </c>
      <c r="H1276" s="47">
        <f>VLOOKUP($A1276,'[3]Master From ECAP'!$A:$AJ,8,FALSE)</f>
        <v>100</v>
      </c>
      <c r="I1276" s="47">
        <f>VLOOKUP($A1276,'[3]Master From ECAP'!$A:$AJ,9,FALSE)</f>
        <v>0</v>
      </c>
      <c r="J1276" s="47">
        <f>VLOOKUP($A1276,'[3]Master From ECAP'!$A:$AJ,10,FALSE)</f>
        <v>7379.0242500000004</v>
      </c>
      <c r="K1276" s="47" t="str">
        <f>VLOOKUP($A1276,'[3]Master From ECAP'!$A:$AJ,11,FALSE)</f>
        <v>kWh</v>
      </c>
      <c r="L1276" s="47">
        <f>VLOOKUP($A1276,'[3]Master From ECAP'!$A:$AJ,12,FALSE)</f>
        <v>0</v>
      </c>
      <c r="M1276" s="47" t="s">
        <v>46</v>
      </c>
      <c r="AF1276" s="48">
        <f>VLOOKUP($A1276,'[3]Calculated Master'!$A:$P,13,FALSE)</f>
        <v>295.16097000000002</v>
      </c>
      <c r="AG1276" s="49">
        <f>IF(F1276&gt;0,VLOOKUP($A1276,'[3]Calculated Master'!$A:$P,14,FALSE),"")</f>
        <v>7379.0549959343753</v>
      </c>
      <c r="AH1276" s="49" t="str">
        <f>IF(I1276&gt;0,VLOOKUP($A1276,'[3]Calculated Master'!$A:$P,15,FALSE),"")</f>
        <v/>
      </c>
      <c r="AI1276" s="47" t="str">
        <f>VLOOKUP($A1276,'[3]Master From ECAP'!$A:$AJ,35,FALSE)</f>
        <v>BLUGLD</v>
      </c>
      <c r="AJ1276" s="47" t="str">
        <f>VLOOKUP($A1276,'[3]Master From ECAP'!$A:$AJ,36,FALSE)</f>
        <v>Streetlighting</v>
      </c>
    </row>
    <row r="1277" spans="1:36" ht="15">
      <c r="A1277" s="46" t="s">
        <v>1319</v>
      </c>
      <c r="B1277" s="47" t="str">
        <f>VLOOKUP(VLOOKUP(A1277,'[3]Calculated Master'!A:Z,2,FALSE),'[3]Conversion Factors'!A:C,2,FALSE)</f>
        <v>Street lighting</v>
      </c>
      <c r="C1277" s="47" t="str">
        <f>VLOOKUP($A1277,'[3]Master From ECAP'!$A:$AJ,3,FALSE)</f>
        <v>21 Don Valley Parkway</v>
      </c>
      <c r="D1277" s="47" t="str">
        <f>VLOOKUP($A1277,'[3]Master From ECAP'!$A:$AJ,4,FALSE)</f>
        <v>Toronto</v>
      </c>
      <c r="E1277" s="47" t="str">
        <f>VLOOKUP($A1277,'[3]Master From ECAP'!$A:$AJ,5,FALSE)</f>
        <v>M4M 3P2</v>
      </c>
      <c r="F1277" s="47">
        <f>VLOOKUP($A1277,'[3]Master From ECAP'!$A:$AJ,6,FALSE)</f>
        <v>244</v>
      </c>
      <c r="G1277" s="47" t="s">
        <v>53</v>
      </c>
      <c r="H1277" s="47">
        <f>VLOOKUP($A1277,'[3]Master From ECAP'!$A:$AJ,8,FALSE)</f>
        <v>70</v>
      </c>
      <c r="I1277" s="47">
        <f>VLOOKUP($A1277,'[3]Master From ECAP'!$A:$AJ,9,FALSE)</f>
        <v>0</v>
      </c>
      <c r="J1277" s="47">
        <f>VLOOKUP($A1277,'[3]Master From ECAP'!$A:$AJ,10,FALSE)</f>
        <v>2767372.9421850001</v>
      </c>
      <c r="K1277" s="47" t="str">
        <f>VLOOKUP($A1277,'[3]Master From ECAP'!$A:$AJ,11,FALSE)</f>
        <v>kWh</v>
      </c>
      <c r="L1277" s="47">
        <f>VLOOKUP($A1277,'[3]Master From ECAP'!$A:$AJ,12,FALSE)</f>
        <v>0</v>
      </c>
      <c r="M1277" s="47" t="s">
        <v>46</v>
      </c>
      <c r="AF1277" s="48">
        <f>VLOOKUP($A1277,'[3]Calculated Master'!$A:$P,13,FALSE)</f>
        <v>110694.91768740001</v>
      </c>
      <c r="AG1277" s="49">
        <f>IF(F1277&gt;0,VLOOKUP($A1277,'[3]Calculated Master'!$A:$P,14,FALSE),"")</f>
        <v>11341.739643055707</v>
      </c>
      <c r="AH1277" s="49" t="str">
        <f>IF(I1277&gt;0,VLOOKUP($A1277,'[3]Calculated Master'!$A:$P,15,FALSE),"")</f>
        <v/>
      </c>
      <c r="AI1277" s="47" t="str">
        <f>VLOOKUP($A1277,'[3]Master From ECAP'!$A:$AJ,35,FALSE)</f>
        <v>DVPW</v>
      </c>
      <c r="AJ1277" s="47" t="str">
        <f>VLOOKUP($A1277,'[3]Master From ECAP'!$A:$AJ,36,FALSE)</f>
        <v>Streetlighting</v>
      </c>
    </row>
    <row r="1278" spans="1:36" ht="15">
      <c r="A1278" s="46" t="s">
        <v>1320</v>
      </c>
      <c r="B1278" s="47" t="str">
        <f>VLOOKUP(VLOOKUP(A1278,'[3]Calculated Master'!A:Z,2,FALSE),'[3]Conversion Factors'!A:C,2,FALSE)</f>
        <v>Street lighting</v>
      </c>
      <c r="C1278" s="47" t="str">
        <f>VLOOKUP($A1278,'[3]Master From ECAP'!$A:$AJ,3,FALSE)</f>
        <v>0 Gardiner Expressway</v>
      </c>
      <c r="D1278" s="47" t="str">
        <f>VLOOKUP($A1278,'[3]Master From ECAP'!$A:$AJ,4,FALSE)</f>
        <v>Etobicoke</v>
      </c>
      <c r="E1278" s="47" t="str">
        <f>VLOOKUP($A1278,'[3]Master From ECAP'!$A:$AJ,5,FALSE)</f>
        <v>M8Z 5T8</v>
      </c>
      <c r="F1278" s="47">
        <f>VLOOKUP($A1278,'[3]Master From ECAP'!$A:$AJ,6,FALSE)</f>
        <v>583</v>
      </c>
      <c r="G1278" s="47" t="s">
        <v>53</v>
      </c>
      <c r="H1278" s="47">
        <f>VLOOKUP($A1278,'[3]Master From ECAP'!$A:$AJ,8,FALSE)</f>
        <v>70</v>
      </c>
      <c r="I1278" s="47">
        <f>VLOOKUP($A1278,'[3]Master From ECAP'!$A:$AJ,9,FALSE)</f>
        <v>0</v>
      </c>
      <c r="J1278" s="47">
        <f>VLOOKUP($A1278,'[3]Master From ECAP'!$A:$AJ,10,FALSE)</f>
        <v>1620148.0675880001</v>
      </c>
      <c r="K1278" s="47" t="str">
        <f>VLOOKUP($A1278,'[3]Master From ECAP'!$A:$AJ,11,FALSE)</f>
        <v>kWh</v>
      </c>
      <c r="L1278" s="47">
        <f>VLOOKUP($A1278,'[3]Master From ECAP'!$A:$AJ,12,FALSE)</f>
        <v>0</v>
      </c>
      <c r="M1278" s="47" t="s">
        <v>46</v>
      </c>
      <c r="AF1278" s="48">
        <f>VLOOKUP($A1278,'[3]Calculated Master'!$A:$P,13,FALSE)</f>
        <v>64805.922703520002</v>
      </c>
      <c r="AG1278" s="49">
        <f>IF(F1278&gt;0,VLOOKUP($A1278,'[3]Calculated Master'!$A:$P,14,FALSE),"")</f>
        <v>2778.9962576414205</v>
      </c>
      <c r="AH1278" s="49" t="str">
        <f>IF(I1278&gt;0,VLOOKUP($A1278,'[3]Calculated Master'!$A:$P,15,FALSE),"")</f>
        <v/>
      </c>
      <c r="AI1278" s="47" t="str">
        <f>VLOOKUP($A1278,'[3]Master From ECAP'!$A:$AJ,35,FALSE)</f>
        <v>GAREW</v>
      </c>
      <c r="AJ1278" s="47" t="str">
        <f>VLOOKUP($A1278,'[3]Master From ECAP'!$A:$AJ,36,FALSE)</f>
        <v>Streetlighting</v>
      </c>
    </row>
    <row r="1279" spans="1:36" ht="15">
      <c r="A1279" s="46" t="s">
        <v>1321</v>
      </c>
      <c r="B1279" s="47" t="str">
        <f>VLOOKUP(VLOOKUP(A1279,'[3]Calculated Master'!A:Z,2,FALSE),'[3]Conversion Factors'!A:C,2,FALSE)</f>
        <v>Street lighting</v>
      </c>
      <c r="C1279" s="47" t="str">
        <f>VLOOKUP($A1279,'[3]Master From ECAP'!$A:$AJ,3,FALSE)</f>
        <v>Streetlighting</v>
      </c>
      <c r="D1279" s="47" t="str">
        <f>VLOOKUP($A1279,'[3]Master From ECAP'!$A:$AJ,4,FALSE)</f>
        <v>Toronto</v>
      </c>
      <c r="E1279" s="47" t="str">
        <f>VLOOKUP($A1279,'[3]Master From ECAP'!$A:$AJ,5,FALSE)</f>
        <v>M5V 3C6</v>
      </c>
      <c r="F1279" s="47">
        <f>VLOOKUP($A1279,'[3]Master From ECAP'!$A:$AJ,6,FALSE)</f>
        <v>100</v>
      </c>
      <c r="G1279" s="47" t="s">
        <v>53</v>
      </c>
      <c r="H1279" s="47">
        <f>VLOOKUP($A1279,'[3]Master From ECAP'!$A:$AJ,8,FALSE)</f>
        <v>168</v>
      </c>
      <c r="I1279" s="47">
        <f>VLOOKUP($A1279,'[3]Master From ECAP'!$A:$AJ,9,FALSE)</f>
        <v>0</v>
      </c>
      <c r="J1279" s="47">
        <f>VLOOKUP($A1279,'[3]Master From ECAP'!$A:$AJ,10,FALSE)</f>
        <v>347250.16552000004</v>
      </c>
      <c r="K1279" s="47" t="str">
        <f>VLOOKUP($A1279,'[3]Master From ECAP'!$A:$AJ,11,FALSE)</f>
        <v>kWh</v>
      </c>
      <c r="L1279" s="47">
        <f>VLOOKUP($A1279,'[3]Master From ECAP'!$A:$AJ,12,FALSE)</f>
        <v>0</v>
      </c>
      <c r="M1279" s="47" t="s">
        <v>46</v>
      </c>
      <c r="AF1279" s="48">
        <f>VLOOKUP($A1279,'[3]Calculated Master'!$A:$P,13,FALSE)</f>
        <v>13890.006620800003</v>
      </c>
      <c r="AG1279" s="49">
        <f>IF(F1279&gt;0,VLOOKUP($A1279,'[3]Calculated Master'!$A:$P,14,FALSE),"")</f>
        <v>3472.516123956897</v>
      </c>
      <c r="AH1279" s="49" t="str">
        <f>IF(I1279&gt;0,VLOOKUP($A1279,'[3]Calculated Master'!$A:$P,15,FALSE),"")</f>
        <v/>
      </c>
      <c r="AI1279" s="47" t="str">
        <f>VLOOKUP($A1279,'[3]Master From ECAP'!$A:$AJ,35,FALSE)</f>
        <v>METRO27</v>
      </c>
      <c r="AJ1279" s="47" t="str">
        <f>VLOOKUP($A1279,'[3]Master From ECAP'!$A:$AJ,36,FALSE)</f>
        <v>Streetlighting</v>
      </c>
    </row>
    <row r="1280" spans="1:36" ht="15">
      <c r="A1280" s="46" t="s">
        <v>1322</v>
      </c>
      <c r="B1280" s="47" t="str">
        <f>VLOOKUP(VLOOKUP(A1280,'[3]Calculated Master'!A:Z,2,FALSE),'[3]Conversion Factors'!A:C,2,FALSE)</f>
        <v>Street lighting</v>
      </c>
      <c r="C1280" s="47" t="str">
        <f>VLOOKUP($A1280,'[3]Master From ECAP'!$A:$AJ,3,FALSE)</f>
        <v>Sidney Belsey Cres</v>
      </c>
      <c r="D1280" s="47" t="str">
        <f>VLOOKUP($A1280,'[3]Master From ECAP'!$A:$AJ,4,FALSE)</f>
        <v>Toronto</v>
      </c>
      <c r="E1280" s="47" t="str">
        <f>VLOOKUP($A1280,'[3]Master From ECAP'!$A:$AJ,5,FALSE)</f>
        <v>M6M 5H9</v>
      </c>
      <c r="F1280" s="47">
        <f>VLOOKUP($A1280,'[3]Master From ECAP'!$A:$AJ,6,FALSE)</f>
        <v>1</v>
      </c>
      <c r="G1280" s="47" t="s">
        <v>53</v>
      </c>
      <c r="H1280" s="47">
        <f>VLOOKUP($A1280,'[3]Master From ECAP'!$A:$AJ,8,FALSE)</f>
        <v>70</v>
      </c>
      <c r="I1280" s="47">
        <f>VLOOKUP($A1280,'[3]Master From ECAP'!$A:$AJ,9,FALSE)</f>
        <v>0</v>
      </c>
      <c r="J1280" s="47">
        <f>VLOOKUP($A1280,'[3]Master From ECAP'!$A:$AJ,10,FALSE)</f>
        <v>5021.0868769999997</v>
      </c>
      <c r="K1280" s="47" t="str">
        <f>VLOOKUP($A1280,'[3]Master From ECAP'!$A:$AJ,11,FALSE)</f>
        <v>kWh</v>
      </c>
      <c r="L1280" s="47">
        <f>VLOOKUP($A1280,'[3]Master From ECAP'!$A:$AJ,12,FALSE)</f>
        <v>0</v>
      </c>
      <c r="M1280" s="47" t="s">
        <v>46</v>
      </c>
      <c r="AF1280" s="48">
        <f>VLOOKUP($A1280,'[3]Calculated Master'!$A:$P,13,FALSE)</f>
        <v>200.84347507999999</v>
      </c>
      <c r="AG1280" s="49">
        <f>IF(F1280&gt;0,VLOOKUP($A1280,'[3]Calculated Master'!$A:$P,14,FALSE),"")</f>
        <v>5021.1077981953204</v>
      </c>
      <c r="AH1280" s="49" t="str">
        <f>IF(I1280&gt;0,VLOOKUP($A1280,'[3]Calculated Master'!$A:$P,15,FALSE),"")</f>
        <v/>
      </c>
      <c r="AI1280" s="47" t="str">
        <f>VLOOKUP($A1280,'[3]Master From ECAP'!$A:$AJ,35,FALSE)</f>
        <v>SIDNEY</v>
      </c>
      <c r="AJ1280" s="47" t="str">
        <f>VLOOKUP($A1280,'[3]Master From ECAP'!$A:$AJ,36,FALSE)</f>
        <v>Streetlighting</v>
      </c>
    </row>
    <row r="1281" spans="1:36" ht="15">
      <c r="A1281" s="46" t="s">
        <v>1323</v>
      </c>
      <c r="B1281" s="47" t="str">
        <f>VLOOKUP(VLOOKUP(A1281,'[3]Calculated Master'!A:Z,2,FALSE),'[3]Conversion Factors'!A:C,2,FALSE)</f>
        <v>Street lighting</v>
      </c>
      <c r="C1281" s="47" t="str">
        <f>VLOOKUP($A1281,'[3]Master From ECAP'!$A:$AJ,3,FALSE)</f>
        <v>16A St James Crt</v>
      </c>
      <c r="D1281" s="47" t="str">
        <f>VLOOKUP($A1281,'[3]Master From ECAP'!$A:$AJ,4,FALSE)</f>
        <v>Toronto</v>
      </c>
      <c r="E1281" s="47" t="str">
        <f>VLOOKUP($A1281,'[3]Master From ECAP'!$A:$AJ,5,FALSE)</f>
        <v>M4X 1X4</v>
      </c>
      <c r="F1281" s="47">
        <f>VLOOKUP($A1281,'[3]Master From ECAP'!$A:$AJ,6,FALSE)</f>
        <v>1</v>
      </c>
      <c r="G1281" s="47" t="s">
        <v>53</v>
      </c>
      <c r="H1281" s="47">
        <f>VLOOKUP($A1281,'[3]Master From ECAP'!$A:$AJ,8,FALSE)</f>
        <v>70</v>
      </c>
      <c r="I1281" s="47">
        <f>VLOOKUP($A1281,'[3]Master From ECAP'!$A:$AJ,9,FALSE)</f>
        <v>0</v>
      </c>
      <c r="J1281" s="47">
        <f>VLOOKUP($A1281,'[3]Master From ECAP'!$A:$AJ,10,FALSE)</f>
        <v>1042.1722950000001</v>
      </c>
      <c r="K1281" s="47" t="str">
        <f>VLOOKUP($A1281,'[3]Master From ECAP'!$A:$AJ,11,FALSE)</f>
        <v>kWh</v>
      </c>
      <c r="L1281" s="47">
        <f>VLOOKUP($A1281,'[3]Master From ECAP'!$A:$AJ,12,FALSE)</f>
        <v>0</v>
      </c>
      <c r="M1281" s="47" t="s">
        <v>46</v>
      </c>
      <c r="AF1281" s="48">
        <f>VLOOKUP($A1281,'[3]Calculated Master'!$A:$P,13,FALSE)</f>
        <v>41.686891800000005</v>
      </c>
      <c r="AG1281" s="49">
        <f>IF(F1281&gt;0,VLOOKUP($A1281,'[3]Calculated Master'!$A:$P,14,FALSE),"")</f>
        <v>1042.1766373845626</v>
      </c>
      <c r="AH1281" s="49" t="str">
        <f>IF(I1281&gt;0,VLOOKUP($A1281,'[3]Calculated Master'!$A:$P,15,FALSE),"")</f>
        <v/>
      </c>
      <c r="AI1281" s="47" t="str">
        <f>VLOOKUP($A1281,'[3]Master From ECAP'!$A:$AJ,35,FALSE)</f>
        <v>SJTP</v>
      </c>
      <c r="AJ1281" s="47" t="str">
        <f>VLOOKUP($A1281,'[3]Master From ECAP'!$A:$AJ,36,FALSE)</f>
        <v>Streetlighting</v>
      </c>
    </row>
    <row r="1282" spans="1:36" ht="15">
      <c r="A1282" s="46" t="s">
        <v>1324</v>
      </c>
      <c r="B1282" s="47" t="str">
        <f>VLOOKUP(VLOOKUP(A1282,'[3]Calculated Master'!A:Z,2,FALSE),'[3]Conversion Factors'!A:C,2,FALSE)</f>
        <v>Street lighting</v>
      </c>
      <c r="C1282" s="47" t="str">
        <f>VLOOKUP($A1282,'[3]Master From ECAP'!$A:$AJ,3,FALSE)</f>
        <v>850 Coxwell Ave Streetlighting</v>
      </c>
      <c r="D1282" s="47" t="str">
        <f>VLOOKUP($A1282,'[3]Master From ECAP'!$A:$AJ,4,FALSE)</f>
        <v>Toronto</v>
      </c>
      <c r="E1282" s="47" t="str">
        <f>VLOOKUP($A1282,'[3]Master From ECAP'!$A:$AJ,5,FALSE)</f>
        <v>M4C 5R1</v>
      </c>
      <c r="F1282" s="47">
        <f>VLOOKUP($A1282,'[3]Master From ECAP'!$A:$AJ,6,FALSE)</f>
        <v>8356</v>
      </c>
      <c r="G1282" s="47" t="s">
        <v>53</v>
      </c>
      <c r="H1282" s="47">
        <f>VLOOKUP($A1282,'[3]Master From ECAP'!$A:$AJ,8,FALSE)</f>
        <v>70</v>
      </c>
      <c r="I1282" s="47">
        <f>VLOOKUP($A1282,'[3]Master From ECAP'!$A:$AJ,9,FALSE)</f>
        <v>0</v>
      </c>
      <c r="J1282" s="47">
        <f>VLOOKUP($A1282,'[3]Master From ECAP'!$A:$AJ,10,FALSE)</f>
        <v>4569842.1571619995</v>
      </c>
      <c r="K1282" s="47" t="str">
        <f>VLOOKUP($A1282,'[3]Master From ECAP'!$A:$AJ,11,FALSE)</f>
        <v>kWh</v>
      </c>
      <c r="L1282" s="47">
        <f>VLOOKUP($A1282,'[3]Master From ECAP'!$A:$AJ,12,FALSE)</f>
        <v>0</v>
      </c>
      <c r="M1282" s="47" t="s">
        <v>46</v>
      </c>
      <c r="AF1282" s="48">
        <f>VLOOKUP($A1282,'[3]Calculated Master'!$A:$P,13,FALSE)</f>
        <v>182793.68628647999</v>
      </c>
      <c r="AG1282" s="49">
        <f>IF(F1282&gt;0,VLOOKUP($A1282,'[3]Calculated Master'!$A:$P,14,FALSE),"")</f>
        <v>546.89578723922784</v>
      </c>
      <c r="AH1282" s="49" t="str">
        <f>IF(I1282&gt;0,VLOOKUP($A1282,'[3]Calculated Master'!$A:$P,15,FALSE),"")</f>
        <v/>
      </c>
      <c r="AI1282" s="47" t="str">
        <f>VLOOKUP($A1282,'[3]Master From ECAP'!$A:$AJ,35,FALSE)</f>
        <v>SLEY</v>
      </c>
      <c r="AJ1282" s="47" t="str">
        <f>VLOOKUP($A1282,'[3]Master From ECAP'!$A:$AJ,36,FALSE)</f>
        <v>Streetlighting</v>
      </c>
    </row>
    <row r="1283" spans="1:36" ht="15">
      <c r="A1283" s="46" t="s">
        <v>1325</v>
      </c>
      <c r="B1283" s="47" t="str">
        <f>VLOOKUP(VLOOKUP(A1283,'[3]Calculated Master'!A:Z,2,FALSE),'[3]Conversion Factors'!A:C,2,FALSE)</f>
        <v>Street lighting</v>
      </c>
      <c r="C1283" s="47" t="str">
        <f>VLOOKUP($A1283,'[3]Master From ECAP'!$A:$AJ,3,FALSE)</f>
        <v>Steetlighting Etobicoke</v>
      </c>
      <c r="D1283" s="47" t="str">
        <f>VLOOKUP($A1283,'[3]Master From ECAP'!$A:$AJ,4,FALSE)</f>
        <v>Etobicoke</v>
      </c>
      <c r="E1283" s="47" t="str">
        <f>VLOOKUP($A1283,'[3]Master From ECAP'!$A:$AJ,5,FALSE)</f>
        <v>M9W 1H3</v>
      </c>
      <c r="F1283" s="47">
        <f>VLOOKUP($A1283,'[3]Master From ECAP'!$A:$AJ,6,FALSE)</f>
        <v>24526</v>
      </c>
      <c r="G1283" s="47" t="s">
        <v>53</v>
      </c>
      <c r="H1283" s="47">
        <f>VLOOKUP($A1283,'[3]Master From ECAP'!$A:$AJ,8,FALSE)</f>
        <v>70</v>
      </c>
      <c r="I1283" s="47">
        <f>VLOOKUP($A1283,'[3]Master From ECAP'!$A:$AJ,9,FALSE)</f>
        <v>0</v>
      </c>
      <c r="J1283" s="47">
        <f>VLOOKUP($A1283,'[3]Master From ECAP'!$A:$AJ,10,FALSE)</f>
        <v>18712641.885483999</v>
      </c>
      <c r="K1283" s="47" t="str">
        <f>VLOOKUP($A1283,'[3]Master From ECAP'!$A:$AJ,11,FALSE)</f>
        <v>kWh</v>
      </c>
      <c r="L1283" s="47">
        <f>VLOOKUP($A1283,'[3]Master From ECAP'!$A:$AJ,12,FALSE)</f>
        <v>0</v>
      </c>
      <c r="M1283" s="47" t="s">
        <v>46</v>
      </c>
      <c r="AF1283" s="48">
        <f>VLOOKUP($A1283,'[3]Calculated Master'!$A:$P,13,FALSE)</f>
        <v>748505.67541935993</v>
      </c>
      <c r="AG1283" s="49">
        <f>IF(F1283&gt;0,VLOOKUP($A1283,'[3]Calculated Master'!$A:$P,14,FALSE),"")</f>
        <v>762.97479633145178</v>
      </c>
      <c r="AH1283" s="49" t="str">
        <f>IF(I1283&gt;0,VLOOKUP($A1283,'[3]Calculated Master'!$A:$P,15,FALSE),"")</f>
        <v/>
      </c>
      <c r="AI1283" s="47" t="str">
        <f>VLOOKUP($A1283,'[3]Master From ECAP'!$A:$AJ,35,FALSE)</f>
        <v>SLET</v>
      </c>
      <c r="AJ1283" s="47" t="str">
        <f>VLOOKUP($A1283,'[3]Master From ECAP'!$A:$AJ,36,FALSE)</f>
        <v>Streetlighting</v>
      </c>
    </row>
    <row r="1284" spans="1:36" ht="15">
      <c r="A1284" s="46" t="s">
        <v>1326</v>
      </c>
      <c r="B1284" s="47" t="str">
        <f>VLOOKUP(VLOOKUP(A1284,'[3]Calculated Master'!A:Z,2,FALSE),'[3]Conversion Factors'!A:C,2,FALSE)</f>
        <v>Street lighting</v>
      </c>
      <c r="C1284" s="47" t="str">
        <f>VLOOKUP($A1284,'[3]Master From ECAP'!$A:$AJ,3,FALSE)</f>
        <v>NY Street Lighting</v>
      </c>
      <c r="D1284" s="47" t="str">
        <f>VLOOKUP($A1284,'[3]Master From ECAP'!$A:$AJ,4,FALSE)</f>
        <v>North York</v>
      </c>
      <c r="E1284" s="47" t="str">
        <f>VLOOKUP($A1284,'[3]Master From ECAP'!$A:$AJ,5,FALSE)</f>
        <v>M3J 0H4</v>
      </c>
      <c r="F1284" s="47">
        <f>VLOOKUP($A1284,'[3]Master From ECAP'!$A:$AJ,6,FALSE)</f>
        <v>33943</v>
      </c>
      <c r="G1284" s="47" t="s">
        <v>53</v>
      </c>
      <c r="H1284" s="47">
        <f>VLOOKUP($A1284,'[3]Master From ECAP'!$A:$AJ,8,FALSE)</f>
        <v>70</v>
      </c>
      <c r="I1284" s="47">
        <f>VLOOKUP($A1284,'[3]Master From ECAP'!$A:$AJ,9,FALSE)</f>
        <v>0</v>
      </c>
      <c r="J1284" s="47">
        <f>VLOOKUP($A1284,'[3]Master From ECAP'!$A:$AJ,10,FALSE)</f>
        <v>31270451.647193</v>
      </c>
      <c r="K1284" s="47" t="str">
        <f>VLOOKUP($A1284,'[3]Master From ECAP'!$A:$AJ,11,FALSE)</f>
        <v>kWh</v>
      </c>
      <c r="L1284" s="47">
        <f>VLOOKUP($A1284,'[3]Master From ECAP'!$A:$AJ,12,FALSE)</f>
        <v>0</v>
      </c>
      <c r="M1284" s="47" t="s">
        <v>46</v>
      </c>
      <c r="AF1284" s="48">
        <f>VLOOKUP($A1284,'[3]Calculated Master'!$A:$P,13,FALSE)</f>
        <v>1250818.0658877201</v>
      </c>
      <c r="AG1284" s="49">
        <f>IF(F1284&gt;0,VLOOKUP($A1284,'[3]Calculated Master'!$A:$P,14,FALSE),"")</f>
        <v>921.26747608465746</v>
      </c>
      <c r="AH1284" s="49" t="str">
        <f>IF(I1284&gt;0,VLOOKUP($A1284,'[3]Calculated Master'!$A:$P,15,FALSE),"")</f>
        <v/>
      </c>
      <c r="AI1284" s="47" t="str">
        <f>VLOOKUP($A1284,'[3]Master From ECAP'!$A:$AJ,35,FALSE)</f>
        <v>SLNY</v>
      </c>
      <c r="AJ1284" s="47" t="str">
        <f>VLOOKUP($A1284,'[3]Master From ECAP'!$A:$AJ,36,FALSE)</f>
        <v>Streetlighting</v>
      </c>
    </row>
    <row r="1285" spans="1:36" ht="15">
      <c r="A1285" s="46" t="s">
        <v>1327</v>
      </c>
      <c r="B1285" s="47" t="str">
        <f>VLOOKUP(VLOOKUP(A1285,'[3]Calculated Master'!A:Z,2,FALSE),'[3]Conversion Factors'!A:C,2,FALSE)</f>
        <v>Street lighting</v>
      </c>
      <c r="C1285" s="47" t="str">
        <f>VLOOKUP($A1285,'[3]Master From ECAP'!$A:$AJ,3,FALSE)</f>
        <v>2100 Ellesmere Rd</v>
      </c>
      <c r="D1285" s="47" t="str">
        <f>VLOOKUP($A1285,'[3]Master From ECAP'!$A:$AJ,4,FALSE)</f>
        <v>Scarborough</v>
      </c>
      <c r="E1285" s="47" t="str">
        <f>VLOOKUP($A1285,'[3]Master From ECAP'!$A:$AJ,5,FALSE)</f>
        <v>M1H 3B7</v>
      </c>
      <c r="F1285" s="47">
        <f>VLOOKUP($A1285,'[3]Master From ECAP'!$A:$AJ,6,FALSE)</f>
        <v>36069</v>
      </c>
      <c r="G1285" s="47" t="s">
        <v>53</v>
      </c>
      <c r="H1285" s="47">
        <f>VLOOKUP($A1285,'[3]Master From ECAP'!$A:$AJ,8,FALSE)</f>
        <v>70</v>
      </c>
      <c r="I1285" s="47">
        <f>VLOOKUP($A1285,'[3]Master From ECAP'!$A:$AJ,9,FALSE)</f>
        <v>0</v>
      </c>
      <c r="J1285" s="47">
        <f>VLOOKUP($A1285,'[3]Master From ECAP'!$A:$AJ,10,FALSE)</f>
        <v>28980754.395710003</v>
      </c>
      <c r="K1285" s="47" t="str">
        <f>VLOOKUP($A1285,'[3]Master From ECAP'!$A:$AJ,11,FALSE)</f>
        <v>kWh</v>
      </c>
      <c r="L1285" s="47">
        <f>VLOOKUP($A1285,'[3]Master From ECAP'!$A:$AJ,12,FALSE)</f>
        <v>0</v>
      </c>
      <c r="M1285" s="47" t="s">
        <v>46</v>
      </c>
      <c r="AF1285" s="48">
        <f>VLOOKUP($A1285,'[3]Calculated Master'!$A:$P,13,FALSE)</f>
        <v>1159230.1758284001</v>
      </c>
      <c r="AG1285" s="49">
        <f>IF(F1285&gt;0,VLOOKUP($A1285,'[3]Calculated Master'!$A:$P,14,FALSE),"")</f>
        <v>803.48429811897518</v>
      </c>
      <c r="AH1285" s="49" t="str">
        <f>IF(I1285&gt;0,VLOOKUP($A1285,'[3]Calculated Master'!$A:$P,15,FALSE),"")</f>
        <v/>
      </c>
      <c r="AI1285" s="47" t="str">
        <f>VLOOKUP($A1285,'[3]Master From ECAP'!$A:$AJ,35,FALSE)</f>
        <v>SLSC</v>
      </c>
      <c r="AJ1285" s="47" t="str">
        <f>VLOOKUP($A1285,'[3]Master From ECAP'!$A:$AJ,36,FALSE)</f>
        <v>Streetlighting</v>
      </c>
    </row>
    <row r="1286" spans="1:36" ht="15">
      <c r="A1286" s="46" t="s">
        <v>1328</v>
      </c>
      <c r="B1286" s="47" t="str">
        <f>VLOOKUP(VLOOKUP(A1286,'[3]Calculated Master'!A:Z,2,FALSE),'[3]Conversion Factors'!A:C,2,FALSE)</f>
        <v>Street lighting</v>
      </c>
      <c r="C1286" s="47" t="str">
        <f>VLOOKUP($A1286,'[3]Master From ECAP'!$A:$AJ,3,FALSE)</f>
        <v>City Streetlights</v>
      </c>
      <c r="D1286" s="47" t="str">
        <f>VLOOKUP($A1286,'[3]Master From ECAP'!$A:$AJ,4,FALSE)</f>
        <v>Toronto</v>
      </c>
      <c r="E1286" s="47" t="str">
        <f>VLOOKUP($A1286,'[3]Master From ECAP'!$A:$AJ,5,FALSE)</f>
        <v>M6K 1E9</v>
      </c>
      <c r="F1286" s="47">
        <f>VLOOKUP($A1286,'[3]Master From ECAP'!$A:$AJ,6,FALSE)</f>
        <v>52795</v>
      </c>
      <c r="G1286" s="47" t="s">
        <v>53</v>
      </c>
      <c r="H1286" s="47">
        <f>VLOOKUP($A1286,'[3]Master From ECAP'!$A:$AJ,8,FALSE)</f>
        <v>70</v>
      </c>
      <c r="I1286" s="47">
        <f>VLOOKUP($A1286,'[3]Master From ECAP'!$A:$AJ,9,FALSE)</f>
        <v>0</v>
      </c>
      <c r="J1286" s="47">
        <f>VLOOKUP($A1286,'[3]Master From ECAP'!$A:$AJ,10,FALSE)</f>
        <v>28819843.439619001</v>
      </c>
      <c r="K1286" s="47" t="str">
        <f>VLOOKUP($A1286,'[3]Master From ECAP'!$A:$AJ,11,FALSE)</f>
        <v>kWh</v>
      </c>
      <c r="L1286" s="47">
        <f>VLOOKUP($A1286,'[3]Master From ECAP'!$A:$AJ,12,FALSE)</f>
        <v>0</v>
      </c>
      <c r="M1286" s="47" t="s">
        <v>46</v>
      </c>
      <c r="AF1286" s="48">
        <f>VLOOKUP($A1286,'[3]Calculated Master'!$A:$P,13,FALSE)</f>
        <v>1152793.7375847602</v>
      </c>
      <c r="AG1286" s="49">
        <f>IF(F1286&gt;0,VLOOKUP($A1286,'[3]Calculated Master'!$A:$P,14,FALSE),"")</f>
        <v>545.88433606023295</v>
      </c>
      <c r="AH1286" s="49" t="str">
        <f>IF(I1286&gt;0,VLOOKUP($A1286,'[3]Calculated Master'!$A:$P,15,FALSE),"")</f>
        <v/>
      </c>
      <c r="AI1286" s="47" t="str">
        <f>VLOOKUP($A1286,'[3]Master From ECAP'!$A:$AJ,35,FALSE)</f>
        <v>SLTO</v>
      </c>
      <c r="AJ1286" s="47" t="str">
        <f>VLOOKUP($A1286,'[3]Master From ECAP'!$A:$AJ,36,FALSE)</f>
        <v>Streetlighting</v>
      </c>
    </row>
    <row r="1287" spans="1:36" ht="15">
      <c r="A1287" s="46" t="s">
        <v>1329</v>
      </c>
      <c r="B1287" s="47" t="str">
        <f>VLOOKUP(VLOOKUP(A1287,'[3]Calculated Master'!A:Z,2,FALSE),'[3]Conversion Factors'!A:C,2,FALSE)</f>
        <v>Street lighting</v>
      </c>
      <c r="C1287" s="47" t="str">
        <f>VLOOKUP($A1287,'[3]Master From ECAP'!$A:$AJ,3,FALSE)</f>
        <v>Streetlighting York</v>
      </c>
      <c r="D1287" s="47" t="str">
        <f>VLOOKUP($A1287,'[3]Master From ECAP'!$A:$AJ,4,FALSE)</f>
        <v>Toronto</v>
      </c>
      <c r="E1287" s="47" t="str">
        <f>VLOOKUP($A1287,'[3]Master From ECAP'!$A:$AJ,5,FALSE)</f>
        <v>M6M 1V1</v>
      </c>
      <c r="F1287" s="47">
        <f>VLOOKUP($A1287,'[3]Master From ECAP'!$A:$AJ,6,FALSE)</f>
        <v>6829</v>
      </c>
      <c r="G1287" s="47" t="s">
        <v>53</v>
      </c>
      <c r="H1287" s="47">
        <f>VLOOKUP($A1287,'[3]Master From ECAP'!$A:$AJ,8,FALSE)</f>
        <v>70</v>
      </c>
      <c r="I1287" s="47">
        <f>VLOOKUP($A1287,'[3]Master From ECAP'!$A:$AJ,9,FALSE)</f>
        <v>0</v>
      </c>
      <c r="J1287" s="47">
        <f>VLOOKUP($A1287,'[3]Master From ECAP'!$A:$AJ,10,FALSE)</f>
        <v>4638925.3233230002</v>
      </c>
      <c r="K1287" s="47" t="str">
        <f>VLOOKUP($A1287,'[3]Master From ECAP'!$A:$AJ,11,FALSE)</f>
        <v>kWh</v>
      </c>
      <c r="L1287" s="47">
        <f>VLOOKUP($A1287,'[3]Master From ECAP'!$A:$AJ,12,FALSE)</f>
        <v>0</v>
      </c>
      <c r="M1287" s="47" t="s">
        <v>46</v>
      </c>
      <c r="AF1287" s="48">
        <f>VLOOKUP($A1287,'[3]Calculated Master'!$A:$P,13,FALSE)</f>
        <v>185557.01293292001</v>
      </c>
      <c r="AG1287" s="49">
        <f>IF(F1287&gt;0,VLOOKUP($A1287,'[3]Calculated Master'!$A:$P,14,FALSE),"")</f>
        <v>679.30072516891403</v>
      </c>
      <c r="AH1287" s="49" t="str">
        <f>IF(I1287&gt;0,VLOOKUP($A1287,'[3]Calculated Master'!$A:$P,15,FALSE),"")</f>
        <v/>
      </c>
      <c r="AI1287" s="47" t="str">
        <f>VLOOKUP($A1287,'[3]Master From ECAP'!$A:$AJ,35,FALSE)</f>
        <v>SLYK</v>
      </c>
      <c r="AJ1287" s="47" t="str">
        <f>VLOOKUP($A1287,'[3]Master From ECAP'!$A:$AJ,36,FALSE)</f>
        <v>Streetlighting</v>
      </c>
    </row>
    <row r="1288" spans="1:36" ht="15">
      <c r="A1288" s="46" t="s">
        <v>1330</v>
      </c>
      <c r="B1288" s="47" t="str">
        <f>VLOOKUP(VLOOKUP(A1288,'[3]Calculated Master'!A:Z,2,FALSE),'[3]Conversion Factors'!A:C,2,FALSE)</f>
        <v>Street lighting</v>
      </c>
      <c r="C1288" s="47" t="str">
        <f>VLOOKUP($A1288,'[3]Master From ECAP'!$A:$AJ,3,FALSE)</f>
        <v>Lake Shore Ave.</v>
      </c>
      <c r="D1288" s="47" t="str">
        <f>VLOOKUP($A1288,'[3]Master From ECAP'!$A:$AJ,4,FALSE)</f>
        <v>Toronto</v>
      </c>
      <c r="E1288" s="47" t="str">
        <f>VLOOKUP($A1288,'[3]Master From ECAP'!$A:$AJ,5,FALSE)</f>
        <v>M5J 2W2</v>
      </c>
      <c r="F1288" s="47">
        <f>VLOOKUP($A1288,'[3]Master From ECAP'!$A:$AJ,6,FALSE)</f>
        <v>225</v>
      </c>
      <c r="G1288" s="47" t="s">
        <v>53</v>
      </c>
      <c r="H1288" s="47">
        <f>VLOOKUP($A1288,'[3]Master From ECAP'!$A:$AJ,8,FALSE)</f>
        <v>70</v>
      </c>
      <c r="I1288" s="47">
        <f>VLOOKUP($A1288,'[3]Master From ECAP'!$A:$AJ,9,FALSE)</f>
        <v>0</v>
      </c>
      <c r="J1288" s="47">
        <f>VLOOKUP($A1288,'[3]Master From ECAP'!$A:$AJ,10,FALSE)</f>
        <v>94624.963806</v>
      </c>
      <c r="K1288" s="47" t="str">
        <f>VLOOKUP($A1288,'[3]Master From ECAP'!$A:$AJ,11,FALSE)</f>
        <v>kWh</v>
      </c>
      <c r="L1288" s="47">
        <f>VLOOKUP($A1288,'[3]Master From ECAP'!$A:$AJ,12,FALSE)</f>
        <v>0</v>
      </c>
      <c r="M1288" s="47" t="s">
        <v>46</v>
      </c>
      <c r="AF1288" s="48">
        <f>VLOOKUP($A1288,'[3]Calculated Master'!$A:$P,13,FALSE)</f>
        <v>3784.9985522400002</v>
      </c>
      <c r="AG1288" s="49">
        <f>IF(F1288&gt;0,VLOOKUP($A1288,'[3]Calculated Master'!$A:$P,14,FALSE),"")</f>
        <v>420.55714700747791</v>
      </c>
      <c r="AH1288" s="49" t="str">
        <f>IF(I1288&gt;0,VLOOKUP($A1288,'[3]Calculated Master'!$A:$P,15,FALSE),"")</f>
        <v/>
      </c>
      <c r="AI1288" s="47" t="str">
        <f>VLOOKUP($A1288,'[3]Master From ECAP'!$A:$AJ,35,FALSE)</f>
        <v>TISL</v>
      </c>
      <c r="AJ1288" s="47" t="str">
        <f>VLOOKUP($A1288,'[3]Master From ECAP'!$A:$AJ,36,FALSE)</f>
        <v>Streetlighting</v>
      </c>
    </row>
    <row r="1289" spans="1:36" ht="15">
      <c r="A1289" s="46" t="s">
        <v>1331</v>
      </c>
      <c r="B1289" s="47" t="str">
        <f>VLOOKUP(VLOOKUP(A1289,'[3]Calculated Master'!A:Z,2,FALSE),'[3]Conversion Factors'!A:C,2,FALSE)</f>
        <v>Other</v>
      </c>
      <c r="C1289" s="47" t="str">
        <f>VLOOKUP($A1289,'[3]Master From ECAP'!$A:$AJ,3,FALSE)</f>
        <v>55 John St</v>
      </c>
      <c r="D1289" s="47" t="str">
        <f>VLOOKUP($A1289,'[3]Master From ECAP'!$A:$AJ,4,FALSE)</f>
        <v>Toronto</v>
      </c>
      <c r="E1289" s="47" t="str">
        <f>VLOOKUP($A1289,'[3]Master From ECAP'!$A:$AJ,5,FALSE)</f>
        <v>M5V 3C6</v>
      </c>
      <c r="F1289" s="47">
        <f>VLOOKUP($A1289,'[3]Master From ECAP'!$A:$AJ,6,FALSE)</f>
        <v>2500</v>
      </c>
      <c r="G1289" s="47" t="s">
        <v>53</v>
      </c>
      <c r="H1289" s="47">
        <f>VLOOKUP($A1289,'[3]Master From ECAP'!$A:$AJ,8,FALSE)</f>
        <v>168</v>
      </c>
      <c r="I1289" s="47">
        <f>VLOOKUP($A1289,'[3]Master From ECAP'!$A:$AJ,9,FALSE)</f>
        <v>0</v>
      </c>
      <c r="J1289" s="47">
        <f>VLOOKUP($A1289,'[3]Master From ECAP'!$A:$AJ,10,FALSE)</f>
        <v>3809644.8016970004</v>
      </c>
      <c r="K1289" s="47" t="str">
        <f>VLOOKUP($A1289,'[3]Master From ECAP'!$A:$AJ,11,FALSE)</f>
        <v>kWh</v>
      </c>
      <c r="L1289" s="47">
        <f>VLOOKUP($A1289,'[3]Master From ECAP'!$A:$AJ,12,FALSE)</f>
        <v>0</v>
      </c>
      <c r="M1289" s="47" t="s">
        <v>46</v>
      </c>
      <c r="AF1289" s="48">
        <f>VLOOKUP($A1289,'[3]Calculated Master'!$A:$P,13,FALSE)</f>
        <v>152385.79206788001</v>
      </c>
      <c r="AG1289" s="49">
        <f>IF(F1289&gt;0,VLOOKUP($A1289,'[3]Calculated Master'!$A:$P,14,FALSE),"")</f>
        <v>1523.8642700868029</v>
      </c>
      <c r="AH1289" s="49" t="str">
        <f>IF(I1289&gt;0,VLOOKUP($A1289,'[3]Calculated Master'!$A:$P,15,FALSE),"")</f>
        <v/>
      </c>
      <c r="AI1289" s="47" t="str">
        <f>VLOOKUP($A1289,'[3]Master From ECAP'!$A:$AJ,35,FALSE)</f>
        <v>55JOHNSTLED</v>
      </c>
      <c r="AJ1289" s="47" t="str">
        <f>VLOOKUP($A1289,'[3]Master From ECAP'!$A:$AJ,36,FALSE)</f>
        <v>Traffic Signals</v>
      </c>
    </row>
    <row r="1290" spans="1:36" ht="15">
      <c r="A1290" s="46" t="s">
        <v>1332</v>
      </c>
      <c r="B1290" s="47" t="str">
        <f>VLOOKUP(VLOOKUP(A1290,'[3]Calculated Master'!A:Z,2,FALSE),'[3]Conversion Factors'!A:C,2,FALSE)</f>
        <v>Other</v>
      </c>
      <c r="C1290" s="47" t="str">
        <f>VLOOKUP($A1290,'[3]Master From ECAP'!$A:$AJ,3,FALSE)</f>
        <v>55 John St</v>
      </c>
      <c r="D1290" s="47" t="str">
        <f>VLOOKUP($A1290,'[3]Master From ECAP'!$A:$AJ,4,FALSE)</f>
        <v>Toronto</v>
      </c>
      <c r="E1290" s="47" t="str">
        <f>VLOOKUP($A1290,'[3]Master From ECAP'!$A:$AJ,5,FALSE)</f>
        <v>M5V3C6</v>
      </c>
      <c r="F1290" s="47">
        <f>VLOOKUP($A1290,'[3]Master From ECAP'!$A:$AJ,6,FALSE)</f>
        <v>250</v>
      </c>
      <c r="G1290" s="47" t="s">
        <v>53</v>
      </c>
      <c r="H1290" s="47">
        <f>VLOOKUP($A1290,'[3]Master From ECAP'!$A:$AJ,8,FALSE)</f>
        <v>168</v>
      </c>
      <c r="I1290" s="47">
        <f>VLOOKUP($A1290,'[3]Master From ECAP'!$A:$AJ,9,FALSE)</f>
        <v>0</v>
      </c>
      <c r="J1290" s="47">
        <f>VLOOKUP($A1290,'[3]Master From ECAP'!$A:$AJ,10,FALSE)</f>
        <v>477143.98840000003</v>
      </c>
      <c r="K1290" s="47" t="str">
        <f>VLOOKUP($A1290,'[3]Master From ECAP'!$A:$AJ,11,FALSE)</f>
        <v>kWh</v>
      </c>
      <c r="L1290" s="47">
        <f>VLOOKUP($A1290,'[3]Master From ECAP'!$A:$AJ,12,FALSE)</f>
        <v>0</v>
      </c>
      <c r="M1290" s="47" t="s">
        <v>46</v>
      </c>
      <c r="AF1290" s="48">
        <f>VLOOKUP($A1290,'[3]Calculated Master'!$A:$P,13,FALSE)</f>
        <v>19085.759536000001</v>
      </c>
      <c r="AG1290" s="49">
        <f>IF(F1290&gt;0,VLOOKUP($A1290,'[3]Calculated Master'!$A:$P,14,FALSE),"")</f>
        <v>1908.5839059998068</v>
      </c>
      <c r="AH1290" s="49" t="str">
        <f>IF(I1290&gt;0,VLOOKUP($A1290,'[3]Calculated Master'!$A:$P,15,FALSE),"")</f>
        <v/>
      </c>
      <c r="AI1290" s="47" t="str">
        <f>VLOOKUP($A1290,'[3]Master From ECAP'!$A:$AJ,35,FALSE)</f>
        <v>55JOHNBEA</v>
      </c>
      <c r="AJ1290" s="47" t="str">
        <f>VLOOKUP($A1290,'[3]Master From ECAP'!$A:$AJ,36,FALSE)</f>
        <v>Traffic Signals</v>
      </c>
    </row>
    <row r="1291" spans="1:36" ht="15">
      <c r="A1291" s="46" t="s">
        <v>1333</v>
      </c>
      <c r="B1291" s="47" t="str">
        <f>VLOOKUP(VLOOKUP(A1291,'[3]Calculated Master'!A:Z,2,FALSE),'[3]Conversion Factors'!A:C,2,FALSE)</f>
        <v>Other</v>
      </c>
      <c r="C1291" s="47" t="str">
        <f>VLOOKUP($A1291,'[3]Master From ECAP'!$A:$AJ,3,FALSE)</f>
        <v>0 Various Locations</v>
      </c>
      <c r="D1291" s="47" t="str">
        <f>VLOOKUP($A1291,'[3]Master From ECAP'!$A:$AJ,4,FALSE)</f>
        <v>Toronto</v>
      </c>
      <c r="E1291" s="47" t="str">
        <f>VLOOKUP($A1291,'[3]Master From ECAP'!$A:$AJ,5,FALSE)</f>
        <v>M5V 3C6</v>
      </c>
      <c r="F1291" s="47">
        <f>VLOOKUP($A1291,'[3]Master From ECAP'!$A:$AJ,6,FALSE)</f>
        <v>12</v>
      </c>
      <c r="G1291" s="47" t="s">
        <v>53</v>
      </c>
      <c r="H1291" s="47">
        <f>VLOOKUP($A1291,'[3]Master From ECAP'!$A:$AJ,8,FALSE)</f>
        <v>168</v>
      </c>
      <c r="I1291" s="47">
        <f>VLOOKUP($A1291,'[3]Master From ECAP'!$A:$AJ,9,FALSE)</f>
        <v>0</v>
      </c>
      <c r="J1291" s="47">
        <f>VLOOKUP($A1291,'[3]Master From ECAP'!$A:$AJ,10,FALSE)</f>
        <v>1075183.578122</v>
      </c>
      <c r="K1291" s="47" t="str">
        <f>VLOOKUP($A1291,'[3]Master From ECAP'!$A:$AJ,11,FALSE)</f>
        <v>kWh</v>
      </c>
      <c r="L1291" s="47">
        <f>VLOOKUP($A1291,'[3]Master From ECAP'!$A:$AJ,12,FALSE)</f>
        <v>0</v>
      </c>
      <c r="M1291" s="47" t="s">
        <v>46</v>
      </c>
      <c r="AF1291" s="48">
        <f>VLOOKUP($A1291,'[3]Calculated Master'!$A:$P,13,FALSE)</f>
        <v>43007.343124879997</v>
      </c>
      <c r="AG1291" s="49">
        <f>IF(F1291&gt;0,VLOOKUP($A1291,'[3]Calculated Master'!$A:$P,14,FALSE),"")</f>
        <v>89599.004837797955</v>
      </c>
      <c r="AH1291" s="49" t="str">
        <f>IF(I1291&gt;0,VLOOKUP($A1291,'[3]Calculated Master'!$A:$P,15,FALSE),"")</f>
        <v/>
      </c>
      <c r="AI1291" s="47" t="str">
        <f>VLOOKUP($A1291,'[3]Master From ECAP'!$A:$AJ,35,FALSE)</f>
        <v>ATMS</v>
      </c>
      <c r="AJ1291" s="47" t="str">
        <f>VLOOKUP($A1291,'[3]Master From ECAP'!$A:$AJ,36,FALSE)</f>
        <v>Traffic Signals</v>
      </c>
    </row>
    <row r="1292" spans="1:36" ht="15">
      <c r="A1292" s="46" t="s">
        <v>1334</v>
      </c>
      <c r="B1292" s="47" t="str">
        <f>VLOOKUP(VLOOKUP(A1292,'[3]Calculated Master'!A:Z,2,FALSE),'[3]Conversion Factors'!A:C,2,FALSE)</f>
        <v>Other</v>
      </c>
      <c r="C1292" s="47" t="str">
        <f>VLOOKUP($A1292,'[3]Master From ECAP'!$A:$AJ,3,FALSE)</f>
        <v>Various Locations</v>
      </c>
      <c r="D1292" s="47" t="str">
        <f>VLOOKUP($A1292,'[3]Master From ECAP'!$A:$AJ,4,FALSE)</f>
        <v>Toronto</v>
      </c>
      <c r="E1292" s="47" t="str">
        <f>VLOOKUP($A1292,'[3]Master From ECAP'!$A:$AJ,5,FALSE)</f>
        <v>M5V 3C6</v>
      </c>
      <c r="F1292" s="47">
        <f>VLOOKUP($A1292,'[3]Master From ECAP'!$A:$AJ,6,FALSE)</f>
        <v>1</v>
      </c>
      <c r="G1292" s="47" t="s">
        <v>53</v>
      </c>
      <c r="H1292" s="47">
        <f>VLOOKUP($A1292,'[3]Master From ECAP'!$A:$AJ,8,FALSE)</f>
        <v>168</v>
      </c>
      <c r="I1292" s="47">
        <f>VLOOKUP($A1292,'[3]Master From ECAP'!$A:$AJ,9,FALSE)</f>
        <v>0</v>
      </c>
      <c r="J1292" s="47">
        <f>VLOOKUP($A1292,'[3]Master From ECAP'!$A:$AJ,10,FALSE)</f>
        <v>47113.369227000003</v>
      </c>
      <c r="K1292" s="47" t="str">
        <f>VLOOKUP($A1292,'[3]Master From ECAP'!$A:$AJ,11,FALSE)</f>
        <v>kWh</v>
      </c>
      <c r="L1292" s="47">
        <f>VLOOKUP($A1292,'[3]Master From ECAP'!$A:$AJ,12,FALSE)</f>
        <v>0</v>
      </c>
      <c r="M1292" s="47" t="s">
        <v>46</v>
      </c>
      <c r="AF1292" s="48">
        <f>VLOOKUP($A1292,'[3]Calculated Master'!$A:$P,13,FALSE)</f>
        <v>1884.5347690800002</v>
      </c>
      <c r="AG1292" s="49">
        <f>IF(F1292&gt;0,VLOOKUP($A1292,'[3]Calculated Master'!$A:$P,14,FALSE),"")</f>
        <v>47113.565532705121</v>
      </c>
      <c r="AH1292" s="49" t="str">
        <f>IF(I1292&gt;0,VLOOKUP($A1292,'[3]Calculated Master'!$A:$P,15,FALSE),"")</f>
        <v/>
      </c>
      <c r="AI1292" s="47" t="str">
        <f>VLOOKUP($A1292,'[3]Master From ECAP'!$A:$AJ,35,FALSE)</f>
        <v>OTCSL</v>
      </c>
      <c r="AJ1292" s="47" t="str">
        <f>VLOOKUP($A1292,'[3]Master From ECAP'!$A:$AJ,36,FALSE)</f>
        <v>Traffic Signals</v>
      </c>
    </row>
    <row r="1293" spans="1:36" ht="15">
      <c r="A1293" s="46" t="s">
        <v>1335</v>
      </c>
      <c r="B1293" s="47" t="str">
        <f>VLOOKUP(VLOOKUP(A1293,'[3]Calculated Master'!A:Z,2,FALSE),'[3]Conversion Factors'!A:C,2,FALSE)</f>
        <v>Other</v>
      </c>
      <c r="C1293" s="47" t="str">
        <f>VLOOKUP($A1293,'[3]Master From ECAP'!$A:$AJ,3,FALSE)</f>
        <v>Various Locations</v>
      </c>
      <c r="D1293" s="47" t="str">
        <f>VLOOKUP($A1293,'[3]Master From ECAP'!$A:$AJ,4,FALSE)</f>
        <v>Toronto</v>
      </c>
      <c r="E1293" s="47" t="str">
        <f>VLOOKUP($A1293,'[3]Master From ECAP'!$A:$AJ,5,FALSE)</f>
        <v>M5V 3C6</v>
      </c>
      <c r="F1293" s="47">
        <f>VLOOKUP($A1293,'[3]Master From ECAP'!$A:$AJ,6,FALSE)</f>
        <v>1100</v>
      </c>
      <c r="G1293" s="47" t="s">
        <v>53</v>
      </c>
      <c r="H1293" s="47">
        <f>VLOOKUP($A1293,'[3]Master From ECAP'!$A:$AJ,8,FALSE)</f>
        <v>168</v>
      </c>
      <c r="I1293" s="47">
        <f>VLOOKUP($A1293,'[3]Master From ECAP'!$A:$AJ,9,FALSE)</f>
        <v>0</v>
      </c>
      <c r="J1293" s="47">
        <f>VLOOKUP($A1293,'[3]Master From ECAP'!$A:$AJ,10,FALSE)</f>
        <v>2258408.0308520002</v>
      </c>
      <c r="K1293" s="47" t="str">
        <f>VLOOKUP($A1293,'[3]Master From ECAP'!$A:$AJ,11,FALSE)</f>
        <v>kWh</v>
      </c>
      <c r="L1293" s="47">
        <f>VLOOKUP($A1293,'[3]Master From ECAP'!$A:$AJ,12,FALSE)</f>
        <v>0</v>
      </c>
      <c r="M1293" s="47" t="s">
        <v>46</v>
      </c>
      <c r="AF1293" s="48">
        <f>VLOOKUP($A1293,'[3]Calculated Master'!$A:$P,13,FALSE)</f>
        <v>90336.321234080009</v>
      </c>
      <c r="AG1293" s="49">
        <f>IF(F1293&gt;0,VLOOKUP($A1293,'[3]Calculated Master'!$A:$P,14,FALSE),"")</f>
        <v>2053.1067644413288</v>
      </c>
      <c r="AH1293" s="49" t="str">
        <f>IF(I1293&gt;0,VLOOKUP($A1293,'[3]Calculated Master'!$A:$P,15,FALSE),"")</f>
        <v/>
      </c>
      <c r="AI1293" s="47" t="str">
        <f>VLOOKUP($A1293,'[3]Master From ECAP'!$A:$AJ,35,FALSE)</f>
        <v>PEDXO</v>
      </c>
      <c r="AJ1293" s="47" t="str">
        <f>VLOOKUP($A1293,'[3]Master From ECAP'!$A:$AJ,36,FALSE)</f>
        <v>Traffic Signals</v>
      </c>
    </row>
    <row r="1294" spans="1:36" ht="15">
      <c r="A1294" s="46" t="s">
        <v>1336</v>
      </c>
      <c r="B1294" s="47" t="str">
        <f>VLOOKUP(VLOOKUP(A1294,'[3]Calculated Master'!A:Z,2,FALSE),'[3]Conversion Factors'!A:C,2,FALSE)</f>
        <v>Other</v>
      </c>
      <c r="C1294" s="47" t="str">
        <f>VLOOKUP($A1294,'[3]Master From ECAP'!$A:$AJ,3,FALSE)</f>
        <v>Various Locations</v>
      </c>
      <c r="D1294" s="47" t="str">
        <f>VLOOKUP($A1294,'[3]Master From ECAP'!$A:$AJ,4,FALSE)</f>
        <v>Toronto</v>
      </c>
      <c r="E1294" s="47" t="str">
        <f>VLOOKUP($A1294,'[3]Master From ECAP'!$A:$AJ,5,FALSE)</f>
        <v>M5V 3C6</v>
      </c>
      <c r="F1294" s="47">
        <f>VLOOKUP($A1294,'[3]Master From ECAP'!$A:$AJ,6,FALSE)</f>
        <v>100</v>
      </c>
      <c r="G1294" s="47" t="s">
        <v>53</v>
      </c>
      <c r="H1294" s="47">
        <f>VLOOKUP($A1294,'[3]Master From ECAP'!$A:$AJ,8,FALSE)</f>
        <v>168</v>
      </c>
      <c r="I1294" s="47">
        <f>VLOOKUP($A1294,'[3]Master From ECAP'!$A:$AJ,9,FALSE)</f>
        <v>0</v>
      </c>
      <c r="J1294" s="47">
        <f>VLOOKUP($A1294,'[3]Master From ECAP'!$A:$AJ,10,FALSE)</f>
        <v>23849.972059999996</v>
      </c>
      <c r="K1294" s="47" t="str">
        <f>VLOOKUP($A1294,'[3]Master From ECAP'!$A:$AJ,11,FALSE)</f>
        <v>kWh</v>
      </c>
      <c r="L1294" s="47">
        <f>VLOOKUP($A1294,'[3]Master From ECAP'!$A:$AJ,12,FALSE)</f>
        <v>0</v>
      </c>
      <c r="M1294" s="47" t="s">
        <v>46</v>
      </c>
      <c r="AF1294" s="48">
        <f>VLOOKUP($A1294,'[3]Calculated Master'!$A:$P,13,FALSE)</f>
        <v>953.99888239999984</v>
      </c>
      <c r="AG1294" s="49">
        <f>IF(F1294&gt;0,VLOOKUP($A1294,'[3]Calculated Master'!$A:$P,14,FALSE),"")</f>
        <v>238.5007143488358</v>
      </c>
      <c r="AH1294" s="49" t="str">
        <f>IF(I1294&gt;0,VLOOKUP($A1294,'[3]Calculated Master'!$A:$P,15,FALSE),"")</f>
        <v/>
      </c>
      <c r="AI1294" s="47" t="str">
        <f>VLOOKUP($A1294,'[3]Master From ECAP'!$A:$AJ,35,FALSE)</f>
        <v>FLASHB</v>
      </c>
      <c r="AJ1294" s="47" t="str">
        <f>VLOOKUP($A1294,'[3]Master From ECAP'!$A:$AJ,36,FALSE)</f>
        <v>Traffic Signals</v>
      </c>
    </row>
    <row r="1295" spans="1:36" ht="15">
      <c r="A1295" s="46" t="s">
        <v>1337</v>
      </c>
      <c r="B1295" s="47" t="str">
        <f>VLOOKUP(VLOOKUP(A1295,'[3]Calculated Master'!A:Z,2,FALSE),'[3]Conversion Factors'!A:C,2,FALSE)</f>
        <v>Other</v>
      </c>
      <c r="C1295" s="47" t="str">
        <f>VLOOKUP($A1295,'[3]Master From ECAP'!$A:$AJ,3,FALSE)</f>
        <v>Various Locations</v>
      </c>
      <c r="D1295" s="47" t="str">
        <f>VLOOKUP($A1295,'[3]Master From ECAP'!$A:$AJ,4,FALSE)</f>
        <v>Toronto</v>
      </c>
      <c r="E1295" s="47" t="str">
        <f>VLOOKUP($A1295,'[3]Master From ECAP'!$A:$AJ,5,FALSE)</f>
        <v>M5V 3C6</v>
      </c>
      <c r="F1295" s="47">
        <f>VLOOKUP($A1295,'[3]Master From ECAP'!$A:$AJ,6,FALSE)</f>
        <v>1000</v>
      </c>
      <c r="G1295" s="47" t="s">
        <v>53</v>
      </c>
      <c r="H1295" s="47">
        <f>VLOOKUP($A1295,'[3]Master From ECAP'!$A:$AJ,8,FALSE)</f>
        <v>168</v>
      </c>
      <c r="I1295" s="47">
        <f>VLOOKUP($A1295,'[3]Master From ECAP'!$A:$AJ,9,FALSE)</f>
        <v>0</v>
      </c>
      <c r="J1295" s="47">
        <f>VLOOKUP($A1295,'[3]Master From ECAP'!$A:$AJ,10,FALSE)</f>
        <v>12515.967096</v>
      </c>
      <c r="K1295" s="47" t="str">
        <f>VLOOKUP($A1295,'[3]Master From ECAP'!$A:$AJ,11,FALSE)</f>
        <v>kWh</v>
      </c>
      <c r="L1295" s="47">
        <f>VLOOKUP($A1295,'[3]Master From ECAP'!$A:$AJ,12,FALSE)</f>
        <v>0</v>
      </c>
      <c r="M1295" s="47" t="s">
        <v>46</v>
      </c>
      <c r="AF1295" s="48">
        <f>VLOOKUP($A1295,'[3]Calculated Master'!$A:$P,13,FALSE)</f>
        <v>500.63868384</v>
      </c>
      <c r="AG1295" s="49">
        <f>IF(F1295&gt;0,VLOOKUP($A1295,'[3]Calculated Master'!$A:$P,14,FALSE),"")</f>
        <v>12.516019245862902</v>
      </c>
      <c r="AH1295" s="49" t="str">
        <f>IF(I1295&gt;0,VLOOKUP($A1295,'[3]Calculated Master'!$A:$P,15,FALSE),"")</f>
        <v/>
      </c>
      <c r="AI1295" s="47" t="str">
        <f>VLOOKUP($A1295,'[3]Master From ECAP'!$A:$AJ,35,FALSE)</f>
        <v>TCSIG</v>
      </c>
      <c r="AJ1295" s="47" t="str">
        <f>VLOOKUP($A1295,'[3]Master From ECAP'!$A:$AJ,36,FALSE)</f>
        <v>Traffic Signals</v>
      </c>
    </row>
    <row r="1296" spans="1:36" ht="15">
      <c r="A1296" s="46" t="s">
        <v>1338</v>
      </c>
      <c r="B1296" s="47" t="str">
        <f>VLOOKUP(VLOOKUP(A1296,'[3]Calculated Master'!A:Z,2,FALSE),'[3]Conversion Factors'!A:C,2,FALSE)</f>
        <v>Other</v>
      </c>
      <c r="C1296" s="47" t="str">
        <f>VLOOKUP($A1296,'[3]Master From ECAP'!$A:$AJ,3,FALSE)</f>
        <v>188 Bermondsey Dr.</v>
      </c>
      <c r="D1296" s="47" t="str">
        <f>VLOOKUP($A1296,'[3]Master From ECAP'!$A:$AJ,4,FALSE)</f>
        <v>North York</v>
      </c>
      <c r="E1296" s="47" t="str">
        <f>VLOOKUP($A1296,'[3]Master From ECAP'!$A:$AJ,5,FALSE)</f>
        <v>M4A 1Y1</v>
      </c>
      <c r="F1296" s="47">
        <f>VLOOKUP($A1296,'[3]Master From ECAP'!$A:$AJ,6,FALSE)</f>
        <v>48976</v>
      </c>
      <c r="G1296" s="47" t="s">
        <v>53</v>
      </c>
      <c r="H1296" s="47">
        <f>VLOOKUP($A1296,'[3]Master From ECAP'!$A:$AJ,8,FALSE)</f>
        <v>70</v>
      </c>
      <c r="I1296" s="47">
        <f>VLOOKUP($A1296,'[3]Master From ECAP'!$A:$AJ,9,FALSE)</f>
        <v>0</v>
      </c>
      <c r="J1296" s="47">
        <f>VLOOKUP($A1296,'[3]Master From ECAP'!$A:$AJ,10,FALSE)</f>
        <v>1181629.8242900001</v>
      </c>
      <c r="K1296" s="47" t="str">
        <f>VLOOKUP($A1296,'[3]Master From ECAP'!$A:$AJ,11,FALSE)</f>
        <v>kWh</v>
      </c>
      <c r="L1296" s="47">
        <f>VLOOKUP($A1296,'[3]Master From ECAP'!$A:$AJ,12,FALSE)</f>
        <v>8190.8772730000001</v>
      </c>
      <c r="M1296" s="47" t="s">
        <v>46</v>
      </c>
      <c r="AF1296" s="48">
        <f>VLOOKUP($A1296,'[3]Calculated Master'!$A:$P,13,FALSE)</f>
        <v>62825.32061834538</v>
      </c>
      <c r="AG1296" s="49">
        <f>IF(F1296&gt;0,VLOOKUP($A1296,'[3]Calculated Master'!$A:$P,14,FALSE),"")</f>
        <v>25.892350843374334</v>
      </c>
      <c r="AH1296" s="49" t="str">
        <f>IF(I1296&gt;0,VLOOKUP($A1296,'[3]Calculated Master'!$A:$P,15,FALSE),"")</f>
        <v/>
      </c>
      <c r="AI1296" s="47" t="str">
        <f>VLOOKUP($A1296,'[3]Master From ECAP'!$A:$AJ,35,FALSE)</f>
        <v>BTS</v>
      </c>
      <c r="AJ1296" s="47" t="str">
        <f>VLOOKUP($A1296,'[3]Master From ECAP'!$A:$AJ,36,FALSE)</f>
        <v>Transfer Stations</v>
      </c>
    </row>
    <row r="1297" spans="1:36" ht="15">
      <c r="A1297" s="46" t="s">
        <v>1339</v>
      </c>
      <c r="B1297" s="47" t="str">
        <f>VLOOKUP(VLOOKUP(A1297,'[3]Calculated Master'!A:Z,2,FALSE),'[3]Conversion Factors'!A:C,2,FALSE)</f>
        <v>Other</v>
      </c>
      <c r="C1297" s="47" t="str">
        <f>VLOOKUP($A1297,'[3]Master From ECAP'!$A:$AJ,3,FALSE)</f>
        <v>400 Commissioners St.</v>
      </c>
      <c r="D1297" s="47" t="str">
        <f>VLOOKUP($A1297,'[3]Master From ECAP'!$A:$AJ,4,FALSE)</f>
        <v>Toronto</v>
      </c>
      <c r="E1297" s="47" t="str">
        <f>VLOOKUP($A1297,'[3]Master From ECAP'!$A:$AJ,5,FALSE)</f>
        <v>M4M 3K2</v>
      </c>
      <c r="F1297" s="47">
        <f>VLOOKUP($A1297,'[3]Master From ECAP'!$A:$AJ,6,FALSE)</f>
        <v>76424</v>
      </c>
      <c r="G1297" s="47" t="s">
        <v>53</v>
      </c>
      <c r="H1297" s="47">
        <f>VLOOKUP($A1297,'[3]Master From ECAP'!$A:$AJ,8,FALSE)</f>
        <v>70</v>
      </c>
      <c r="I1297" s="47">
        <f>VLOOKUP($A1297,'[3]Master From ECAP'!$A:$AJ,9,FALSE)</f>
        <v>0</v>
      </c>
      <c r="J1297" s="47">
        <f>VLOOKUP($A1297,'[3]Master From ECAP'!$A:$AJ,10,FALSE)</f>
        <v>804652.90416099993</v>
      </c>
      <c r="K1297" s="47" t="str">
        <f>VLOOKUP($A1297,'[3]Master From ECAP'!$A:$AJ,11,FALSE)</f>
        <v>kWh</v>
      </c>
      <c r="L1297" s="47">
        <f>VLOOKUP($A1297,'[3]Master From ECAP'!$A:$AJ,12,FALSE)</f>
        <v>78649.787878000003</v>
      </c>
      <c r="M1297" s="47" t="s">
        <v>46</v>
      </c>
      <c r="AF1297" s="48">
        <f>VLOOKUP($A1297,'[3]Calculated Master'!$A:$P,13,FALSE)</f>
        <v>181596.33170039783</v>
      </c>
      <c r="AG1297" s="49">
        <f>IF(F1297&gt;0,VLOOKUP($A1297,'[3]Calculated Master'!$A:$P,14,FALSE),"")</f>
        <v>21.393047297744307</v>
      </c>
      <c r="AH1297" s="49" t="str">
        <f>IF(I1297&gt;0,VLOOKUP($A1297,'[3]Calculated Master'!$A:$P,15,FALSE),"")</f>
        <v/>
      </c>
      <c r="AI1297" s="47" t="str">
        <f>VLOOKUP($A1297,'[3]Master From ECAP'!$A:$AJ,35,FALSE)</f>
        <v>CSTS</v>
      </c>
      <c r="AJ1297" s="47" t="str">
        <f>VLOOKUP($A1297,'[3]Master From ECAP'!$A:$AJ,36,FALSE)</f>
        <v>Transfer Stations</v>
      </c>
    </row>
    <row r="1298" spans="1:36" ht="15">
      <c r="A1298" s="46" t="s">
        <v>1340</v>
      </c>
      <c r="B1298" s="47" t="str">
        <f>VLOOKUP(VLOOKUP(A1298,'[3]Calculated Master'!A:Z,2,FALSE),'[3]Conversion Factors'!A:C,2,FALSE)</f>
        <v>Other</v>
      </c>
      <c r="C1298" s="47" t="str">
        <f>VLOOKUP($A1298,'[3]Master From ECAP'!$A:$AJ,3,FALSE)</f>
        <v>120 Disco Rd</v>
      </c>
      <c r="D1298" s="47" t="str">
        <f>VLOOKUP($A1298,'[3]Master From ECAP'!$A:$AJ,4,FALSE)</f>
        <v>Etobicoke</v>
      </c>
      <c r="E1298" s="47" t="str">
        <f>VLOOKUP($A1298,'[3]Master From ECAP'!$A:$AJ,5,FALSE)</f>
        <v>M9W 1M4</v>
      </c>
      <c r="F1298" s="47">
        <f>VLOOKUP($A1298,'[3]Master From ECAP'!$A:$AJ,6,FALSE)</f>
        <v>57049</v>
      </c>
      <c r="G1298" s="47" t="s">
        <v>53</v>
      </c>
      <c r="H1298" s="47">
        <f>VLOOKUP($A1298,'[3]Master From ECAP'!$A:$AJ,8,FALSE)</f>
        <v>70</v>
      </c>
      <c r="I1298" s="47">
        <f>VLOOKUP($A1298,'[3]Master From ECAP'!$A:$AJ,9,FALSE)</f>
        <v>0</v>
      </c>
      <c r="J1298" s="47">
        <f>VLOOKUP($A1298,'[3]Master From ECAP'!$A:$AJ,10,FALSE)</f>
        <v>8160337.5795159992</v>
      </c>
      <c r="K1298" s="47" t="str">
        <f>VLOOKUP($A1298,'[3]Master From ECAP'!$A:$AJ,11,FALSE)</f>
        <v>kWh</v>
      </c>
      <c r="L1298" s="47">
        <f>VLOOKUP($A1298,'[3]Master From ECAP'!$A:$AJ,12,FALSE)</f>
        <v>14387.213548000002</v>
      </c>
      <c r="M1298" s="47" t="s">
        <v>46</v>
      </c>
      <c r="AF1298" s="48">
        <f>VLOOKUP($A1298,'[3]Calculated Master'!$A:$P,13,FALSE)</f>
        <v>353744.74888564012</v>
      </c>
      <c r="AG1298" s="49">
        <f>IF(F1298&gt;0,VLOOKUP($A1298,'[3]Calculated Master'!$A:$P,14,FALSE),"")</f>
        <v>145.70375937480793</v>
      </c>
      <c r="AH1298" s="49" t="str">
        <f>IF(I1298&gt;0,VLOOKUP($A1298,'[3]Calculated Master'!$A:$P,15,FALSE),"")</f>
        <v/>
      </c>
      <c r="AI1298" s="47" t="str">
        <f>VLOOKUP($A1298,'[3]Master From ECAP'!$A:$AJ,35,FALSE)</f>
        <v>DRTS</v>
      </c>
      <c r="AJ1298" s="47" t="str">
        <f>VLOOKUP($A1298,'[3]Master From ECAP'!$A:$AJ,36,FALSE)</f>
        <v>Transfer Stations</v>
      </c>
    </row>
    <row r="1299" spans="1:36" ht="15">
      <c r="A1299" s="46" t="s">
        <v>1341</v>
      </c>
      <c r="B1299" s="47" t="str">
        <f>VLOOKUP(VLOOKUP(A1299,'[3]Calculated Master'!A:Z,2,FALSE),'[3]Conversion Factors'!A:C,2,FALSE)</f>
        <v>Other</v>
      </c>
      <c r="C1299" s="47" t="str">
        <f>VLOOKUP($A1299,'[3]Master From ECAP'!$A:$AJ,3,FALSE)</f>
        <v>35 Vanley Cres</v>
      </c>
      <c r="D1299" s="47" t="str">
        <f>VLOOKUP($A1299,'[3]Master From ECAP'!$A:$AJ,4,FALSE)</f>
        <v>North York</v>
      </c>
      <c r="E1299" s="47" t="str">
        <f>VLOOKUP($A1299,'[3]Master From ECAP'!$A:$AJ,5,FALSE)</f>
        <v>M3J 2B7</v>
      </c>
      <c r="F1299" s="47">
        <f>VLOOKUP($A1299,'[3]Master From ECAP'!$A:$AJ,6,FALSE)</f>
        <v>120663</v>
      </c>
      <c r="G1299" s="47" t="s">
        <v>53</v>
      </c>
      <c r="H1299" s="47">
        <f>VLOOKUP($A1299,'[3]Master From ECAP'!$A:$AJ,8,FALSE)</f>
        <v>70</v>
      </c>
      <c r="I1299" s="47">
        <f>VLOOKUP($A1299,'[3]Master From ECAP'!$A:$AJ,9,FALSE)</f>
        <v>0</v>
      </c>
      <c r="J1299" s="47">
        <f>VLOOKUP($A1299,'[3]Master From ECAP'!$A:$AJ,10,FALSE)</f>
        <v>1818608.6875119999</v>
      </c>
      <c r="K1299" s="47" t="str">
        <f>VLOOKUP($A1299,'[3]Master From ECAP'!$A:$AJ,11,FALSE)</f>
        <v>kWh</v>
      </c>
      <c r="L1299" s="47">
        <f>VLOOKUP($A1299,'[3]Master From ECAP'!$A:$AJ,12,FALSE)</f>
        <v>111170.490261</v>
      </c>
      <c r="M1299" s="47" t="s">
        <v>46</v>
      </c>
      <c r="AF1299" s="48">
        <f>VLOOKUP($A1299,'[3]Calculated Master'!$A:$P,13,FALSE)</f>
        <v>283933.81614439911</v>
      </c>
      <c r="AG1299" s="49">
        <f>IF(F1299&gt;0,VLOOKUP($A1299,'[3]Calculated Master'!$A:$P,14,FALSE),"")</f>
        <v>24.79811635914313</v>
      </c>
      <c r="AH1299" s="49" t="str">
        <f>IF(I1299&gt;0,VLOOKUP($A1299,'[3]Calculated Master'!$A:$P,15,FALSE),"")</f>
        <v/>
      </c>
      <c r="AI1299" s="47" t="str">
        <f>VLOOKUP($A1299,'[3]Master From ECAP'!$A:$AJ,35,FALSE)</f>
        <v>DTS</v>
      </c>
      <c r="AJ1299" s="47" t="str">
        <f>VLOOKUP($A1299,'[3]Master From ECAP'!$A:$AJ,36,FALSE)</f>
        <v>Transfer Stations</v>
      </c>
    </row>
    <row r="1300" spans="1:36" ht="15">
      <c r="A1300" s="46" t="s">
        <v>1342</v>
      </c>
      <c r="B1300" s="47" t="str">
        <f>VLOOKUP(VLOOKUP(A1300,'[3]Calculated Master'!A:Z,2,FALSE),'[3]Conversion Factors'!A:C,2,FALSE)</f>
        <v>Other</v>
      </c>
      <c r="C1300" s="47" t="str">
        <f>VLOOKUP($A1300,'[3]Master From ECAP'!$A:$AJ,3,FALSE)</f>
        <v>50 Ingram Dr</v>
      </c>
      <c r="D1300" s="47" t="str">
        <f>VLOOKUP($A1300,'[3]Master From ECAP'!$A:$AJ,4,FALSE)</f>
        <v>Toronto</v>
      </c>
      <c r="E1300" s="47" t="str">
        <f>VLOOKUP($A1300,'[3]Master From ECAP'!$A:$AJ,5,FALSE)</f>
        <v>M6M 2L6</v>
      </c>
      <c r="F1300" s="47">
        <f>VLOOKUP($A1300,'[3]Master From ECAP'!$A:$AJ,6,FALSE)</f>
        <v>112268</v>
      </c>
      <c r="G1300" s="47" t="s">
        <v>53</v>
      </c>
      <c r="H1300" s="47">
        <f>VLOOKUP($A1300,'[3]Master From ECAP'!$A:$AJ,8,FALSE)</f>
        <v>70</v>
      </c>
      <c r="I1300" s="47">
        <f>VLOOKUP($A1300,'[3]Master From ECAP'!$A:$AJ,9,FALSE)</f>
        <v>0</v>
      </c>
      <c r="J1300" s="47">
        <f>VLOOKUP($A1300,'[3]Master From ECAP'!$A:$AJ,10,FALSE)</f>
        <v>1532550.930892</v>
      </c>
      <c r="K1300" s="47" t="str">
        <f>VLOOKUP($A1300,'[3]Master From ECAP'!$A:$AJ,11,FALSE)</f>
        <v>kWh</v>
      </c>
      <c r="L1300" s="47">
        <f>VLOOKUP($A1300,'[3]Master From ECAP'!$A:$AJ,12,FALSE)</f>
        <v>56376.214052999996</v>
      </c>
      <c r="M1300" s="47" t="s">
        <v>46</v>
      </c>
      <c r="AF1300" s="48">
        <f>VLOOKUP($A1300,'[3]Calculated Master'!$A:$P,13,FALSE)</f>
        <v>168399.36731002358</v>
      </c>
      <c r="AG1300" s="49">
        <f>IF(F1300&gt;0,VLOOKUP($A1300,'[3]Calculated Master'!$A:$P,14,FALSE),"")</f>
        <v>18.95203264241124</v>
      </c>
      <c r="AH1300" s="49" t="str">
        <f>IF(I1300&gt;0,VLOOKUP($A1300,'[3]Calculated Master'!$A:$P,15,FALSE),"")</f>
        <v/>
      </c>
      <c r="AI1300" s="47" t="str">
        <f>VLOOKUP($A1300,'[3]Master From ECAP'!$A:$AJ,35,FALSE)</f>
        <v>IDTS</v>
      </c>
      <c r="AJ1300" s="47" t="str">
        <f>VLOOKUP($A1300,'[3]Master From ECAP'!$A:$AJ,36,FALSE)</f>
        <v>Transfer Stations</v>
      </c>
    </row>
    <row r="1301" spans="1:36" ht="15">
      <c r="A1301" s="46" t="s">
        <v>1343</v>
      </c>
      <c r="B1301" s="47" t="str">
        <f>VLOOKUP(VLOOKUP(A1301,'[3]Calculated Master'!A:Z,2,FALSE),'[3]Conversion Factors'!A:C,2,FALSE)</f>
        <v>Other</v>
      </c>
      <c r="C1301" s="47" t="str">
        <f>VLOOKUP($A1301,'[3]Master From ECAP'!$A:$AJ,3,FALSE)</f>
        <v>1850 Markham Rd</v>
      </c>
      <c r="D1301" s="47" t="str">
        <f>VLOOKUP($A1301,'[3]Master From ECAP'!$A:$AJ,4,FALSE)</f>
        <v>Scarborough</v>
      </c>
      <c r="E1301" s="47" t="str">
        <f>VLOOKUP($A1301,'[3]Master From ECAP'!$A:$AJ,5,FALSE)</f>
        <v>M1B 2W2</v>
      </c>
      <c r="F1301" s="47">
        <f>VLOOKUP($A1301,'[3]Master From ECAP'!$A:$AJ,6,FALSE)</f>
        <v>96595</v>
      </c>
      <c r="G1301" s="47" t="s">
        <v>53</v>
      </c>
      <c r="H1301" s="47">
        <f>VLOOKUP($A1301,'[3]Master From ECAP'!$A:$AJ,8,FALSE)</f>
        <v>70</v>
      </c>
      <c r="I1301" s="47">
        <f>VLOOKUP($A1301,'[3]Master From ECAP'!$A:$AJ,9,FALSE)</f>
        <v>0</v>
      </c>
      <c r="J1301" s="47">
        <f>VLOOKUP($A1301,'[3]Master From ECAP'!$A:$AJ,10,FALSE)</f>
        <v>2342545.893774</v>
      </c>
      <c r="K1301" s="47" t="str">
        <f>VLOOKUP($A1301,'[3]Master From ECAP'!$A:$AJ,11,FALSE)</f>
        <v>kWh</v>
      </c>
      <c r="L1301" s="47">
        <f>VLOOKUP($A1301,'[3]Master From ECAP'!$A:$AJ,12,FALSE)</f>
        <v>86510.971505999987</v>
      </c>
      <c r="M1301" s="47" t="s">
        <v>46</v>
      </c>
      <c r="AF1301" s="48">
        <f>VLOOKUP($A1301,'[3]Calculated Master'!$A:$P,13,FALSE)</f>
        <v>258045.86321119312</v>
      </c>
      <c r="AG1301" s="49">
        <f>IF(F1301&gt;0,VLOOKUP($A1301,'[3]Calculated Master'!$A:$P,14,FALSE),"")</f>
        <v>33.705990771963656</v>
      </c>
      <c r="AH1301" s="49" t="str">
        <f>IF(I1301&gt;0,VLOOKUP($A1301,'[3]Calculated Master'!$A:$P,15,FALSE),"")</f>
        <v/>
      </c>
      <c r="AI1301" s="47" t="str">
        <f>VLOOKUP($A1301,'[3]Master From ECAP'!$A:$AJ,35,FALSE)</f>
        <v>STS</v>
      </c>
      <c r="AJ1301" s="47" t="str">
        <f>VLOOKUP($A1301,'[3]Master From ECAP'!$A:$AJ,36,FALSE)</f>
        <v>Transfer Stations</v>
      </c>
    </row>
    <row r="1302" spans="1:36" ht="15">
      <c r="A1302" s="46" t="s">
        <v>1344</v>
      </c>
      <c r="B1302" s="47" t="str">
        <f>VLOOKUP(VLOOKUP(A1302,'[3]Calculated Master'!A:Z,2,FALSE),'[3]Conversion Factors'!A:C,2,FALSE)</f>
        <v>Other</v>
      </c>
      <c r="C1302" s="47" t="str">
        <f>VLOOKUP($A1302,'[3]Master From ECAP'!$A:$AJ,3,FALSE)</f>
        <v>3350 Victoria Pk Ave.</v>
      </c>
      <c r="D1302" s="47" t="str">
        <f>VLOOKUP($A1302,'[3]Master From ECAP'!$A:$AJ,4,FALSE)</f>
        <v>North York</v>
      </c>
      <c r="E1302" s="47" t="str">
        <f>VLOOKUP($A1302,'[3]Master From ECAP'!$A:$AJ,5,FALSE)</f>
        <v>M2H 3K5</v>
      </c>
      <c r="F1302" s="47">
        <f>VLOOKUP($A1302,'[3]Master From ECAP'!$A:$AJ,6,FALSE)</f>
        <v>83959</v>
      </c>
      <c r="G1302" s="47" t="s">
        <v>53</v>
      </c>
      <c r="H1302" s="47">
        <f>VLOOKUP($A1302,'[3]Master From ECAP'!$A:$AJ,8,FALSE)</f>
        <v>70</v>
      </c>
      <c r="I1302" s="47">
        <f>VLOOKUP($A1302,'[3]Master From ECAP'!$A:$AJ,9,FALSE)</f>
        <v>0</v>
      </c>
      <c r="J1302" s="47">
        <f>VLOOKUP($A1302,'[3]Master From ECAP'!$A:$AJ,10,FALSE)</f>
        <v>947172.19200000004</v>
      </c>
      <c r="K1302" s="47" t="str">
        <f>VLOOKUP($A1302,'[3]Master From ECAP'!$A:$AJ,11,FALSE)</f>
        <v>kWh</v>
      </c>
      <c r="L1302" s="47">
        <f>VLOOKUP($A1302,'[3]Master From ECAP'!$A:$AJ,12,FALSE)</f>
        <v>104215.135318</v>
      </c>
      <c r="M1302" s="47" t="s">
        <v>46</v>
      </c>
      <c r="AF1302" s="48">
        <f>VLOOKUP($A1302,'[3]Calculated Master'!$A:$P,13,FALSE)</f>
        <v>235863.33809225145</v>
      </c>
      <c r="AG1302" s="49">
        <f>IF(F1302&gt;0,VLOOKUP($A1302,'[3]Calculated Master'!$A:$P,14,FALSE),"")</f>
        <v>24.385105330668598</v>
      </c>
      <c r="AH1302" s="49" t="str">
        <f>IF(I1302&gt;0,VLOOKUP($A1302,'[3]Calculated Master'!$A:$P,15,FALSE),"")</f>
        <v/>
      </c>
      <c r="AI1302" s="47" t="str">
        <f>VLOOKUP($A1302,'[3]Master From ECAP'!$A:$AJ,35,FALSE)</f>
        <v>VPTS</v>
      </c>
      <c r="AJ1302" s="47" t="str">
        <f>VLOOKUP($A1302,'[3]Master From ECAP'!$A:$AJ,36,FALSE)</f>
        <v>Transfer Stations</v>
      </c>
    </row>
    <row r="1303" spans="1:36" ht="15">
      <c r="A1303" s="46" t="s">
        <v>1345</v>
      </c>
      <c r="B1303" s="47" t="str">
        <f>VLOOKUP(VLOOKUP(A1303,'[3]Calculated Master'!A:Z,2,FALSE),'[3]Conversion Factors'!A:C,2,FALSE)</f>
        <v>Other</v>
      </c>
      <c r="C1303" s="47" t="str">
        <f>VLOOKUP($A1303,'[3]Master From ECAP'!$A:$AJ,3,FALSE)</f>
        <v>Various Locations</v>
      </c>
      <c r="D1303" s="47" t="str">
        <f>VLOOKUP($A1303,'[3]Master From ECAP'!$A:$AJ,4,FALSE)</f>
        <v>Toronto</v>
      </c>
      <c r="E1303" s="47" t="str">
        <f>VLOOKUP($A1303,'[3]Master From ECAP'!$A:$AJ,5,FALSE)</f>
        <v>M5V 3C6</v>
      </c>
      <c r="F1303" s="47">
        <f>VLOOKUP($A1303,'[3]Master From ECAP'!$A:$AJ,6,FALSE)</f>
        <v>267</v>
      </c>
      <c r="G1303" s="47" t="s">
        <v>53</v>
      </c>
      <c r="H1303" s="47">
        <f>VLOOKUP($A1303,'[3]Master From ECAP'!$A:$AJ,8,FALSE)</f>
        <v>168</v>
      </c>
      <c r="I1303" s="47">
        <f>VLOOKUP($A1303,'[3]Master From ECAP'!$A:$AJ,9,FALSE)</f>
        <v>0</v>
      </c>
      <c r="J1303" s="47">
        <f>VLOOKUP($A1303,'[3]Master From ECAP'!$A:$AJ,10,FALSE)</f>
        <v>511325.055643</v>
      </c>
      <c r="K1303" s="47" t="str">
        <f>VLOOKUP($A1303,'[3]Master From ECAP'!$A:$AJ,11,FALSE)</f>
        <v>kWh</v>
      </c>
      <c r="L1303" s="47">
        <f>VLOOKUP($A1303,'[3]Master From ECAP'!$A:$AJ,12,FALSE)</f>
        <v>0</v>
      </c>
      <c r="M1303" s="47" t="s">
        <v>46</v>
      </c>
      <c r="AF1303" s="48">
        <f>VLOOKUP($A1303,'[3]Calculated Master'!$A:$P,13,FALSE)</f>
        <v>20453.00222572</v>
      </c>
      <c r="AG1303" s="49">
        <f>IF(F1303&gt;0,VLOOKUP($A1303,'[3]Calculated Master'!$A:$P,14,FALSE),"")</f>
        <v>1915.0830942474349</v>
      </c>
      <c r="AH1303" s="49" t="str">
        <f>IF(I1303&gt;0,VLOOKUP($A1303,'[3]Calculated Master'!$A:$P,15,FALSE),"")</f>
        <v/>
      </c>
      <c r="AI1303" s="47" t="str">
        <f>VLOOKUP($A1303,'[3]Master From ECAP'!$A:$AJ,35,FALSE)</f>
        <v>BUSHEL</v>
      </c>
      <c r="AJ1303" s="47" t="str">
        <f>VLOOKUP($A1303,'[3]Master From ECAP'!$A:$AJ,36,FALSE)</f>
        <v>Transportation - Others</v>
      </c>
    </row>
    <row r="1304" spans="1:36" ht="15">
      <c r="A1304" s="46" t="s">
        <v>1346</v>
      </c>
      <c r="B1304" s="47" t="str">
        <f>VLOOKUP(VLOOKUP(A1304,'[3]Calculated Master'!A:Z,2,FALSE),'[3]Conversion Factors'!A:C,2,FALSE)</f>
        <v>Other</v>
      </c>
      <c r="C1304" s="47" t="str">
        <f>VLOOKUP($A1304,'[3]Master From ECAP'!$A:$AJ,3,FALSE)</f>
        <v>61 Front St. W.</v>
      </c>
      <c r="D1304" s="47" t="str">
        <f>VLOOKUP($A1304,'[3]Master From ECAP'!$A:$AJ,4,FALSE)</f>
        <v>Toronto</v>
      </c>
      <c r="E1304" s="47" t="str">
        <f>VLOOKUP($A1304,'[3]Master From ECAP'!$A:$AJ,5,FALSE)</f>
        <v>M5J 1E5</v>
      </c>
      <c r="F1304" s="47">
        <f>VLOOKUP($A1304,'[3]Master From ECAP'!$A:$AJ,6,FALSE)</f>
        <v>765564</v>
      </c>
      <c r="G1304" s="47" t="s">
        <v>53</v>
      </c>
      <c r="H1304" s="47">
        <f>VLOOKUP($A1304,'[3]Master From ECAP'!$A:$AJ,8,FALSE)</f>
        <v>168</v>
      </c>
      <c r="I1304" s="47">
        <f>VLOOKUP($A1304,'[3]Master From ECAP'!$A:$AJ,9,FALSE)</f>
        <v>0</v>
      </c>
      <c r="J1304" s="47">
        <f>VLOOKUP($A1304,'[3]Master From ECAP'!$A:$AJ,10,FALSE)</f>
        <v>14483369.418259</v>
      </c>
      <c r="K1304" s="47" t="str">
        <f>VLOOKUP($A1304,'[3]Master From ECAP'!$A:$AJ,11,FALSE)</f>
        <v>kWh</v>
      </c>
      <c r="L1304" s="47">
        <f>VLOOKUP($A1304,'[3]Master From ECAP'!$A:$AJ,12,FALSE)</f>
        <v>284792.88333300001</v>
      </c>
      <c r="M1304" s="47" t="s">
        <v>46</v>
      </c>
      <c r="AF1304" s="48">
        <f>VLOOKUP($A1304,'[3]Calculated Master'!$A:$P,13,FALSE)</f>
        <v>3681042.206686317</v>
      </c>
      <c r="AG1304" s="49">
        <f>IF(F1304&gt;0,VLOOKUP($A1304,'[3]Calculated Master'!$A:$P,14,FALSE),"")</f>
        <v>49.093791746792462</v>
      </c>
      <c r="AH1304" s="49" t="str">
        <f>IF(I1304&gt;0,VLOOKUP($A1304,'[3]Calculated Master'!$A:$P,15,FALSE),"")</f>
        <v/>
      </c>
      <c r="AI1304" s="47" t="str">
        <f>VLOOKUP($A1304,'[3]Master From ECAP'!$A:$AJ,35,FALSE)</f>
        <v>UNION</v>
      </c>
      <c r="AJ1304" s="47" t="str">
        <f>VLOOKUP($A1304,'[3]Master From ECAP'!$A:$AJ,36,FALSE)</f>
        <v>Transportation Hub</v>
      </c>
    </row>
    <row r="1305" spans="1:36" ht="15">
      <c r="A1305" s="46" t="s">
        <v>1347</v>
      </c>
      <c r="B1305" s="47" t="str">
        <f>VLOOKUP(VLOOKUP(A1305,'[3]Calculated Master'!A:Z,2,FALSE),'[3]Conversion Factors'!A:C,2,FALSE)</f>
        <v>Other</v>
      </c>
      <c r="C1305" s="47" t="str">
        <f>VLOOKUP($A1305,'[3]Master From ECAP'!$A:$AJ,3,FALSE)</f>
        <v>0 Bay St Near Ququay</v>
      </c>
      <c r="D1305" s="47" t="str">
        <f>VLOOKUP($A1305,'[3]Master From ECAP'!$A:$AJ,4,FALSE)</f>
        <v>Toronto</v>
      </c>
      <c r="E1305" s="47" t="str">
        <f>VLOOKUP($A1305,'[3]Master From ECAP'!$A:$AJ,5,FALSE)</f>
        <v>M5J 2R8</v>
      </c>
      <c r="F1305" s="47">
        <f>VLOOKUP($A1305,'[3]Master From ECAP'!$A:$AJ,6,FALSE)</f>
        <v>0</v>
      </c>
      <c r="G1305" s="47" t="s">
        <v>53</v>
      </c>
      <c r="H1305" s="47">
        <f>VLOOKUP($A1305,'[3]Master From ECAP'!$A:$AJ,8,FALSE)</f>
        <v>168</v>
      </c>
      <c r="I1305" s="47">
        <f>VLOOKUP($A1305,'[3]Master From ECAP'!$A:$AJ,9,FALSE)</f>
        <v>0</v>
      </c>
      <c r="J1305" s="47">
        <f>VLOOKUP($A1305,'[3]Master From ECAP'!$A:$AJ,10,FALSE)</f>
        <v>321871.371613</v>
      </c>
      <c r="K1305" s="47" t="str">
        <f>VLOOKUP($A1305,'[3]Master From ECAP'!$A:$AJ,11,FALSE)</f>
        <v>kWh</v>
      </c>
      <c r="L1305" s="47">
        <f>VLOOKUP($A1305,'[3]Master From ECAP'!$A:$AJ,12,FALSE)</f>
        <v>0</v>
      </c>
      <c r="M1305" s="47" t="s">
        <v>46</v>
      </c>
      <c r="AF1305" s="48">
        <f>VLOOKUP($A1305,'[3]Calculated Master'!$A:$P,13,FALSE)</f>
        <v>12874.854864520001</v>
      </c>
      <c r="AG1305" s="49" t="str">
        <f>IF(F1305&gt;0,VLOOKUP($A1305,'[3]Calculated Master'!$A:$P,14,FALSE),"")</f>
        <v/>
      </c>
      <c r="AH1305" s="49" t="str">
        <f>IF(I1305&gt;0,VLOOKUP($A1305,'[3]Calculated Master'!$A:$P,15,FALSE),"")</f>
        <v/>
      </c>
      <c r="AI1305" s="47" t="str">
        <f>VLOOKUP($A1305,'[3]Master From ECAP'!$A:$AJ,35,FALSE)</f>
        <v>0BAYQQ</v>
      </c>
      <c r="AJ1305" s="47" t="str">
        <f>VLOOKUP($A1305,'[3]Master From ECAP'!$A:$AJ,36,FALSE)</f>
        <v>TTC</v>
      </c>
    </row>
    <row r="1306" spans="1:36" ht="15">
      <c r="A1306" s="46" t="s">
        <v>1348</v>
      </c>
      <c r="B1306" s="47" t="str">
        <f>VLOOKUP(VLOOKUP(A1306,'[3]Calculated Master'!A:Z,2,FALSE),'[3]Conversion Factors'!A:C,2,FALSE)</f>
        <v>Other</v>
      </c>
      <c r="C1306" s="47" t="str">
        <f>VLOOKUP($A1306,'[3]Master From ECAP'!$A:$AJ,3,FALSE)</f>
        <v>128 York St Pole 50</v>
      </c>
      <c r="D1306" s="47" t="str">
        <f>VLOOKUP($A1306,'[3]Master From ECAP'!$A:$AJ,4,FALSE)</f>
        <v>Toronto</v>
      </c>
      <c r="E1306" s="47" t="str">
        <f>VLOOKUP($A1306,'[3]Master From ECAP'!$A:$AJ,5,FALSE)</f>
        <v>M5H 1P9</v>
      </c>
      <c r="F1306" s="47">
        <f>VLOOKUP($A1306,'[3]Master From ECAP'!$A:$AJ,6,FALSE)</f>
        <v>1</v>
      </c>
      <c r="G1306" s="47" t="s">
        <v>53</v>
      </c>
      <c r="H1306" s="47">
        <f>VLOOKUP($A1306,'[3]Master From ECAP'!$A:$AJ,8,FALSE)</f>
        <v>168</v>
      </c>
      <c r="I1306" s="47">
        <f>VLOOKUP($A1306,'[3]Master From ECAP'!$A:$AJ,9,FALSE)</f>
        <v>0</v>
      </c>
      <c r="J1306" s="47">
        <f>VLOOKUP($A1306,'[3]Master From ECAP'!$A:$AJ,10,FALSE)</f>
        <v>908.93191900000011</v>
      </c>
      <c r="K1306" s="47" t="str">
        <f>VLOOKUP($A1306,'[3]Master From ECAP'!$A:$AJ,11,FALSE)</f>
        <v>kWh</v>
      </c>
      <c r="L1306" s="47">
        <f>VLOOKUP($A1306,'[3]Master From ECAP'!$A:$AJ,12,FALSE)</f>
        <v>0</v>
      </c>
      <c r="M1306" s="47" t="s">
        <v>46</v>
      </c>
      <c r="AF1306" s="48">
        <f>VLOOKUP($A1306,'[3]Calculated Master'!$A:$P,13,FALSE)</f>
        <v>36.357276760000005</v>
      </c>
      <c r="AG1306" s="49">
        <f>IF(F1306&gt;0,VLOOKUP($A1306,'[3]Calculated Master'!$A:$P,14,FALSE),"")</f>
        <v>908.93570621632921</v>
      </c>
      <c r="AH1306" s="49" t="str">
        <f>IF(I1306&gt;0,VLOOKUP($A1306,'[3]Calculated Master'!$A:$P,15,FALSE),"")</f>
        <v/>
      </c>
      <c r="AI1306" s="47" t="str">
        <f>VLOOKUP($A1306,'[3]Master From ECAP'!$A:$AJ,35,FALSE)</f>
        <v>128YOR</v>
      </c>
      <c r="AJ1306" s="47" t="str">
        <f>VLOOKUP($A1306,'[3]Master From ECAP'!$A:$AJ,36,FALSE)</f>
        <v>TTC</v>
      </c>
    </row>
    <row r="1307" spans="1:36" ht="15">
      <c r="A1307" s="46" t="s">
        <v>1349</v>
      </c>
      <c r="B1307" s="47" t="str">
        <f>VLOOKUP(VLOOKUP(A1307,'[3]Calculated Master'!A:Z,2,FALSE),'[3]Conversion Factors'!A:C,2,FALSE)</f>
        <v>Other</v>
      </c>
      <c r="C1307" s="47" t="str">
        <f>VLOOKUP($A1307,'[3]Master From ECAP'!$A:$AJ,3,FALSE)</f>
        <v>1328 Lansdowne Ave</v>
      </c>
      <c r="D1307" s="47" t="str">
        <f>VLOOKUP($A1307,'[3]Master From ECAP'!$A:$AJ,4,FALSE)</f>
        <v>Toronto</v>
      </c>
      <c r="E1307" s="47" t="str">
        <f>VLOOKUP($A1307,'[3]Master From ECAP'!$A:$AJ,5,FALSE)</f>
        <v>M6H 3Z8</v>
      </c>
      <c r="F1307" s="47">
        <f>VLOOKUP($A1307,'[3]Master From ECAP'!$A:$AJ,6,FALSE)</f>
        <v>0</v>
      </c>
      <c r="G1307" s="47" t="s">
        <v>53</v>
      </c>
      <c r="H1307" s="47">
        <f>VLOOKUP($A1307,'[3]Master From ECAP'!$A:$AJ,8,FALSE)</f>
        <v>168</v>
      </c>
      <c r="I1307" s="47">
        <f>VLOOKUP($A1307,'[3]Master From ECAP'!$A:$AJ,9,FALSE)</f>
        <v>0</v>
      </c>
      <c r="J1307" s="47">
        <f>VLOOKUP($A1307,'[3]Master From ECAP'!$A:$AJ,10,FALSE)</f>
        <v>6682.9036260000003</v>
      </c>
      <c r="K1307" s="47" t="str">
        <f>VLOOKUP($A1307,'[3]Master From ECAP'!$A:$AJ,11,FALSE)</f>
        <v>kWh</v>
      </c>
      <c r="L1307" s="47">
        <f>VLOOKUP($A1307,'[3]Master From ECAP'!$A:$AJ,12,FALSE)</f>
        <v>0</v>
      </c>
      <c r="M1307" s="47" t="s">
        <v>46</v>
      </c>
      <c r="AF1307" s="48">
        <f>VLOOKUP($A1307,'[3]Calculated Master'!$A:$P,13,FALSE)</f>
        <v>267.31614504000004</v>
      </c>
      <c r="AG1307" s="49" t="str">
        <f>IF(F1307&gt;0,VLOOKUP($A1307,'[3]Calculated Master'!$A:$P,14,FALSE),"")</f>
        <v/>
      </c>
      <c r="AH1307" s="49" t="str">
        <f>IF(I1307&gt;0,VLOOKUP($A1307,'[3]Calculated Master'!$A:$P,15,FALSE),"")</f>
        <v/>
      </c>
      <c r="AI1307" s="47" t="str">
        <f>VLOOKUP($A1307,'[3]Master From ECAP'!$A:$AJ,35,FALSE)</f>
        <v>1328LA</v>
      </c>
      <c r="AJ1307" s="47" t="str">
        <f>VLOOKUP($A1307,'[3]Master From ECAP'!$A:$AJ,36,FALSE)</f>
        <v>TTC</v>
      </c>
    </row>
    <row r="1308" spans="1:36" ht="15">
      <c r="A1308" s="46" t="s">
        <v>952</v>
      </c>
      <c r="B1308" s="47" t="str">
        <f>VLOOKUP(VLOOKUP(A1308,'[3]Calculated Master'!A:Z,2,FALSE),'[3]Conversion Factors'!A:C,2,FALSE)</f>
        <v>Parking garages</v>
      </c>
      <c r="C1308" s="47" t="str">
        <f>VLOOKUP($A1308,'[3]Master From ECAP'!$A:$AJ,3,FALSE)</f>
        <v>15 Price St</v>
      </c>
      <c r="D1308" s="47" t="str">
        <f>VLOOKUP($A1308,'[3]Master From ECAP'!$A:$AJ,4,FALSE)</f>
        <v>Toronto</v>
      </c>
      <c r="E1308" s="47" t="str">
        <f>VLOOKUP($A1308,'[3]Master From ECAP'!$A:$AJ,5,FALSE)</f>
        <v>M4W 1Y7</v>
      </c>
      <c r="F1308" s="47">
        <f>VLOOKUP($A1308,'[3]Master From ECAP'!$A:$AJ,6,FALSE)</f>
        <v>71</v>
      </c>
      <c r="G1308" s="47" t="s">
        <v>53</v>
      </c>
      <c r="H1308" s="47">
        <f>VLOOKUP($A1308,'[3]Master From ECAP'!$A:$AJ,8,FALSE)</f>
        <v>168</v>
      </c>
      <c r="I1308" s="47">
        <f>VLOOKUP($A1308,'[3]Master From ECAP'!$A:$AJ,9,FALSE)</f>
        <v>0</v>
      </c>
      <c r="J1308" s="47">
        <f>VLOOKUP($A1308,'[3]Master From ECAP'!$A:$AJ,10,FALSE)</f>
        <v>19859.341393999999</v>
      </c>
      <c r="K1308" s="47" t="str">
        <f>VLOOKUP($A1308,'[3]Master From ECAP'!$A:$AJ,11,FALSE)</f>
        <v>kWh</v>
      </c>
      <c r="L1308" s="47">
        <f>VLOOKUP($A1308,'[3]Master From ECAP'!$A:$AJ,12,FALSE)</f>
        <v>0</v>
      </c>
      <c r="M1308" s="47" t="s">
        <v>46</v>
      </c>
      <c r="AF1308" s="48">
        <f>VLOOKUP($A1308,'[3]Calculated Master'!$A:$P,13,FALSE)</f>
        <v>794.37365576000002</v>
      </c>
      <c r="AG1308" s="49">
        <f>IF(F1308&gt;0,VLOOKUP($A1308,'[3]Calculated Master'!$A:$P,14,FALSE),"")</f>
        <v>279.71019917261702</v>
      </c>
      <c r="AH1308" s="49" t="str">
        <f>IF(I1308&gt;0,VLOOKUP($A1308,'[3]Calculated Master'!$A:$P,15,FALSE),"")</f>
        <v/>
      </c>
      <c r="AI1308" s="47" t="str">
        <f>VLOOKUP($A1308,'[3]Master From ECAP'!$A:$AJ,35,FALSE)</f>
        <v>15PS</v>
      </c>
      <c r="AJ1308" s="47" t="str">
        <f>VLOOKUP($A1308,'[3]Master From ECAP'!$A:$AJ,36,FALSE)</f>
        <v>Parking Lots and Garages</v>
      </c>
    </row>
    <row r="1309" spans="1:36" ht="15">
      <c r="A1309" s="46" t="s">
        <v>1350</v>
      </c>
      <c r="B1309" s="47" t="str">
        <f>VLOOKUP(VLOOKUP(A1309,'[3]Calculated Master'!A:Z,2,FALSE),'[3]Conversion Factors'!A:C,2,FALSE)</f>
        <v>Other</v>
      </c>
      <c r="C1309" s="47" t="str">
        <f>VLOOKUP($A1309,'[3]Master From ECAP'!$A:$AJ,3,FALSE)</f>
        <v>1577 Danforth Ave Unit Ttcpkg</v>
      </c>
      <c r="D1309" s="47" t="str">
        <f>VLOOKUP($A1309,'[3]Master From ECAP'!$A:$AJ,4,FALSE)</f>
        <v>Toronto</v>
      </c>
      <c r="E1309" s="47" t="str">
        <f>VLOOKUP($A1309,'[3]Master From ECAP'!$A:$AJ,5,FALSE)</f>
        <v>M4C 1H7</v>
      </c>
      <c r="F1309" s="47">
        <f>VLOOKUP($A1309,'[3]Master From ECAP'!$A:$AJ,6,FALSE)</f>
        <v>0</v>
      </c>
      <c r="G1309" s="47" t="s">
        <v>53</v>
      </c>
      <c r="H1309" s="47">
        <f>VLOOKUP($A1309,'[3]Master From ECAP'!$A:$AJ,8,FALSE)</f>
        <v>100</v>
      </c>
      <c r="I1309" s="47">
        <f>VLOOKUP($A1309,'[3]Master From ECAP'!$A:$AJ,9,FALSE)</f>
        <v>0</v>
      </c>
      <c r="J1309" s="47">
        <f>VLOOKUP($A1309,'[3]Master From ECAP'!$A:$AJ,10,FALSE)</f>
        <v>214605.134468</v>
      </c>
      <c r="K1309" s="47" t="str">
        <f>VLOOKUP($A1309,'[3]Master From ECAP'!$A:$AJ,11,FALSE)</f>
        <v>kWh</v>
      </c>
      <c r="L1309" s="47">
        <f>VLOOKUP($A1309,'[3]Master From ECAP'!$A:$AJ,12,FALSE)</f>
        <v>0</v>
      </c>
      <c r="M1309" s="47" t="s">
        <v>46</v>
      </c>
      <c r="AF1309" s="48">
        <f>VLOOKUP($A1309,'[3]Calculated Master'!$A:$P,13,FALSE)</f>
        <v>8584.2053787200002</v>
      </c>
      <c r="AG1309" s="49" t="str">
        <f>IF(F1309&gt;0,VLOOKUP($A1309,'[3]Calculated Master'!$A:$P,14,FALSE),"")</f>
        <v/>
      </c>
      <c r="AH1309" s="49" t="str">
        <f>IF(I1309&gt;0,VLOOKUP($A1309,'[3]Calculated Master'!$A:$P,15,FALSE),"")</f>
        <v/>
      </c>
      <c r="AI1309" s="47" t="str">
        <f>VLOOKUP($A1309,'[3]Master From ECAP'!$A:$AJ,35,FALSE)</f>
        <v>1577DA</v>
      </c>
      <c r="AJ1309" s="47" t="str">
        <f>VLOOKUP($A1309,'[3]Master From ECAP'!$A:$AJ,36,FALSE)</f>
        <v>TTC</v>
      </c>
    </row>
    <row r="1310" spans="1:36" ht="15">
      <c r="A1310" s="46" t="s">
        <v>1351</v>
      </c>
      <c r="B1310" s="47" t="str">
        <f>VLOOKUP(VLOOKUP(A1310,'[3]Calculated Master'!A:Z,2,FALSE),'[3]Conversion Factors'!A:C,2,FALSE)</f>
        <v>Other</v>
      </c>
      <c r="C1310" s="47" t="str">
        <f>VLOOKUP($A1310,'[3]Master From ECAP'!$A:$AJ,3,FALSE)</f>
        <v>16 Riverview Gdns</v>
      </c>
      <c r="D1310" s="47" t="str">
        <f>VLOOKUP($A1310,'[3]Master From ECAP'!$A:$AJ,4,FALSE)</f>
        <v>Toronto</v>
      </c>
      <c r="E1310" s="47" t="str">
        <f>VLOOKUP($A1310,'[3]Master From ECAP'!$A:$AJ,5,FALSE)</f>
        <v>M6S 4E6</v>
      </c>
      <c r="F1310" s="47">
        <f>VLOOKUP($A1310,'[3]Master From ECAP'!$A:$AJ,6,FALSE)</f>
        <v>1</v>
      </c>
      <c r="G1310" s="47" t="s">
        <v>53</v>
      </c>
      <c r="H1310" s="47">
        <f>VLOOKUP($A1310,'[3]Master From ECAP'!$A:$AJ,8,FALSE)</f>
        <v>168</v>
      </c>
      <c r="I1310" s="47">
        <f>VLOOKUP($A1310,'[3]Master From ECAP'!$A:$AJ,9,FALSE)</f>
        <v>0</v>
      </c>
      <c r="J1310" s="47">
        <f>VLOOKUP($A1310,'[3]Master From ECAP'!$A:$AJ,10,FALSE)</f>
        <v>5036.0040239999998</v>
      </c>
      <c r="K1310" s="47" t="str">
        <f>VLOOKUP($A1310,'[3]Master From ECAP'!$A:$AJ,11,FALSE)</f>
        <v>kWh</v>
      </c>
      <c r="L1310" s="47">
        <f>VLOOKUP($A1310,'[3]Master From ECAP'!$A:$AJ,12,FALSE)</f>
        <v>0</v>
      </c>
      <c r="M1310" s="47" t="s">
        <v>46</v>
      </c>
      <c r="AF1310" s="48">
        <f>VLOOKUP($A1310,'[3]Calculated Master'!$A:$P,13,FALSE)</f>
        <v>201.44016095999999</v>
      </c>
      <c r="AG1310" s="49">
        <f>IF(F1310&gt;0,VLOOKUP($A1310,'[3]Calculated Master'!$A:$P,14,FALSE),"")</f>
        <v>5036.0250073501002</v>
      </c>
      <c r="AH1310" s="49" t="str">
        <f>IF(I1310&gt;0,VLOOKUP($A1310,'[3]Calculated Master'!$A:$P,15,FALSE),"")</f>
        <v/>
      </c>
      <c r="AI1310" s="47" t="str">
        <f>VLOOKUP($A1310,'[3]Master From ECAP'!$A:$AJ,35,FALSE)</f>
        <v>16RIVER</v>
      </c>
      <c r="AJ1310" s="47" t="str">
        <f>VLOOKUP($A1310,'[3]Master From ECAP'!$A:$AJ,36,FALSE)</f>
        <v>TTC</v>
      </c>
    </row>
    <row r="1311" spans="1:36" ht="15">
      <c r="A1311" s="46" t="s">
        <v>1352</v>
      </c>
      <c r="B1311" s="47" t="str">
        <f>VLOOKUP(VLOOKUP(A1311,'[3]Calculated Master'!A:Z,2,FALSE),'[3]Conversion Factors'!A:C,2,FALSE)</f>
        <v>Other</v>
      </c>
      <c r="C1311" s="47" t="str">
        <f>VLOOKUP($A1311,'[3]Master From ECAP'!$A:$AJ,3,FALSE)</f>
        <v>1635 Danforth Ave</v>
      </c>
      <c r="D1311" s="47" t="str">
        <f>VLOOKUP($A1311,'[3]Master From ECAP'!$A:$AJ,4,FALSE)</f>
        <v>Toronto</v>
      </c>
      <c r="E1311" s="47" t="str">
        <f>VLOOKUP($A1311,'[3]Master From ECAP'!$A:$AJ,5,FALSE)</f>
        <v>M4C 1H6</v>
      </c>
      <c r="F1311" s="47">
        <f>VLOOKUP($A1311,'[3]Master From ECAP'!$A:$AJ,6,FALSE)</f>
        <v>0</v>
      </c>
      <c r="G1311" s="47" t="s">
        <v>53</v>
      </c>
      <c r="H1311" s="47">
        <f>VLOOKUP($A1311,'[3]Master From ECAP'!$A:$AJ,8,FALSE)</f>
        <v>100</v>
      </c>
      <c r="I1311" s="47">
        <f>VLOOKUP($A1311,'[3]Master From ECAP'!$A:$AJ,9,FALSE)</f>
        <v>0</v>
      </c>
      <c r="J1311" s="47">
        <f>VLOOKUP($A1311,'[3]Master From ECAP'!$A:$AJ,10,FALSE)</f>
        <v>759086.67483099992</v>
      </c>
      <c r="K1311" s="47" t="str">
        <f>VLOOKUP($A1311,'[3]Master From ECAP'!$A:$AJ,11,FALSE)</f>
        <v>kWh</v>
      </c>
      <c r="L1311" s="47">
        <f>VLOOKUP($A1311,'[3]Master From ECAP'!$A:$AJ,12,FALSE)</f>
        <v>0</v>
      </c>
      <c r="M1311" s="47" t="s">
        <v>46</v>
      </c>
      <c r="AF1311" s="48">
        <f>VLOOKUP($A1311,'[3]Calculated Master'!$A:$P,13,FALSE)</f>
        <v>30363.466993239999</v>
      </c>
      <c r="AG1311" s="49" t="str">
        <f>IF(F1311&gt;0,VLOOKUP($A1311,'[3]Calculated Master'!$A:$P,14,FALSE),"")</f>
        <v/>
      </c>
      <c r="AH1311" s="49" t="str">
        <f>IF(I1311&gt;0,VLOOKUP($A1311,'[3]Calculated Master'!$A:$P,15,FALSE),"")</f>
        <v/>
      </c>
      <c r="AI1311" s="47" t="str">
        <f>VLOOKUP($A1311,'[3]Master From ECAP'!$A:$AJ,35,FALSE)</f>
        <v>1635DA</v>
      </c>
      <c r="AJ1311" s="47" t="str">
        <f>VLOOKUP($A1311,'[3]Master From ECAP'!$A:$AJ,36,FALSE)</f>
        <v>TTC</v>
      </c>
    </row>
    <row r="1312" spans="1:36" ht="15">
      <c r="A1312" s="46" t="s">
        <v>1353</v>
      </c>
      <c r="B1312" s="47" t="str">
        <f>VLOOKUP(VLOOKUP(A1312,'[3]Calculated Master'!A:Z,2,FALSE),'[3]Conversion Factors'!A:C,2,FALSE)</f>
        <v>Other</v>
      </c>
      <c r="C1312" s="47" t="str">
        <f>VLOOKUP($A1312,'[3]Master From ECAP'!$A:$AJ,3,FALSE)</f>
        <v>1873 Bloor Street W</v>
      </c>
      <c r="D1312" s="47" t="str">
        <f>VLOOKUP($A1312,'[3]Master From ECAP'!$A:$AJ,4,FALSE)</f>
        <v>Toronto</v>
      </c>
      <c r="E1312" s="47" t="str">
        <f>VLOOKUP($A1312,'[3]Master From ECAP'!$A:$AJ,5,FALSE)</f>
        <v>M6R 2Z3</v>
      </c>
      <c r="F1312" s="47">
        <f>VLOOKUP($A1312,'[3]Master From ECAP'!$A:$AJ,6,FALSE)</f>
        <v>0</v>
      </c>
      <c r="G1312" s="47" t="s">
        <v>53</v>
      </c>
      <c r="H1312" s="47">
        <f>VLOOKUP($A1312,'[3]Master From ECAP'!$A:$AJ,8,FALSE)</f>
        <v>168</v>
      </c>
      <c r="I1312" s="47">
        <f>VLOOKUP($A1312,'[3]Master From ECAP'!$A:$AJ,9,FALSE)</f>
        <v>0</v>
      </c>
      <c r="J1312" s="47">
        <f>VLOOKUP($A1312,'[3]Master From ECAP'!$A:$AJ,10,FALSE)</f>
        <v>49438.850221999994</v>
      </c>
      <c r="K1312" s="47" t="str">
        <f>VLOOKUP($A1312,'[3]Master From ECAP'!$A:$AJ,11,FALSE)</f>
        <v>kWh</v>
      </c>
      <c r="L1312" s="47">
        <f>VLOOKUP($A1312,'[3]Master From ECAP'!$A:$AJ,12,FALSE)</f>
        <v>0</v>
      </c>
      <c r="M1312" s="47" t="s">
        <v>46</v>
      </c>
      <c r="AF1312" s="48">
        <f>VLOOKUP($A1312,'[3]Calculated Master'!$A:$P,13,FALSE)</f>
        <v>1977.5540088799999</v>
      </c>
      <c r="AG1312" s="49" t="str">
        <f>IF(F1312&gt;0,VLOOKUP($A1312,'[3]Calculated Master'!$A:$P,14,FALSE),"")</f>
        <v/>
      </c>
      <c r="AH1312" s="49" t="str">
        <f>IF(I1312&gt;0,VLOOKUP($A1312,'[3]Calculated Master'!$A:$P,15,FALSE),"")</f>
        <v/>
      </c>
      <c r="AI1312" s="47" t="str">
        <f>VLOOKUP($A1312,'[3]Master From ECAP'!$A:$AJ,35,FALSE)</f>
        <v>1873BL</v>
      </c>
      <c r="AJ1312" s="47" t="str">
        <f>VLOOKUP($A1312,'[3]Master From ECAP'!$A:$AJ,36,FALSE)</f>
        <v>TTC</v>
      </c>
    </row>
    <row r="1313" spans="1:36" ht="15">
      <c r="A1313" s="46" t="s">
        <v>1354</v>
      </c>
      <c r="B1313" s="47" t="str">
        <f>VLOOKUP(VLOOKUP(A1313,'[3]Calculated Master'!A:Z,2,FALSE),'[3]Conversion Factors'!A:C,2,FALSE)</f>
        <v>Other</v>
      </c>
      <c r="C1313" s="47" t="str">
        <f>VLOOKUP($A1313,'[3]Master From ECAP'!$A:$AJ,3,FALSE)</f>
        <v>1996 St Clair Ave W</v>
      </c>
      <c r="D1313" s="47" t="str">
        <f>VLOOKUP($A1313,'[3]Master From ECAP'!$A:$AJ,4,FALSE)</f>
        <v>Toronto</v>
      </c>
      <c r="E1313" s="47" t="str">
        <f>VLOOKUP($A1313,'[3]Master From ECAP'!$A:$AJ,5,FALSE)</f>
        <v>M6N 5B9</v>
      </c>
      <c r="F1313" s="47">
        <f>VLOOKUP($A1313,'[3]Master From ECAP'!$A:$AJ,6,FALSE)</f>
        <v>0</v>
      </c>
      <c r="G1313" s="47" t="s">
        <v>53</v>
      </c>
      <c r="H1313" s="47">
        <f>VLOOKUP($A1313,'[3]Master From ECAP'!$A:$AJ,8,FALSE)</f>
        <v>168</v>
      </c>
      <c r="I1313" s="47">
        <f>VLOOKUP($A1313,'[3]Master From ECAP'!$A:$AJ,9,FALSE)</f>
        <v>0</v>
      </c>
      <c r="J1313" s="47">
        <f>VLOOKUP($A1313,'[3]Master From ECAP'!$A:$AJ,10,FALSE)</f>
        <v>32983.810483000001</v>
      </c>
      <c r="K1313" s="47" t="str">
        <f>VLOOKUP($A1313,'[3]Master From ECAP'!$A:$AJ,11,FALSE)</f>
        <v>kWh</v>
      </c>
      <c r="L1313" s="47">
        <f>VLOOKUP($A1313,'[3]Master From ECAP'!$A:$AJ,12,FALSE)</f>
        <v>0</v>
      </c>
      <c r="M1313" s="47" t="s">
        <v>46</v>
      </c>
      <c r="AF1313" s="48">
        <f>VLOOKUP($A1313,'[3]Calculated Master'!$A:$P,13,FALSE)</f>
        <v>1319.3524193200001</v>
      </c>
      <c r="AG1313" s="49" t="str">
        <f>IF(F1313&gt;0,VLOOKUP($A1313,'[3]Calculated Master'!$A:$P,14,FALSE),"")</f>
        <v/>
      </c>
      <c r="AH1313" s="49" t="str">
        <f>IF(I1313&gt;0,VLOOKUP($A1313,'[3]Calculated Master'!$A:$P,15,FALSE),"")</f>
        <v/>
      </c>
      <c r="AI1313" s="47" t="str">
        <f>VLOOKUP($A1313,'[3]Master From ECAP'!$A:$AJ,35,FALSE)</f>
        <v>1996ST</v>
      </c>
      <c r="AJ1313" s="47" t="str">
        <f>VLOOKUP($A1313,'[3]Master From ECAP'!$A:$AJ,36,FALSE)</f>
        <v>TTC</v>
      </c>
    </row>
    <row r="1314" spans="1:36" ht="15">
      <c r="A1314" s="46" t="s">
        <v>1355</v>
      </c>
      <c r="B1314" s="47" t="str">
        <f>VLOOKUP(VLOOKUP(A1314,'[3]Calculated Master'!A:Z,2,FALSE),'[3]Conversion Factors'!A:C,2,FALSE)</f>
        <v>Other</v>
      </c>
      <c r="C1314" s="47" t="str">
        <f>VLOOKUP($A1314,'[3]Master From ECAP'!$A:$AJ,3,FALSE)</f>
        <v>203 Bathurst St Near Wol Lp</v>
      </c>
      <c r="D1314" s="47" t="str">
        <f>VLOOKUP($A1314,'[3]Master From ECAP'!$A:$AJ,4,FALSE)</f>
        <v>Toronto</v>
      </c>
      <c r="E1314" s="47" t="str">
        <f>VLOOKUP($A1314,'[3]Master From ECAP'!$A:$AJ,5,FALSE)</f>
        <v>M5T 2S2</v>
      </c>
      <c r="F1314" s="47">
        <f>VLOOKUP($A1314,'[3]Master From ECAP'!$A:$AJ,6,FALSE)</f>
        <v>0</v>
      </c>
      <c r="G1314" s="47" t="s">
        <v>53</v>
      </c>
      <c r="H1314" s="47">
        <f>VLOOKUP($A1314,'[3]Master From ECAP'!$A:$AJ,8,FALSE)</f>
        <v>168</v>
      </c>
      <c r="I1314" s="47">
        <f>VLOOKUP($A1314,'[3]Master From ECAP'!$A:$AJ,9,FALSE)</f>
        <v>0</v>
      </c>
      <c r="J1314" s="47">
        <f>VLOOKUP($A1314,'[3]Master From ECAP'!$A:$AJ,10,FALSE)</f>
        <v>8151.0659640000003</v>
      </c>
      <c r="K1314" s="47" t="str">
        <f>VLOOKUP($A1314,'[3]Master From ECAP'!$A:$AJ,11,FALSE)</f>
        <v>kWh</v>
      </c>
      <c r="L1314" s="47">
        <f>VLOOKUP($A1314,'[3]Master From ECAP'!$A:$AJ,12,FALSE)</f>
        <v>0</v>
      </c>
      <c r="M1314" s="47" t="s">
        <v>46</v>
      </c>
      <c r="AF1314" s="48">
        <f>VLOOKUP($A1314,'[3]Calculated Master'!$A:$P,13,FALSE)</f>
        <v>326.04263856</v>
      </c>
      <c r="AG1314" s="49" t="str">
        <f>IF(F1314&gt;0,VLOOKUP($A1314,'[3]Calculated Master'!$A:$P,14,FALSE),"")</f>
        <v/>
      </c>
      <c r="AH1314" s="49" t="str">
        <f>IF(I1314&gt;0,VLOOKUP($A1314,'[3]Calculated Master'!$A:$P,15,FALSE),"")</f>
        <v/>
      </c>
      <c r="AI1314" s="47" t="str">
        <f>VLOOKUP($A1314,'[3]Master From ECAP'!$A:$AJ,35,FALSE)</f>
        <v>203BAT</v>
      </c>
      <c r="AJ1314" s="47" t="str">
        <f>VLOOKUP($A1314,'[3]Master From ECAP'!$A:$AJ,36,FALSE)</f>
        <v>TTC</v>
      </c>
    </row>
    <row r="1315" spans="1:36" ht="15">
      <c r="A1315" s="46" t="s">
        <v>1356</v>
      </c>
      <c r="B1315" s="47" t="str">
        <f>VLOOKUP(VLOOKUP(A1315,'[3]Calculated Master'!A:Z,2,FALSE),'[3]Conversion Factors'!A:C,2,FALSE)</f>
        <v>Other</v>
      </c>
      <c r="C1315" s="47" t="str">
        <f>VLOOKUP($A1315,'[3]Master From ECAP'!$A:$AJ,3,FALSE)</f>
        <v>2497 Queen St E</v>
      </c>
      <c r="D1315" s="47" t="str">
        <f>VLOOKUP($A1315,'[3]Master From ECAP'!$A:$AJ,4,FALSE)</f>
        <v>Toronto</v>
      </c>
      <c r="E1315" s="47" t="str">
        <f>VLOOKUP($A1315,'[3]Master From ECAP'!$A:$AJ,5,FALSE)</f>
        <v>M4E 1H3</v>
      </c>
      <c r="F1315" s="47">
        <f>VLOOKUP($A1315,'[3]Master From ECAP'!$A:$AJ,6,FALSE)</f>
        <v>1</v>
      </c>
      <c r="G1315" s="47" t="s">
        <v>53</v>
      </c>
      <c r="H1315" s="47">
        <f>VLOOKUP($A1315,'[3]Master From ECAP'!$A:$AJ,8,FALSE)</f>
        <v>168</v>
      </c>
      <c r="I1315" s="47">
        <f>VLOOKUP($A1315,'[3]Master From ECAP'!$A:$AJ,9,FALSE)</f>
        <v>0</v>
      </c>
      <c r="J1315" s="47">
        <f>VLOOKUP($A1315,'[3]Master From ECAP'!$A:$AJ,10,FALSE)</f>
        <v>29931.067788</v>
      </c>
      <c r="K1315" s="47" t="str">
        <f>VLOOKUP($A1315,'[3]Master From ECAP'!$A:$AJ,11,FALSE)</f>
        <v>kWh</v>
      </c>
      <c r="L1315" s="47">
        <f>VLOOKUP($A1315,'[3]Master From ECAP'!$A:$AJ,12,FALSE)</f>
        <v>0</v>
      </c>
      <c r="M1315" s="47" t="s">
        <v>46</v>
      </c>
      <c r="AF1315" s="48">
        <f>VLOOKUP($A1315,'[3]Calculated Master'!$A:$P,13,FALSE)</f>
        <v>1197.2427115200001</v>
      </c>
      <c r="AG1315" s="49">
        <f>IF(F1315&gt;0,VLOOKUP($A1315,'[3]Calculated Master'!$A:$P,14,FALSE),"")</f>
        <v>29931.19250078245</v>
      </c>
      <c r="AH1315" s="49" t="str">
        <f>IF(I1315&gt;0,VLOOKUP($A1315,'[3]Calculated Master'!$A:$P,15,FALSE),"")</f>
        <v/>
      </c>
      <c r="AI1315" s="47" t="str">
        <f>VLOOKUP($A1315,'[3]Master From ECAP'!$A:$AJ,35,FALSE)</f>
        <v>2497QU</v>
      </c>
      <c r="AJ1315" s="47" t="str">
        <f>VLOOKUP($A1315,'[3]Master From ECAP'!$A:$AJ,36,FALSE)</f>
        <v>TTC</v>
      </c>
    </row>
    <row r="1316" spans="1:36" ht="15">
      <c r="A1316" s="46" t="s">
        <v>1357</v>
      </c>
      <c r="B1316" s="47" t="str">
        <f>VLOOKUP(VLOOKUP(A1316,'[3]Calculated Master'!A:Z,2,FALSE),'[3]Conversion Factors'!A:C,2,FALSE)</f>
        <v>Other</v>
      </c>
      <c r="C1316" s="47" t="str">
        <f>VLOOKUP($A1316,'[3]Master From ECAP'!$A:$AJ,3,FALSE)</f>
        <v>27 Lascelles Blvd</v>
      </c>
      <c r="D1316" s="47" t="str">
        <f>VLOOKUP($A1316,'[3]Master From ECAP'!$A:$AJ,4,FALSE)</f>
        <v>Toronto</v>
      </c>
      <c r="E1316" s="47" t="str">
        <f>VLOOKUP($A1316,'[3]Master From ECAP'!$A:$AJ,5,FALSE)</f>
        <v>M5P 1K5</v>
      </c>
      <c r="F1316" s="47">
        <f>VLOOKUP($A1316,'[3]Master From ECAP'!$A:$AJ,6,FALSE)</f>
        <v>0</v>
      </c>
      <c r="G1316" s="47" t="s">
        <v>53</v>
      </c>
      <c r="H1316" s="47">
        <f>VLOOKUP($A1316,'[3]Master From ECAP'!$A:$AJ,8,FALSE)</f>
        <v>168</v>
      </c>
      <c r="I1316" s="47">
        <f>VLOOKUP($A1316,'[3]Master From ECAP'!$A:$AJ,9,FALSE)</f>
        <v>0</v>
      </c>
      <c r="J1316" s="47">
        <f>VLOOKUP($A1316,'[3]Master From ECAP'!$A:$AJ,10,FALSE)</f>
        <v>71242.019704999999</v>
      </c>
      <c r="K1316" s="47" t="str">
        <f>VLOOKUP($A1316,'[3]Master From ECAP'!$A:$AJ,11,FALSE)</f>
        <v>kWh</v>
      </c>
      <c r="L1316" s="47">
        <f>VLOOKUP($A1316,'[3]Master From ECAP'!$A:$AJ,12,FALSE)</f>
        <v>0</v>
      </c>
      <c r="M1316" s="47" t="s">
        <v>46</v>
      </c>
      <c r="AF1316" s="48">
        <f>VLOOKUP($A1316,'[3]Calculated Master'!$A:$P,13,FALSE)</f>
        <v>2849.6807881999998</v>
      </c>
      <c r="AG1316" s="49" t="str">
        <f>IF(F1316&gt;0,VLOOKUP($A1316,'[3]Calculated Master'!$A:$P,14,FALSE),"")</f>
        <v/>
      </c>
      <c r="AH1316" s="49" t="str">
        <f>IF(I1316&gt;0,VLOOKUP($A1316,'[3]Calculated Master'!$A:$P,15,FALSE),"")</f>
        <v/>
      </c>
      <c r="AI1316" s="47" t="str">
        <f>VLOOKUP($A1316,'[3]Master From ECAP'!$A:$AJ,35,FALSE)</f>
        <v>27LASC</v>
      </c>
      <c r="AJ1316" s="47" t="str">
        <f>VLOOKUP($A1316,'[3]Master From ECAP'!$A:$AJ,36,FALSE)</f>
        <v>TTC</v>
      </c>
    </row>
    <row r="1317" spans="1:36" ht="15">
      <c r="A1317" s="46" t="s">
        <v>1358</v>
      </c>
      <c r="B1317" s="47" t="str">
        <f>VLOOKUP(VLOOKUP(A1317,'[3]Calculated Master'!A:Z,2,FALSE),'[3]Conversion Factors'!A:C,2,FALSE)</f>
        <v>Other</v>
      </c>
      <c r="C1317" s="47" t="str">
        <f>VLOOKUP($A1317,'[3]Master From ECAP'!$A:$AJ,3,FALSE)</f>
        <v>298 Dundas St W Pole 76</v>
      </c>
      <c r="D1317" s="47" t="str">
        <f>VLOOKUP($A1317,'[3]Master From ECAP'!$A:$AJ,4,FALSE)</f>
        <v>Toronto</v>
      </c>
      <c r="E1317" s="47" t="str">
        <f>VLOOKUP($A1317,'[3]Master From ECAP'!$A:$AJ,5,FALSE)</f>
        <v>M5T 1G2</v>
      </c>
      <c r="F1317" s="47">
        <f>VLOOKUP($A1317,'[3]Master From ECAP'!$A:$AJ,6,FALSE)</f>
        <v>2</v>
      </c>
      <c r="G1317" s="47" t="s">
        <v>53</v>
      </c>
      <c r="H1317" s="47">
        <f>VLOOKUP($A1317,'[3]Master From ECAP'!$A:$AJ,8,FALSE)</f>
        <v>168</v>
      </c>
      <c r="I1317" s="47">
        <f>VLOOKUP($A1317,'[3]Master From ECAP'!$A:$AJ,9,FALSE)</f>
        <v>0</v>
      </c>
      <c r="J1317" s="47">
        <f>VLOOKUP($A1317,'[3]Master From ECAP'!$A:$AJ,10,FALSE)</f>
        <v>1394.480736</v>
      </c>
      <c r="K1317" s="47" t="str">
        <f>VLOOKUP($A1317,'[3]Master From ECAP'!$A:$AJ,11,FALSE)</f>
        <v>kWh</v>
      </c>
      <c r="L1317" s="47">
        <f>VLOOKUP($A1317,'[3]Master From ECAP'!$A:$AJ,12,FALSE)</f>
        <v>0</v>
      </c>
      <c r="M1317" s="47" t="s">
        <v>46</v>
      </c>
      <c r="AF1317" s="48">
        <f>VLOOKUP($A1317,'[3]Calculated Master'!$A:$P,13,FALSE)</f>
        <v>55.779229440000002</v>
      </c>
      <c r="AG1317" s="49">
        <f>IF(F1317&gt;0,VLOOKUP($A1317,'[3]Calculated Master'!$A:$P,14,FALSE),"")</f>
        <v>697.24327316819995</v>
      </c>
      <c r="AH1317" s="49" t="str">
        <f>IF(I1317&gt;0,VLOOKUP($A1317,'[3]Calculated Master'!$A:$P,15,FALSE),"")</f>
        <v/>
      </c>
      <c r="AI1317" s="47" t="str">
        <f>VLOOKUP($A1317,'[3]Master From ECAP'!$A:$AJ,35,FALSE)</f>
        <v>298DUN</v>
      </c>
      <c r="AJ1317" s="47" t="str">
        <f>VLOOKUP($A1317,'[3]Master From ECAP'!$A:$AJ,36,FALSE)</f>
        <v>TTC</v>
      </c>
    </row>
    <row r="1318" spans="1:36" ht="15">
      <c r="A1318" s="46" t="s">
        <v>1359</v>
      </c>
      <c r="B1318" s="47" t="str">
        <f>VLOOKUP(VLOOKUP(A1318,'[3]Calculated Master'!A:Z,2,FALSE),'[3]Conversion Factors'!A:C,2,FALSE)</f>
        <v>Other</v>
      </c>
      <c r="C1318" s="47" t="str">
        <f>VLOOKUP($A1318,'[3]Master From ECAP'!$A:$AJ,3,FALSE)</f>
        <v>3 Spadina Ave Pole 5</v>
      </c>
      <c r="D1318" s="47" t="str">
        <f>VLOOKUP($A1318,'[3]Master From ECAP'!$A:$AJ,4,FALSE)</f>
        <v>Toronto</v>
      </c>
      <c r="E1318" s="47" t="str">
        <f>VLOOKUP($A1318,'[3]Master From ECAP'!$A:$AJ,5,FALSE)</f>
        <v>M5V</v>
      </c>
      <c r="F1318" s="47">
        <f>VLOOKUP($A1318,'[3]Master From ECAP'!$A:$AJ,6,FALSE)</f>
        <v>1</v>
      </c>
      <c r="G1318" s="47" t="s">
        <v>53</v>
      </c>
      <c r="H1318" s="47">
        <f>VLOOKUP($A1318,'[3]Master From ECAP'!$A:$AJ,8,FALSE)</f>
        <v>168</v>
      </c>
      <c r="I1318" s="47">
        <f>VLOOKUP($A1318,'[3]Master From ECAP'!$A:$AJ,9,FALSE)</f>
        <v>0</v>
      </c>
      <c r="J1318" s="47">
        <f>VLOOKUP($A1318,'[3]Master From ECAP'!$A:$AJ,10,FALSE)</f>
        <v>908.93191900000011</v>
      </c>
      <c r="K1318" s="47" t="str">
        <f>VLOOKUP($A1318,'[3]Master From ECAP'!$A:$AJ,11,FALSE)</f>
        <v>kWh</v>
      </c>
      <c r="L1318" s="47">
        <f>VLOOKUP($A1318,'[3]Master From ECAP'!$A:$AJ,12,FALSE)</f>
        <v>0</v>
      </c>
      <c r="M1318" s="47" t="s">
        <v>46</v>
      </c>
      <c r="AF1318" s="48">
        <f>VLOOKUP($A1318,'[3]Calculated Master'!$A:$P,13,FALSE)</f>
        <v>36.357276760000005</v>
      </c>
      <c r="AG1318" s="49">
        <f>IF(F1318&gt;0,VLOOKUP($A1318,'[3]Calculated Master'!$A:$P,14,FALSE),"")</f>
        <v>908.93570621632921</v>
      </c>
      <c r="AH1318" s="49" t="str">
        <f>IF(I1318&gt;0,VLOOKUP($A1318,'[3]Calculated Master'!$A:$P,15,FALSE),"")</f>
        <v/>
      </c>
      <c r="AI1318" s="47" t="str">
        <f>VLOOKUP($A1318,'[3]Master From ECAP'!$A:$AJ,35,FALSE)</f>
        <v>3SPADI</v>
      </c>
      <c r="AJ1318" s="47" t="str">
        <f>VLOOKUP($A1318,'[3]Master From ECAP'!$A:$AJ,36,FALSE)</f>
        <v>TTC</v>
      </c>
    </row>
    <row r="1319" spans="1:36" ht="15">
      <c r="A1319" s="46" t="s">
        <v>1360</v>
      </c>
      <c r="B1319" s="47" t="str">
        <f>VLOOKUP(VLOOKUP(A1319,'[3]Calculated Master'!A:Z,2,FALSE),'[3]Conversion Factors'!A:C,2,FALSE)</f>
        <v>Other</v>
      </c>
      <c r="C1319" s="47" t="str">
        <f>VLOOKUP($A1319,'[3]Master From ECAP'!$A:$AJ,3,FALSE)</f>
        <v>30 Denton Ave</v>
      </c>
      <c r="D1319" s="47" t="str">
        <f>VLOOKUP($A1319,'[3]Master From ECAP'!$A:$AJ,4,FALSE)</f>
        <v>Scarborough</v>
      </c>
      <c r="E1319" s="47" t="str">
        <f>VLOOKUP($A1319,'[3]Master From ECAP'!$A:$AJ,5,FALSE)</f>
        <v>M1L 4P2</v>
      </c>
      <c r="F1319" s="47">
        <f>VLOOKUP($A1319,'[3]Master From ECAP'!$A:$AJ,6,FALSE)</f>
        <v>0</v>
      </c>
      <c r="G1319" s="47" t="s">
        <v>53</v>
      </c>
      <c r="H1319" s="47">
        <f>VLOOKUP($A1319,'[3]Master From ECAP'!$A:$AJ,8,FALSE)</f>
        <v>168</v>
      </c>
      <c r="I1319" s="47">
        <f>VLOOKUP($A1319,'[3]Master From ECAP'!$A:$AJ,9,FALSE)</f>
        <v>0</v>
      </c>
      <c r="J1319" s="47">
        <f>VLOOKUP($A1319,'[3]Master From ECAP'!$A:$AJ,10,FALSE)</f>
        <v>1855.8713250000001</v>
      </c>
      <c r="K1319" s="47" t="str">
        <f>VLOOKUP($A1319,'[3]Master From ECAP'!$A:$AJ,11,FALSE)</f>
        <v>kWh</v>
      </c>
      <c r="L1319" s="47">
        <f>VLOOKUP($A1319,'[3]Master From ECAP'!$A:$AJ,12,FALSE)</f>
        <v>0</v>
      </c>
      <c r="M1319" s="47" t="s">
        <v>46</v>
      </c>
      <c r="AF1319" s="48">
        <f>VLOOKUP($A1319,'[3]Calculated Master'!$A:$P,13,FALSE)</f>
        <v>74.234853000000001</v>
      </c>
      <c r="AG1319" s="49" t="str">
        <f>IF(F1319&gt;0,VLOOKUP($A1319,'[3]Calculated Master'!$A:$P,14,FALSE),"")</f>
        <v/>
      </c>
      <c r="AH1319" s="49" t="str">
        <f>IF(I1319&gt;0,VLOOKUP($A1319,'[3]Calculated Master'!$A:$P,15,FALSE),"")</f>
        <v/>
      </c>
      <c r="AI1319" s="47" t="str">
        <f>VLOOKUP($A1319,'[3]Master From ECAP'!$A:$AJ,35,FALSE)</f>
        <v>30DENTON</v>
      </c>
      <c r="AJ1319" s="47" t="str">
        <f>VLOOKUP($A1319,'[3]Master From ECAP'!$A:$AJ,36,FALSE)</f>
        <v>TTC</v>
      </c>
    </row>
    <row r="1320" spans="1:36" ht="15">
      <c r="A1320" s="46" t="s">
        <v>1361</v>
      </c>
      <c r="B1320" s="47" t="str">
        <f>VLOOKUP(VLOOKUP(A1320,'[3]Calculated Master'!A:Z,2,FALSE),'[3]Conversion Factors'!A:C,2,FALSE)</f>
        <v>Other</v>
      </c>
      <c r="C1320" s="47" t="str">
        <f>VLOOKUP($A1320,'[3]Master From ECAP'!$A:$AJ,3,FALSE)</f>
        <v>300 TRANSIT RD</v>
      </c>
      <c r="D1320" s="47" t="str">
        <f>VLOOKUP($A1320,'[3]Master From ECAP'!$A:$AJ,4,FALSE)</f>
        <v>North York</v>
      </c>
      <c r="E1320" s="47" t="str">
        <f>VLOOKUP($A1320,'[3]Master From ECAP'!$A:$AJ,5,FALSE)</f>
        <v>M3H 6C3</v>
      </c>
      <c r="F1320" s="47">
        <f>VLOOKUP($A1320,'[3]Master From ECAP'!$A:$AJ,6,FALSE)</f>
        <v>0</v>
      </c>
      <c r="G1320" s="47" t="s">
        <v>53</v>
      </c>
      <c r="H1320" s="47">
        <f>VLOOKUP($A1320,'[3]Master From ECAP'!$A:$AJ,8,FALSE)</f>
        <v>168</v>
      </c>
      <c r="I1320" s="47">
        <f>VLOOKUP($A1320,'[3]Master From ECAP'!$A:$AJ,9,FALSE)</f>
        <v>0</v>
      </c>
      <c r="J1320" s="47">
        <f>VLOOKUP($A1320,'[3]Master From ECAP'!$A:$AJ,10,FALSE)</f>
        <v>62023.233113000002</v>
      </c>
      <c r="K1320" s="47" t="str">
        <f>VLOOKUP($A1320,'[3]Master From ECAP'!$A:$AJ,11,FALSE)</f>
        <v>kWh</v>
      </c>
      <c r="L1320" s="47">
        <f>VLOOKUP($A1320,'[3]Master From ECAP'!$A:$AJ,12,FALSE)</f>
        <v>0</v>
      </c>
      <c r="M1320" s="47" t="s">
        <v>46</v>
      </c>
      <c r="AF1320" s="48">
        <f>VLOOKUP($A1320,'[3]Calculated Master'!$A:$P,13,FALSE)</f>
        <v>2480.9293245200001</v>
      </c>
      <c r="AG1320" s="49" t="str">
        <f>IF(F1320&gt;0,VLOOKUP($A1320,'[3]Calculated Master'!$A:$P,14,FALSE),"")</f>
        <v/>
      </c>
      <c r="AH1320" s="49" t="str">
        <f>IF(I1320&gt;0,VLOOKUP($A1320,'[3]Calculated Master'!$A:$P,15,FALSE),"")</f>
        <v/>
      </c>
      <c r="AI1320" s="47" t="str">
        <f>VLOOKUP($A1320,'[3]Master From ECAP'!$A:$AJ,35,FALSE)</f>
        <v>300TRANSIT</v>
      </c>
      <c r="AJ1320" s="47" t="str">
        <f>VLOOKUP($A1320,'[3]Master From ECAP'!$A:$AJ,36,FALSE)</f>
        <v>TTC</v>
      </c>
    </row>
    <row r="1321" spans="1:36" ht="15">
      <c r="A1321" s="46" t="s">
        <v>1362</v>
      </c>
      <c r="B1321" s="47" t="str">
        <f>VLOOKUP(VLOOKUP(A1321,'[3]Calculated Master'!A:Z,2,FALSE),'[3]Conversion Factors'!A:C,2,FALSE)</f>
        <v>Other</v>
      </c>
      <c r="C1321" s="47" t="str">
        <f>VLOOKUP($A1321,'[3]Master From ECAP'!$A:$AJ,3,FALSE)</f>
        <v>348 Queens Quay W</v>
      </c>
      <c r="D1321" s="47" t="str">
        <f>VLOOKUP($A1321,'[3]Master From ECAP'!$A:$AJ,4,FALSE)</f>
        <v>Toronto</v>
      </c>
      <c r="E1321" s="47" t="str">
        <f>VLOOKUP($A1321,'[3]Master From ECAP'!$A:$AJ,5,FALSE)</f>
        <v>M5V 3T1</v>
      </c>
      <c r="F1321" s="47">
        <f>VLOOKUP($A1321,'[3]Master From ECAP'!$A:$AJ,6,FALSE)</f>
        <v>1</v>
      </c>
      <c r="G1321" s="47" t="s">
        <v>53</v>
      </c>
      <c r="H1321" s="47">
        <f>VLOOKUP($A1321,'[3]Master From ECAP'!$A:$AJ,8,FALSE)</f>
        <v>168</v>
      </c>
      <c r="I1321" s="47">
        <f>VLOOKUP($A1321,'[3]Master From ECAP'!$A:$AJ,9,FALSE)</f>
        <v>0</v>
      </c>
      <c r="J1321" s="47">
        <f>VLOOKUP($A1321,'[3]Master From ECAP'!$A:$AJ,10,FALSE)</f>
        <v>908.93191900000011</v>
      </c>
      <c r="K1321" s="47" t="str">
        <f>VLOOKUP($A1321,'[3]Master From ECAP'!$A:$AJ,11,FALSE)</f>
        <v>kWh</v>
      </c>
      <c r="L1321" s="47">
        <f>VLOOKUP($A1321,'[3]Master From ECAP'!$A:$AJ,12,FALSE)</f>
        <v>0</v>
      </c>
      <c r="M1321" s="47" t="s">
        <v>46</v>
      </c>
      <c r="AF1321" s="48">
        <f>VLOOKUP($A1321,'[3]Calculated Master'!$A:$P,13,FALSE)</f>
        <v>36.357276760000005</v>
      </c>
      <c r="AG1321" s="49">
        <f>IF(F1321&gt;0,VLOOKUP($A1321,'[3]Calculated Master'!$A:$P,14,FALSE),"")</f>
        <v>908.93570621632921</v>
      </c>
      <c r="AH1321" s="49" t="str">
        <f>IF(I1321&gt;0,VLOOKUP($A1321,'[3]Calculated Master'!$A:$P,15,FALSE),"")</f>
        <v/>
      </c>
      <c r="AI1321" s="47" t="str">
        <f>VLOOKUP($A1321,'[3]Master From ECAP'!$A:$AJ,35,FALSE)</f>
        <v>348QUE</v>
      </c>
      <c r="AJ1321" s="47" t="str">
        <f>VLOOKUP($A1321,'[3]Master From ECAP'!$A:$AJ,36,FALSE)</f>
        <v>TTC</v>
      </c>
    </row>
    <row r="1322" spans="1:36" ht="15">
      <c r="A1322" s="46" t="s">
        <v>1363</v>
      </c>
      <c r="B1322" s="47" t="str">
        <f>VLOOKUP(VLOOKUP(A1322,'[3]Calculated Master'!A:Z,2,FALSE),'[3]Conversion Factors'!A:C,2,FALSE)</f>
        <v>Other</v>
      </c>
      <c r="C1322" s="47" t="str">
        <f>VLOOKUP($A1322,'[3]Master From ECAP'!$A:$AJ,3,FALSE)</f>
        <v>366 Old Weston Rd</v>
      </c>
      <c r="D1322" s="47" t="str">
        <f>VLOOKUP($A1322,'[3]Master From ECAP'!$A:$AJ,4,FALSE)</f>
        <v>Toronto</v>
      </c>
      <c r="E1322" s="47" t="str">
        <f>VLOOKUP($A1322,'[3]Master From ECAP'!$A:$AJ,5,FALSE)</f>
        <v>M6N 3B1</v>
      </c>
      <c r="F1322" s="47">
        <f>VLOOKUP($A1322,'[3]Master From ECAP'!$A:$AJ,6,FALSE)</f>
        <v>0</v>
      </c>
      <c r="G1322" s="47" t="s">
        <v>53</v>
      </c>
      <c r="H1322" s="47">
        <f>VLOOKUP($A1322,'[3]Master From ECAP'!$A:$AJ,8,FALSE)</f>
        <v>168</v>
      </c>
      <c r="I1322" s="47">
        <f>VLOOKUP($A1322,'[3]Master From ECAP'!$A:$AJ,9,FALSE)</f>
        <v>0</v>
      </c>
      <c r="J1322" s="47">
        <f>VLOOKUP($A1322,'[3]Master From ECAP'!$A:$AJ,10,FALSE)</f>
        <v>7473.4598990000004</v>
      </c>
      <c r="K1322" s="47" t="str">
        <f>VLOOKUP($A1322,'[3]Master From ECAP'!$A:$AJ,11,FALSE)</f>
        <v>kWh</v>
      </c>
      <c r="L1322" s="47">
        <f>VLOOKUP($A1322,'[3]Master From ECAP'!$A:$AJ,12,FALSE)</f>
        <v>0</v>
      </c>
      <c r="M1322" s="47" t="s">
        <v>46</v>
      </c>
      <c r="AF1322" s="48">
        <f>VLOOKUP($A1322,'[3]Calculated Master'!$A:$P,13,FALSE)</f>
        <v>298.93839596000004</v>
      </c>
      <c r="AG1322" s="49" t="str">
        <f>IF(F1322&gt;0,VLOOKUP($A1322,'[3]Calculated Master'!$A:$P,14,FALSE),"")</f>
        <v/>
      </c>
      <c r="AH1322" s="49" t="str">
        <f>IF(I1322&gt;0,VLOOKUP($A1322,'[3]Calculated Master'!$A:$P,15,FALSE),"")</f>
        <v/>
      </c>
      <c r="AI1322" s="47" t="str">
        <f>VLOOKUP($A1322,'[3]Master From ECAP'!$A:$AJ,35,FALSE)</f>
        <v>366OLD</v>
      </c>
      <c r="AJ1322" s="47" t="str">
        <f>VLOOKUP($A1322,'[3]Master From ECAP'!$A:$AJ,36,FALSE)</f>
        <v>TTC</v>
      </c>
    </row>
    <row r="1323" spans="1:36" ht="15">
      <c r="A1323" s="46" t="s">
        <v>1364</v>
      </c>
      <c r="B1323" s="47" t="str">
        <f>VLOOKUP(VLOOKUP(A1323,'[3]Calculated Master'!A:Z,2,FALSE),'[3]Conversion Factors'!A:C,2,FALSE)</f>
        <v>Other</v>
      </c>
      <c r="C1323" s="47" t="str">
        <f>VLOOKUP($A1323,'[3]Master From ECAP'!$A:$AJ,3,FALSE)</f>
        <v>40 Dufferin St</v>
      </c>
      <c r="D1323" s="47" t="str">
        <f>VLOOKUP($A1323,'[3]Master From ECAP'!$A:$AJ,4,FALSE)</f>
        <v>North York</v>
      </c>
      <c r="E1323" s="47" t="str">
        <f>VLOOKUP($A1323,'[3]Master From ECAP'!$A:$AJ,5,FALSE)</f>
        <v>M3H 2T6</v>
      </c>
      <c r="F1323" s="47">
        <f>VLOOKUP($A1323,'[3]Master From ECAP'!$A:$AJ,6,FALSE)</f>
        <v>0</v>
      </c>
      <c r="G1323" s="47" t="s">
        <v>53</v>
      </c>
      <c r="H1323" s="47">
        <f>VLOOKUP($A1323,'[3]Master From ECAP'!$A:$AJ,8,FALSE)</f>
        <v>168</v>
      </c>
      <c r="I1323" s="47">
        <f>VLOOKUP($A1323,'[3]Master From ECAP'!$A:$AJ,9,FALSE)</f>
        <v>0</v>
      </c>
      <c r="J1323" s="47">
        <f>VLOOKUP($A1323,'[3]Master From ECAP'!$A:$AJ,10,FALSE)</f>
        <v>52929.148153000002</v>
      </c>
      <c r="K1323" s="47" t="str">
        <f>VLOOKUP($A1323,'[3]Master From ECAP'!$A:$AJ,11,FALSE)</f>
        <v>kWh</v>
      </c>
      <c r="L1323" s="47">
        <f>VLOOKUP($A1323,'[3]Master From ECAP'!$A:$AJ,12,FALSE)</f>
        <v>0</v>
      </c>
      <c r="M1323" s="47" t="s">
        <v>46</v>
      </c>
      <c r="AF1323" s="48">
        <f>VLOOKUP($A1323,'[3]Calculated Master'!$A:$P,13,FALSE)</f>
        <v>2117.1659261200002</v>
      </c>
      <c r="AG1323" s="49" t="str">
        <f>IF(F1323&gt;0,VLOOKUP($A1323,'[3]Calculated Master'!$A:$P,14,FALSE),"")</f>
        <v/>
      </c>
      <c r="AH1323" s="49" t="str">
        <f>IF(I1323&gt;0,VLOOKUP($A1323,'[3]Calculated Master'!$A:$P,15,FALSE),"")</f>
        <v/>
      </c>
      <c r="AI1323" s="47" t="str">
        <f>VLOOKUP($A1323,'[3]Master From ECAP'!$A:$AJ,35,FALSE)</f>
        <v>40DUFF</v>
      </c>
      <c r="AJ1323" s="47" t="str">
        <f>VLOOKUP($A1323,'[3]Master From ECAP'!$A:$AJ,36,FALSE)</f>
        <v>TTC</v>
      </c>
    </row>
    <row r="1324" spans="1:36" ht="15">
      <c r="A1324" s="46" t="s">
        <v>1365</v>
      </c>
      <c r="B1324" s="47" t="str">
        <f>VLOOKUP(VLOOKUP(A1324,'[3]Calculated Master'!A:Z,2,FALSE),'[3]Conversion Factors'!A:C,2,FALSE)</f>
        <v>Other</v>
      </c>
      <c r="C1324" s="47" t="str">
        <f>VLOOKUP($A1324,'[3]Master From ECAP'!$A:$AJ,3,FALSE)</f>
        <v>406 Victoria Park Ave Pole Opp 3</v>
      </c>
      <c r="D1324" s="47" t="str">
        <f>VLOOKUP($A1324,'[3]Master From ECAP'!$A:$AJ,4,FALSE)</f>
        <v>Toronto</v>
      </c>
      <c r="E1324" s="47" t="str">
        <f>VLOOKUP($A1324,'[3]Master From ECAP'!$A:$AJ,5,FALSE)</f>
        <v>M4E 3T2</v>
      </c>
      <c r="F1324" s="47">
        <f>VLOOKUP($A1324,'[3]Master From ECAP'!$A:$AJ,6,FALSE)</f>
        <v>0</v>
      </c>
      <c r="G1324" s="47" t="s">
        <v>53</v>
      </c>
      <c r="H1324" s="47">
        <f>VLOOKUP($A1324,'[3]Master From ECAP'!$A:$AJ,8,FALSE)</f>
        <v>168</v>
      </c>
      <c r="I1324" s="47">
        <f>VLOOKUP($A1324,'[3]Master From ECAP'!$A:$AJ,9,FALSE)</f>
        <v>0</v>
      </c>
      <c r="J1324" s="47">
        <f>VLOOKUP($A1324,'[3]Master From ECAP'!$A:$AJ,10,FALSE)</f>
        <v>22158.718346000001</v>
      </c>
      <c r="K1324" s="47" t="str">
        <f>VLOOKUP($A1324,'[3]Master From ECAP'!$A:$AJ,11,FALSE)</f>
        <v>kWh</v>
      </c>
      <c r="L1324" s="47">
        <f>VLOOKUP($A1324,'[3]Master From ECAP'!$A:$AJ,12,FALSE)</f>
        <v>0</v>
      </c>
      <c r="M1324" s="47" t="s">
        <v>46</v>
      </c>
      <c r="AF1324" s="48">
        <f>VLOOKUP($A1324,'[3]Calculated Master'!$A:$P,13,FALSE)</f>
        <v>886.34873384000002</v>
      </c>
      <c r="AG1324" s="49" t="str">
        <f>IF(F1324&gt;0,VLOOKUP($A1324,'[3]Calculated Master'!$A:$P,14,FALSE),"")</f>
        <v/>
      </c>
      <c r="AH1324" s="49" t="str">
        <f>IF(I1324&gt;0,VLOOKUP($A1324,'[3]Calculated Master'!$A:$P,15,FALSE),"")</f>
        <v/>
      </c>
      <c r="AI1324" s="47" t="str">
        <f>VLOOKUP($A1324,'[3]Master From ECAP'!$A:$AJ,35,FALSE)</f>
        <v>406VIC</v>
      </c>
      <c r="AJ1324" s="47" t="str">
        <f>VLOOKUP($A1324,'[3]Master From ECAP'!$A:$AJ,36,FALSE)</f>
        <v>TTC</v>
      </c>
    </row>
    <row r="1325" spans="1:36" ht="15">
      <c r="A1325" s="46" t="s">
        <v>1366</v>
      </c>
      <c r="B1325" s="47" t="str">
        <f>VLOOKUP(VLOOKUP(A1325,'[3]Calculated Master'!A:Z,2,FALSE),'[3]Conversion Factors'!A:C,2,FALSE)</f>
        <v>Other</v>
      </c>
      <c r="C1325" s="47" t="str">
        <f>VLOOKUP($A1325,'[3]Master From ECAP'!$A:$AJ,3,FALSE)</f>
        <v>554 Queen St W Pole 186</v>
      </c>
      <c r="D1325" s="47" t="str">
        <f>VLOOKUP($A1325,'[3]Master From ECAP'!$A:$AJ,4,FALSE)</f>
        <v>Toronto</v>
      </c>
      <c r="E1325" s="47" t="str">
        <f>VLOOKUP($A1325,'[3]Master From ECAP'!$A:$AJ,5,FALSE)</f>
        <v>M5V 2B5</v>
      </c>
      <c r="F1325" s="47">
        <f>VLOOKUP($A1325,'[3]Master From ECAP'!$A:$AJ,6,FALSE)</f>
        <v>1</v>
      </c>
      <c r="G1325" s="47" t="s">
        <v>53</v>
      </c>
      <c r="H1325" s="47">
        <f>VLOOKUP($A1325,'[3]Master From ECAP'!$A:$AJ,8,FALSE)</f>
        <v>168</v>
      </c>
      <c r="I1325" s="47">
        <f>VLOOKUP($A1325,'[3]Master From ECAP'!$A:$AJ,9,FALSE)</f>
        <v>0</v>
      </c>
      <c r="J1325" s="47">
        <f>VLOOKUP($A1325,'[3]Master From ECAP'!$A:$AJ,10,FALSE)</f>
        <v>457.76541400000002</v>
      </c>
      <c r="K1325" s="47" t="str">
        <f>VLOOKUP($A1325,'[3]Master From ECAP'!$A:$AJ,11,FALSE)</f>
        <v>kWh</v>
      </c>
      <c r="L1325" s="47">
        <f>VLOOKUP($A1325,'[3]Master From ECAP'!$A:$AJ,12,FALSE)</f>
        <v>0</v>
      </c>
      <c r="M1325" s="47" t="s">
        <v>46</v>
      </c>
      <c r="AF1325" s="48">
        <f>VLOOKUP($A1325,'[3]Calculated Master'!$A:$P,13,FALSE)</f>
        <v>18.31061656</v>
      </c>
      <c r="AG1325" s="49">
        <f>IF(F1325&gt;0,VLOOKUP($A1325,'[3]Calculated Master'!$A:$P,14,FALSE),"")</f>
        <v>457.76732135589168</v>
      </c>
      <c r="AH1325" s="49" t="str">
        <f>IF(I1325&gt;0,VLOOKUP($A1325,'[3]Calculated Master'!$A:$P,15,FALSE),"")</f>
        <v/>
      </c>
      <c r="AI1325" s="47" t="str">
        <f>VLOOKUP($A1325,'[3]Master From ECAP'!$A:$AJ,35,FALSE)</f>
        <v>554QUE</v>
      </c>
      <c r="AJ1325" s="47" t="str">
        <f>VLOOKUP($A1325,'[3]Master From ECAP'!$A:$AJ,36,FALSE)</f>
        <v>TTC</v>
      </c>
    </row>
    <row r="1326" spans="1:36" ht="15">
      <c r="A1326" s="46" t="s">
        <v>1367</v>
      </c>
      <c r="B1326" s="47" t="str">
        <f>VLOOKUP(VLOOKUP(A1326,'[3]Calculated Master'!A:Z,2,FALSE),'[3]Conversion Factors'!A:C,2,FALSE)</f>
        <v>Other</v>
      </c>
      <c r="C1326" s="47" t="str">
        <f>VLOOKUP($A1326,'[3]Master From ECAP'!$A:$AJ,3,FALSE)</f>
        <v>65 The Queensway</v>
      </c>
      <c r="D1326" s="47" t="str">
        <f>VLOOKUP($A1326,'[3]Master From ECAP'!$A:$AJ,4,FALSE)</f>
        <v>Toronto</v>
      </c>
      <c r="E1326" s="47" t="str">
        <f>VLOOKUP($A1326,'[3]Master From ECAP'!$A:$AJ,5,FALSE)</f>
        <v>M6S 5A7</v>
      </c>
      <c r="F1326" s="47">
        <f>VLOOKUP($A1326,'[3]Master From ECAP'!$A:$AJ,6,FALSE)</f>
        <v>0</v>
      </c>
      <c r="G1326" s="47" t="s">
        <v>53</v>
      </c>
      <c r="H1326" s="47">
        <f>VLOOKUP($A1326,'[3]Master From ECAP'!$A:$AJ,8,FALSE)</f>
        <v>168</v>
      </c>
      <c r="I1326" s="47">
        <f>VLOOKUP($A1326,'[3]Master From ECAP'!$A:$AJ,9,FALSE)</f>
        <v>0</v>
      </c>
      <c r="J1326" s="47">
        <f>VLOOKUP($A1326,'[3]Master From ECAP'!$A:$AJ,10,FALSE)</f>
        <v>138695.950392</v>
      </c>
      <c r="K1326" s="47" t="str">
        <f>VLOOKUP($A1326,'[3]Master From ECAP'!$A:$AJ,11,FALSE)</f>
        <v>kWh</v>
      </c>
      <c r="L1326" s="47">
        <f>VLOOKUP($A1326,'[3]Master From ECAP'!$A:$AJ,12,FALSE)</f>
        <v>0</v>
      </c>
      <c r="M1326" s="47" t="s">
        <v>46</v>
      </c>
      <c r="AF1326" s="48">
        <f>VLOOKUP($A1326,'[3]Calculated Master'!$A:$P,13,FALSE)</f>
        <v>5547.8380156800004</v>
      </c>
      <c r="AG1326" s="49" t="str">
        <f>IF(F1326&gt;0,VLOOKUP($A1326,'[3]Calculated Master'!$A:$P,14,FALSE),"")</f>
        <v/>
      </c>
      <c r="AH1326" s="49" t="str">
        <f>IF(I1326&gt;0,VLOOKUP($A1326,'[3]Calculated Master'!$A:$P,15,FALSE),"")</f>
        <v/>
      </c>
      <c r="AI1326" s="47" t="str">
        <f>VLOOKUP($A1326,'[3]Master From ECAP'!$A:$AJ,35,FALSE)</f>
        <v>65THE</v>
      </c>
      <c r="AJ1326" s="47" t="str">
        <f>VLOOKUP($A1326,'[3]Master From ECAP'!$A:$AJ,36,FALSE)</f>
        <v>TTC</v>
      </c>
    </row>
    <row r="1327" spans="1:36" ht="15">
      <c r="A1327" s="46" t="s">
        <v>1368</v>
      </c>
      <c r="B1327" s="47" t="str">
        <f>VLOOKUP(VLOOKUP(A1327,'[3]Calculated Master'!A:Z,2,FALSE),'[3]Conversion Factors'!A:C,2,FALSE)</f>
        <v>Other</v>
      </c>
      <c r="C1327" s="47" t="str">
        <f>VLOOKUP($A1327,'[3]Master From ECAP'!$A:$AJ,3,FALSE)</f>
        <v>715 Spadina Ave</v>
      </c>
      <c r="D1327" s="47" t="str">
        <f>VLOOKUP($A1327,'[3]Master From ECAP'!$A:$AJ,4,FALSE)</f>
        <v>Toronto</v>
      </c>
      <c r="E1327" s="47" t="str">
        <f>VLOOKUP($A1327,'[3]Master From ECAP'!$A:$AJ,5,FALSE)</f>
        <v>M5S 2J4</v>
      </c>
      <c r="F1327" s="47">
        <f>VLOOKUP($A1327,'[3]Master From ECAP'!$A:$AJ,6,FALSE)</f>
        <v>0</v>
      </c>
      <c r="G1327" s="47" t="s">
        <v>53</v>
      </c>
      <c r="H1327" s="47">
        <f>VLOOKUP($A1327,'[3]Master From ECAP'!$A:$AJ,8,FALSE)</f>
        <v>168</v>
      </c>
      <c r="I1327" s="47">
        <f>VLOOKUP($A1327,'[3]Master From ECAP'!$A:$AJ,9,FALSE)</f>
        <v>0</v>
      </c>
      <c r="J1327" s="47">
        <f>VLOOKUP($A1327,'[3]Master From ECAP'!$A:$AJ,10,FALSE)</f>
        <v>168626.00328999999</v>
      </c>
      <c r="K1327" s="47" t="str">
        <f>VLOOKUP($A1327,'[3]Master From ECAP'!$A:$AJ,11,FALSE)</f>
        <v>kWh</v>
      </c>
      <c r="L1327" s="47">
        <f>VLOOKUP($A1327,'[3]Master From ECAP'!$A:$AJ,12,FALSE)</f>
        <v>0</v>
      </c>
      <c r="M1327" s="47" t="s">
        <v>46</v>
      </c>
      <c r="AF1327" s="48">
        <f>VLOOKUP($A1327,'[3]Calculated Master'!$A:$P,13,FALSE)</f>
        <v>6745.0401315999998</v>
      </c>
      <c r="AG1327" s="49" t="str">
        <f>IF(F1327&gt;0,VLOOKUP($A1327,'[3]Calculated Master'!$A:$P,14,FALSE),"")</f>
        <v/>
      </c>
      <c r="AH1327" s="49" t="str">
        <f>IF(I1327&gt;0,VLOOKUP($A1327,'[3]Calculated Master'!$A:$P,15,FALSE),"")</f>
        <v/>
      </c>
      <c r="AI1327" s="47" t="str">
        <f>VLOOKUP($A1327,'[3]Master From ECAP'!$A:$AJ,35,FALSE)</f>
        <v>715SPA</v>
      </c>
      <c r="AJ1327" s="47" t="str">
        <f>VLOOKUP($A1327,'[3]Master From ECAP'!$A:$AJ,36,FALSE)</f>
        <v>TTC</v>
      </c>
    </row>
    <row r="1328" spans="1:36" ht="15">
      <c r="A1328" s="46" t="s">
        <v>1369</v>
      </c>
      <c r="B1328" s="47" t="str">
        <f>VLOOKUP(VLOOKUP(A1328,'[3]Calculated Master'!A:Z,2,FALSE),'[3]Conversion Factors'!A:C,2,FALSE)</f>
        <v>Other</v>
      </c>
      <c r="C1328" s="47" t="str">
        <f>VLOOKUP($A1328,'[3]Master From ECAP'!$A:$AJ,3,FALSE)</f>
        <v>8 Allen Rd</v>
      </c>
      <c r="D1328" s="47" t="str">
        <f>VLOOKUP($A1328,'[3]Master From ECAP'!$A:$AJ,4,FALSE)</f>
        <v>North York</v>
      </c>
      <c r="E1328" s="47" t="str">
        <f>VLOOKUP($A1328,'[3]Master From ECAP'!$A:$AJ,5,FALSE)</f>
        <v>M3H 5W4</v>
      </c>
      <c r="F1328" s="47">
        <f>VLOOKUP($A1328,'[3]Master From ECAP'!$A:$AJ,6,FALSE)</f>
        <v>0</v>
      </c>
      <c r="G1328" s="47" t="s">
        <v>53</v>
      </c>
      <c r="H1328" s="47">
        <f>VLOOKUP($A1328,'[3]Master From ECAP'!$A:$AJ,8,FALSE)</f>
        <v>70</v>
      </c>
      <c r="I1328" s="47">
        <f>VLOOKUP($A1328,'[3]Master From ECAP'!$A:$AJ,9,FALSE)</f>
        <v>0</v>
      </c>
      <c r="J1328" s="47">
        <f>VLOOKUP($A1328,'[3]Master From ECAP'!$A:$AJ,10,FALSE)</f>
        <v>16185.794436999999</v>
      </c>
      <c r="K1328" s="47" t="str">
        <f>VLOOKUP($A1328,'[3]Master From ECAP'!$A:$AJ,11,FALSE)</f>
        <v>kWh</v>
      </c>
      <c r="L1328" s="47">
        <f>VLOOKUP($A1328,'[3]Master From ECAP'!$A:$AJ,12,FALSE)</f>
        <v>0</v>
      </c>
      <c r="M1328" s="47" t="s">
        <v>46</v>
      </c>
      <c r="AF1328" s="48">
        <f>VLOOKUP($A1328,'[3]Calculated Master'!$A:$P,13,FALSE)</f>
        <v>647.43177747999994</v>
      </c>
      <c r="AG1328" s="49" t="str">
        <f>IF(F1328&gt;0,VLOOKUP($A1328,'[3]Calculated Master'!$A:$P,14,FALSE),"")</f>
        <v/>
      </c>
      <c r="AH1328" s="49" t="str">
        <f>IF(I1328&gt;0,VLOOKUP($A1328,'[3]Calculated Master'!$A:$P,15,FALSE),"")</f>
        <v/>
      </c>
      <c r="AI1328" s="47" t="str">
        <f>VLOOKUP($A1328,'[3]Master From ECAP'!$A:$AJ,35,FALSE)</f>
        <v>ARY</v>
      </c>
      <c r="AJ1328" s="47" t="str">
        <f>VLOOKUP($A1328,'[3]Master From ECAP'!$A:$AJ,36,FALSE)</f>
        <v>TTC</v>
      </c>
    </row>
    <row r="1329" spans="1:36" ht="15">
      <c r="A1329" s="46" t="s">
        <v>1370</v>
      </c>
      <c r="B1329" s="47" t="str">
        <f>VLOOKUP(VLOOKUP(A1329,'[3]Calculated Master'!A:Z,2,FALSE),'[3]Conversion Factors'!A:C,2,FALSE)</f>
        <v>Other</v>
      </c>
      <c r="C1329" s="47" t="str">
        <f>VLOOKUP($A1329,'[3]Master From ECAP'!$A:$AJ,3,FALSE)</f>
        <v>700 Arrow Rd</v>
      </c>
      <c r="D1329" s="47" t="str">
        <f>VLOOKUP($A1329,'[3]Master From ECAP'!$A:$AJ,4,FALSE)</f>
        <v>North York</v>
      </c>
      <c r="E1329" s="47" t="str">
        <f>VLOOKUP($A1329,'[3]Master From ECAP'!$A:$AJ,5,FALSE)</f>
        <v>M9M 2M1</v>
      </c>
      <c r="F1329" s="47">
        <f>VLOOKUP($A1329,'[3]Master From ECAP'!$A:$AJ,6,FALSE)</f>
        <v>0</v>
      </c>
      <c r="G1329" s="47" t="s">
        <v>53</v>
      </c>
      <c r="H1329" s="47">
        <f>VLOOKUP($A1329,'[3]Master From ECAP'!$A:$AJ,8,FALSE)</f>
        <v>70</v>
      </c>
      <c r="I1329" s="47">
        <f>VLOOKUP($A1329,'[3]Master From ECAP'!$A:$AJ,9,FALSE)</f>
        <v>0</v>
      </c>
      <c r="J1329" s="47">
        <f>VLOOKUP($A1329,'[3]Master From ECAP'!$A:$AJ,10,FALSE)</f>
        <v>3479926.145484</v>
      </c>
      <c r="K1329" s="47" t="str">
        <f>VLOOKUP($A1329,'[3]Master From ECAP'!$A:$AJ,11,FALSE)</f>
        <v>kWh</v>
      </c>
      <c r="L1329" s="47">
        <f>VLOOKUP($A1329,'[3]Master From ECAP'!$A:$AJ,12,FALSE)</f>
        <v>448521.62387100002</v>
      </c>
      <c r="M1329" s="47" t="s">
        <v>46</v>
      </c>
      <c r="AF1329" s="48">
        <f>VLOOKUP($A1329,'[3]Calculated Master'!$A:$P,13,FALSE)</f>
        <v>991249.08947086008</v>
      </c>
      <c r="AG1329" s="49" t="str">
        <f>IF(F1329&gt;0,VLOOKUP($A1329,'[3]Calculated Master'!$A:$P,14,FALSE),"")</f>
        <v/>
      </c>
      <c r="AH1329" s="49" t="str">
        <f>IF(I1329&gt;0,VLOOKUP($A1329,'[3]Calculated Master'!$A:$P,15,FALSE),"")</f>
        <v/>
      </c>
      <c r="AI1329" s="47" t="str">
        <f>VLOOKUP($A1329,'[3]Master From ECAP'!$A:$AJ,35,FALSE)</f>
        <v>700ARR</v>
      </c>
      <c r="AJ1329" s="47" t="str">
        <f>VLOOKUP($A1329,'[3]Master From ECAP'!$A:$AJ,36,FALSE)</f>
        <v>TTC</v>
      </c>
    </row>
    <row r="1330" spans="1:36" ht="15">
      <c r="A1330" s="46" t="s">
        <v>1371</v>
      </c>
      <c r="B1330" s="47" t="str">
        <f>VLOOKUP(VLOOKUP(A1330,'[3]Calculated Master'!A:Z,2,FALSE),'[3]Conversion Factors'!A:C,2,FALSE)</f>
        <v>Other</v>
      </c>
      <c r="C1330" s="47" t="str">
        <f>VLOOKUP($A1330,'[3]Master From ECAP'!$A:$AJ,3,FALSE)</f>
        <v>34 Asquith Ave</v>
      </c>
      <c r="D1330" s="47" t="str">
        <f>VLOOKUP($A1330,'[3]Master From ECAP'!$A:$AJ,4,FALSE)</f>
        <v>Toronto</v>
      </c>
      <c r="E1330" s="47" t="str">
        <f>VLOOKUP($A1330,'[3]Master From ECAP'!$A:$AJ,5,FALSE)</f>
        <v>M4W 3W7</v>
      </c>
      <c r="F1330" s="47">
        <f>VLOOKUP($A1330,'[3]Master From ECAP'!$A:$AJ,6,FALSE)</f>
        <v>0</v>
      </c>
      <c r="G1330" s="47" t="s">
        <v>53</v>
      </c>
      <c r="H1330" s="47">
        <f>VLOOKUP($A1330,'[3]Master From ECAP'!$A:$AJ,8,FALSE)</f>
        <v>168</v>
      </c>
      <c r="I1330" s="47">
        <f>VLOOKUP($A1330,'[3]Master From ECAP'!$A:$AJ,9,FALSE)</f>
        <v>0</v>
      </c>
      <c r="J1330" s="47">
        <f>VLOOKUP($A1330,'[3]Master From ECAP'!$A:$AJ,10,FALSE)</f>
        <v>11916409.272032</v>
      </c>
      <c r="K1330" s="47" t="str">
        <f>VLOOKUP($A1330,'[3]Master From ECAP'!$A:$AJ,11,FALSE)</f>
        <v>kWh</v>
      </c>
      <c r="L1330" s="47">
        <f>VLOOKUP($A1330,'[3]Master From ECAP'!$A:$AJ,12,FALSE)</f>
        <v>0</v>
      </c>
      <c r="M1330" s="47" t="s">
        <v>46</v>
      </c>
      <c r="AF1330" s="48">
        <f>VLOOKUP($A1330,'[3]Calculated Master'!$A:$P,13,FALSE)</f>
        <v>476656.37088127999</v>
      </c>
      <c r="AG1330" s="49" t="str">
        <f>IF(F1330&gt;0,VLOOKUP($A1330,'[3]Calculated Master'!$A:$P,14,FALSE),"")</f>
        <v/>
      </c>
      <c r="AH1330" s="49" t="str">
        <f>IF(I1330&gt;0,VLOOKUP($A1330,'[3]Calculated Master'!$A:$P,15,FALSE),"")</f>
        <v/>
      </c>
      <c r="AI1330" s="47" t="str">
        <f>VLOOKUP($A1330,'[3]Master From ECAP'!$A:$AJ,35,FALSE)</f>
        <v>ASQU</v>
      </c>
      <c r="AJ1330" s="47" t="str">
        <f>VLOOKUP($A1330,'[3]Master From ECAP'!$A:$AJ,36,FALSE)</f>
        <v>TTC</v>
      </c>
    </row>
    <row r="1331" spans="1:36" ht="15">
      <c r="A1331" s="46" t="s">
        <v>1372</v>
      </c>
      <c r="B1331" s="47" t="str">
        <f>VLOOKUP(VLOOKUP(A1331,'[3]Calculated Master'!A:Z,2,FALSE),'[3]Conversion Factors'!A:C,2,FALSE)</f>
        <v>Other</v>
      </c>
      <c r="C1331" s="47" t="str">
        <f>VLOOKUP($A1331,'[3]Master From ECAP'!$A:$AJ,3,FALSE)</f>
        <v>815 Bathurst St</v>
      </c>
      <c r="D1331" s="47" t="str">
        <f>VLOOKUP($A1331,'[3]Master From ECAP'!$A:$AJ,4,FALSE)</f>
        <v>Toronto</v>
      </c>
      <c r="E1331" s="47" t="str">
        <f>VLOOKUP($A1331,'[3]Master From ECAP'!$A:$AJ,5,FALSE)</f>
        <v>M6G 1K1</v>
      </c>
      <c r="F1331" s="47">
        <f>VLOOKUP($A1331,'[3]Master From ECAP'!$A:$AJ,6,FALSE)</f>
        <v>0</v>
      </c>
      <c r="G1331" s="47" t="s">
        <v>53</v>
      </c>
      <c r="H1331" s="47">
        <f>VLOOKUP($A1331,'[3]Master From ECAP'!$A:$AJ,8,FALSE)</f>
        <v>168</v>
      </c>
      <c r="I1331" s="47">
        <f>VLOOKUP($A1331,'[3]Master From ECAP'!$A:$AJ,9,FALSE)</f>
        <v>0</v>
      </c>
      <c r="J1331" s="47">
        <f>VLOOKUP($A1331,'[3]Master From ECAP'!$A:$AJ,10,FALSE)</f>
        <v>851580.56435299991</v>
      </c>
      <c r="K1331" s="47" t="str">
        <f>VLOOKUP($A1331,'[3]Master From ECAP'!$A:$AJ,11,FALSE)</f>
        <v>kWh</v>
      </c>
      <c r="L1331" s="47">
        <f>VLOOKUP($A1331,'[3]Master From ECAP'!$A:$AJ,12,FALSE)</f>
        <v>0</v>
      </c>
      <c r="M1331" s="47" t="s">
        <v>46</v>
      </c>
      <c r="AF1331" s="48">
        <f>VLOOKUP($A1331,'[3]Calculated Master'!$A:$P,13,FALSE)</f>
        <v>34063.222574119995</v>
      </c>
      <c r="AG1331" s="49" t="str">
        <f>IF(F1331&gt;0,VLOOKUP($A1331,'[3]Calculated Master'!$A:$P,14,FALSE),"")</f>
        <v/>
      </c>
      <c r="AH1331" s="49" t="str">
        <f>IF(I1331&gt;0,VLOOKUP($A1331,'[3]Calculated Master'!$A:$P,15,FALSE),"")</f>
        <v/>
      </c>
      <c r="AI1331" s="47" t="str">
        <f>VLOOKUP($A1331,'[3]Master From ECAP'!$A:$AJ,35,FALSE)</f>
        <v>BATHSW</v>
      </c>
      <c r="AJ1331" s="47" t="str">
        <f>VLOOKUP($A1331,'[3]Master From ECAP'!$A:$AJ,36,FALSE)</f>
        <v>TTC</v>
      </c>
    </row>
    <row r="1332" spans="1:36" ht="15">
      <c r="A1332" s="46" t="s">
        <v>1373</v>
      </c>
      <c r="B1332" s="47" t="str">
        <f>VLOOKUP(VLOOKUP(A1332,'[3]Calculated Master'!A:Z,2,FALSE),'[3]Conversion Factors'!A:C,2,FALSE)</f>
        <v>Other</v>
      </c>
      <c r="C1332" s="47" t="str">
        <f>VLOOKUP($A1332,'[3]Master From ECAP'!$A:$AJ,3,FALSE)</f>
        <v>1220 Bay St Stn Yrkvle</v>
      </c>
      <c r="D1332" s="47" t="str">
        <f>VLOOKUP($A1332,'[3]Master From ECAP'!$A:$AJ,4,FALSE)</f>
        <v>Toronto</v>
      </c>
      <c r="E1332" s="47" t="str">
        <f>VLOOKUP($A1332,'[3]Master From ECAP'!$A:$AJ,5,FALSE)</f>
        <v>M4W 3R1</v>
      </c>
      <c r="F1332" s="47">
        <f>VLOOKUP($A1332,'[3]Master From ECAP'!$A:$AJ,6,FALSE)</f>
        <v>0</v>
      </c>
      <c r="G1332" s="47" t="s">
        <v>53</v>
      </c>
      <c r="H1332" s="47">
        <f>VLOOKUP($A1332,'[3]Master From ECAP'!$A:$AJ,8,FALSE)</f>
        <v>168</v>
      </c>
      <c r="I1332" s="47">
        <f>VLOOKUP($A1332,'[3]Master From ECAP'!$A:$AJ,9,FALSE)</f>
        <v>0</v>
      </c>
      <c r="J1332" s="47">
        <f>VLOOKUP($A1332,'[3]Master From ECAP'!$A:$AJ,10,FALSE)</f>
        <v>784813.83590900002</v>
      </c>
      <c r="K1332" s="47" t="str">
        <f>VLOOKUP($A1332,'[3]Master From ECAP'!$A:$AJ,11,FALSE)</f>
        <v>kWh</v>
      </c>
      <c r="L1332" s="47">
        <f>VLOOKUP($A1332,'[3]Master From ECAP'!$A:$AJ,12,FALSE)</f>
        <v>0</v>
      </c>
      <c r="M1332" s="47" t="s">
        <v>46</v>
      </c>
      <c r="AF1332" s="48">
        <f>VLOOKUP($A1332,'[3]Calculated Master'!$A:$P,13,FALSE)</f>
        <v>31392.553436360002</v>
      </c>
      <c r="AG1332" s="49" t="str">
        <f>IF(F1332&gt;0,VLOOKUP($A1332,'[3]Calculated Master'!$A:$P,14,FALSE),"")</f>
        <v/>
      </c>
      <c r="AH1332" s="49" t="str">
        <f>IF(I1332&gt;0,VLOOKUP($A1332,'[3]Calculated Master'!$A:$P,15,FALSE),"")</f>
        <v/>
      </c>
      <c r="AI1332" s="47" t="str">
        <f>VLOOKUP($A1332,'[3]Master From ECAP'!$A:$AJ,35,FALSE)</f>
        <v>BAYSW</v>
      </c>
      <c r="AJ1332" s="47" t="str">
        <f>VLOOKUP($A1332,'[3]Master From ECAP'!$A:$AJ,36,FALSE)</f>
        <v>TTC</v>
      </c>
    </row>
    <row r="1333" spans="1:36" ht="15">
      <c r="A1333" s="46" t="s">
        <v>1374</v>
      </c>
      <c r="B1333" s="47" t="str">
        <f>VLOOKUP(VLOOKUP(A1333,'[3]Calculated Master'!A:Z,2,FALSE),'[3]Conversion Factors'!A:C,2,FALSE)</f>
        <v>Other</v>
      </c>
      <c r="C1333" s="47" t="str">
        <f>VLOOKUP($A1333,'[3]Master From ECAP'!$A:$AJ,3,FALSE)</f>
        <v>550 Sheppard Ave E</v>
      </c>
      <c r="D1333" s="47" t="str">
        <f>VLOOKUP($A1333,'[3]Master From ECAP'!$A:$AJ,4,FALSE)</f>
        <v>North York</v>
      </c>
      <c r="E1333" s="47" t="str">
        <f>VLOOKUP($A1333,'[3]Master From ECAP'!$A:$AJ,5,FALSE)</f>
        <v>M2K 3C8</v>
      </c>
      <c r="F1333" s="47">
        <f>VLOOKUP($A1333,'[3]Master From ECAP'!$A:$AJ,6,FALSE)</f>
        <v>0</v>
      </c>
      <c r="G1333" s="47" t="s">
        <v>53</v>
      </c>
      <c r="H1333" s="47">
        <f>VLOOKUP($A1333,'[3]Master From ECAP'!$A:$AJ,8,FALSE)</f>
        <v>168</v>
      </c>
      <c r="I1333" s="47">
        <f>VLOOKUP($A1333,'[3]Master From ECAP'!$A:$AJ,9,FALSE)</f>
        <v>0</v>
      </c>
      <c r="J1333" s="47">
        <f>VLOOKUP($A1333,'[3]Master From ECAP'!$A:$AJ,10,FALSE)</f>
        <v>7630340.3166129999</v>
      </c>
      <c r="K1333" s="47" t="str">
        <f>VLOOKUP($A1333,'[3]Master From ECAP'!$A:$AJ,11,FALSE)</f>
        <v>kWh</v>
      </c>
      <c r="L1333" s="47">
        <f>VLOOKUP($A1333,'[3]Master From ECAP'!$A:$AJ,12,FALSE)</f>
        <v>542268.01964299998</v>
      </c>
      <c r="M1333" s="47" t="s">
        <v>46</v>
      </c>
      <c r="AF1333" s="48">
        <f>VLOOKUP($A1333,'[3]Calculated Master'!$A:$P,13,FALSE)</f>
        <v>1335354.7469001308</v>
      </c>
      <c r="AG1333" s="49" t="str">
        <f>IF(F1333&gt;0,VLOOKUP($A1333,'[3]Calculated Master'!$A:$P,14,FALSE),"")</f>
        <v/>
      </c>
      <c r="AH1333" s="49" t="str">
        <f>IF(I1333&gt;0,VLOOKUP($A1333,'[3]Calculated Master'!$A:$P,15,FALSE),"")</f>
        <v/>
      </c>
      <c r="AI1333" s="47" t="str">
        <f>VLOOKUP($A1333,'[3]Master From ECAP'!$A:$AJ,35,FALSE)</f>
        <v>BAYV</v>
      </c>
      <c r="AJ1333" s="47" t="str">
        <f>VLOOKUP($A1333,'[3]Master From ECAP'!$A:$AJ,36,FALSE)</f>
        <v>TTC</v>
      </c>
    </row>
    <row r="1334" spans="1:36" ht="15">
      <c r="A1334" s="46" t="s">
        <v>1375</v>
      </c>
      <c r="B1334" s="47" t="str">
        <f>VLOOKUP(VLOOKUP(A1334,'[3]Calculated Master'!A:Z,2,FALSE),'[3]Conversion Factors'!A:C,2,FALSE)</f>
        <v>Other</v>
      </c>
      <c r="C1334" s="47" t="str">
        <f>VLOOKUP($A1334,'[3]Master From ECAP'!$A:$AJ,3,FALSE)</f>
        <v>1902 Queen St E</v>
      </c>
      <c r="D1334" s="47" t="str">
        <f>VLOOKUP($A1334,'[3]Master From ECAP'!$A:$AJ,4,FALSE)</f>
        <v>Toronto</v>
      </c>
      <c r="E1334" s="47" t="str">
        <f>VLOOKUP($A1334,'[3]Master From ECAP'!$A:$AJ,5,FALSE)</f>
        <v>M4L 1H3</v>
      </c>
      <c r="F1334" s="47">
        <f>VLOOKUP($A1334,'[3]Master From ECAP'!$A:$AJ,6,FALSE)</f>
        <v>0</v>
      </c>
      <c r="G1334" s="47" t="s">
        <v>53</v>
      </c>
      <c r="H1334" s="47">
        <f>VLOOKUP($A1334,'[3]Master From ECAP'!$A:$AJ,8,FALSE)</f>
        <v>168</v>
      </c>
      <c r="I1334" s="47">
        <f>VLOOKUP($A1334,'[3]Master From ECAP'!$A:$AJ,9,FALSE)</f>
        <v>0</v>
      </c>
      <c r="J1334" s="47">
        <f>VLOOKUP($A1334,'[3]Master From ECAP'!$A:$AJ,10,FALSE)</f>
        <v>1438656.1012900001</v>
      </c>
      <c r="K1334" s="47" t="str">
        <f>VLOOKUP($A1334,'[3]Master From ECAP'!$A:$AJ,11,FALSE)</f>
        <v>kWh</v>
      </c>
      <c r="L1334" s="47">
        <f>VLOOKUP($A1334,'[3]Master From ECAP'!$A:$AJ,12,FALSE)</f>
        <v>0</v>
      </c>
      <c r="M1334" s="47" t="s">
        <v>46</v>
      </c>
      <c r="AF1334" s="48">
        <f>VLOOKUP($A1334,'[3]Calculated Master'!$A:$P,13,FALSE)</f>
        <v>57546.244051600006</v>
      </c>
      <c r="AG1334" s="49" t="str">
        <f>IF(F1334&gt;0,VLOOKUP($A1334,'[3]Calculated Master'!$A:$P,14,FALSE),"")</f>
        <v/>
      </c>
      <c r="AH1334" s="49" t="str">
        <f>IF(I1334&gt;0,VLOOKUP($A1334,'[3]Calculated Master'!$A:$P,15,FALSE),"")</f>
        <v/>
      </c>
      <c r="AI1334" s="47" t="str">
        <f>VLOOKUP($A1334,'[3]Master From ECAP'!$A:$AJ,35,FALSE)</f>
        <v>BEACH</v>
      </c>
      <c r="AJ1334" s="47" t="str">
        <f>VLOOKUP($A1334,'[3]Master From ECAP'!$A:$AJ,36,FALSE)</f>
        <v>TTC</v>
      </c>
    </row>
    <row r="1335" spans="1:36" ht="15">
      <c r="A1335" s="46" t="s">
        <v>1376</v>
      </c>
      <c r="B1335" s="47" t="str">
        <f>VLOOKUP(VLOOKUP(A1335,'[3]Calculated Master'!A:Z,2,FALSE),'[3]Conversion Factors'!A:C,2,FALSE)</f>
        <v>Other</v>
      </c>
      <c r="C1335" s="47" t="str">
        <f>VLOOKUP($A1335,'[3]Master From ECAP'!$A:$AJ,3,FALSE)</f>
        <v>11 Bedford Rd</v>
      </c>
      <c r="D1335" s="47" t="str">
        <f>VLOOKUP($A1335,'[3]Master From ECAP'!$A:$AJ,4,FALSE)</f>
        <v>Toronto</v>
      </c>
      <c r="E1335" s="47" t="str">
        <f>VLOOKUP($A1335,'[3]Master From ECAP'!$A:$AJ,5,FALSE)</f>
        <v>M5R 2J7</v>
      </c>
      <c r="F1335" s="47">
        <f>VLOOKUP($A1335,'[3]Master From ECAP'!$A:$AJ,6,FALSE)</f>
        <v>0</v>
      </c>
      <c r="G1335" s="47" t="s">
        <v>53</v>
      </c>
      <c r="H1335" s="47">
        <f>VLOOKUP($A1335,'[3]Master From ECAP'!$A:$AJ,8,FALSE)</f>
        <v>168</v>
      </c>
      <c r="I1335" s="47">
        <f>VLOOKUP($A1335,'[3]Master From ECAP'!$A:$AJ,9,FALSE)</f>
        <v>0</v>
      </c>
      <c r="J1335" s="47">
        <f>VLOOKUP($A1335,'[3]Master From ECAP'!$A:$AJ,10,FALSE)</f>
        <v>14234523.969612999</v>
      </c>
      <c r="K1335" s="47" t="str">
        <f>VLOOKUP($A1335,'[3]Master From ECAP'!$A:$AJ,11,FALSE)</f>
        <v>kWh</v>
      </c>
      <c r="L1335" s="47">
        <f>VLOOKUP($A1335,'[3]Master From ECAP'!$A:$AJ,12,FALSE)</f>
        <v>0</v>
      </c>
      <c r="M1335" s="47" t="s">
        <v>46</v>
      </c>
      <c r="AF1335" s="48">
        <f>VLOOKUP($A1335,'[3]Calculated Master'!$A:$P,13,FALSE)</f>
        <v>569380.95878451993</v>
      </c>
      <c r="AG1335" s="49" t="str">
        <f>IF(F1335&gt;0,VLOOKUP($A1335,'[3]Calculated Master'!$A:$P,14,FALSE),"")</f>
        <v/>
      </c>
      <c r="AH1335" s="49" t="str">
        <f>IF(I1335&gt;0,VLOOKUP($A1335,'[3]Calculated Master'!$A:$P,15,FALSE),"")</f>
        <v/>
      </c>
      <c r="AI1335" s="47" t="str">
        <f>VLOOKUP($A1335,'[3]Master From ECAP'!$A:$AJ,35,FALSE)</f>
        <v>BEDF</v>
      </c>
      <c r="AJ1335" s="47" t="str">
        <f>VLOOKUP($A1335,'[3]Master From ECAP'!$A:$AJ,36,FALSE)</f>
        <v>TTC</v>
      </c>
    </row>
    <row r="1336" spans="1:36" ht="15">
      <c r="A1336" s="46" t="s">
        <v>1377</v>
      </c>
      <c r="B1336" s="47" t="str">
        <f>VLOOKUP(VLOOKUP(A1336,'[3]Calculated Master'!A:Z,2,FALSE),'[3]Conversion Factors'!A:C,2,FALSE)</f>
        <v>Other</v>
      </c>
      <c r="C1336" s="47" t="str">
        <f>VLOOKUP($A1336,'[3]Master From ECAP'!$A:$AJ,3,FALSE)</f>
        <v>2180 Yonge St</v>
      </c>
      <c r="D1336" s="47" t="str">
        <f>VLOOKUP($A1336,'[3]Master From ECAP'!$A:$AJ,4,FALSE)</f>
        <v>Toronto</v>
      </c>
      <c r="E1336" s="47" t="str">
        <f>VLOOKUP($A1336,'[3]Master From ECAP'!$A:$AJ,5,FALSE)</f>
        <v>M4S 2A9</v>
      </c>
      <c r="F1336" s="47">
        <f>VLOOKUP($A1336,'[3]Master From ECAP'!$A:$AJ,6,FALSE)</f>
        <v>0</v>
      </c>
      <c r="G1336" s="47" t="s">
        <v>53</v>
      </c>
      <c r="H1336" s="47">
        <f>VLOOKUP($A1336,'[3]Master From ECAP'!$A:$AJ,8,FALSE)</f>
        <v>168</v>
      </c>
      <c r="I1336" s="47">
        <f>VLOOKUP($A1336,'[3]Master From ECAP'!$A:$AJ,9,FALSE)</f>
        <v>0</v>
      </c>
      <c r="J1336" s="47">
        <f>VLOOKUP($A1336,'[3]Master From ECAP'!$A:$AJ,10,FALSE)</f>
        <v>7648965.7606770005</v>
      </c>
      <c r="K1336" s="47" t="str">
        <f>VLOOKUP($A1336,'[3]Master From ECAP'!$A:$AJ,11,FALSE)</f>
        <v>kWh</v>
      </c>
      <c r="L1336" s="47">
        <f>VLOOKUP($A1336,'[3]Master From ECAP'!$A:$AJ,12,FALSE)</f>
        <v>0</v>
      </c>
      <c r="M1336" s="47" t="s">
        <v>46</v>
      </c>
      <c r="AF1336" s="48">
        <f>VLOOKUP($A1336,'[3]Calculated Master'!$A:$P,13,FALSE)</f>
        <v>305958.63042708003</v>
      </c>
      <c r="AG1336" s="49" t="str">
        <f>IF(F1336&gt;0,VLOOKUP($A1336,'[3]Calculated Master'!$A:$P,14,FALSE),"")</f>
        <v/>
      </c>
      <c r="AH1336" s="49" t="str">
        <f>IF(I1336&gt;0,VLOOKUP($A1336,'[3]Calculated Master'!$A:$P,15,FALSE),"")</f>
        <v/>
      </c>
      <c r="AI1336" s="47" t="str">
        <f>VLOOKUP($A1336,'[3]Master From ECAP'!$A:$AJ,35,FALSE)</f>
        <v>BERW</v>
      </c>
      <c r="AJ1336" s="47" t="str">
        <f>VLOOKUP($A1336,'[3]Master From ECAP'!$A:$AJ,36,FALSE)</f>
        <v>TTC</v>
      </c>
    </row>
    <row r="1337" spans="1:36" ht="15">
      <c r="A1337" s="46" t="s">
        <v>1378</v>
      </c>
      <c r="B1337" s="47" t="str">
        <f>VLOOKUP(VLOOKUP(A1337,'[3]Calculated Master'!A:Z,2,FALSE),'[3]Conversion Factors'!A:C,2,FALSE)</f>
        <v>Other</v>
      </c>
      <c r="C1337" s="47" t="str">
        <f>VLOOKUP($A1337,'[3]Master From ECAP'!$A:$AJ,3,FALSE)</f>
        <v>400 Danforth Rd</v>
      </c>
      <c r="D1337" s="47" t="str">
        <f>VLOOKUP($A1337,'[3]Master From ECAP'!$A:$AJ,4,FALSE)</f>
        <v>Scarborough</v>
      </c>
      <c r="E1337" s="47" t="str">
        <f>VLOOKUP($A1337,'[3]Master From ECAP'!$A:$AJ,5,FALSE)</f>
        <v>M1L 3X6</v>
      </c>
      <c r="F1337" s="47">
        <f>VLOOKUP($A1337,'[3]Master From ECAP'!$A:$AJ,6,FALSE)</f>
        <v>150996</v>
      </c>
      <c r="G1337" s="47" t="s">
        <v>53</v>
      </c>
      <c r="H1337" s="47">
        <f>VLOOKUP($A1337,'[3]Master From ECAP'!$A:$AJ,8,FALSE)</f>
        <v>70</v>
      </c>
      <c r="I1337" s="47">
        <f>VLOOKUP($A1337,'[3]Master From ECAP'!$A:$AJ,9,FALSE)</f>
        <v>0</v>
      </c>
      <c r="J1337" s="47">
        <f>VLOOKUP($A1337,'[3]Master From ECAP'!$A:$AJ,10,FALSE)</f>
        <v>3340707.8580629998</v>
      </c>
      <c r="K1337" s="47" t="str">
        <f>VLOOKUP($A1337,'[3]Master From ECAP'!$A:$AJ,11,FALSE)</f>
        <v>kWh</v>
      </c>
      <c r="L1337" s="47">
        <f>VLOOKUP($A1337,'[3]Master From ECAP'!$A:$AJ,12,FALSE)</f>
        <v>522308.27903199999</v>
      </c>
      <c r="M1337" s="47" t="s">
        <v>46</v>
      </c>
      <c r="AF1337" s="48">
        <f>VLOOKUP($A1337,'[3]Calculated Master'!$A:$P,13,FALSE)</f>
        <v>1125852.12891682</v>
      </c>
      <c r="AG1337" s="49">
        <f>IF(F1337&gt;0,VLOOKUP($A1337,'[3]Calculated Master'!$A:$P,14,FALSE),"")</f>
        <v>58.641279574032083</v>
      </c>
      <c r="AH1337" s="49" t="str">
        <f>IF(I1337&gt;0,VLOOKUP($A1337,'[3]Calculated Master'!$A:$P,15,FALSE),"")</f>
        <v/>
      </c>
      <c r="AI1337" s="47" t="str">
        <f>VLOOKUP($A1337,'[3]Master From ECAP'!$A:$AJ,35,FALSE)</f>
        <v>400DAN</v>
      </c>
      <c r="AJ1337" s="47" t="str">
        <f>VLOOKUP($A1337,'[3]Master From ECAP'!$A:$AJ,36,FALSE)</f>
        <v>TTC</v>
      </c>
    </row>
    <row r="1338" spans="1:36" ht="15">
      <c r="A1338" s="46" t="s">
        <v>1379</v>
      </c>
      <c r="B1338" s="47" t="str">
        <f>VLOOKUP(VLOOKUP(A1338,'[3]Calculated Master'!A:Z,2,FALSE),'[3]Conversion Factors'!A:C,2,FALSE)</f>
        <v>Other</v>
      </c>
      <c r="C1338" s="47" t="str">
        <f>VLOOKUP($A1338,'[3]Master From ECAP'!$A:$AJ,3,FALSE)</f>
        <v>720 Birchmount Rd</v>
      </c>
      <c r="D1338" s="47" t="str">
        <f>VLOOKUP($A1338,'[3]Master From ECAP'!$A:$AJ,4,FALSE)</f>
        <v>Scarborough</v>
      </c>
      <c r="E1338" s="47" t="str">
        <f>VLOOKUP($A1338,'[3]Master From ECAP'!$A:$AJ,5,FALSE)</f>
        <v>M1K 1R4</v>
      </c>
      <c r="F1338" s="47">
        <f>VLOOKUP($A1338,'[3]Master From ECAP'!$A:$AJ,6,FALSE)</f>
        <v>0</v>
      </c>
      <c r="G1338" s="47" t="s">
        <v>53</v>
      </c>
      <c r="H1338" s="47">
        <f>VLOOKUP($A1338,'[3]Master From ECAP'!$A:$AJ,8,FALSE)</f>
        <v>168</v>
      </c>
      <c r="I1338" s="47">
        <f>VLOOKUP($A1338,'[3]Master From ECAP'!$A:$AJ,9,FALSE)</f>
        <v>0</v>
      </c>
      <c r="J1338" s="47">
        <f>VLOOKUP($A1338,'[3]Master From ECAP'!$A:$AJ,10,FALSE)</f>
        <v>201035.34580699998</v>
      </c>
      <c r="K1338" s="47" t="str">
        <f>VLOOKUP($A1338,'[3]Master From ECAP'!$A:$AJ,11,FALSE)</f>
        <v>kWh</v>
      </c>
      <c r="L1338" s="47">
        <f>VLOOKUP($A1338,'[3]Master From ECAP'!$A:$AJ,12,FALSE)</f>
        <v>0</v>
      </c>
      <c r="M1338" s="47" t="s">
        <v>46</v>
      </c>
      <c r="AF1338" s="48">
        <f>VLOOKUP($A1338,'[3]Calculated Master'!$A:$P,13,FALSE)</f>
        <v>8041.413832279999</v>
      </c>
      <c r="AG1338" s="49" t="str">
        <f>IF(F1338&gt;0,VLOOKUP($A1338,'[3]Calculated Master'!$A:$P,14,FALSE),"")</f>
        <v/>
      </c>
      <c r="AH1338" s="49" t="str">
        <f>IF(I1338&gt;0,VLOOKUP($A1338,'[3]Calculated Master'!$A:$P,15,FALSE),"")</f>
        <v/>
      </c>
      <c r="AI1338" s="47" t="str">
        <f>VLOOKUP($A1338,'[3]Master From ECAP'!$A:$AJ,35,FALSE)</f>
        <v>BIRCHM</v>
      </c>
      <c r="AJ1338" s="47" t="str">
        <f>VLOOKUP($A1338,'[3]Master From ECAP'!$A:$AJ,36,FALSE)</f>
        <v>TTC</v>
      </c>
    </row>
    <row r="1339" spans="1:36" ht="15">
      <c r="A1339" s="46" t="s">
        <v>1380</v>
      </c>
      <c r="B1339" s="47" t="str">
        <f>VLOOKUP(VLOOKUP(A1339,'[3]Calculated Master'!A:Z,2,FALSE),'[3]Conversion Factors'!A:C,2,FALSE)</f>
        <v>Other</v>
      </c>
      <c r="C1339" s="47" t="str">
        <f>VLOOKUP($A1339,'[3]Master From ECAP'!$A:$AJ,3,FALSE)</f>
        <v>27 Bloor St E Unit Blrstn</v>
      </c>
      <c r="D1339" s="47" t="str">
        <f>VLOOKUP($A1339,'[3]Master From ECAP'!$A:$AJ,4,FALSE)</f>
        <v>Toronto</v>
      </c>
      <c r="E1339" s="47" t="str">
        <f>VLOOKUP($A1339,'[3]Master From ECAP'!$A:$AJ,5,FALSE)</f>
        <v>M4W 3T3</v>
      </c>
      <c r="F1339" s="47">
        <f>VLOOKUP($A1339,'[3]Master From ECAP'!$A:$AJ,6,FALSE)</f>
        <v>0</v>
      </c>
      <c r="G1339" s="47" t="s">
        <v>53</v>
      </c>
      <c r="H1339" s="47">
        <f>VLOOKUP($A1339,'[3]Master From ECAP'!$A:$AJ,8,FALSE)</f>
        <v>168</v>
      </c>
      <c r="I1339" s="47">
        <f>VLOOKUP($A1339,'[3]Master From ECAP'!$A:$AJ,9,FALSE)</f>
        <v>0</v>
      </c>
      <c r="J1339" s="47">
        <f>VLOOKUP($A1339,'[3]Master From ECAP'!$A:$AJ,10,FALSE)</f>
        <v>1425089.7190720001</v>
      </c>
      <c r="K1339" s="47" t="str">
        <f>VLOOKUP($A1339,'[3]Master From ECAP'!$A:$AJ,11,FALSE)</f>
        <v>kWh</v>
      </c>
      <c r="L1339" s="47">
        <f>VLOOKUP($A1339,'[3]Master From ECAP'!$A:$AJ,12,FALSE)</f>
        <v>0</v>
      </c>
      <c r="M1339" s="47" t="s">
        <v>46</v>
      </c>
      <c r="AF1339" s="48">
        <f>VLOOKUP($A1339,'[3]Calculated Master'!$A:$P,13,FALSE)</f>
        <v>57003.588762880005</v>
      </c>
      <c r="AG1339" s="49" t="str">
        <f>IF(F1339&gt;0,VLOOKUP($A1339,'[3]Calculated Master'!$A:$P,14,FALSE),"")</f>
        <v/>
      </c>
      <c r="AH1339" s="49" t="str">
        <f>IF(I1339&gt;0,VLOOKUP($A1339,'[3]Calculated Master'!$A:$P,15,FALSE),"")</f>
        <v/>
      </c>
      <c r="AI1339" s="47" t="str">
        <f>VLOOKUP($A1339,'[3]Master From ECAP'!$A:$AJ,35,FALSE)</f>
        <v>BLOOSW</v>
      </c>
      <c r="AJ1339" s="47" t="str">
        <f>VLOOKUP($A1339,'[3]Master From ECAP'!$A:$AJ,36,FALSE)</f>
        <v>TTC</v>
      </c>
    </row>
    <row r="1340" spans="1:36" ht="15">
      <c r="A1340" s="46" t="s">
        <v>1381</v>
      </c>
      <c r="B1340" s="47" t="str">
        <f>VLOOKUP(VLOOKUP(A1340,'[3]Calculated Master'!A:Z,2,FALSE),'[3]Conversion Factors'!A:C,2,FALSE)</f>
        <v>Other</v>
      </c>
      <c r="C1340" s="47" t="str">
        <f>VLOOKUP($A1340,'[3]Master From ECAP'!$A:$AJ,3,FALSE)</f>
        <v>787 Broadview Ave</v>
      </c>
      <c r="D1340" s="47" t="str">
        <f>VLOOKUP($A1340,'[3]Master From ECAP'!$A:$AJ,4,FALSE)</f>
        <v>Toronto</v>
      </c>
      <c r="E1340" s="47" t="str">
        <f>VLOOKUP($A1340,'[3]Master From ECAP'!$A:$AJ,5,FALSE)</f>
        <v>M4K 2P8</v>
      </c>
      <c r="F1340" s="47">
        <f>VLOOKUP($A1340,'[3]Master From ECAP'!$A:$AJ,6,FALSE)</f>
        <v>0</v>
      </c>
      <c r="G1340" s="47" t="s">
        <v>53</v>
      </c>
      <c r="H1340" s="47">
        <f>VLOOKUP($A1340,'[3]Master From ECAP'!$A:$AJ,8,FALSE)</f>
        <v>168</v>
      </c>
      <c r="I1340" s="47">
        <f>VLOOKUP($A1340,'[3]Master From ECAP'!$A:$AJ,9,FALSE)</f>
        <v>0</v>
      </c>
      <c r="J1340" s="47">
        <f>VLOOKUP($A1340,'[3]Master From ECAP'!$A:$AJ,10,FALSE)</f>
        <v>7081158.1480320003</v>
      </c>
      <c r="K1340" s="47" t="str">
        <f>VLOOKUP($A1340,'[3]Master From ECAP'!$A:$AJ,11,FALSE)</f>
        <v>kWh</v>
      </c>
      <c r="L1340" s="47">
        <f>VLOOKUP($A1340,'[3]Master From ECAP'!$A:$AJ,12,FALSE)</f>
        <v>0</v>
      </c>
      <c r="M1340" s="47" t="s">
        <v>46</v>
      </c>
      <c r="AF1340" s="48">
        <f>VLOOKUP($A1340,'[3]Calculated Master'!$A:$P,13,FALSE)</f>
        <v>283246.32592128002</v>
      </c>
      <c r="AG1340" s="49" t="str">
        <f>IF(F1340&gt;0,VLOOKUP($A1340,'[3]Calculated Master'!$A:$P,14,FALSE),"")</f>
        <v/>
      </c>
      <c r="AH1340" s="49" t="str">
        <f>IF(I1340&gt;0,VLOOKUP($A1340,'[3]Calculated Master'!$A:$P,15,FALSE),"")</f>
        <v/>
      </c>
      <c r="AI1340" s="47" t="str">
        <f>VLOOKUP($A1340,'[3]Master From ECAP'!$A:$AJ,35,FALSE)</f>
        <v>BROAD</v>
      </c>
      <c r="AJ1340" s="47" t="str">
        <f>VLOOKUP($A1340,'[3]Master From ECAP'!$A:$AJ,36,FALSE)</f>
        <v>TTC</v>
      </c>
    </row>
    <row r="1341" spans="1:36" ht="15">
      <c r="A1341" s="46" t="s">
        <v>1382</v>
      </c>
      <c r="B1341" s="47" t="str">
        <f>VLOOKUP(VLOOKUP(A1341,'[3]Calculated Master'!A:Z,2,FALSE),'[3]Conversion Factors'!A:C,2,FALSE)</f>
        <v>Other</v>
      </c>
      <c r="C1341" s="47" t="str">
        <f>VLOOKUP($A1341,'[3]Master From ECAP'!$A:$AJ,3,FALSE)</f>
        <v>771 Broadview Ave Unit Stn</v>
      </c>
      <c r="D1341" s="47" t="str">
        <f>VLOOKUP($A1341,'[3]Master From ECAP'!$A:$AJ,4,FALSE)</f>
        <v>Toronto</v>
      </c>
      <c r="E1341" s="47" t="str">
        <f>VLOOKUP($A1341,'[3]Master From ECAP'!$A:$AJ,5,FALSE)</f>
        <v>M4K 2P1</v>
      </c>
      <c r="F1341" s="47">
        <f>VLOOKUP($A1341,'[3]Master From ECAP'!$A:$AJ,6,FALSE)</f>
        <v>0</v>
      </c>
      <c r="G1341" s="47" t="s">
        <v>53</v>
      </c>
      <c r="H1341" s="47">
        <f>VLOOKUP($A1341,'[3]Master From ECAP'!$A:$AJ,8,FALSE)</f>
        <v>168</v>
      </c>
      <c r="I1341" s="47">
        <f>VLOOKUP($A1341,'[3]Master From ECAP'!$A:$AJ,9,FALSE)</f>
        <v>0</v>
      </c>
      <c r="J1341" s="47">
        <f>VLOOKUP($A1341,'[3]Master From ECAP'!$A:$AJ,10,FALSE)</f>
        <v>637505.67352900002</v>
      </c>
      <c r="K1341" s="47" t="str">
        <f>VLOOKUP($A1341,'[3]Master From ECAP'!$A:$AJ,11,FALSE)</f>
        <v>kWh</v>
      </c>
      <c r="L1341" s="47">
        <f>VLOOKUP($A1341,'[3]Master From ECAP'!$A:$AJ,12,FALSE)</f>
        <v>0</v>
      </c>
      <c r="M1341" s="47" t="s">
        <v>46</v>
      </c>
      <c r="AF1341" s="48">
        <f>VLOOKUP($A1341,'[3]Calculated Master'!$A:$P,13,FALSE)</f>
        <v>25500.226941160003</v>
      </c>
      <c r="AG1341" s="49" t="str">
        <f>IF(F1341&gt;0,VLOOKUP($A1341,'[3]Calculated Master'!$A:$P,14,FALSE),"")</f>
        <v/>
      </c>
      <c r="AH1341" s="49" t="str">
        <f>IF(I1341&gt;0,VLOOKUP($A1341,'[3]Calculated Master'!$A:$P,15,FALSE),"")</f>
        <v/>
      </c>
      <c r="AI1341" s="47" t="str">
        <f>VLOOKUP($A1341,'[3]Master From ECAP'!$A:$AJ,35,FALSE)</f>
        <v>BROASW</v>
      </c>
      <c r="AJ1341" s="47" t="str">
        <f>VLOOKUP($A1341,'[3]Master From ECAP'!$A:$AJ,36,FALSE)</f>
        <v>TTC</v>
      </c>
    </row>
    <row r="1342" spans="1:36" ht="15">
      <c r="A1342" s="46" t="s">
        <v>1383</v>
      </c>
      <c r="B1342" s="47" t="str">
        <f>VLOOKUP(VLOOKUP(A1342,'[3]Calculated Master'!A:Z,2,FALSE),'[3]Conversion Factors'!A:C,2,FALSE)</f>
        <v>Other</v>
      </c>
      <c r="C1342" s="47" t="str">
        <f>VLOOKUP($A1342,'[3]Master From ECAP'!$A:$AJ,3,FALSE)</f>
        <v>369 Carlaw Ave</v>
      </c>
      <c r="D1342" s="47" t="str">
        <f>VLOOKUP($A1342,'[3]Master From ECAP'!$A:$AJ,4,FALSE)</f>
        <v>Toronto</v>
      </c>
      <c r="E1342" s="47" t="str">
        <f>VLOOKUP($A1342,'[3]Master From ECAP'!$A:$AJ,5,FALSE)</f>
        <v>M4M 1V1</v>
      </c>
      <c r="F1342" s="47">
        <f>VLOOKUP($A1342,'[3]Master From ECAP'!$A:$AJ,6,FALSE)</f>
        <v>0</v>
      </c>
      <c r="G1342" s="47" t="s">
        <v>53</v>
      </c>
      <c r="H1342" s="47">
        <f>VLOOKUP($A1342,'[3]Master From ECAP'!$A:$AJ,8,FALSE)</f>
        <v>168</v>
      </c>
      <c r="I1342" s="47">
        <f>VLOOKUP($A1342,'[3]Master From ECAP'!$A:$AJ,9,FALSE)</f>
        <v>0</v>
      </c>
      <c r="J1342" s="47">
        <f>VLOOKUP($A1342,'[3]Master From ECAP'!$A:$AJ,10,FALSE)</f>
        <v>2407898.8986450001</v>
      </c>
      <c r="K1342" s="47" t="str">
        <f>VLOOKUP($A1342,'[3]Master From ECAP'!$A:$AJ,11,FALSE)</f>
        <v>kWh</v>
      </c>
      <c r="L1342" s="47">
        <f>VLOOKUP($A1342,'[3]Master From ECAP'!$A:$AJ,12,FALSE)</f>
        <v>0</v>
      </c>
      <c r="M1342" s="47" t="s">
        <v>46</v>
      </c>
      <c r="AF1342" s="48">
        <f>VLOOKUP($A1342,'[3]Calculated Master'!$A:$P,13,FALSE)</f>
        <v>96315.9559458</v>
      </c>
      <c r="AG1342" s="49" t="str">
        <f>IF(F1342&gt;0,VLOOKUP($A1342,'[3]Calculated Master'!$A:$P,14,FALSE),"")</f>
        <v/>
      </c>
      <c r="AH1342" s="49" t="str">
        <f>IF(I1342&gt;0,VLOOKUP($A1342,'[3]Calculated Master'!$A:$P,15,FALSE),"")</f>
        <v/>
      </c>
      <c r="AI1342" s="47" t="str">
        <f>VLOOKUP($A1342,'[3]Master From ECAP'!$A:$AJ,35,FALSE)</f>
        <v>CARL</v>
      </c>
      <c r="AJ1342" s="47" t="str">
        <f>VLOOKUP($A1342,'[3]Master From ECAP'!$A:$AJ,36,FALSE)</f>
        <v>TTC</v>
      </c>
    </row>
    <row r="1343" spans="1:36" ht="15">
      <c r="A1343" s="46" t="s">
        <v>1384</v>
      </c>
      <c r="B1343" s="47" t="str">
        <f>VLOOKUP(VLOOKUP(A1343,'[3]Calculated Master'!A:Z,2,FALSE),'[3]Conversion Factors'!A:C,2,FALSE)</f>
        <v>Other</v>
      </c>
      <c r="C1343" s="47" t="str">
        <f>VLOOKUP($A1343,'[3]Master From ECAP'!$A:$AJ,3,FALSE)</f>
        <v>278 Dupont St</v>
      </c>
      <c r="D1343" s="47" t="str">
        <f>VLOOKUP($A1343,'[3]Master From ECAP'!$A:$AJ,4,FALSE)</f>
        <v>Toronto</v>
      </c>
      <c r="E1343" s="47" t="str">
        <f>VLOOKUP($A1343,'[3]Master From ECAP'!$A:$AJ,5,FALSE)</f>
        <v>M5R 2T8</v>
      </c>
      <c r="F1343" s="47">
        <f>VLOOKUP($A1343,'[3]Master From ECAP'!$A:$AJ,6,FALSE)</f>
        <v>0</v>
      </c>
      <c r="G1343" s="47" t="s">
        <v>53</v>
      </c>
      <c r="H1343" s="47">
        <f>VLOOKUP($A1343,'[3]Master From ECAP'!$A:$AJ,8,FALSE)</f>
        <v>168</v>
      </c>
      <c r="I1343" s="47">
        <f>VLOOKUP($A1343,'[3]Master From ECAP'!$A:$AJ,9,FALSE)</f>
        <v>0</v>
      </c>
      <c r="J1343" s="47">
        <f>VLOOKUP($A1343,'[3]Master From ECAP'!$A:$AJ,10,FALSE)</f>
        <v>7047809.2122900002</v>
      </c>
      <c r="K1343" s="47" t="str">
        <f>VLOOKUP($A1343,'[3]Master From ECAP'!$A:$AJ,11,FALSE)</f>
        <v>kWh</v>
      </c>
      <c r="L1343" s="47">
        <f>VLOOKUP($A1343,'[3]Master From ECAP'!$A:$AJ,12,FALSE)</f>
        <v>0</v>
      </c>
      <c r="M1343" s="47" t="s">
        <v>46</v>
      </c>
      <c r="AF1343" s="48">
        <f>VLOOKUP($A1343,'[3]Calculated Master'!$A:$P,13,FALSE)</f>
        <v>281912.36849160003</v>
      </c>
      <c r="AG1343" s="49" t="str">
        <f>IF(F1343&gt;0,VLOOKUP($A1343,'[3]Calculated Master'!$A:$P,14,FALSE),"")</f>
        <v/>
      </c>
      <c r="AH1343" s="49" t="str">
        <f>IF(I1343&gt;0,VLOOKUP($A1343,'[3]Calculated Master'!$A:$P,15,FALSE),"")</f>
        <v/>
      </c>
      <c r="AI1343" s="47" t="str">
        <f>VLOOKUP($A1343,'[3]Master From ECAP'!$A:$AJ,35,FALSE)</f>
        <v>CASAL</v>
      </c>
      <c r="AJ1343" s="47" t="str">
        <f>VLOOKUP($A1343,'[3]Master From ECAP'!$A:$AJ,36,FALSE)</f>
        <v>TTC</v>
      </c>
    </row>
    <row r="1344" spans="1:36" ht="15">
      <c r="A1344" s="46" t="s">
        <v>1385</v>
      </c>
      <c r="B1344" s="47" t="str">
        <f>VLOOKUP(VLOOKUP(A1344,'[3]Calculated Master'!A:Z,2,FALSE),'[3]Conversion Factors'!A:C,2,FALSE)</f>
        <v>Other</v>
      </c>
      <c r="C1344" s="47" t="str">
        <f>VLOOKUP($A1344,'[3]Master From ECAP'!$A:$AJ,3,FALSE)</f>
        <v>700 Bloor St E Stn Castle</v>
      </c>
      <c r="D1344" s="47" t="str">
        <f>VLOOKUP($A1344,'[3]Master From ECAP'!$A:$AJ,4,FALSE)</f>
        <v>Toronto</v>
      </c>
      <c r="E1344" s="47" t="str">
        <f>VLOOKUP($A1344,'[3]Master From ECAP'!$A:$AJ,5,FALSE)</f>
        <v>M4W 3Z2</v>
      </c>
      <c r="F1344" s="47">
        <f>VLOOKUP($A1344,'[3]Master From ECAP'!$A:$AJ,6,FALSE)</f>
        <v>0</v>
      </c>
      <c r="G1344" s="47" t="s">
        <v>53</v>
      </c>
      <c r="H1344" s="47">
        <f>VLOOKUP($A1344,'[3]Master From ECAP'!$A:$AJ,8,FALSE)</f>
        <v>168</v>
      </c>
      <c r="I1344" s="47">
        <f>VLOOKUP($A1344,'[3]Master From ECAP'!$A:$AJ,9,FALSE)</f>
        <v>0</v>
      </c>
      <c r="J1344" s="47">
        <f>VLOOKUP($A1344,'[3]Master From ECAP'!$A:$AJ,10,FALSE)</f>
        <v>523200.54823499999</v>
      </c>
      <c r="K1344" s="47" t="str">
        <f>VLOOKUP($A1344,'[3]Master From ECAP'!$A:$AJ,11,FALSE)</f>
        <v>kWh</v>
      </c>
      <c r="L1344" s="47">
        <f>VLOOKUP($A1344,'[3]Master From ECAP'!$A:$AJ,12,FALSE)</f>
        <v>0</v>
      </c>
      <c r="M1344" s="47" t="s">
        <v>46</v>
      </c>
      <c r="AF1344" s="48">
        <f>VLOOKUP($A1344,'[3]Calculated Master'!$A:$P,13,FALSE)</f>
        <v>20928.021929400002</v>
      </c>
      <c r="AG1344" s="49" t="str">
        <f>IF(F1344&gt;0,VLOOKUP($A1344,'[3]Calculated Master'!$A:$P,14,FALSE),"")</f>
        <v/>
      </c>
      <c r="AH1344" s="49" t="str">
        <f>IF(I1344&gt;0,VLOOKUP($A1344,'[3]Calculated Master'!$A:$P,15,FALSE),"")</f>
        <v/>
      </c>
      <c r="AI1344" s="47" t="str">
        <f>VLOOKUP($A1344,'[3]Master From ECAP'!$A:$AJ,35,FALSE)</f>
        <v>CASTSW</v>
      </c>
      <c r="AJ1344" s="47" t="str">
        <f>VLOOKUP($A1344,'[3]Master From ECAP'!$A:$AJ,36,FALSE)</f>
        <v>TTC</v>
      </c>
    </row>
    <row r="1345" spans="1:36" ht="15">
      <c r="A1345" s="46" t="s">
        <v>1386</v>
      </c>
      <c r="B1345" s="47" t="str">
        <f>VLOOKUP(VLOOKUP(A1345,'[3]Calculated Master'!A:Z,2,FALSE),'[3]Conversion Factors'!A:C,2,FALSE)</f>
        <v>Other</v>
      </c>
      <c r="C1345" s="47" t="str">
        <f>VLOOKUP($A1345,'[3]Master From ECAP'!$A:$AJ,3,FALSE)</f>
        <v>8 Chester Ave Unit Stn</v>
      </c>
      <c r="D1345" s="47" t="str">
        <f>VLOOKUP($A1345,'[3]Master From ECAP'!$A:$AJ,4,FALSE)</f>
        <v>Toronto</v>
      </c>
      <c r="E1345" s="47" t="str">
        <f>VLOOKUP($A1345,'[3]Master From ECAP'!$A:$AJ,5,FALSE)</f>
        <v>M4K 2Z8</v>
      </c>
      <c r="F1345" s="47">
        <f>VLOOKUP($A1345,'[3]Master From ECAP'!$A:$AJ,6,FALSE)</f>
        <v>0</v>
      </c>
      <c r="G1345" s="47" t="s">
        <v>53</v>
      </c>
      <c r="H1345" s="47">
        <f>VLOOKUP($A1345,'[3]Master From ECAP'!$A:$AJ,8,FALSE)</f>
        <v>168</v>
      </c>
      <c r="I1345" s="47">
        <f>VLOOKUP($A1345,'[3]Master From ECAP'!$A:$AJ,9,FALSE)</f>
        <v>0</v>
      </c>
      <c r="J1345" s="47">
        <f>VLOOKUP($A1345,'[3]Master From ECAP'!$A:$AJ,10,FALSE)</f>
        <v>247384.834118</v>
      </c>
      <c r="K1345" s="47" t="str">
        <f>VLOOKUP($A1345,'[3]Master From ECAP'!$A:$AJ,11,FALSE)</f>
        <v>kWh</v>
      </c>
      <c r="L1345" s="47">
        <f>VLOOKUP($A1345,'[3]Master From ECAP'!$A:$AJ,12,FALSE)</f>
        <v>0</v>
      </c>
      <c r="M1345" s="47" t="s">
        <v>46</v>
      </c>
      <c r="AF1345" s="48">
        <f>VLOOKUP($A1345,'[3]Calculated Master'!$A:$P,13,FALSE)</f>
        <v>9895.393364720001</v>
      </c>
      <c r="AG1345" s="49" t="str">
        <f>IF(F1345&gt;0,VLOOKUP($A1345,'[3]Calculated Master'!$A:$P,14,FALSE),"")</f>
        <v/>
      </c>
      <c r="AH1345" s="49" t="str">
        <f>IF(I1345&gt;0,VLOOKUP($A1345,'[3]Calculated Master'!$A:$P,15,FALSE),"")</f>
        <v/>
      </c>
      <c r="AI1345" s="47" t="str">
        <f>VLOOKUP($A1345,'[3]Master From ECAP'!$A:$AJ,35,FALSE)</f>
        <v>CHESW</v>
      </c>
      <c r="AJ1345" s="47" t="str">
        <f>VLOOKUP($A1345,'[3]Master From ECAP'!$A:$AJ,36,FALSE)</f>
        <v>TTC</v>
      </c>
    </row>
    <row r="1346" spans="1:36" ht="15">
      <c r="A1346" s="46" t="s">
        <v>1387</v>
      </c>
      <c r="B1346" s="47" t="str">
        <f>VLOOKUP(VLOOKUP(A1346,'[3]Calculated Master'!A:Z,2,FALSE),'[3]Conversion Factors'!A:C,2,FALSE)</f>
        <v>Other</v>
      </c>
      <c r="C1346" s="47" t="str">
        <f>VLOOKUP($A1346,'[3]Master From ECAP'!$A:$AJ,3,FALSE)</f>
        <v>5 Christie St Unit Stn</v>
      </c>
      <c r="D1346" s="47" t="str">
        <f>VLOOKUP($A1346,'[3]Master From ECAP'!$A:$AJ,4,FALSE)</f>
        <v>Toronto</v>
      </c>
      <c r="E1346" s="47" t="str">
        <f>VLOOKUP($A1346,'[3]Master From ECAP'!$A:$AJ,5,FALSE)</f>
        <v>M6G 3B1</v>
      </c>
      <c r="F1346" s="47">
        <f>VLOOKUP($A1346,'[3]Master From ECAP'!$A:$AJ,6,FALSE)</f>
        <v>0</v>
      </c>
      <c r="G1346" s="47" t="s">
        <v>53</v>
      </c>
      <c r="H1346" s="47">
        <f>VLOOKUP($A1346,'[3]Master From ECAP'!$A:$AJ,8,FALSE)</f>
        <v>168</v>
      </c>
      <c r="I1346" s="47">
        <f>VLOOKUP($A1346,'[3]Master From ECAP'!$A:$AJ,9,FALSE)</f>
        <v>0</v>
      </c>
      <c r="J1346" s="47">
        <f>VLOOKUP($A1346,'[3]Master From ECAP'!$A:$AJ,10,FALSE)</f>
        <v>363609.507721</v>
      </c>
      <c r="K1346" s="47" t="str">
        <f>VLOOKUP($A1346,'[3]Master From ECAP'!$A:$AJ,11,FALSE)</f>
        <v>kWh</v>
      </c>
      <c r="L1346" s="47">
        <f>VLOOKUP($A1346,'[3]Master From ECAP'!$A:$AJ,12,FALSE)</f>
        <v>0</v>
      </c>
      <c r="M1346" s="47" t="s">
        <v>46</v>
      </c>
      <c r="AF1346" s="48">
        <f>VLOOKUP($A1346,'[3]Calculated Master'!$A:$P,13,FALSE)</f>
        <v>14544.38030884</v>
      </c>
      <c r="AG1346" s="49" t="str">
        <f>IF(F1346&gt;0,VLOOKUP($A1346,'[3]Calculated Master'!$A:$P,14,FALSE),"")</f>
        <v/>
      </c>
      <c r="AH1346" s="49" t="str">
        <f>IF(I1346&gt;0,VLOOKUP($A1346,'[3]Calculated Master'!$A:$P,15,FALSE),"")</f>
        <v/>
      </c>
      <c r="AI1346" s="47" t="str">
        <f>VLOOKUP($A1346,'[3]Master From ECAP'!$A:$AJ,35,FALSE)</f>
        <v>CHRISW</v>
      </c>
      <c r="AJ1346" s="47" t="str">
        <f>VLOOKUP($A1346,'[3]Master From ECAP'!$A:$AJ,36,FALSE)</f>
        <v>TTC</v>
      </c>
    </row>
    <row r="1347" spans="1:36" ht="15">
      <c r="A1347" s="46" t="s">
        <v>1388</v>
      </c>
      <c r="B1347" s="47" t="str">
        <f>VLOOKUP(VLOOKUP(A1347,'[3]Calculated Master'!A:Z,2,FALSE),'[3]Conversion Factors'!A:C,2,FALSE)</f>
        <v>Other</v>
      </c>
      <c r="C1347" s="47" t="str">
        <f>VLOOKUP($A1347,'[3]Master From ECAP'!$A:$AJ,3,FALSE)</f>
        <v>1 Carlton St Room 11Y12</v>
      </c>
      <c r="D1347" s="47" t="str">
        <f>VLOOKUP($A1347,'[3]Master From ECAP'!$A:$AJ,4,FALSE)</f>
        <v>Toronto</v>
      </c>
      <c r="E1347" s="47" t="str">
        <f>VLOOKUP($A1347,'[3]Master From ECAP'!$A:$AJ,5,FALSE)</f>
        <v>M5B 2A1</v>
      </c>
      <c r="F1347" s="47">
        <f>VLOOKUP($A1347,'[3]Master From ECAP'!$A:$AJ,6,FALSE)</f>
        <v>0</v>
      </c>
      <c r="G1347" s="47" t="s">
        <v>53</v>
      </c>
      <c r="H1347" s="47">
        <f>VLOOKUP($A1347,'[3]Master From ECAP'!$A:$AJ,8,FALSE)</f>
        <v>168</v>
      </c>
      <c r="I1347" s="47">
        <f>VLOOKUP($A1347,'[3]Master From ECAP'!$A:$AJ,9,FALSE)</f>
        <v>0</v>
      </c>
      <c r="J1347" s="47">
        <f>VLOOKUP($A1347,'[3]Master From ECAP'!$A:$AJ,10,FALSE)</f>
        <v>308618.21518100001</v>
      </c>
      <c r="K1347" s="47" t="str">
        <f>VLOOKUP($A1347,'[3]Master From ECAP'!$A:$AJ,11,FALSE)</f>
        <v>kWh</v>
      </c>
      <c r="L1347" s="47">
        <f>VLOOKUP($A1347,'[3]Master From ECAP'!$A:$AJ,12,FALSE)</f>
        <v>0</v>
      </c>
      <c r="M1347" s="47" t="s">
        <v>46</v>
      </c>
      <c r="AF1347" s="48">
        <f>VLOOKUP($A1347,'[3]Calculated Master'!$A:$P,13,FALSE)</f>
        <v>12344.72860724</v>
      </c>
      <c r="AG1347" s="49" t="str">
        <f>IF(F1347&gt;0,VLOOKUP($A1347,'[3]Calculated Master'!$A:$P,14,FALSE),"")</f>
        <v/>
      </c>
      <c r="AH1347" s="49" t="str">
        <f>IF(I1347&gt;0,VLOOKUP($A1347,'[3]Calculated Master'!$A:$P,15,FALSE),"")</f>
        <v/>
      </c>
      <c r="AI1347" s="47" t="str">
        <f>VLOOKUP($A1347,'[3]Master From ECAP'!$A:$AJ,35,FALSE)</f>
        <v>COLLSW</v>
      </c>
      <c r="AJ1347" s="47" t="str">
        <f>VLOOKUP($A1347,'[3]Master From ECAP'!$A:$AJ,36,FALSE)</f>
        <v>TTC</v>
      </c>
    </row>
    <row r="1348" spans="1:36" ht="15">
      <c r="A1348" s="46" t="s">
        <v>1389</v>
      </c>
      <c r="B1348" s="47" t="str">
        <f>VLOOKUP(VLOOKUP(A1348,'[3]Calculated Master'!A:Z,2,FALSE),'[3]Conversion Factors'!A:C,2,FALSE)</f>
        <v>Other</v>
      </c>
      <c r="C1348" s="47" t="str">
        <f>VLOOKUP($A1348,'[3]Master From ECAP'!$A:$AJ,3,FALSE)</f>
        <v>336 Coxwell Ave</v>
      </c>
      <c r="D1348" s="47" t="str">
        <f>VLOOKUP($A1348,'[3]Master From ECAP'!$A:$AJ,4,FALSE)</f>
        <v>Toronto</v>
      </c>
      <c r="E1348" s="47" t="str">
        <f>VLOOKUP($A1348,'[3]Master From ECAP'!$A:$AJ,5,FALSE)</f>
        <v>M4L 3B5</v>
      </c>
      <c r="F1348" s="47">
        <f>VLOOKUP($A1348,'[3]Master From ECAP'!$A:$AJ,6,FALSE)</f>
        <v>0</v>
      </c>
      <c r="G1348" s="47" t="s">
        <v>53</v>
      </c>
      <c r="H1348" s="47">
        <f>VLOOKUP($A1348,'[3]Master From ECAP'!$A:$AJ,8,FALSE)</f>
        <v>168</v>
      </c>
      <c r="I1348" s="47">
        <f>VLOOKUP($A1348,'[3]Master From ECAP'!$A:$AJ,9,FALSE)</f>
        <v>0</v>
      </c>
      <c r="J1348" s="47">
        <f>VLOOKUP($A1348,'[3]Master From ECAP'!$A:$AJ,10,FALSE)</f>
        <v>1545730.7661289999</v>
      </c>
      <c r="K1348" s="47" t="str">
        <f>VLOOKUP($A1348,'[3]Master From ECAP'!$A:$AJ,11,FALSE)</f>
        <v>kWh</v>
      </c>
      <c r="L1348" s="47">
        <f>VLOOKUP($A1348,'[3]Master From ECAP'!$A:$AJ,12,FALSE)</f>
        <v>0</v>
      </c>
      <c r="M1348" s="47" t="s">
        <v>46</v>
      </c>
      <c r="AF1348" s="48">
        <f>VLOOKUP($A1348,'[3]Calculated Master'!$A:$P,13,FALSE)</f>
        <v>61829.230645159994</v>
      </c>
      <c r="AG1348" s="49" t="str">
        <f>IF(F1348&gt;0,VLOOKUP($A1348,'[3]Calculated Master'!$A:$P,14,FALSE),"")</f>
        <v/>
      </c>
      <c r="AH1348" s="49" t="str">
        <f>IF(I1348&gt;0,VLOOKUP($A1348,'[3]Calculated Master'!$A:$P,15,FALSE),"")</f>
        <v/>
      </c>
      <c r="AI1348" s="47" t="str">
        <f>VLOOKUP($A1348,'[3]Master From ECAP'!$A:$AJ,35,FALSE)</f>
        <v>COXW</v>
      </c>
      <c r="AJ1348" s="47" t="str">
        <f>VLOOKUP($A1348,'[3]Master From ECAP'!$A:$AJ,36,FALSE)</f>
        <v>TTC</v>
      </c>
    </row>
    <row r="1349" spans="1:36" ht="15">
      <c r="A1349" s="46" t="s">
        <v>1390</v>
      </c>
      <c r="B1349" s="47" t="str">
        <f>VLOOKUP(VLOOKUP(A1349,'[3]Calculated Master'!A:Z,2,FALSE),'[3]Conversion Factors'!A:C,2,FALSE)</f>
        <v>Other</v>
      </c>
      <c r="C1349" s="47" t="str">
        <f>VLOOKUP($A1349,'[3]Master From ECAP'!$A:$AJ,3,FALSE)</f>
        <v>351 Strathmore Blvd Unit Coxstn</v>
      </c>
      <c r="D1349" s="47" t="str">
        <f>VLOOKUP($A1349,'[3]Master From ECAP'!$A:$AJ,4,FALSE)</f>
        <v>Toronto</v>
      </c>
      <c r="E1349" s="47" t="str">
        <f>VLOOKUP($A1349,'[3]Master From ECAP'!$A:$AJ,5,FALSE)</f>
        <v>M4C 3C2</v>
      </c>
      <c r="F1349" s="47">
        <f>VLOOKUP($A1349,'[3]Master From ECAP'!$A:$AJ,6,FALSE)</f>
        <v>0</v>
      </c>
      <c r="G1349" s="47" t="s">
        <v>53</v>
      </c>
      <c r="H1349" s="47">
        <f>VLOOKUP($A1349,'[3]Master From ECAP'!$A:$AJ,8,FALSE)</f>
        <v>168</v>
      </c>
      <c r="I1349" s="47">
        <f>VLOOKUP($A1349,'[3]Master From ECAP'!$A:$AJ,9,FALSE)</f>
        <v>0</v>
      </c>
      <c r="J1349" s="47">
        <f>VLOOKUP($A1349,'[3]Master From ECAP'!$A:$AJ,10,FALSE)</f>
        <v>488207.016871</v>
      </c>
      <c r="K1349" s="47" t="str">
        <f>VLOOKUP($A1349,'[3]Master From ECAP'!$A:$AJ,11,FALSE)</f>
        <v>kWh</v>
      </c>
      <c r="L1349" s="47">
        <f>VLOOKUP($A1349,'[3]Master From ECAP'!$A:$AJ,12,FALSE)</f>
        <v>0</v>
      </c>
      <c r="M1349" s="47" t="s">
        <v>46</v>
      </c>
      <c r="AF1349" s="48">
        <f>VLOOKUP($A1349,'[3]Calculated Master'!$A:$P,13,FALSE)</f>
        <v>19528.28067484</v>
      </c>
      <c r="AG1349" s="49" t="str">
        <f>IF(F1349&gt;0,VLOOKUP($A1349,'[3]Calculated Master'!$A:$P,14,FALSE),"")</f>
        <v/>
      </c>
      <c r="AH1349" s="49" t="str">
        <f>IF(I1349&gt;0,VLOOKUP($A1349,'[3]Calculated Master'!$A:$P,15,FALSE),"")</f>
        <v/>
      </c>
      <c r="AI1349" s="47" t="str">
        <f>VLOOKUP($A1349,'[3]Master From ECAP'!$A:$AJ,35,FALSE)</f>
        <v>COXWSW</v>
      </c>
      <c r="AJ1349" s="47" t="str">
        <f>VLOOKUP($A1349,'[3]Master From ECAP'!$A:$AJ,36,FALSE)</f>
        <v>TTC</v>
      </c>
    </row>
    <row r="1350" spans="1:36" ht="15">
      <c r="A1350" s="46" t="s">
        <v>1391</v>
      </c>
      <c r="B1350" s="47" t="str">
        <f>VLOOKUP(VLOOKUP(A1350,'[3]Calculated Master'!A:Z,2,FALSE),'[3]Conversion Factors'!A:C,2,FALSE)</f>
        <v>Other</v>
      </c>
      <c r="C1350" s="47" t="str">
        <f>VLOOKUP($A1350,'[3]Master From ECAP'!$A:$AJ,3,FALSE)</f>
        <v>2357 Danforth Ave</v>
      </c>
      <c r="D1350" s="47" t="str">
        <f>VLOOKUP($A1350,'[3]Master From ECAP'!$A:$AJ,4,FALSE)</f>
        <v>Toronto</v>
      </c>
      <c r="E1350" s="47" t="str">
        <f>VLOOKUP($A1350,'[3]Master From ECAP'!$A:$AJ,5,FALSE)</f>
        <v>M4C 1K7</v>
      </c>
      <c r="F1350" s="47">
        <f>VLOOKUP($A1350,'[3]Master From ECAP'!$A:$AJ,6,FALSE)</f>
        <v>0</v>
      </c>
      <c r="G1350" s="47" t="s">
        <v>53</v>
      </c>
      <c r="H1350" s="47">
        <f>VLOOKUP($A1350,'[3]Master From ECAP'!$A:$AJ,8,FALSE)</f>
        <v>168</v>
      </c>
      <c r="I1350" s="47">
        <f>VLOOKUP($A1350,'[3]Master From ECAP'!$A:$AJ,9,FALSE)</f>
        <v>0</v>
      </c>
      <c r="J1350" s="47">
        <f>VLOOKUP($A1350,'[3]Master From ECAP'!$A:$AJ,10,FALSE)</f>
        <v>4599981.2115799999</v>
      </c>
      <c r="K1350" s="47" t="str">
        <f>VLOOKUP($A1350,'[3]Master From ECAP'!$A:$AJ,11,FALSE)</f>
        <v>kWh</v>
      </c>
      <c r="L1350" s="47">
        <f>VLOOKUP($A1350,'[3]Master From ECAP'!$A:$AJ,12,FALSE)</f>
        <v>0</v>
      </c>
      <c r="M1350" s="47" t="s">
        <v>46</v>
      </c>
      <c r="AF1350" s="48">
        <f>VLOOKUP($A1350,'[3]Calculated Master'!$A:$P,13,FALSE)</f>
        <v>183999.2484632</v>
      </c>
      <c r="AG1350" s="49" t="str">
        <f>IF(F1350&gt;0,VLOOKUP($A1350,'[3]Calculated Master'!$A:$P,14,FALSE),"")</f>
        <v/>
      </c>
      <c r="AH1350" s="49" t="str">
        <f>IF(I1350&gt;0,VLOOKUP($A1350,'[3]Calculated Master'!$A:$P,15,FALSE),"")</f>
        <v/>
      </c>
      <c r="AI1350" s="47" t="str">
        <f>VLOOKUP($A1350,'[3]Master From ECAP'!$A:$AJ,35,FALSE)</f>
        <v>DANFO</v>
      </c>
      <c r="AJ1350" s="47" t="str">
        <f>VLOOKUP($A1350,'[3]Master From ECAP'!$A:$AJ,36,FALSE)</f>
        <v>TTC</v>
      </c>
    </row>
    <row r="1351" spans="1:36" ht="15">
      <c r="A1351" s="46" t="s">
        <v>1392</v>
      </c>
      <c r="B1351" s="47" t="str">
        <f>VLOOKUP(VLOOKUP(A1351,'[3]Calculated Master'!A:Z,2,FALSE),'[3]Conversion Factors'!A:C,2,FALSE)</f>
        <v>Other</v>
      </c>
      <c r="C1351" s="47" t="str">
        <f>VLOOKUP($A1351,'[3]Master From ECAP'!$A:$AJ,3,FALSE)</f>
        <v>1900 Yonge St</v>
      </c>
      <c r="D1351" s="47" t="str">
        <f>VLOOKUP($A1351,'[3]Master From ECAP'!$A:$AJ,4,FALSE)</f>
        <v>Toronto</v>
      </c>
      <c r="E1351" s="47" t="str">
        <f>VLOOKUP($A1351,'[3]Master From ECAP'!$A:$AJ,5,FALSE)</f>
        <v>M4S 3C4</v>
      </c>
      <c r="F1351" s="47">
        <f>VLOOKUP($A1351,'[3]Master From ECAP'!$A:$AJ,6,FALSE)</f>
        <v>60</v>
      </c>
      <c r="G1351" s="47" t="s">
        <v>53</v>
      </c>
      <c r="H1351" s="47">
        <f>VLOOKUP($A1351,'[3]Master From ECAP'!$A:$AJ,8,FALSE)</f>
        <v>70</v>
      </c>
      <c r="I1351" s="47">
        <f>VLOOKUP($A1351,'[3]Master From ECAP'!$A:$AJ,9,FALSE)</f>
        <v>0</v>
      </c>
      <c r="J1351" s="47">
        <f>VLOOKUP($A1351,'[3]Master From ECAP'!$A:$AJ,10,FALSE)</f>
        <v>5113304.1862359997</v>
      </c>
      <c r="K1351" s="47" t="str">
        <f>VLOOKUP($A1351,'[3]Master From ECAP'!$A:$AJ,11,FALSE)</f>
        <v>kWh</v>
      </c>
      <c r="L1351" s="47">
        <f>VLOOKUP($A1351,'[3]Master From ECAP'!$A:$AJ,12,FALSE)</f>
        <v>142420.24322599999</v>
      </c>
      <c r="M1351" s="47" t="s">
        <v>46</v>
      </c>
      <c r="AF1351" s="48">
        <f>VLOOKUP($A1351,'[3]Calculated Master'!$A:$P,13,FALSE)</f>
        <v>475086.4793034399</v>
      </c>
      <c r="AG1351" s="49">
        <f>IF(F1351&gt;0,VLOOKUP($A1351,'[3]Calculated Master'!$A:$P,14,FALSE),"")</f>
        <v>110280.33512582988</v>
      </c>
      <c r="AH1351" s="49" t="str">
        <f>IF(I1351&gt;0,VLOOKUP($A1351,'[3]Calculated Master'!$A:$P,15,FALSE),"")</f>
        <v/>
      </c>
      <c r="AI1351" s="47" t="str">
        <f>VLOOKUP($A1351,'[3]Master From ECAP'!$A:$AJ,35,FALSE)</f>
        <v>DAVIGS</v>
      </c>
      <c r="AJ1351" s="47" t="str">
        <f>VLOOKUP($A1351,'[3]Master From ECAP'!$A:$AJ,36,FALSE)</f>
        <v>TTC</v>
      </c>
    </row>
    <row r="1352" spans="1:36" ht="15">
      <c r="A1352" s="46" t="s">
        <v>1393</v>
      </c>
      <c r="B1352" s="47" t="str">
        <f>VLOOKUP(VLOOKUP(A1352,'[3]Calculated Master'!A:Z,2,FALSE),'[3]Conversion Factors'!A:C,2,FALSE)</f>
        <v>Other</v>
      </c>
      <c r="C1352" s="47" t="str">
        <f>VLOOKUP($A1352,'[3]Master From ECAP'!$A:$AJ,3,FALSE)</f>
        <v>1868 Yonge St</v>
      </c>
      <c r="D1352" s="47" t="str">
        <f>VLOOKUP($A1352,'[3]Master From ECAP'!$A:$AJ,4,FALSE)</f>
        <v>Toronto</v>
      </c>
      <c r="E1352" s="47" t="str">
        <f>VLOOKUP($A1352,'[3]Master From ECAP'!$A:$AJ,5,FALSE)</f>
        <v>M4S 1X8</v>
      </c>
      <c r="F1352" s="47">
        <f>VLOOKUP($A1352,'[3]Master From ECAP'!$A:$AJ,6,FALSE)</f>
        <v>0</v>
      </c>
      <c r="G1352" s="47" t="s">
        <v>53</v>
      </c>
      <c r="H1352" s="47">
        <f>VLOOKUP($A1352,'[3]Master From ECAP'!$A:$AJ,8,FALSE)</f>
        <v>168</v>
      </c>
      <c r="I1352" s="47">
        <f>VLOOKUP($A1352,'[3]Master From ECAP'!$A:$AJ,9,FALSE)</f>
        <v>0</v>
      </c>
      <c r="J1352" s="47">
        <f>VLOOKUP($A1352,'[3]Master From ECAP'!$A:$AJ,10,FALSE)</f>
        <v>3957852.6124519999</v>
      </c>
      <c r="K1352" s="47" t="str">
        <f>VLOOKUP($A1352,'[3]Master From ECAP'!$A:$AJ,11,FALSE)</f>
        <v>kWh</v>
      </c>
      <c r="L1352" s="47">
        <f>VLOOKUP($A1352,'[3]Master From ECAP'!$A:$AJ,12,FALSE)</f>
        <v>0</v>
      </c>
      <c r="M1352" s="47" t="s">
        <v>46</v>
      </c>
      <c r="AF1352" s="48">
        <f>VLOOKUP($A1352,'[3]Calculated Master'!$A:$P,13,FALSE)</f>
        <v>158314.10449808001</v>
      </c>
      <c r="AG1352" s="49" t="str">
        <f>IF(F1352&gt;0,VLOOKUP($A1352,'[3]Calculated Master'!$A:$P,14,FALSE),"")</f>
        <v/>
      </c>
      <c r="AH1352" s="49" t="str">
        <f>IF(I1352&gt;0,VLOOKUP($A1352,'[3]Calculated Master'!$A:$P,15,FALSE),"")</f>
        <v/>
      </c>
      <c r="AI1352" s="47" t="str">
        <f>VLOOKUP($A1352,'[3]Master From ECAP'!$A:$AJ,35,FALSE)</f>
        <v>DAVIS</v>
      </c>
      <c r="AJ1352" s="47" t="str">
        <f>VLOOKUP($A1352,'[3]Master From ECAP'!$A:$AJ,36,FALSE)</f>
        <v>TTC</v>
      </c>
    </row>
    <row r="1353" spans="1:36" ht="15">
      <c r="A1353" s="46" t="s">
        <v>1394</v>
      </c>
      <c r="B1353" s="47" t="str">
        <f>VLOOKUP(VLOOKUP(A1353,'[3]Calculated Master'!A:Z,2,FALSE),'[3]Conversion Factors'!A:C,2,FALSE)</f>
        <v>Other</v>
      </c>
      <c r="C1353" s="47" t="str">
        <f>VLOOKUP($A1353,'[3]Master From ECAP'!$A:$AJ,3,FALSE)</f>
        <v>1900 Yonge St Stn N Ptfm</v>
      </c>
      <c r="D1353" s="47" t="str">
        <f>VLOOKUP($A1353,'[3]Master From ECAP'!$A:$AJ,4,FALSE)</f>
        <v>Toronto</v>
      </c>
      <c r="E1353" s="47" t="str">
        <f>VLOOKUP($A1353,'[3]Master From ECAP'!$A:$AJ,5,FALSE)</f>
        <v>M4S 3C4</v>
      </c>
      <c r="F1353" s="47">
        <f>VLOOKUP($A1353,'[3]Master From ECAP'!$A:$AJ,6,FALSE)</f>
        <v>0</v>
      </c>
      <c r="G1353" s="47" t="s">
        <v>53</v>
      </c>
      <c r="H1353" s="47">
        <f>VLOOKUP($A1353,'[3]Master From ECAP'!$A:$AJ,8,FALSE)</f>
        <v>168</v>
      </c>
      <c r="I1353" s="47">
        <f>VLOOKUP($A1353,'[3]Master From ECAP'!$A:$AJ,9,FALSE)</f>
        <v>0</v>
      </c>
      <c r="J1353" s="47">
        <f>VLOOKUP($A1353,'[3]Master From ECAP'!$A:$AJ,10,FALSE)</f>
        <v>712262.02</v>
      </c>
      <c r="K1353" s="47" t="str">
        <f>VLOOKUP($A1353,'[3]Master From ECAP'!$A:$AJ,11,FALSE)</f>
        <v>kWh</v>
      </c>
      <c r="L1353" s="47">
        <f>VLOOKUP($A1353,'[3]Master From ECAP'!$A:$AJ,12,FALSE)</f>
        <v>0</v>
      </c>
      <c r="M1353" s="47" t="s">
        <v>46</v>
      </c>
      <c r="AF1353" s="48">
        <f>VLOOKUP($A1353,'[3]Calculated Master'!$A:$P,13,FALSE)</f>
        <v>28490.480800000001</v>
      </c>
      <c r="AG1353" s="49" t="str">
        <f>IF(F1353&gt;0,VLOOKUP($A1353,'[3]Calculated Master'!$A:$P,14,FALSE),"")</f>
        <v/>
      </c>
      <c r="AH1353" s="49" t="str">
        <f>IF(I1353&gt;0,VLOOKUP($A1353,'[3]Calculated Master'!$A:$P,15,FALSE),"")</f>
        <v/>
      </c>
      <c r="AI1353" s="47" t="str">
        <f>VLOOKUP($A1353,'[3]Master From ECAP'!$A:$AJ,35,FALSE)</f>
        <v>DAVISW</v>
      </c>
      <c r="AJ1353" s="47" t="str">
        <f>VLOOKUP($A1353,'[3]Master From ECAP'!$A:$AJ,36,FALSE)</f>
        <v>TTC</v>
      </c>
    </row>
    <row r="1354" spans="1:36" ht="15">
      <c r="A1354" s="46" t="s">
        <v>1395</v>
      </c>
      <c r="B1354" s="47" t="str">
        <f>VLOOKUP(VLOOKUP(A1354,'[3]Calculated Master'!A:Z,2,FALSE),'[3]Conversion Factors'!A:C,2,FALSE)</f>
        <v>Other</v>
      </c>
      <c r="C1354" s="47" t="str">
        <f>VLOOKUP($A1354,'[3]Master From ECAP'!$A:$AJ,3,FALSE)</f>
        <v>215 Delaware Ave</v>
      </c>
      <c r="D1354" s="47" t="str">
        <f>VLOOKUP($A1354,'[3]Master From ECAP'!$A:$AJ,4,FALSE)</f>
        <v>Toronto</v>
      </c>
      <c r="E1354" s="47" t="str">
        <f>VLOOKUP($A1354,'[3]Master From ECAP'!$A:$AJ,5,FALSE)</f>
        <v>M6H 1L5</v>
      </c>
      <c r="F1354" s="47">
        <f>VLOOKUP($A1354,'[3]Master From ECAP'!$A:$AJ,6,FALSE)</f>
        <v>0</v>
      </c>
      <c r="G1354" s="47" t="s">
        <v>53</v>
      </c>
      <c r="H1354" s="47">
        <f>VLOOKUP($A1354,'[3]Master From ECAP'!$A:$AJ,8,FALSE)</f>
        <v>168</v>
      </c>
      <c r="I1354" s="47">
        <f>VLOOKUP($A1354,'[3]Master From ECAP'!$A:$AJ,9,FALSE)</f>
        <v>0</v>
      </c>
      <c r="J1354" s="47">
        <f>VLOOKUP($A1354,'[3]Master From ECAP'!$A:$AJ,10,FALSE)</f>
        <v>9939379.0896450002</v>
      </c>
      <c r="K1354" s="47" t="str">
        <f>VLOOKUP($A1354,'[3]Master From ECAP'!$A:$AJ,11,FALSE)</f>
        <v>kWh</v>
      </c>
      <c r="L1354" s="47">
        <f>VLOOKUP($A1354,'[3]Master From ECAP'!$A:$AJ,12,FALSE)</f>
        <v>0</v>
      </c>
      <c r="M1354" s="47" t="s">
        <v>46</v>
      </c>
      <c r="AF1354" s="48">
        <f>VLOOKUP($A1354,'[3]Calculated Master'!$A:$P,13,FALSE)</f>
        <v>397575.16358580004</v>
      </c>
      <c r="AG1354" s="49" t="str">
        <f>IF(F1354&gt;0,VLOOKUP($A1354,'[3]Calculated Master'!$A:$P,14,FALSE),"")</f>
        <v/>
      </c>
      <c r="AH1354" s="49" t="str">
        <f>IF(I1354&gt;0,VLOOKUP($A1354,'[3]Calculated Master'!$A:$P,15,FALSE),"")</f>
        <v/>
      </c>
      <c r="AI1354" s="47" t="str">
        <f>VLOOKUP($A1354,'[3]Master From ECAP'!$A:$AJ,35,FALSE)</f>
        <v>DELAW</v>
      </c>
      <c r="AJ1354" s="47" t="str">
        <f>VLOOKUP($A1354,'[3]Master From ECAP'!$A:$AJ,36,FALSE)</f>
        <v>TTC</v>
      </c>
    </row>
    <row r="1355" spans="1:36" ht="15">
      <c r="A1355" s="46" t="s">
        <v>1396</v>
      </c>
      <c r="B1355" s="47" t="str">
        <f>VLOOKUP(VLOOKUP(A1355,'[3]Calculated Master'!A:Z,2,FALSE),'[3]Conversion Factors'!A:C,2,FALSE)</f>
        <v>Other</v>
      </c>
      <c r="C1355" s="47" t="str">
        <f>VLOOKUP($A1355,'[3]Master From ECAP'!$A:$AJ,3,FALSE)</f>
        <v>1700 Sheppard Ave</v>
      </c>
      <c r="D1355" s="47" t="str">
        <f>VLOOKUP($A1355,'[3]Master From ECAP'!$A:$AJ,4,FALSE)</f>
        <v>Toronto</v>
      </c>
      <c r="E1355" s="47" t="str">
        <f>VLOOKUP($A1355,'[3]Master From ECAP'!$A:$AJ,5,FALSE)</f>
        <v>M6H 1L5</v>
      </c>
      <c r="F1355" s="47">
        <f>VLOOKUP($A1355,'[3]Master From ECAP'!$A:$AJ,6,FALSE)</f>
        <v>0</v>
      </c>
      <c r="G1355" s="47" t="s">
        <v>53</v>
      </c>
      <c r="H1355" s="47">
        <f>VLOOKUP($A1355,'[3]Master From ECAP'!$A:$AJ,8,FALSE)</f>
        <v>168</v>
      </c>
      <c r="I1355" s="47">
        <f>VLOOKUP($A1355,'[3]Master From ECAP'!$A:$AJ,9,FALSE)</f>
        <v>0</v>
      </c>
      <c r="J1355" s="47">
        <f>VLOOKUP($A1355,'[3]Master From ECAP'!$A:$AJ,10,FALSE)</f>
        <v>5387243.0967420004</v>
      </c>
      <c r="K1355" s="47" t="str">
        <f>VLOOKUP($A1355,'[3]Master From ECAP'!$A:$AJ,11,FALSE)</f>
        <v>kWh</v>
      </c>
      <c r="L1355" s="47">
        <f>VLOOKUP($A1355,'[3]Master From ECAP'!$A:$AJ,12,FALSE)</f>
        <v>0</v>
      </c>
      <c r="M1355" s="47" t="s">
        <v>46</v>
      </c>
      <c r="AF1355" s="48">
        <f>VLOOKUP($A1355,'[3]Calculated Master'!$A:$P,13,FALSE)</f>
        <v>215489.72386968002</v>
      </c>
      <c r="AG1355" s="49" t="str">
        <f>IF(F1355&gt;0,VLOOKUP($A1355,'[3]Calculated Master'!$A:$P,14,FALSE),"")</f>
        <v/>
      </c>
      <c r="AH1355" s="49" t="str">
        <f>IF(I1355&gt;0,VLOOKUP($A1355,'[3]Calculated Master'!$A:$P,15,FALSE),"")</f>
        <v/>
      </c>
      <c r="AI1355" s="47" t="str">
        <f>VLOOKUP($A1355,'[3]Master From ECAP'!$A:$AJ,35,FALSE)</f>
        <v>DONM</v>
      </c>
      <c r="AJ1355" s="47" t="str">
        <f>VLOOKUP($A1355,'[3]Master From ECAP'!$A:$AJ,36,FALSE)</f>
        <v>TTC</v>
      </c>
    </row>
    <row r="1356" spans="1:36" ht="15">
      <c r="A1356" s="46" t="s">
        <v>1397</v>
      </c>
      <c r="B1356" s="47" t="str">
        <f>VLOOKUP(VLOOKUP(A1356,'[3]Calculated Master'!A:Z,2,FALSE),'[3]Conversion Factors'!A:C,2,FALSE)</f>
        <v>Other</v>
      </c>
      <c r="C1356" s="47" t="str">
        <f>VLOOKUP($A1356,'[3]Master From ECAP'!$A:$AJ,3,FALSE)</f>
        <v>20 Donlands Ave Unit Donstn</v>
      </c>
      <c r="D1356" s="47" t="str">
        <f>VLOOKUP($A1356,'[3]Master From ECAP'!$A:$AJ,4,FALSE)</f>
        <v>Toronto</v>
      </c>
      <c r="E1356" s="47" t="str">
        <f>VLOOKUP($A1356,'[3]Master From ECAP'!$A:$AJ,5,FALSE)</f>
        <v>M4J 1M1</v>
      </c>
      <c r="F1356" s="47">
        <f>VLOOKUP($A1356,'[3]Master From ECAP'!$A:$AJ,6,FALSE)</f>
        <v>0</v>
      </c>
      <c r="G1356" s="47" t="s">
        <v>53</v>
      </c>
      <c r="H1356" s="47">
        <f>VLOOKUP($A1356,'[3]Master From ECAP'!$A:$AJ,8,FALSE)</f>
        <v>168</v>
      </c>
      <c r="I1356" s="47">
        <f>VLOOKUP($A1356,'[3]Master From ECAP'!$A:$AJ,9,FALSE)</f>
        <v>0</v>
      </c>
      <c r="J1356" s="47">
        <f>VLOOKUP($A1356,'[3]Master From ECAP'!$A:$AJ,10,FALSE)</f>
        <v>414621.83377400006</v>
      </c>
      <c r="K1356" s="47" t="str">
        <f>VLOOKUP($A1356,'[3]Master From ECAP'!$A:$AJ,11,FALSE)</f>
        <v>kWh</v>
      </c>
      <c r="L1356" s="47">
        <f>VLOOKUP($A1356,'[3]Master From ECAP'!$A:$AJ,12,FALSE)</f>
        <v>0</v>
      </c>
      <c r="M1356" s="47" t="s">
        <v>46</v>
      </c>
      <c r="AF1356" s="48">
        <f>VLOOKUP($A1356,'[3]Calculated Master'!$A:$P,13,FALSE)</f>
        <v>16584.873350960002</v>
      </c>
      <c r="AG1356" s="49" t="str">
        <f>IF(F1356&gt;0,VLOOKUP($A1356,'[3]Calculated Master'!$A:$P,14,FALSE),"")</f>
        <v/>
      </c>
      <c r="AH1356" s="49" t="str">
        <f>IF(I1356&gt;0,VLOOKUP($A1356,'[3]Calculated Master'!$A:$P,15,FALSE),"")</f>
        <v/>
      </c>
      <c r="AI1356" s="47" t="str">
        <f>VLOOKUP($A1356,'[3]Master From ECAP'!$A:$AJ,35,FALSE)</f>
        <v>DONLSW</v>
      </c>
      <c r="AJ1356" s="47" t="str">
        <f>VLOOKUP($A1356,'[3]Master From ECAP'!$A:$AJ,36,FALSE)</f>
        <v>TTC</v>
      </c>
    </row>
    <row r="1357" spans="1:36" ht="15">
      <c r="A1357" s="46" t="s">
        <v>1398</v>
      </c>
      <c r="B1357" s="47" t="str">
        <f>VLOOKUP(VLOOKUP(A1357,'[3]Calculated Master'!A:Z,2,FALSE),'[3]Conversion Factors'!A:C,2,FALSE)</f>
        <v>Other</v>
      </c>
      <c r="C1357" s="47" t="str">
        <f>VLOOKUP($A1357,'[3]Master From ECAP'!$A:$AJ,3,FALSE)</f>
        <v>1010 Dufferin St Unit Dufstn</v>
      </c>
      <c r="D1357" s="47" t="str">
        <f>VLOOKUP($A1357,'[3]Master From ECAP'!$A:$AJ,4,FALSE)</f>
        <v>Toronto</v>
      </c>
      <c r="E1357" s="47" t="str">
        <f>VLOOKUP($A1357,'[3]Master From ECAP'!$A:$AJ,5,FALSE)</f>
        <v>M6H 4B5</v>
      </c>
      <c r="F1357" s="47">
        <f>VLOOKUP($A1357,'[3]Master From ECAP'!$A:$AJ,6,FALSE)</f>
        <v>0</v>
      </c>
      <c r="G1357" s="47" t="s">
        <v>53</v>
      </c>
      <c r="H1357" s="47">
        <f>VLOOKUP($A1357,'[3]Master From ECAP'!$A:$AJ,8,FALSE)</f>
        <v>168</v>
      </c>
      <c r="I1357" s="47">
        <f>VLOOKUP($A1357,'[3]Master From ECAP'!$A:$AJ,9,FALSE)</f>
        <v>0</v>
      </c>
      <c r="J1357" s="47">
        <f>VLOOKUP($A1357,'[3]Master From ECAP'!$A:$AJ,10,FALSE)</f>
        <v>587386.74544099998</v>
      </c>
      <c r="K1357" s="47" t="str">
        <f>VLOOKUP($A1357,'[3]Master From ECAP'!$A:$AJ,11,FALSE)</f>
        <v>kWh</v>
      </c>
      <c r="L1357" s="47">
        <f>VLOOKUP($A1357,'[3]Master From ECAP'!$A:$AJ,12,FALSE)</f>
        <v>0</v>
      </c>
      <c r="M1357" s="47" t="s">
        <v>46</v>
      </c>
      <c r="AF1357" s="48">
        <f>VLOOKUP($A1357,'[3]Calculated Master'!$A:$P,13,FALSE)</f>
        <v>23495.469817639998</v>
      </c>
      <c r="AG1357" s="49" t="str">
        <f>IF(F1357&gt;0,VLOOKUP($A1357,'[3]Calculated Master'!$A:$P,14,FALSE),"")</f>
        <v/>
      </c>
      <c r="AH1357" s="49" t="str">
        <f>IF(I1357&gt;0,VLOOKUP($A1357,'[3]Calculated Master'!$A:$P,15,FALSE),"")</f>
        <v/>
      </c>
      <c r="AI1357" s="47" t="str">
        <f>VLOOKUP($A1357,'[3]Master From ECAP'!$A:$AJ,35,FALSE)</f>
        <v>DUFF</v>
      </c>
      <c r="AJ1357" s="47" t="str">
        <f>VLOOKUP($A1357,'[3]Master From ECAP'!$A:$AJ,36,FALSE)</f>
        <v>TTC</v>
      </c>
    </row>
    <row r="1358" spans="1:36" ht="15">
      <c r="A1358" s="46" t="s">
        <v>1399</v>
      </c>
      <c r="B1358" s="47" t="str">
        <f>VLOOKUP(VLOOKUP(A1358,'[3]Calculated Master'!A:Z,2,FALSE),'[3]Conversion Factors'!A:C,2,FALSE)</f>
        <v>Other</v>
      </c>
      <c r="C1358" s="47" t="str">
        <f>VLOOKUP($A1358,'[3]Master From ECAP'!$A:$AJ,3,FALSE)</f>
        <v>29 Nelson St</v>
      </c>
      <c r="D1358" s="47" t="str">
        <f>VLOOKUP($A1358,'[3]Master From ECAP'!$A:$AJ,4,FALSE)</f>
        <v>Scarborough</v>
      </c>
      <c r="E1358" s="47" t="str">
        <f>VLOOKUP($A1358,'[3]Master From ECAP'!$A:$AJ,5,FALSE)</f>
        <v>M1J 3K8</v>
      </c>
      <c r="F1358" s="47">
        <f>VLOOKUP($A1358,'[3]Master From ECAP'!$A:$AJ,6,FALSE)</f>
        <v>0</v>
      </c>
      <c r="G1358" s="47" t="s">
        <v>53</v>
      </c>
      <c r="H1358" s="47">
        <f>VLOOKUP($A1358,'[3]Master From ECAP'!$A:$AJ,8,FALSE)</f>
        <v>168</v>
      </c>
      <c r="I1358" s="47">
        <f>VLOOKUP($A1358,'[3]Master From ECAP'!$A:$AJ,9,FALSE)</f>
        <v>0</v>
      </c>
      <c r="J1358" s="47">
        <f>VLOOKUP($A1358,'[3]Master From ECAP'!$A:$AJ,10,FALSE)</f>
        <v>5671464.4073549993</v>
      </c>
      <c r="K1358" s="47" t="str">
        <f>VLOOKUP($A1358,'[3]Master From ECAP'!$A:$AJ,11,FALSE)</f>
        <v>kWh</v>
      </c>
      <c r="L1358" s="47">
        <f>VLOOKUP($A1358,'[3]Master From ECAP'!$A:$AJ,12,FALSE)</f>
        <v>0</v>
      </c>
      <c r="M1358" s="47" t="s">
        <v>46</v>
      </c>
      <c r="AF1358" s="48">
        <f>VLOOKUP($A1358,'[3]Calculated Master'!$A:$P,13,FALSE)</f>
        <v>226858.57629419997</v>
      </c>
      <c r="AG1358" s="49" t="str">
        <f>IF(F1358&gt;0,VLOOKUP($A1358,'[3]Calculated Master'!$A:$P,14,FALSE),"")</f>
        <v/>
      </c>
      <c r="AH1358" s="49" t="str">
        <f>IF(I1358&gt;0,VLOOKUP($A1358,'[3]Calculated Master'!$A:$P,15,FALSE),"")</f>
        <v/>
      </c>
      <c r="AI1358" s="47" t="str">
        <f>VLOOKUP($A1358,'[3]Master From ECAP'!$A:$AJ,35,FALSE)</f>
        <v>DUNC</v>
      </c>
      <c r="AJ1358" s="47" t="str">
        <f>VLOOKUP($A1358,'[3]Master From ECAP'!$A:$AJ,36,FALSE)</f>
        <v>TTC</v>
      </c>
    </row>
    <row r="1359" spans="1:36" ht="15">
      <c r="A1359" s="46" t="s">
        <v>1400</v>
      </c>
      <c r="B1359" s="47" t="str">
        <f>VLOOKUP(VLOOKUP(A1359,'[3]Calculated Master'!A:Z,2,FALSE),'[3]Conversion Factors'!A:C,2,FALSE)</f>
        <v>Other</v>
      </c>
      <c r="C1359" s="47" t="str">
        <f>VLOOKUP($A1359,'[3]Master From ECAP'!$A:$AJ,3,FALSE)</f>
        <v>2 Dundas St W</v>
      </c>
      <c r="D1359" s="47" t="str">
        <f>VLOOKUP($A1359,'[3]Master From ECAP'!$A:$AJ,4,FALSE)</f>
        <v>Toronto</v>
      </c>
      <c r="E1359" s="47" t="str">
        <f>VLOOKUP($A1359,'[3]Master From ECAP'!$A:$AJ,5,FALSE)</f>
        <v>M5B 1R4</v>
      </c>
      <c r="F1359" s="47">
        <f>VLOOKUP($A1359,'[3]Master From ECAP'!$A:$AJ,6,FALSE)</f>
        <v>0</v>
      </c>
      <c r="G1359" s="47" t="s">
        <v>53</v>
      </c>
      <c r="H1359" s="47">
        <f>VLOOKUP($A1359,'[3]Master From ECAP'!$A:$AJ,8,FALSE)</f>
        <v>168</v>
      </c>
      <c r="I1359" s="47">
        <f>VLOOKUP($A1359,'[3]Master From ECAP'!$A:$AJ,9,FALSE)</f>
        <v>0</v>
      </c>
      <c r="J1359" s="47">
        <f>VLOOKUP($A1359,'[3]Master From ECAP'!$A:$AJ,10,FALSE)</f>
        <v>565552.53286799998</v>
      </c>
      <c r="K1359" s="47" t="str">
        <f>VLOOKUP($A1359,'[3]Master From ECAP'!$A:$AJ,11,FALSE)</f>
        <v>kWh</v>
      </c>
      <c r="L1359" s="47">
        <f>VLOOKUP($A1359,'[3]Master From ECAP'!$A:$AJ,12,FALSE)</f>
        <v>0</v>
      </c>
      <c r="M1359" s="47" t="s">
        <v>46</v>
      </c>
      <c r="AF1359" s="48">
        <f>VLOOKUP($A1359,'[3]Calculated Master'!$A:$P,13,FALSE)</f>
        <v>22622.101314719999</v>
      </c>
      <c r="AG1359" s="49" t="str">
        <f>IF(F1359&gt;0,VLOOKUP($A1359,'[3]Calculated Master'!$A:$P,14,FALSE),"")</f>
        <v/>
      </c>
      <c r="AH1359" s="49" t="str">
        <f>IF(I1359&gt;0,VLOOKUP($A1359,'[3]Calculated Master'!$A:$P,15,FALSE),"")</f>
        <v/>
      </c>
      <c r="AI1359" s="47" t="str">
        <f>VLOOKUP($A1359,'[3]Master From ECAP'!$A:$AJ,35,FALSE)</f>
        <v>DUNDSW</v>
      </c>
      <c r="AJ1359" s="47" t="str">
        <f>VLOOKUP($A1359,'[3]Master From ECAP'!$A:$AJ,36,FALSE)</f>
        <v>TTC</v>
      </c>
    </row>
    <row r="1360" spans="1:36" ht="15">
      <c r="A1360" s="46" t="s">
        <v>1401</v>
      </c>
      <c r="B1360" s="47" t="str">
        <f>VLOOKUP(VLOOKUP(A1360,'[3]Calculated Master'!A:Z,2,FALSE),'[3]Conversion Factors'!A:C,2,FALSE)</f>
        <v>Other</v>
      </c>
      <c r="C1360" s="47" t="str">
        <f>VLOOKUP($A1360,'[3]Master From ECAP'!$A:$AJ,3,FALSE)</f>
        <v>2370 Dundas St W</v>
      </c>
      <c r="D1360" s="47" t="str">
        <f>VLOOKUP($A1360,'[3]Master From ECAP'!$A:$AJ,4,FALSE)</f>
        <v>Toronto</v>
      </c>
      <c r="E1360" s="47" t="str">
        <f>VLOOKUP($A1360,'[3]Master From ECAP'!$A:$AJ,5,FALSE)</f>
        <v>M6P 1W9</v>
      </c>
      <c r="F1360" s="47">
        <f>VLOOKUP($A1360,'[3]Master From ECAP'!$A:$AJ,6,FALSE)</f>
        <v>0</v>
      </c>
      <c r="G1360" s="47" t="s">
        <v>53</v>
      </c>
      <c r="H1360" s="47">
        <f>VLOOKUP($A1360,'[3]Master From ECAP'!$A:$AJ,8,FALSE)</f>
        <v>168</v>
      </c>
      <c r="I1360" s="47">
        <f>VLOOKUP($A1360,'[3]Master From ECAP'!$A:$AJ,9,FALSE)</f>
        <v>0</v>
      </c>
      <c r="J1360" s="47">
        <f>VLOOKUP($A1360,'[3]Master From ECAP'!$A:$AJ,10,FALSE)</f>
        <v>878876.3908830001</v>
      </c>
      <c r="K1360" s="47" t="str">
        <f>VLOOKUP($A1360,'[3]Master From ECAP'!$A:$AJ,11,FALSE)</f>
        <v>kWh</v>
      </c>
      <c r="L1360" s="47">
        <f>VLOOKUP($A1360,'[3]Master From ECAP'!$A:$AJ,12,FALSE)</f>
        <v>0</v>
      </c>
      <c r="M1360" s="47" t="s">
        <v>46</v>
      </c>
      <c r="AF1360" s="48">
        <f>VLOOKUP($A1360,'[3]Calculated Master'!$A:$P,13,FALSE)</f>
        <v>35155.055635320008</v>
      </c>
      <c r="AG1360" s="49" t="str">
        <f>IF(F1360&gt;0,VLOOKUP($A1360,'[3]Calculated Master'!$A:$P,14,FALSE),"")</f>
        <v/>
      </c>
      <c r="AH1360" s="49" t="str">
        <f>IF(I1360&gt;0,VLOOKUP($A1360,'[3]Calculated Master'!$A:$P,15,FALSE),"")</f>
        <v/>
      </c>
      <c r="AI1360" s="47" t="str">
        <f>VLOOKUP($A1360,'[3]Master From ECAP'!$A:$AJ,35,FALSE)</f>
        <v>DUNWSW</v>
      </c>
      <c r="AJ1360" s="47" t="str">
        <f>VLOOKUP($A1360,'[3]Master From ECAP'!$A:$AJ,36,FALSE)</f>
        <v>TTC</v>
      </c>
    </row>
    <row r="1361" spans="1:36" ht="15">
      <c r="A1361" s="46" t="s">
        <v>1402</v>
      </c>
      <c r="B1361" s="47" t="str">
        <f>VLOOKUP(VLOOKUP(A1361,'[3]Calculated Master'!A:Z,2,FALSE),'[3]Conversion Factors'!A:C,2,FALSE)</f>
        <v>Other</v>
      </c>
      <c r="C1361" s="47" t="str">
        <f>VLOOKUP($A1361,'[3]Master From ECAP'!$A:$AJ,3,FALSE)</f>
        <v>278 Dupont St</v>
      </c>
      <c r="D1361" s="47" t="str">
        <f>VLOOKUP($A1361,'[3]Master From ECAP'!$A:$AJ,4,FALSE)</f>
        <v>Toronto</v>
      </c>
      <c r="E1361" s="47" t="str">
        <f>VLOOKUP($A1361,'[3]Master From ECAP'!$A:$AJ,5,FALSE)</f>
        <v>M5R 2T8</v>
      </c>
      <c r="F1361" s="47">
        <f>VLOOKUP($A1361,'[3]Master From ECAP'!$A:$AJ,6,FALSE)</f>
        <v>0</v>
      </c>
      <c r="G1361" s="47" t="s">
        <v>53</v>
      </c>
      <c r="H1361" s="47">
        <f>VLOOKUP($A1361,'[3]Master From ECAP'!$A:$AJ,8,FALSE)</f>
        <v>168</v>
      </c>
      <c r="I1361" s="47">
        <f>VLOOKUP($A1361,'[3]Master From ECAP'!$A:$AJ,9,FALSE)</f>
        <v>0</v>
      </c>
      <c r="J1361" s="47">
        <f>VLOOKUP($A1361,'[3]Master From ECAP'!$A:$AJ,10,FALSE)</f>
        <v>497122.43090899999</v>
      </c>
      <c r="K1361" s="47" t="str">
        <f>VLOOKUP($A1361,'[3]Master From ECAP'!$A:$AJ,11,FALSE)</f>
        <v>kWh</v>
      </c>
      <c r="L1361" s="47">
        <f>VLOOKUP($A1361,'[3]Master From ECAP'!$A:$AJ,12,FALSE)</f>
        <v>0</v>
      </c>
      <c r="M1361" s="47" t="s">
        <v>46</v>
      </c>
      <c r="AF1361" s="48">
        <f>VLOOKUP($A1361,'[3]Calculated Master'!$A:$P,13,FALSE)</f>
        <v>19884.897236360001</v>
      </c>
      <c r="AG1361" s="49" t="str">
        <f>IF(F1361&gt;0,VLOOKUP($A1361,'[3]Calculated Master'!$A:$P,14,FALSE),"")</f>
        <v/>
      </c>
      <c r="AH1361" s="49" t="str">
        <f>IF(I1361&gt;0,VLOOKUP($A1361,'[3]Calculated Master'!$A:$P,15,FALSE),"")</f>
        <v/>
      </c>
      <c r="AI1361" s="47" t="str">
        <f>VLOOKUP($A1361,'[3]Master From ECAP'!$A:$AJ,35,FALSE)</f>
        <v>DUPONSW</v>
      </c>
      <c r="AJ1361" s="47" t="str">
        <f>VLOOKUP($A1361,'[3]Master From ECAP'!$A:$AJ,36,FALSE)</f>
        <v>TTC</v>
      </c>
    </row>
    <row r="1362" spans="1:36" ht="15">
      <c r="A1362" s="46" t="s">
        <v>1403</v>
      </c>
      <c r="B1362" s="47" t="str">
        <f>VLOOKUP(VLOOKUP(A1362,'[3]Calculated Master'!A:Z,2,FALSE),'[3]Conversion Factors'!A:C,2,FALSE)</f>
        <v>Other</v>
      </c>
      <c r="C1362" s="47" t="str">
        <f>VLOOKUP($A1362,'[3]Master From ECAP'!$A:$AJ,3,FALSE)</f>
        <v>2250 Yonge St</v>
      </c>
      <c r="D1362" s="47" t="str">
        <f>VLOOKUP($A1362,'[3]Master From ECAP'!$A:$AJ,4,FALSE)</f>
        <v>Toronto</v>
      </c>
      <c r="E1362" s="47" t="str">
        <f>VLOOKUP($A1362,'[3]Master From ECAP'!$A:$AJ,5,FALSE)</f>
        <v>M4P 3C8</v>
      </c>
      <c r="F1362" s="47">
        <f>VLOOKUP($A1362,'[3]Master From ECAP'!$A:$AJ,6,FALSE)</f>
        <v>0</v>
      </c>
      <c r="G1362" s="47" t="s">
        <v>53</v>
      </c>
      <c r="H1362" s="47">
        <f>VLOOKUP($A1362,'[3]Master From ECAP'!$A:$AJ,8,FALSE)</f>
        <v>168</v>
      </c>
      <c r="I1362" s="47">
        <f>VLOOKUP($A1362,'[3]Master From ECAP'!$A:$AJ,9,FALSE)</f>
        <v>0</v>
      </c>
      <c r="J1362" s="47">
        <f>VLOOKUP($A1362,'[3]Master From ECAP'!$A:$AJ,10,FALSE)</f>
        <v>1416866.7411700001</v>
      </c>
      <c r="K1362" s="47" t="str">
        <f>VLOOKUP($A1362,'[3]Master From ECAP'!$A:$AJ,11,FALSE)</f>
        <v>kWh</v>
      </c>
      <c r="L1362" s="47">
        <f>VLOOKUP($A1362,'[3]Master From ECAP'!$A:$AJ,12,FALSE)</f>
        <v>0</v>
      </c>
      <c r="M1362" s="47" t="s">
        <v>46</v>
      </c>
      <c r="AF1362" s="48">
        <f>VLOOKUP($A1362,'[3]Calculated Master'!$A:$P,13,FALSE)</f>
        <v>56674.669646800001</v>
      </c>
      <c r="AG1362" s="49" t="str">
        <f>IF(F1362&gt;0,VLOOKUP($A1362,'[3]Calculated Master'!$A:$P,14,FALSE),"")</f>
        <v/>
      </c>
      <c r="AH1362" s="49" t="str">
        <f>IF(I1362&gt;0,VLOOKUP($A1362,'[3]Calculated Master'!$A:$P,15,FALSE),"")</f>
        <v/>
      </c>
      <c r="AI1362" s="47" t="str">
        <f>VLOOKUP($A1362,'[3]Master From ECAP'!$A:$AJ,35,FALSE)</f>
        <v>EGLINSW</v>
      </c>
      <c r="AJ1362" s="47" t="str">
        <f>VLOOKUP($A1362,'[3]Master From ECAP'!$A:$AJ,36,FALSE)</f>
        <v>TTC</v>
      </c>
    </row>
    <row r="1363" spans="1:36" ht="15">
      <c r="A1363" s="46" t="s">
        <v>1404</v>
      </c>
      <c r="B1363" s="47" t="str">
        <f>VLOOKUP(VLOOKUP(A1363,'[3]Calculated Master'!A:Z,2,FALSE),'[3]Conversion Factors'!A:C,2,FALSE)</f>
        <v>Other</v>
      </c>
      <c r="C1363" s="47" t="str">
        <f>VLOOKUP($A1363,'[3]Master From ECAP'!$A:$AJ,3,FALSE)</f>
        <v>38 Comstock Rd</v>
      </c>
      <c r="D1363" s="47" t="str">
        <f>VLOOKUP($A1363,'[3]Master From ECAP'!$A:$AJ,4,FALSE)</f>
        <v>Scarborough</v>
      </c>
      <c r="E1363" s="47" t="str">
        <f>VLOOKUP($A1363,'[3]Master From ECAP'!$A:$AJ,5,FALSE)</f>
        <v>M1L 2G6</v>
      </c>
      <c r="F1363" s="47">
        <f>VLOOKUP($A1363,'[3]Master From ECAP'!$A:$AJ,6,FALSE)</f>
        <v>120986</v>
      </c>
      <c r="G1363" s="47" t="s">
        <v>53</v>
      </c>
      <c r="H1363" s="47">
        <f>VLOOKUP($A1363,'[3]Master From ECAP'!$A:$AJ,8,FALSE)</f>
        <v>70</v>
      </c>
      <c r="I1363" s="47">
        <f>VLOOKUP($A1363,'[3]Master From ECAP'!$A:$AJ,9,FALSE)</f>
        <v>0</v>
      </c>
      <c r="J1363" s="47">
        <f>VLOOKUP($A1363,'[3]Master From ECAP'!$A:$AJ,10,FALSE)</f>
        <v>2782810.2989349999</v>
      </c>
      <c r="K1363" s="47" t="str">
        <f>VLOOKUP($A1363,'[3]Master From ECAP'!$A:$AJ,11,FALSE)</f>
        <v>kWh</v>
      </c>
      <c r="L1363" s="47">
        <f>VLOOKUP($A1363,'[3]Master From ECAP'!$A:$AJ,12,FALSE)</f>
        <v>224561.92709700001</v>
      </c>
      <c r="M1363" s="47" t="s">
        <v>46</v>
      </c>
      <c r="AF1363" s="48">
        <f>VLOOKUP($A1363,'[3]Calculated Master'!$A:$P,13,FALSE)</f>
        <v>537910.45924430003</v>
      </c>
      <c r="AG1363" s="49">
        <f>IF(F1363&gt;0,VLOOKUP($A1363,'[3]Calculated Master'!$A:$P,14,FALSE),"")</f>
        <v>42.59555292059683</v>
      </c>
      <c r="AH1363" s="49" t="str">
        <f>IF(I1363&gt;0,VLOOKUP($A1363,'[3]Calculated Master'!$A:$P,15,FALSE),"")</f>
        <v/>
      </c>
      <c r="AI1363" s="47" t="str">
        <f>VLOOKUP($A1363,'[3]Master From ECAP'!$A:$AJ,35,FALSE)</f>
        <v>38COMS</v>
      </c>
      <c r="AJ1363" s="47" t="str">
        <f>VLOOKUP($A1363,'[3]Master From ECAP'!$A:$AJ,36,FALSE)</f>
        <v>TTC</v>
      </c>
    </row>
    <row r="1364" spans="1:36" ht="15">
      <c r="A1364" s="46" t="s">
        <v>1405</v>
      </c>
      <c r="B1364" s="47" t="str">
        <f>VLOOKUP(VLOOKUP(A1364,'[3]Calculated Master'!A:Z,2,FALSE),'[3]Conversion Factors'!A:C,2,FALSE)</f>
        <v>Other</v>
      </c>
      <c r="C1364" s="47" t="str">
        <f>VLOOKUP($A1364,'[3]Master From ECAP'!$A:$AJ,3,FALSE)</f>
        <v>1300 Eglinton Ave W</v>
      </c>
      <c r="D1364" s="47" t="str">
        <f>VLOOKUP($A1364,'[3]Master From ECAP'!$A:$AJ,4,FALSE)</f>
        <v>Toronto</v>
      </c>
      <c r="E1364" s="47" t="str">
        <f>VLOOKUP($A1364,'[3]Master From ECAP'!$A:$AJ,5,FALSE)</f>
        <v>M6C 2E3</v>
      </c>
      <c r="F1364" s="47">
        <f>VLOOKUP($A1364,'[3]Master From ECAP'!$A:$AJ,6,FALSE)</f>
        <v>0</v>
      </c>
      <c r="G1364" s="47" t="s">
        <v>53</v>
      </c>
      <c r="H1364" s="47">
        <f>VLOOKUP($A1364,'[3]Master From ECAP'!$A:$AJ,8,FALSE)</f>
        <v>168</v>
      </c>
      <c r="I1364" s="47">
        <f>VLOOKUP($A1364,'[3]Master From ECAP'!$A:$AJ,9,FALSE)</f>
        <v>0</v>
      </c>
      <c r="J1364" s="47">
        <f>VLOOKUP($A1364,'[3]Master From ECAP'!$A:$AJ,10,FALSE)</f>
        <v>1019034.7288240001</v>
      </c>
      <c r="K1364" s="47" t="str">
        <f>VLOOKUP($A1364,'[3]Master From ECAP'!$A:$AJ,11,FALSE)</f>
        <v>kWh</v>
      </c>
      <c r="L1364" s="47">
        <f>VLOOKUP($A1364,'[3]Master From ECAP'!$A:$AJ,12,FALSE)</f>
        <v>0</v>
      </c>
      <c r="M1364" s="47" t="s">
        <v>46</v>
      </c>
      <c r="AF1364" s="48">
        <f>VLOOKUP($A1364,'[3]Calculated Master'!$A:$P,13,FALSE)</f>
        <v>40761.389152960008</v>
      </c>
      <c r="AG1364" s="49" t="str">
        <f>IF(F1364&gt;0,VLOOKUP($A1364,'[3]Calculated Master'!$A:$P,14,FALSE),"")</f>
        <v/>
      </c>
      <c r="AH1364" s="49" t="str">
        <f>IF(I1364&gt;0,VLOOKUP($A1364,'[3]Calculated Master'!$A:$P,15,FALSE),"")</f>
        <v/>
      </c>
      <c r="AI1364" s="47" t="str">
        <f>VLOOKUP($A1364,'[3]Master From ECAP'!$A:$AJ,35,FALSE)</f>
        <v>EGLIWSW</v>
      </c>
      <c r="AJ1364" s="47" t="str">
        <f>VLOOKUP($A1364,'[3]Master From ECAP'!$A:$AJ,36,FALSE)</f>
        <v>TTC</v>
      </c>
    </row>
    <row r="1365" spans="1:36" ht="15">
      <c r="A1365" s="46" t="s">
        <v>1406</v>
      </c>
      <c r="B1365" s="47" t="str">
        <f>VLOOKUP(VLOOKUP(A1365,'[3]Calculated Master'!A:Z,2,FALSE),'[3]Conversion Factors'!A:C,2,FALSE)</f>
        <v>Other</v>
      </c>
      <c r="C1365" s="47" t="str">
        <f>VLOOKUP($A1365,'[3]Master From ECAP'!$A:$AJ,3,FALSE)</f>
        <v>1025 Ellesmere Rd</v>
      </c>
      <c r="D1365" s="47" t="str">
        <f>VLOOKUP($A1365,'[3]Master From ECAP'!$A:$AJ,4,FALSE)</f>
        <v>Scarborough</v>
      </c>
      <c r="E1365" s="47" t="str">
        <f>VLOOKUP($A1365,'[3]Master From ECAP'!$A:$AJ,5,FALSE)</f>
        <v>M1P 2L7</v>
      </c>
      <c r="F1365" s="47">
        <f>VLOOKUP($A1365,'[3]Master From ECAP'!$A:$AJ,6,FALSE)</f>
        <v>0</v>
      </c>
      <c r="G1365" s="47" t="s">
        <v>53</v>
      </c>
      <c r="H1365" s="47">
        <f>VLOOKUP($A1365,'[3]Master From ECAP'!$A:$AJ,8,FALSE)</f>
        <v>168</v>
      </c>
      <c r="I1365" s="47">
        <f>VLOOKUP($A1365,'[3]Master From ECAP'!$A:$AJ,9,FALSE)</f>
        <v>0</v>
      </c>
      <c r="J1365" s="47">
        <f>VLOOKUP($A1365,'[3]Master From ECAP'!$A:$AJ,10,FALSE)</f>
        <v>4814817.3981619999</v>
      </c>
      <c r="K1365" s="47" t="str">
        <f>VLOOKUP($A1365,'[3]Master From ECAP'!$A:$AJ,11,FALSE)</f>
        <v>kWh</v>
      </c>
      <c r="L1365" s="47">
        <f>VLOOKUP($A1365,'[3]Master From ECAP'!$A:$AJ,12,FALSE)</f>
        <v>0</v>
      </c>
      <c r="M1365" s="47" t="s">
        <v>46</v>
      </c>
      <c r="AF1365" s="48">
        <f>VLOOKUP($A1365,'[3]Calculated Master'!$A:$P,13,FALSE)</f>
        <v>192592.69592648</v>
      </c>
      <c r="AG1365" s="49" t="str">
        <f>IF(F1365&gt;0,VLOOKUP($A1365,'[3]Calculated Master'!$A:$P,14,FALSE),"")</f>
        <v/>
      </c>
      <c r="AH1365" s="49" t="str">
        <f>IF(I1365&gt;0,VLOOKUP($A1365,'[3]Calculated Master'!$A:$P,15,FALSE),"")</f>
        <v/>
      </c>
      <c r="AI1365" s="47" t="str">
        <f>VLOOKUP($A1365,'[3]Master From ECAP'!$A:$AJ,35,FALSE)</f>
        <v>ELLESM</v>
      </c>
      <c r="AJ1365" s="47" t="str">
        <f>VLOOKUP($A1365,'[3]Master From ECAP'!$A:$AJ,36,FALSE)</f>
        <v>TTC</v>
      </c>
    </row>
    <row r="1366" spans="1:36" ht="15">
      <c r="A1366" s="46" t="s">
        <v>1407</v>
      </c>
      <c r="B1366" s="47" t="str">
        <f>VLOOKUP(VLOOKUP(A1366,'[3]Calculated Master'!A:Z,2,FALSE),'[3]Conversion Factors'!A:C,2,FALSE)</f>
        <v>Other</v>
      </c>
      <c r="C1366" s="47" t="str">
        <f>VLOOKUP($A1366,'[3]Master From ECAP'!$A:$AJ,3,FALSE)</f>
        <v>665 Lawrence Ave W</v>
      </c>
      <c r="D1366" s="47" t="str">
        <f>VLOOKUP($A1366,'[3]Master From ECAP'!$A:$AJ,4,FALSE)</f>
        <v>North York</v>
      </c>
      <c r="E1366" s="47" t="str">
        <f>VLOOKUP($A1366,'[3]Master From ECAP'!$A:$AJ,5,FALSE)</f>
        <v>M6A 1A9</v>
      </c>
      <c r="F1366" s="47">
        <f>VLOOKUP($A1366,'[3]Master From ECAP'!$A:$AJ,6,FALSE)</f>
        <v>0</v>
      </c>
      <c r="G1366" s="47" t="s">
        <v>53</v>
      </c>
      <c r="H1366" s="47">
        <f>VLOOKUP($A1366,'[3]Master From ECAP'!$A:$AJ,8,FALSE)</f>
        <v>168</v>
      </c>
      <c r="I1366" s="47">
        <f>VLOOKUP($A1366,'[3]Master From ECAP'!$A:$AJ,9,FALSE)</f>
        <v>0</v>
      </c>
      <c r="J1366" s="47">
        <f>VLOOKUP($A1366,'[3]Master From ECAP'!$A:$AJ,10,FALSE)</f>
        <v>10201458.870226001</v>
      </c>
      <c r="K1366" s="47" t="str">
        <f>VLOOKUP($A1366,'[3]Master From ECAP'!$A:$AJ,11,FALSE)</f>
        <v>kWh</v>
      </c>
      <c r="L1366" s="47">
        <f>VLOOKUP($A1366,'[3]Master From ECAP'!$A:$AJ,12,FALSE)</f>
        <v>0</v>
      </c>
      <c r="M1366" s="47" t="s">
        <v>46</v>
      </c>
      <c r="AF1366" s="48">
        <f>VLOOKUP($A1366,'[3]Calculated Master'!$A:$P,13,FALSE)</f>
        <v>408058.35480904009</v>
      </c>
      <c r="AG1366" s="49" t="str">
        <f>IF(F1366&gt;0,VLOOKUP($A1366,'[3]Calculated Master'!$A:$P,14,FALSE),"")</f>
        <v/>
      </c>
      <c r="AH1366" s="49" t="str">
        <f>IF(I1366&gt;0,VLOOKUP($A1366,'[3]Calculated Master'!$A:$P,15,FALSE),"")</f>
        <v/>
      </c>
      <c r="AI1366" s="47" t="str">
        <f>VLOOKUP($A1366,'[3]Master From ECAP'!$A:$AJ,35,FALSE)</f>
        <v>FAIRH</v>
      </c>
      <c r="AJ1366" s="47" t="str">
        <f>VLOOKUP($A1366,'[3]Master From ECAP'!$A:$AJ,36,FALSE)</f>
        <v>TTC</v>
      </c>
    </row>
    <row r="1367" spans="1:36" ht="15">
      <c r="A1367" s="46" t="s">
        <v>1408</v>
      </c>
      <c r="B1367" s="47" t="str">
        <f>VLOOKUP(VLOOKUP(A1367,'[3]Calculated Master'!A:Z,2,FALSE),'[3]Conversion Factors'!A:C,2,FALSE)</f>
        <v>Other</v>
      </c>
      <c r="C1367" s="47" t="str">
        <f>VLOOKUP($A1367,'[3]Master From ECAP'!$A:$AJ,3,FALSE)</f>
        <v>26 Hendon Ave</v>
      </c>
      <c r="D1367" s="47" t="str">
        <f>VLOOKUP($A1367,'[3]Master From ECAP'!$A:$AJ,4,FALSE)</f>
        <v>North York</v>
      </c>
      <c r="E1367" s="47" t="str">
        <f>VLOOKUP($A1367,'[3]Master From ECAP'!$A:$AJ,5,FALSE)</f>
        <v>M2M 4G6</v>
      </c>
      <c r="F1367" s="47">
        <f>VLOOKUP($A1367,'[3]Master From ECAP'!$A:$AJ,6,FALSE)</f>
        <v>0</v>
      </c>
      <c r="G1367" s="47" t="s">
        <v>53</v>
      </c>
      <c r="H1367" s="47">
        <f>VLOOKUP($A1367,'[3]Master From ECAP'!$A:$AJ,8,FALSE)</f>
        <v>168</v>
      </c>
      <c r="I1367" s="47">
        <f>VLOOKUP($A1367,'[3]Master From ECAP'!$A:$AJ,9,FALSE)</f>
        <v>0</v>
      </c>
      <c r="J1367" s="47">
        <f>VLOOKUP($A1367,'[3]Master From ECAP'!$A:$AJ,10,FALSE)</f>
        <v>9005434.4210320003</v>
      </c>
      <c r="K1367" s="47" t="str">
        <f>VLOOKUP($A1367,'[3]Master From ECAP'!$A:$AJ,11,FALSE)</f>
        <v>kWh</v>
      </c>
      <c r="L1367" s="47">
        <f>VLOOKUP($A1367,'[3]Master From ECAP'!$A:$AJ,12,FALSE)</f>
        <v>0</v>
      </c>
      <c r="M1367" s="47" t="s">
        <v>46</v>
      </c>
      <c r="AF1367" s="48">
        <f>VLOOKUP($A1367,'[3]Calculated Master'!$A:$P,13,FALSE)</f>
        <v>360217.37684128003</v>
      </c>
      <c r="AG1367" s="49" t="str">
        <f>IF(F1367&gt;0,VLOOKUP($A1367,'[3]Calculated Master'!$A:$P,14,FALSE),"")</f>
        <v/>
      </c>
      <c r="AH1367" s="49" t="str">
        <f>IF(I1367&gt;0,VLOOKUP($A1367,'[3]Calculated Master'!$A:$P,15,FALSE),"")</f>
        <v/>
      </c>
      <c r="AI1367" s="47" t="str">
        <f>VLOOKUP($A1367,'[3]Master From ECAP'!$A:$AJ,35,FALSE)</f>
        <v>FINCH</v>
      </c>
      <c r="AJ1367" s="47" t="str">
        <f>VLOOKUP($A1367,'[3]Master From ECAP'!$A:$AJ,36,FALSE)</f>
        <v>TTC</v>
      </c>
    </row>
    <row r="1368" spans="1:36" ht="15">
      <c r="A1368" s="46" t="s">
        <v>1409</v>
      </c>
      <c r="B1368" s="47" t="str">
        <f>VLOOKUP(VLOOKUP(A1368,'[3]Calculated Master'!A:Z,2,FALSE),'[3]Conversion Factors'!A:C,2,FALSE)</f>
        <v>Other</v>
      </c>
      <c r="C1368" s="47" t="str">
        <f>VLOOKUP($A1368,'[3]Master From ECAP'!$A:$AJ,3,FALSE)</f>
        <v>4 Glenayr Rd</v>
      </c>
      <c r="D1368" s="47" t="str">
        <f>VLOOKUP($A1368,'[3]Master From ECAP'!$A:$AJ,4,FALSE)</f>
        <v>Toronto</v>
      </c>
      <c r="E1368" s="47" t="str">
        <f>VLOOKUP($A1368,'[3]Master From ECAP'!$A:$AJ,5,FALSE)</f>
        <v>M5P 3B7</v>
      </c>
      <c r="F1368" s="47">
        <f>VLOOKUP($A1368,'[3]Master From ECAP'!$A:$AJ,6,FALSE)</f>
        <v>0</v>
      </c>
      <c r="G1368" s="47" t="s">
        <v>53</v>
      </c>
      <c r="H1368" s="47">
        <f>VLOOKUP($A1368,'[3]Master From ECAP'!$A:$AJ,8,FALSE)</f>
        <v>168</v>
      </c>
      <c r="I1368" s="47">
        <f>VLOOKUP($A1368,'[3]Master From ECAP'!$A:$AJ,9,FALSE)</f>
        <v>0</v>
      </c>
      <c r="J1368" s="47">
        <f>VLOOKUP($A1368,'[3]Master From ECAP'!$A:$AJ,10,FALSE)</f>
        <v>4188906.6936129997</v>
      </c>
      <c r="K1368" s="47" t="str">
        <f>VLOOKUP($A1368,'[3]Master From ECAP'!$A:$AJ,11,FALSE)</f>
        <v>kWh</v>
      </c>
      <c r="L1368" s="47">
        <f>VLOOKUP($A1368,'[3]Master From ECAP'!$A:$AJ,12,FALSE)</f>
        <v>0</v>
      </c>
      <c r="M1368" s="47" t="s">
        <v>46</v>
      </c>
      <c r="AF1368" s="48">
        <f>VLOOKUP($A1368,'[3]Calculated Master'!$A:$P,13,FALSE)</f>
        <v>167556.26774451998</v>
      </c>
      <c r="AG1368" s="49" t="str">
        <f>IF(F1368&gt;0,VLOOKUP($A1368,'[3]Calculated Master'!$A:$P,14,FALSE),"")</f>
        <v/>
      </c>
      <c r="AH1368" s="49" t="str">
        <f>IF(I1368&gt;0,VLOOKUP($A1368,'[3]Calculated Master'!$A:$P,15,FALSE),"")</f>
        <v/>
      </c>
      <c r="AI1368" s="47" t="str">
        <f>VLOOKUP($A1368,'[3]Master From ECAP'!$A:$AJ,35,FALSE)</f>
        <v>GLEN</v>
      </c>
      <c r="AJ1368" s="47" t="str">
        <f>VLOOKUP($A1368,'[3]Master From ECAP'!$A:$AJ,36,FALSE)</f>
        <v>TTC</v>
      </c>
    </row>
    <row r="1369" spans="1:36" ht="15">
      <c r="A1369" s="46" t="s">
        <v>1410</v>
      </c>
      <c r="B1369" s="47" t="str">
        <f>VLOOKUP(VLOOKUP(A1369,'[3]Calculated Master'!A:Z,2,FALSE),'[3]Conversion Factors'!A:C,2,FALSE)</f>
        <v>Other</v>
      </c>
      <c r="C1369" s="47" t="str">
        <f>VLOOKUP($A1369,'[3]Master From ECAP'!$A:$AJ,3,FALSE)</f>
        <v>777 Glencairn Ave</v>
      </c>
      <c r="D1369" s="47" t="str">
        <f>VLOOKUP($A1369,'[3]Master From ECAP'!$A:$AJ,4,FALSE)</f>
        <v>Toronto</v>
      </c>
      <c r="E1369" s="47" t="str">
        <f>VLOOKUP($A1369,'[3]Master From ECAP'!$A:$AJ,5,FALSE)</f>
        <v>M6B 3J3</v>
      </c>
      <c r="F1369" s="47">
        <f>VLOOKUP($A1369,'[3]Master From ECAP'!$A:$AJ,6,FALSE)</f>
        <v>0</v>
      </c>
      <c r="G1369" s="47" t="s">
        <v>53</v>
      </c>
      <c r="H1369" s="47">
        <f>VLOOKUP($A1369,'[3]Master From ECAP'!$A:$AJ,8,FALSE)</f>
        <v>168</v>
      </c>
      <c r="I1369" s="47">
        <f>VLOOKUP($A1369,'[3]Master From ECAP'!$A:$AJ,9,FALSE)</f>
        <v>0</v>
      </c>
      <c r="J1369" s="47">
        <f>VLOOKUP($A1369,'[3]Master From ECAP'!$A:$AJ,10,FALSE)</f>
        <v>501877.43463200005</v>
      </c>
      <c r="K1369" s="47" t="str">
        <f>VLOOKUP($A1369,'[3]Master From ECAP'!$A:$AJ,11,FALSE)</f>
        <v>kWh</v>
      </c>
      <c r="L1369" s="47">
        <f>VLOOKUP($A1369,'[3]Master From ECAP'!$A:$AJ,12,FALSE)</f>
        <v>0</v>
      </c>
      <c r="M1369" s="47" t="s">
        <v>46</v>
      </c>
      <c r="AF1369" s="48">
        <f>VLOOKUP($A1369,'[3]Calculated Master'!$A:$P,13,FALSE)</f>
        <v>20075.097385280002</v>
      </c>
      <c r="AG1369" s="49" t="str">
        <f>IF(F1369&gt;0,VLOOKUP($A1369,'[3]Calculated Master'!$A:$P,14,FALSE),"")</f>
        <v/>
      </c>
      <c r="AH1369" s="49" t="str">
        <f>IF(I1369&gt;0,VLOOKUP($A1369,'[3]Calculated Master'!$A:$P,15,FALSE),"")</f>
        <v/>
      </c>
      <c r="AI1369" s="47" t="str">
        <f>VLOOKUP($A1369,'[3]Master From ECAP'!$A:$AJ,35,FALSE)</f>
        <v>GLENSW</v>
      </c>
      <c r="AJ1369" s="47" t="str">
        <f>VLOOKUP($A1369,'[3]Master From ECAP'!$A:$AJ,36,FALSE)</f>
        <v>TTC</v>
      </c>
    </row>
    <row r="1370" spans="1:36" ht="15">
      <c r="A1370" s="46" t="s">
        <v>1411</v>
      </c>
      <c r="B1370" s="47" t="str">
        <f>VLOOKUP(VLOOKUP(A1370,'[3]Calculated Master'!A:Z,2,FALSE),'[3]Conversion Factors'!A:C,2,FALSE)</f>
        <v>Other</v>
      </c>
      <c r="C1370" s="47" t="str">
        <f>VLOOKUP($A1370,'[3]Master From ECAP'!$A:$AJ,3,FALSE)</f>
        <v>21 Granby St</v>
      </c>
      <c r="D1370" s="47" t="str">
        <f>VLOOKUP($A1370,'[3]Master From ECAP'!$A:$AJ,4,FALSE)</f>
        <v>Toronto</v>
      </c>
      <c r="E1370" s="47" t="str">
        <f>VLOOKUP($A1370,'[3]Master From ECAP'!$A:$AJ,5,FALSE)</f>
        <v>M5B 2J5</v>
      </c>
      <c r="F1370" s="47">
        <f>VLOOKUP($A1370,'[3]Master From ECAP'!$A:$AJ,6,FALSE)</f>
        <v>0</v>
      </c>
      <c r="G1370" s="47" t="s">
        <v>53</v>
      </c>
      <c r="H1370" s="47">
        <f>VLOOKUP($A1370,'[3]Master From ECAP'!$A:$AJ,8,FALSE)</f>
        <v>168</v>
      </c>
      <c r="I1370" s="47">
        <f>VLOOKUP($A1370,'[3]Master From ECAP'!$A:$AJ,9,FALSE)</f>
        <v>0</v>
      </c>
      <c r="J1370" s="47">
        <f>VLOOKUP($A1370,'[3]Master From ECAP'!$A:$AJ,10,FALSE)</f>
        <v>8313990.6527089998</v>
      </c>
      <c r="K1370" s="47" t="str">
        <f>VLOOKUP($A1370,'[3]Master From ECAP'!$A:$AJ,11,FALSE)</f>
        <v>kWh</v>
      </c>
      <c r="L1370" s="47">
        <f>VLOOKUP($A1370,'[3]Master From ECAP'!$A:$AJ,12,FALSE)</f>
        <v>0</v>
      </c>
      <c r="M1370" s="47" t="s">
        <v>46</v>
      </c>
      <c r="AF1370" s="48">
        <f>VLOOKUP($A1370,'[3]Calculated Master'!$A:$P,13,FALSE)</f>
        <v>332559.62610836001</v>
      </c>
      <c r="AG1370" s="49" t="str">
        <f>IF(F1370&gt;0,VLOOKUP($A1370,'[3]Calculated Master'!$A:$P,14,FALSE),"")</f>
        <v/>
      </c>
      <c r="AH1370" s="49" t="str">
        <f>IF(I1370&gt;0,VLOOKUP($A1370,'[3]Calculated Master'!$A:$P,15,FALSE),"")</f>
        <v/>
      </c>
      <c r="AI1370" s="47" t="str">
        <f>VLOOKUP($A1370,'[3]Master From ECAP'!$A:$AJ,35,FALSE)</f>
        <v>GRANBY</v>
      </c>
      <c r="AJ1370" s="47" t="str">
        <f>VLOOKUP($A1370,'[3]Master From ECAP'!$A:$AJ,36,FALSE)</f>
        <v>TTC</v>
      </c>
    </row>
    <row r="1371" spans="1:36" ht="15">
      <c r="A1371" s="46" t="s">
        <v>1412</v>
      </c>
      <c r="B1371" s="47" t="str">
        <f>VLOOKUP(VLOOKUP(A1371,'[3]Calculated Master'!A:Z,2,FALSE),'[3]Conversion Factors'!A:C,2,FALSE)</f>
        <v>Other</v>
      </c>
      <c r="C1371" s="47" t="str">
        <f>VLOOKUP($A1371,'[3]Master From ECAP'!$A:$AJ,3,FALSE)</f>
        <v>137 Strathmore Blvd</v>
      </c>
      <c r="D1371" s="47" t="str">
        <f>VLOOKUP($A1371,'[3]Master From ECAP'!$A:$AJ,4,FALSE)</f>
        <v>Toronto</v>
      </c>
      <c r="E1371" s="47" t="str">
        <f>VLOOKUP($A1371,'[3]Master From ECAP'!$A:$AJ,5,FALSE)</f>
        <v>M4J 4B6</v>
      </c>
      <c r="F1371" s="47">
        <f>VLOOKUP($A1371,'[3]Master From ECAP'!$A:$AJ,6,FALSE)</f>
        <v>0</v>
      </c>
      <c r="G1371" s="47" t="s">
        <v>53</v>
      </c>
      <c r="H1371" s="47">
        <f>VLOOKUP($A1371,'[3]Master From ECAP'!$A:$AJ,8,FALSE)</f>
        <v>168</v>
      </c>
      <c r="I1371" s="47">
        <f>VLOOKUP($A1371,'[3]Master From ECAP'!$A:$AJ,9,FALSE)</f>
        <v>0</v>
      </c>
      <c r="J1371" s="47">
        <f>VLOOKUP($A1371,'[3]Master From ECAP'!$A:$AJ,10,FALSE)</f>
        <v>9723495.4623870011</v>
      </c>
      <c r="K1371" s="47" t="str">
        <f>VLOOKUP($A1371,'[3]Master From ECAP'!$A:$AJ,11,FALSE)</f>
        <v>kWh</v>
      </c>
      <c r="L1371" s="47">
        <f>VLOOKUP($A1371,'[3]Master From ECAP'!$A:$AJ,12,FALSE)</f>
        <v>0</v>
      </c>
      <c r="M1371" s="47" t="s">
        <v>46</v>
      </c>
      <c r="AF1371" s="48">
        <f>VLOOKUP($A1371,'[3]Calculated Master'!$A:$P,13,FALSE)</f>
        <v>388939.81849548005</v>
      </c>
      <c r="AG1371" s="49" t="str">
        <f>IF(F1371&gt;0,VLOOKUP($A1371,'[3]Calculated Master'!$A:$P,14,FALSE),"")</f>
        <v/>
      </c>
      <c r="AH1371" s="49" t="str">
        <f>IF(I1371&gt;0,VLOOKUP($A1371,'[3]Calculated Master'!$A:$P,15,FALSE),"")</f>
        <v/>
      </c>
      <c r="AI1371" s="47" t="str">
        <f>VLOOKUP($A1371,'[3]Master From ECAP'!$A:$AJ,35,FALSE)</f>
        <v>GREENW</v>
      </c>
      <c r="AJ1371" s="47" t="str">
        <f>VLOOKUP($A1371,'[3]Master From ECAP'!$A:$AJ,36,FALSE)</f>
        <v>TTC</v>
      </c>
    </row>
    <row r="1372" spans="1:36" ht="15">
      <c r="A1372" s="46" t="s">
        <v>1413</v>
      </c>
      <c r="B1372" s="47" t="str">
        <f>VLOOKUP(VLOOKUP(A1372,'[3]Calculated Master'!A:Z,2,FALSE),'[3]Conversion Factors'!A:C,2,FALSE)</f>
        <v>Other</v>
      </c>
      <c r="C1372" s="47" t="str">
        <f>VLOOKUP($A1372,'[3]Master From ECAP'!$A:$AJ,3,FALSE)</f>
        <v>680 Greenwood Ave</v>
      </c>
      <c r="D1372" s="47" t="str">
        <f>VLOOKUP($A1372,'[3]Master From ECAP'!$A:$AJ,4,FALSE)</f>
        <v>Toronto</v>
      </c>
      <c r="E1372" s="47" t="str">
        <f>VLOOKUP($A1372,'[3]Master From ECAP'!$A:$AJ,5,FALSE)</f>
        <v>M4J 4B6</v>
      </c>
      <c r="F1372" s="47">
        <f>VLOOKUP($A1372,'[3]Master From ECAP'!$A:$AJ,6,FALSE)</f>
        <v>0</v>
      </c>
      <c r="G1372" s="47" t="s">
        <v>53</v>
      </c>
      <c r="H1372" s="47">
        <f>VLOOKUP($A1372,'[3]Master From ECAP'!$A:$AJ,8,FALSE)</f>
        <v>168</v>
      </c>
      <c r="I1372" s="47">
        <f>VLOOKUP($A1372,'[3]Master From ECAP'!$A:$AJ,9,FALSE)</f>
        <v>0</v>
      </c>
      <c r="J1372" s="47">
        <f>VLOOKUP($A1372,'[3]Master From ECAP'!$A:$AJ,10,FALSE)</f>
        <v>381823.37880599999</v>
      </c>
      <c r="K1372" s="47" t="str">
        <f>VLOOKUP($A1372,'[3]Master From ECAP'!$A:$AJ,11,FALSE)</f>
        <v>kWh</v>
      </c>
      <c r="L1372" s="47">
        <f>VLOOKUP($A1372,'[3]Master From ECAP'!$A:$AJ,12,FALSE)</f>
        <v>0</v>
      </c>
      <c r="M1372" s="47" t="s">
        <v>46</v>
      </c>
      <c r="AF1372" s="48">
        <f>VLOOKUP($A1372,'[3]Calculated Master'!$A:$P,13,FALSE)</f>
        <v>15272.935152239999</v>
      </c>
      <c r="AG1372" s="49" t="str">
        <f>IF(F1372&gt;0,VLOOKUP($A1372,'[3]Calculated Master'!$A:$P,14,FALSE),"")</f>
        <v/>
      </c>
      <c r="AH1372" s="49" t="str">
        <f>IF(I1372&gt;0,VLOOKUP($A1372,'[3]Calculated Master'!$A:$P,15,FALSE),"")</f>
        <v/>
      </c>
      <c r="AI1372" s="47" t="str">
        <f>VLOOKUP($A1372,'[3]Master From ECAP'!$A:$AJ,35,FALSE)</f>
        <v>GREESW</v>
      </c>
      <c r="AJ1372" s="47" t="str">
        <f>VLOOKUP($A1372,'[3]Master From ECAP'!$A:$AJ,36,FALSE)</f>
        <v>TTC</v>
      </c>
    </row>
    <row r="1373" spans="1:36" ht="15">
      <c r="A1373" s="46" t="s">
        <v>1414</v>
      </c>
      <c r="B1373" s="47" t="str">
        <f>VLOOKUP(VLOOKUP(A1373,'[3]Calculated Master'!A:Z,2,FALSE),'[3]Conversion Factors'!A:C,2,FALSE)</f>
        <v>Other</v>
      </c>
      <c r="C1373" s="47" t="str">
        <f>VLOOKUP($A1373,'[3]Master From ECAP'!$A:$AJ,3,FALSE)</f>
        <v>410 Queens Quay W Unit Rear</v>
      </c>
      <c r="D1373" s="47" t="str">
        <f>VLOOKUP($A1373,'[3]Master From ECAP'!$A:$AJ,4,FALSE)</f>
        <v>Toronto</v>
      </c>
      <c r="E1373" s="47" t="str">
        <f>VLOOKUP($A1373,'[3]Master From ECAP'!$A:$AJ,5,FALSE)</f>
        <v>M5V 3T1</v>
      </c>
      <c r="F1373" s="47">
        <f>VLOOKUP($A1373,'[3]Master From ECAP'!$A:$AJ,6,FALSE)</f>
        <v>0</v>
      </c>
      <c r="G1373" s="47" t="s">
        <v>53</v>
      </c>
      <c r="H1373" s="47">
        <f>VLOOKUP($A1373,'[3]Master From ECAP'!$A:$AJ,8,FALSE)</f>
        <v>168</v>
      </c>
      <c r="I1373" s="47">
        <f>VLOOKUP($A1373,'[3]Master From ECAP'!$A:$AJ,9,FALSE)</f>
        <v>0</v>
      </c>
      <c r="J1373" s="47">
        <f>VLOOKUP($A1373,'[3]Master From ECAP'!$A:$AJ,10,FALSE)</f>
        <v>1813301.7885159999</v>
      </c>
      <c r="K1373" s="47" t="str">
        <f>VLOOKUP($A1373,'[3]Master From ECAP'!$A:$AJ,11,FALSE)</f>
        <v>kWh</v>
      </c>
      <c r="L1373" s="47">
        <f>VLOOKUP($A1373,'[3]Master From ECAP'!$A:$AJ,12,FALSE)</f>
        <v>0</v>
      </c>
      <c r="M1373" s="47" t="s">
        <v>46</v>
      </c>
      <c r="AF1373" s="48">
        <f>VLOOKUP($A1373,'[3]Calculated Master'!$A:$P,13,FALSE)</f>
        <v>72532.071540639998</v>
      </c>
      <c r="AG1373" s="49" t="str">
        <f>IF(F1373&gt;0,VLOOKUP($A1373,'[3]Calculated Master'!$A:$P,14,FALSE),"")</f>
        <v/>
      </c>
      <c r="AH1373" s="49" t="str">
        <f>IF(I1373&gt;0,VLOOKUP($A1373,'[3]Calculated Master'!$A:$P,15,FALSE),"")</f>
        <v/>
      </c>
      <c r="AI1373" s="47" t="str">
        <f>VLOOKUP($A1373,'[3]Master From ECAP'!$A:$AJ,35,FALSE)</f>
        <v>HARB</v>
      </c>
      <c r="AJ1373" s="47" t="str">
        <f>VLOOKUP($A1373,'[3]Master From ECAP'!$A:$AJ,36,FALSE)</f>
        <v>TTC</v>
      </c>
    </row>
    <row r="1374" spans="1:36" ht="15">
      <c r="A1374" s="46" t="s">
        <v>1415</v>
      </c>
      <c r="B1374" s="47" t="str">
        <f>VLOOKUP(VLOOKUP(A1374,'[3]Calculated Master'!A:Z,2,FALSE),'[3]Conversion Factors'!A:C,2,FALSE)</f>
        <v>Other</v>
      </c>
      <c r="C1374" s="47" t="str">
        <f>VLOOKUP($A1374,'[3]Master From ECAP'!$A:$AJ,3,FALSE)</f>
        <v>23 Quebec Ave</v>
      </c>
      <c r="D1374" s="47" t="str">
        <f>VLOOKUP($A1374,'[3]Master From ECAP'!$A:$AJ,4,FALSE)</f>
        <v>Toronto</v>
      </c>
      <c r="E1374" s="47" t="str">
        <f>VLOOKUP($A1374,'[3]Master From ECAP'!$A:$AJ,5,FALSE)</f>
        <v>M6P 2T3</v>
      </c>
      <c r="F1374" s="47">
        <f>VLOOKUP($A1374,'[3]Master From ECAP'!$A:$AJ,6,FALSE)</f>
        <v>0</v>
      </c>
      <c r="G1374" s="47" t="s">
        <v>53</v>
      </c>
      <c r="H1374" s="47">
        <f>VLOOKUP($A1374,'[3]Master From ECAP'!$A:$AJ,8,FALSE)</f>
        <v>168</v>
      </c>
      <c r="I1374" s="47">
        <f>VLOOKUP($A1374,'[3]Master From ECAP'!$A:$AJ,9,FALSE)</f>
        <v>0</v>
      </c>
      <c r="J1374" s="47">
        <f>VLOOKUP($A1374,'[3]Master From ECAP'!$A:$AJ,10,FALSE)</f>
        <v>499373.648957</v>
      </c>
      <c r="K1374" s="47" t="str">
        <f>VLOOKUP($A1374,'[3]Master From ECAP'!$A:$AJ,11,FALSE)</f>
        <v>kWh</v>
      </c>
      <c r="L1374" s="47">
        <f>VLOOKUP($A1374,'[3]Master From ECAP'!$A:$AJ,12,FALSE)</f>
        <v>0</v>
      </c>
      <c r="M1374" s="47" t="s">
        <v>46</v>
      </c>
      <c r="AF1374" s="48">
        <f>VLOOKUP($A1374,'[3]Calculated Master'!$A:$P,13,FALSE)</f>
        <v>19974.945958280001</v>
      </c>
      <c r="AG1374" s="49" t="str">
        <f>IF(F1374&gt;0,VLOOKUP($A1374,'[3]Calculated Master'!$A:$P,14,FALSE),"")</f>
        <v/>
      </c>
      <c r="AH1374" s="49" t="str">
        <f>IF(I1374&gt;0,VLOOKUP($A1374,'[3]Calculated Master'!$A:$P,15,FALSE),"")</f>
        <v/>
      </c>
      <c r="AI1374" s="47" t="str">
        <f>VLOOKUP($A1374,'[3]Master From ECAP'!$A:$AJ,35,FALSE)</f>
        <v>HIGHSW</v>
      </c>
      <c r="AJ1374" s="47" t="str">
        <f>VLOOKUP($A1374,'[3]Master From ECAP'!$A:$AJ,36,FALSE)</f>
        <v>TTC</v>
      </c>
    </row>
    <row r="1375" spans="1:36" ht="15">
      <c r="A1375" s="46" t="s">
        <v>1416</v>
      </c>
      <c r="B1375" s="47" t="str">
        <f>VLOOKUP(VLOOKUP(A1375,'[3]Calculated Master'!A:Z,2,FALSE),'[3]Conversion Factors'!A:C,2,FALSE)</f>
        <v>Other</v>
      </c>
      <c r="C1375" s="47" t="str">
        <f>VLOOKUP($A1375,'[3]Master From ECAP'!$A:$AJ,3,FALSE)</f>
        <v>1138 Bathurst St</v>
      </c>
      <c r="D1375" s="47" t="str">
        <f>VLOOKUP($A1375,'[3]Master From ECAP'!$A:$AJ,4,FALSE)</f>
        <v>Toronto</v>
      </c>
      <c r="E1375" s="47" t="str">
        <f>VLOOKUP($A1375,'[3]Master From ECAP'!$A:$AJ,5,FALSE)</f>
        <v>M5R 1L4</v>
      </c>
      <c r="F1375" s="47">
        <f>VLOOKUP($A1375,'[3]Master From ECAP'!$A:$AJ,6,FALSE)</f>
        <v>0</v>
      </c>
      <c r="G1375" s="47" t="s">
        <v>53</v>
      </c>
      <c r="H1375" s="47">
        <f>VLOOKUP($A1375,'[3]Master From ECAP'!$A:$AJ,8,FALSE)</f>
        <v>168</v>
      </c>
      <c r="I1375" s="47">
        <f>VLOOKUP($A1375,'[3]Master From ECAP'!$A:$AJ,9,FALSE)</f>
        <v>0</v>
      </c>
      <c r="J1375" s="47">
        <f>VLOOKUP($A1375,'[3]Master From ECAP'!$A:$AJ,10,FALSE)</f>
        <v>21474110.026032001</v>
      </c>
      <c r="K1375" s="47" t="str">
        <f>VLOOKUP($A1375,'[3]Master From ECAP'!$A:$AJ,11,FALSE)</f>
        <v>kWh</v>
      </c>
      <c r="L1375" s="47">
        <f>VLOOKUP($A1375,'[3]Master From ECAP'!$A:$AJ,12,FALSE)</f>
        <v>0</v>
      </c>
      <c r="M1375" s="47" t="s">
        <v>46</v>
      </c>
      <c r="AF1375" s="48">
        <f>VLOOKUP($A1375,'[3]Calculated Master'!$A:$P,13,FALSE)</f>
        <v>858964.40104128001</v>
      </c>
      <c r="AG1375" s="49" t="str">
        <f>IF(F1375&gt;0,VLOOKUP($A1375,'[3]Calculated Master'!$A:$P,14,FALSE),"")</f>
        <v/>
      </c>
      <c r="AH1375" s="49" t="str">
        <f>IF(I1375&gt;0,VLOOKUP($A1375,'[3]Calculated Master'!$A:$P,15,FALSE),"")</f>
        <v/>
      </c>
      <c r="AI1375" s="47" t="str">
        <f>VLOOKUP($A1375,'[3]Master From ECAP'!$A:$AJ,35,FALSE)</f>
        <v>HILLC</v>
      </c>
      <c r="AJ1375" s="47" t="str">
        <f>VLOOKUP($A1375,'[3]Master From ECAP'!$A:$AJ,36,FALSE)</f>
        <v>TTC</v>
      </c>
    </row>
    <row r="1376" spans="1:36" ht="15">
      <c r="A1376" s="46" t="s">
        <v>1417</v>
      </c>
      <c r="B1376" s="47" t="str">
        <f>VLOOKUP(VLOOKUP(A1376,'[3]Calculated Master'!A:Z,2,FALSE),'[3]Conversion Factors'!A:C,2,FALSE)</f>
        <v>Other</v>
      </c>
      <c r="C1376" s="47" t="str">
        <f>VLOOKUP($A1376,'[3]Master From ECAP'!$A:$AJ,3,FALSE)</f>
        <v>1138 Bathurst St</v>
      </c>
      <c r="D1376" s="47" t="str">
        <f>VLOOKUP($A1376,'[3]Master From ECAP'!$A:$AJ,4,FALSE)</f>
        <v>Toronto</v>
      </c>
      <c r="E1376" s="47" t="str">
        <f>VLOOKUP($A1376,'[3]Master From ECAP'!$A:$AJ,5,FALSE)</f>
        <v>M5R 3H2</v>
      </c>
      <c r="F1376" s="47">
        <f>VLOOKUP($A1376,'[3]Master From ECAP'!$A:$AJ,6,FALSE)</f>
        <v>0</v>
      </c>
      <c r="G1376" s="47" t="s">
        <v>53</v>
      </c>
      <c r="H1376" s="47">
        <f>VLOOKUP($A1376,'[3]Master From ECAP'!$A:$AJ,8,FALSE)</f>
        <v>70</v>
      </c>
      <c r="I1376" s="47">
        <f>VLOOKUP($A1376,'[3]Master From ECAP'!$A:$AJ,9,FALSE)</f>
        <v>0</v>
      </c>
      <c r="J1376" s="47">
        <f>VLOOKUP($A1376,'[3]Master From ECAP'!$A:$AJ,10,FALSE)</f>
        <v>2418760.7165160002</v>
      </c>
      <c r="K1376" s="47" t="str">
        <f>VLOOKUP($A1376,'[3]Master From ECAP'!$A:$AJ,11,FALSE)</f>
        <v>kWh</v>
      </c>
      <c r="L1376" s="47">
        <f>VLOOKUP($A1376,'[3]Master From ECAP'!$A:$AJ,12,FALSE)</f>
        <v>911137.84935499995</v>
      </c>
      <c r="M1376" s="47" t="s">
        <v>46</v>
      </c>
      <c r="AF1376" s="48">
        <f>VLOOKUP($A1376,'[3]Calculated Master'!$A:$P,13,FALSE)</f>
        <v>1827629.88970184</v>
      </c>
      <c r="AG1376" s="49" t="str">
        <f>IF(F1376&gt;0,VLOOKUP($A1376,'[3]Calculated Master'!$A:$P,14,FALSE),"")</f>
        <v/>
      </c>
      <c r="AH1376" s="49" t="str">
        <f>IF(I1376&gt;0,VLOOKUP($A1376,'[3]Calculated Master'!$A:$P,15,FALSE),"")</f>
        <v/>
      </c>
      <c r="AI1376" s="47" t="str">
        <f>VLOOKUP($A1376,'[3]Master From ECAP'!$A:$AJ,35,FALSE)</f>
        <v>BATGAR</v>
      </c>
      <c r="AJ1376" s="47" t="str">
        <f>VLOOKUP($A1376,'[3]Master From ECAP'!$A:$AJ,36,FALSE)</f>
        <v>TTC</v>
      </c>
    </row>
    <row r="1377" spans="1:36" ht="15">
      <c r="A1377" s="46" t="s">
        <v>1418</v>
      </c>
      <c r="B1377" s="47" t="str">
        <f>VLOOKUP(VLOOKUP(A1377,'[3]Calculated Master'!A:Z,2,FALSE),'[3]Conversion Factors'!A:C,2,FALSE)</f>
        <v>Other</v>
      </c>
      <c r="C1377" s="47" t="str">
        <f>VLOOKUP($A1377,'[3]Master From ECAP'!$A:$AJ,3,FALSE)</f>
        <v>147 Indian Grove</v>
      </c>
      <c r="D1377" s="47" t="str">
        <f>VLOOKUP($A1377,'[3]Master From ECAP'!$A:$AJ,4,FALSE)</f>
        <v>Toronto</v>
      </c>
      <c r="E1377" s="47" t="str">
        <f>VLOOKUP($A1377,'[3]Master From ECAP'!$A:$AJ,5,FALSE)</f>
        <v>M6P 2H3</v>
      </c>
      <c r="F1377" s="47">
        <f>VLOOKUP($A1377,'[3]Master From ECAP'!$A:$AJ,6,FALSE)</f>
        <v>0</v>
      </c>
      <c r="G1377" s="47" t="s">
        <v>53</v>
      </c>
      <c r="H1377" s="47">
        <f>VLOOKUP($A1377,'[3]Master From ECAP'!$A:$AJ,8,FALSE)</f>
        <v>168</v>
      </c>
      <c r="I1377" s="47">
        <f>VLOOKUP($A1377,'[3]Master From ECAP'!$A:$AJ,9,FALSE)</f>
        <v>0</v>
      </c>
      <c r="J1377" s="47">
        <f>VLOOKUP($A1377,'[3]Master From ECAP'!$A:$AJ,10,FALSE)</f>
        <v>8059180.4424200002</v>
      </c>
      <c r="K1377" s="47" t="str">
        <f>VLOOKUP($A1377,'[3]Master From ECAP'!$A:$AJ,11,FALSE)</f>
        <v>kWh</v>
      </c>
      <c r="L1377" s="47">
        <f>VLOOKUP($A1377,'[3]Master From ECAP'!$A:$AJ,12,FALSE)</f>
        <v>0</v>
      </c>
      <c r="M1377" s="47" t="s">
        <v>46</v>
      </c>
      <c r="AF1377" s="48">
        <f>VLOOKUP($A1377,'[3]Calculated Master'!$A:$P,13,FALSE)</f>
        <v>322367.21769680001</v>
      </c>
      <c r="AG1377" s="49" t="str">
        <f>IF(F1377&gt;0,VLOOKUP($A1377,'[3]Calculated Master'!$A:$P,14,FALSE),"")</f>
        <v/>
      </c>
      <c r="AH1377" s="49" t="str">
        <f>IF(I1377&gt;0,VLOOKUP($A1377,'[3]Calculated Master'!$A:$P,15,FALSE),"")</f>
        <v/>
      </c>
      <c r="AI1377" s="47" t="str">
        <f>VLOOKUP($A1377,'[3]Master From ECAP'!$A:$AJ,35,FALSE)</f>
        <v>INDIAN</v>
      </c>
      <c r="AJ1377" s="47" t="str">
        <f>VLOOKUP($A1377,'[3]Master From ECAP'!$A:$AJ,36,FALSE)</f>
        <v>TTC</v>
      </c>
    </row>
    <row r="1378" spans="1:36" ht="15">
      <c r="A1378" s="46" t="s">
        <v>1419</v>
      </c>
      <c r="B1378" s="47" t="str">
        <f>VLOOKUP(VLOOKUP(A1378,'[3]Calculated Master'!A:Z,2,FALSE),'[3]Conversion Factors'!A:C,2,FALSE)</f>
        <v>Other</v>
      </c>
      <c r="C1378" s="47" t="str">
        <f>VLOOKUP($A1378,'[3]Master From ECAP'!$A:$AJ,3,FALSE)</f>
        <v>1230 Islington Ave</v>
      </c>
      <c r="D1378" s="47" t="str">
        <f>VLOOKUP($A1378,'[3]Master From ECAP'!$A:$AJ,4,FALSE)</f>
        <v>Etobicoke</v>
      </c>
      <c r="E1378" s="47" t="str">
        <f>VLOOKUP($A1378,'[3]Master From ECAP'!$A:$AJ,5,FALSE)</f>
        <v>M8X 1Y8</v>
      </c>
      <c r="F1378" s="47">
        <f>VLOOKUP($A1378,'[3]Master From ECAP'!$A:$AJ,6,FALSE)</f>
        <v>0</v>
      </c>
      <c r="G1378" s="47" t="s">
        <v>53</v>
      </c>
      <c r="H1378" s="47">
        <f>VLOOKUP($A1378,'[3]Master From ECAP'!$A:$AJ,8,FALSE)</f>
        <v>168</v>
      </c>
      <c r="I1378" s="47">
        <f>VLOOKUP($A1378,'[3]Master From ECAP'!$A:$AJ,9,FALSE)</f>
        <v>0</v>
      </c>
      <c r="J1378" s="47">
        <f>VLOOKUP($A1378,'[3]Master From ECAP'!$A:$AJ,10,FALSE)</f>
        <v>7697799.8003550004</v>
      </c>
      <c r="K1378" s="47" t="str">
        <f>VLOOKUP($A1378,'[3]Master From ECAP'!$A:$AJ,11,FALSE)</f>
        <v>kWh</v>
      </c>
      <c r="L1378" s="47">
        <f>VLOOKUP($A1378,'[3]Master From ECAP'!$A:$AJ,12,FALSE)</f>
        <v>0</v>
      </c>
      <c r="M1378" s="47" t="s">
        <v>46</v>
      </c>
      <c r="AF1378" s="48">
        <f>VLOOKUP($A1378,'[3]Calculated Master'!$A:$P,13,FALSE)</f>
        <v>307911.99201420002</v>
      </c>
      <c r="AG1378" s="49" t="str">
        <f>IF(F1378&gt;0,VLOOKUP($A1378,'[3]Calculated Master'!$A:$P,14,FALSE),"")</f>
        <v/>
      </c>
      <c r="AH1378" s="49" t="str">
        <f>IF(I1378&gt;0,VLOOKUP($A1378,'[3]Calculated Master'!$A:$P,15,FALSE),"")</f>
        <v/>
      </c>
      <c r="AI1378" s="47" t="str">
        <f>VLOOKUP($A1378,'[3]Master From ECAP'!$A:$AJ,35,FALSE)</f>
        <v>ISLIN</v>
      </c>
      <c r="AJ1378" s="47" t="str">
        <f>VLOOKUP($A1378,'[3]Master From ECAP'!$A:$AJ,36,FALSE)</f>
        <v>TTC</v>
      </c>
    </row>
    <row r="1379" spans="1:36" ht="15">
      <c r="A1379" s="46" t="s">
        <v>1420</v>
      </c>
      <c r="B1379" s="47" t="str">
        <f>VLOOKUP(VLOOKUP(A1379,'[3]Calculated Master'!A:Z,2,FALSE),'[3]Conversion Factors'!A:C,2,FALSE)</f>
        <v>Other</v>
      </c>
      <c r="C1379" s="47" t="str">
        <f>VLOOKUP($A1379,'[3]Master From ECAP'!$A:$AJ,3,FALSE)</f>
        <v>3286 Bloor St W</v>
      </c>
      <c r="D1379" s="47" t="str">
        <f>VLOOKUP($A1379,'[3]Master From ECAP'!$A:$AJ,4,FALSE)</f>
        <v>Etobicoke</v>
      </c>
      <c r="E1379" s="47" t="str">
        <f>VLOOKUP($A1379,'[3]Master From ECAP'!$A:$AJ,5,FALSE)</f>
        <v>M8X 1E9</v>
      </c>
      <c r="F1379" s="47">
        <f>VLOOKUP($A1379,'[3]Master From ECAP'!$A:$AJ,6,FALSE)</f>
        <v>0</v>
      </c>
      <c r="G1379" s="47" t="s">
        <v>53</v>
      </c>
      <c r="H1379" s="47">
        <f>VLOOKUP($A1379,'[3]Master From ECAP'!$A:$AJ,8,FALSE)</f>
        <v>100</v>
      </c>
      <c r="I1379" s="47">
        <f>VLOOKUP($A1379,'[3]Master From ECAP'!$A:$AJ,9,FALSE)</f>
        <v>0</v>
      </c>
      <c r="J1379" s="47">
        <f>VLOOKUP($A1379,'[3]Master From ECAP'!$A:$AJ,10,FALSE)</f>
        <v>78650.080000000002</v>
      </c>
      <c r="K1379" s="47" t="str">
        <f>VLOOKUP($A1379,'[3]Master From ECAP'!$A:$AJ,11,FALSE)</f>
        <v>kWh</v>
      </c>
      <c r="L1379" s="47">
        <f>VLOOKUP($A1379,'[3]Master From ECAP'!$A:$AJ,12,FALSE)</f>
        <v>0</v>
      </c>
      <c r="M1379" s="47" t="s">
        <v>46</v>
      </c>
      <c r="AF1379" s="48">
        <f>VLOOKUP($A1379,'[3]Calculated Master'!$A:$P,13,FALSE)</f>
        <v>3146.0032000000001</v>
      </c>
      <c r="AG1379" s="49" t="str">
        <f>IF(F1379&gt;0,VLOOKUP($A1379,'[3]Calculated Master'!$A:$P,14,FALSE),"")</f>
        <v/>
      </c>
      <c r="AH1379" s="49" t="str">
        <f>IF(I1379&gt;0,VLOOKUP($A1379,'[3]Calculated Master'!$A:$P,15,FALSE),"")</f>
        <v/>
      </c>
      <c r="AI1379" s="47" t="str">
        <f>VLOOKUP($A1379,'[3]Master From ECAP'!$A:$AJ,35,FALSE)</f>
        <v>ISLINSW</v>
      </c>
      <c r="AJ1379" s="47" t="str">
        <f>VLOOKUP($A1379,'[3]Master From ECAP'!$A:$AJ,36,FALSE)</f>
        <v>TTC</v>
      </c>
    </row>
    <row r="1380" spans="1:36" ht="15">
      <c r="A1380" s="46" t="s">
        <v>1421</v>
      </c>
      <c r="B1380" s="47" t="str">
        <f>VLOOKUP(VLOOKUP(A1380,'[3]Calculated Master'!A:Z,2,FALSE),'[3]Conversion Factors'!A:C,2,FALSE)</f>
        <v>Other</v>
      </c>
      <c r="C1380" s="47" t="str">
        <f>VLOOKUP($A1380,'[3]Master From ECAP'!$A:$AJ,3,FALSE)</f>
        <v>268 Armadale Ave</v>
      </c>
      <c r="D1380" s="47" t="str">
        <f>VLOOKUP($A1380,'[3]Master From ECAP'!$A:$AJ,4,FALSE)</f>
        <v>Toronto</v>
      </c>
      <c r="E1380" s="47" t="str">
        <f>VLOOKUP($A1380,'[3]Master From ECAP'!$A:$AJ,5,FALSE)</f>
        <v>M6S 4T2</v>
      </c>
      <c r="F1380" s="47">
        <f>VLOOKUP($A1380,'[3]Master From ECAP'!$A:$AJ,6,FALSE)</f>
        <v>0</v>
      </c>
      <c r="G1380" s="47" t="s">
        <v>53</v>
      </c>
      <c r="H1380" s="47">
        <f>VLOOKUP($A1380,'[3]Master From ECAP'!$A:$AJ,8,FALSE)</f>
        <v>168</v>
      </c>
      <c r="I1380" s="47">
        <f>VLOOKUP($A1380,'[3]Master From ECAP'!$A:$AJ,9,FALSE)</f>
        <v>0</v>
      </c>
      <c r="J1380" s="47">
        <f>VLOOKUP($A1380,'[3]Master From ECAP'!$A:$AJ,10,FALSE)</f>
        <v>4152567.7552899998</v>
      </c>
      <c r="K1380" s="47" t="str">
        <f>VLOOKUP($A1380,'[3]Master From ECAP'!$A:$AJ,11,FALSE)</f>
        <v>kWh</v>
      </c>
      <c r="L1380" s="47">
        <f>VLOOKUP($A1380,'[3]Master From ECAP'!$A:$AJ,12,FALSE)</f>
        <v>0</v>
      </c>
      <c r="M1380" s="47" t="s">
        <v>46</v>
      </c>
      <c r="AF1380" s="48">
        <f>VLOOKUP($A1380,'[3]Calculated Master'!$A:$P,13,FALSE)</f>
        <v>166102.7102116</v>
      </c>
      <c r="AG1380" s="49" t="str">
        <f>IF(F1380&gt;0,VLOOKUP($A1380,'[3]Calculated Master'!$A:$P,14,FALSE),"")</f>
        <v/>
      </c>
      <c r="AH1380" s="49" t="str">
        <f>IF(I1380&gt;0,VLOOKUP($A1380,'[3]Calculated Master'!$A:$P,15,FALSE),"")</f>
        <v/>
      </c>
      <c r="AI1380" s="47" t="str">
        <f>VLOOKUP($A1380,'[3]Master From ECAP'!$A:$AJ,35,FALSE)</f>
        <v>JANE</v>
      </c>
      <c r="AJ1380" s="47" t="str">
        <f>VLOOKUP($A1380,'[3]Master From ECAP'!$A:$AJ,36,FALSE)</f>
        <v>TTC</v>
      </c>
    </row>
    <row r="1381" spans="1:36" ht="15">
      <c r="A1381" s="46" t="s">
        <v>1422</v>
      </c>
      <c r="B1381" s="47" t="str">
        <f>VLOOKUP(VLOOKUP(A1381,'[3]Calculated Master'!A:Z,2,FALSE),'[3]Conversion Factors'!A:C,2,FALSE)</f>
        <v>Other</v>
      </c>
      <c r="C1381" s="47" t="str">
        <f>VLOOKUP($A1381,'[3]Master From ECAP'!$A:$AJ,3,FALSE)</f>
        <v>17 Jane St</v>
      </c>
      <c r="D1381" s="47" t="str">
        <f>VLOOKUP($A1381,'[3]Master From ECAP'!$A:$AJ,4,FALSE)</f>
        <v>Toronto</v>
      </c>
      <c r="E1381" s="47" t="str">
        <f>VLOOKUP($A1381,'[3]Master From ECAP'!$A:$AJ,5,FALSE)</f>
        <v>M6S 1P9</v>
      </c>
      <c r="F1381" s="47">
        <f>VLOOKUP($A1381,'[3]Master From ECAP'!$A:$AJ,6,FALSE)</f>
        <v>0</v>
      </c>
      <c r="G1381" s="47" t="s">
        <v>53</v>
      </c>
      <c r="H1381" s="47">
        <f>VLOOKUP($A1381,'[3]Master From ECAP'!$A:$AJ,8,FALSE)</f>
        <v>168</v>
      </c>
      <c r="I1381" s="47">
        <f>VLOOKUP($A1381,'[3]Master From ECAP'!$A:$AJ,9,FALSE)</f>
        <v>0</v>
      </c>
      <c r="J1381" s="47">
        <f>VLOOKUP($A1381,'[3]Master From ECAP'!$A:$AJ,10,FALSE)</f>
        <v>618891.42220599996</v>
      </c>
      <c r="K1381" s="47" t="str">
        <f>VLOOKUP($A1381,'[3]Master From ECAP'!$A:$AJ,11,FALSE)</f>
        <v>kWh</v>
      </c>
      <c r="L1381" s="47">
        <f>VLOOKUP($A1381,'[3]Master From ECAP'!$A:$AJ,12,FALSE)</f>
        <v>0</v>
      </c>
      <c r="M1381" s="47" t="s">
        <v>46</v>
      </c>
      <c r="AF1381" s="48">
        <f>VLOOKUP($A1381,'[3]Calculated Master'!$A:$P,13,FALSE)</f>
        <v>24755.656888239999</v>
      </c>
      <c r="AG1381" s="49" t="str">
        <f>IF(F1381&gt;0,VLOOKUP($A1381,'[3]Calculated Master'!$A:$P,14,FALSE),"")</f>
        <v/>
      </c>
      <c r="AH1381" s="49" t="str">
        <f>IF(I1381&gt;0,VLOOKUP($A1381,'[3]Calculated Master'!$A:$P,15,FALSE),"")</f>
        <v/>
      </c>
      <c r="AI1381" s="47" t="str">
        <f>VLOOKUP($A1381,'[3]Master From ECAP'!$A:$AJ,35,FALSE)</f>
        <v>JANESW</v>
      </c>
      <c r="AJ1381" s="47" t="str">
        <f>VLOOKUP($A1381,'[3]Master From ECAP'!$A:$AJ,36,FALSE)</f>
        <v>TTC</v>
      </c>
    </row>
    <row r="1382" spans="1:36" ht="15">
      <c r="A1382" s="46" t="s">
        <v>1423</v>
      </c>
      <c r="B1382" s="47" t="str">
        <f>VLOOKUP(VLOOKUP(A1382,'[3]Calculated Master'!A:Z,2,FALSE),'[3]Conversion Factors'!A:C,2,FALSE)</f>
        <v>Other</v>
      </c>
      <c r="C1382" s="47" t="str">
        <f>VLOOKUP($A1382,'[3]Master From ECAP'!$A:$AJ,3,FALSE)</f>
        <v>29 Keele St</v>
      </c>
      <c r="D1382" s="47" t="str">
        <f>VLOOKUP($A1382,'[3]Master From ECAP'!$A:$AJ,4,FALSE)</f>
        <v>Toronto</v>
      </c>
      <c r="E1382" s="47" t="str">
        <f>VLOOKUP($A1382,'[3]Master From ECAP'!$A:$AJ,5,FALSE)</f>
        <v>M6R 2Z9</v>
      </c>
      <c r="F1382" s="47">
        <f>VLOOKUP($A1382,'[3]Master From ECAP'!$A:$AJ,6,FALSE)</f>
        <v>0</v>
      </c>
      <c r="G1382" s="47" t="s">
        <v>53</v>
      </c>
      <c r="H1382" s="47">
        <f>VLOOKUP($A1382,'[3]Master From ECAP'!$A:$AJ,8,FALSE)</f>
        <v>168</v>
      </c>
      <c r="I1382" s="47">
        <f>VLOOKUP($A1382,'[3]Master From ECAP'!$A:$AJ,9,FALSE)</f>
        <v>0</v>
      </c>
      <c r="J1382" s="47">
        <f>VLOOKUP($A1382,'[3]Master From ECAP'!$A:$AJ,10,FALSE)</f>
        <v>753645.2890639999</v>
      </c>
      <c r="K1382" s="47" t="str">
        <f>VLOOKUP($A1382,'[3]Master From ECAP'!$A:$AJ,11,FALSE)</f>
        <v>kWh</v>
      </c>
      <c r="L1382" s="47">
        <f>VLOOKUP($A1382,'[3]Master From ECAP'!$A:$AJ,12,FALSE)</f>
        <v>0</v>
      </c>
      <c r="M1382" s="47" t="s">
        <v>46</v>
      </c>
      <c r="AF1382" s="48">
        <f>VLOOKUP($A1382,'[3]Calculated Master'!$A:$P,13,FALSE)</f>
        <v>30145.811562559997</v>
      </c>
      <c r="AG1382" s="49" t="str">
        <f>IF(F1382&gt;0,VLOOKUP($A1382,'[3]Calculated Master'!$A:$P,14,FALSE),"")</f>
        <v/>
      </c>
      <c r="AH1382" s="49" t="str">
        <f>IF(I1382&gt;0,VLOOKUP($A1382,'[3]Calculated Master'!$A:$P,15,FALSE),"")</f>
        <v/>
      </c>
      <c r="AI1382" s="47" t="str">
        <f>VLOOKUP($A1382,'[3]Master From ECAP'!$A:$AJ,35,FALSE)</f>
        <v>KEELSW</v>
      </c>
      <c r="AJ1382" s="47" t="str">
        <f>VLOOKUP($A1382,'[3]Master From ECAP'!$A:$AJ,36,FALSE)</f>
        <v>TTC</v>
      </c>
    </row>
    <row r="1383" spans="1:36" ht="15">
      <c r="A1383" s="46" t="s">
        <v>1424</v>
      </c>
      <c r="B1383" s="47" t="str">
        <f>VLOOKUP(VLOOKUP(A1383,'[3]Calculated Master'!A:Z,2,FALSE),'[3]Conversion Factors'!A:C,2,FALSE)</f>
        <v>Other</v>
      </c>
      <c r="C1383" s="47" t="str">
        <f>VLOOKUP($A1383,'[3]Master From ECAP'!$A:$AJ,3,FALSE)</f>
        <v>2455 Eglinton Ave E</v>
      </c>
      <c r="D1383" s="47" t="str">
        <f>VLOOKUP($A1383,'[3]Master From ECAP'!$A:$AJ,4,FALSE)</f>
        <v>Scarborough</v>
      </c>
      <c r="E1383" s="47" t="str">
        <f>VLOOKUP($A1383,'[3]Master From ECAP'!$A:$AJ,5,FALSE)</f>
        <v>M1K 2R1</v>
      </c>
      <c r="F1383" s="47">
        <f>VLOOKUP($A1383,'[3]Master From ECAP'!$A:$AJ,6,FALSE)</f>
        <v>0</v>
      </c>
      <c r="G1383" s="47" t="s">
        <v>53</v>
      </c>
      <c r="H1383" s="47">
        <f>VLOOKUP($A1383,'[3]Master From ECAP'!$A:$AJ,8,FALSE)</f>
        <v>168</v>
      </c>
      <c r="I1383" s="47">
        <f>VLOOKUP($A1383,'[3]Master From ECAP'!$A:$AJ,9,FALSE)</f>
        <v>0</v>
      </c>
      <c r="J1383" s="47">
        <f>VLOOKUP($A1383,'[3]Master From ECAP'!$A:$AJ,10,FALSE)</f>
        <v>8783889.4310330003</v>
      </c>
      <c r="K1383" s="47" t="str">
        <f>VLOOKUP($A1383,'[3]Master From ECAP'!$A:$AJ,11,FALSE)</f>
        <v>kWh</v>
      </c>
      <c r="L1383" s="47">
        <f>VLOOKUP($A1383,'[3]Master From ECAP'!$A:$AJ,12,FALSE)</f>
        <v>0</v>
      </c>
      <c r="M1383" s="47" t="s">
        <v>46</v>
      </c>
      <c r="AF1383" s="48">
        <f>VLOOKUP($A1383,'[3]Calculated Master'!$A:$P,13,FALSE)</f>
        <v>351355.57724132005</v>
      </c>
      <c r="AG1383" s="49" t="str">
        <f>IF(F1383&gt;0,VLOOKUP($A1383,'[3]Calculated Master'!$A:$P,14,FALSE),"")</f>
        <v/>
      </c>
      <c r="AH1383" s="49" t="str">
        <f>IF(I1383&gt;0,VLOOKUP($A1383,'[3]Calculated Master'!$A:$P,15,FALSE),"")</f>
        <v/>
      </c>
      <c r="AI1383" s="47" t="str">
        <f>VLOOKUP($A1383,'[3]Master From ECAP'!$A:$AJ,35,FALSE)</f>
        <v>KENN</v>
      </c>
      <c r="AJ1383" s="47" t="str">
        <f>VLOOKUP($A1383,'[3]Master From ECAP'!$A:$AJ,36,FALSE)</f>
        <v>TTC</v>
      </c>
    </row>
    <row r="1384" spans="1:36" ht="15">
      <c r="A1384" s="46" t="s">
        <v>1425</v>
      </c>
      <c r="B1384" s="47" t="str">
        <f>VLOOKUP(VLOOKUP(A1384,'[3]Calculated Master'!A:Z,2,FALSE),'[3]Conversion Factors'!A:C,2,FALSE)</f>
        <v>Other</v>
      </c>
      <c r="C1384" s="47" t="str">
        <f>VLOOKUP($A1384,'[3]Master From ECAP'!$A:$AJ,3,FALSE)</f>
        <v>5 King St W Unit King</v>
      </c>
      <c r="D1384" s="47" t="str">
        <f>VLOOKUP($A1384,'[3]Master From ECAP'!$A:$AJ,4,FALSE)</f>
        <v>Toronto</v>
      </c>
      <c r="E1384" s="47" t="str">
        <f>VLOOKUP($A1384,'[3]Master From ECAP'!$A:$AJ,5,FALSE)</f>
        <v>M5H 1C3</v>
      </c>
      <c r="F1384" s="47">
        <f>VLOOKUP($A1384,'[3]Master From ECAP'!$A:$AJ,6,FALSE)</f>
        <v>0</v>
      </c>
      <c r="G1384" s="47" t="s">
        <v>53</v>
      </c>
      <c r="H1384" s="47">
        <f>VLOOKUP($A1384,'[3]Master From ECAP'!$A:$AJ,8,FALSE)</f>
        <v>168</v>
      </c>
      <c r="I1384" s="47">
        <f>VLOOKUP($A1384,'[3]Master From ECAP'!$A:$AJ,9,FALSE)</f>
        <v>0</v>
      </c>
      <c r="J1384" s="47">
        <f>VLOOKUP($A1384,'[3]Master From ECAP'!$A:$AJ,10,FALSE)</f>
        <v>573365.54764700006</v>
      </c>
      <c r="K1384" s="47" t="str">
        <f>VLOOKUP($A1384,'[3]Master From ECAP'!$A:$AJ,11,FALSE)</f>
        <v>kWh</v>
      </c>
      <c r="L1384" s="47">
        <f>VLOOKUP($A1384,'[3]Master From ECAP'!$A:$AJ,12,FALSE)</f>
        <v>0</v>
      </c>
      <c r="M1384" s="47" t="s">
        <v>46</v>
      </c>
      <c r="AF1384" s="48">
        <f>VLOOKUP($A1384,'[3]Calculated Master'!$A:$P,13,FALSE)</f>
        <v>22934.621905880002</v>
      </c>
      <c r="AG1384" s="49" t="str">
        <f>IF(F1384&gt;0,VLOOKUP($A1384,'[3]Calculated Master'!$A:$P,14,FALSE),"")</f>
        <v/>
      </c>
      <c r="AH1384" s="49" t="str">
        <f>IF(I1384&gt;0,VLOOKUP($A1384,'[3]Calculated Master'!$A:$P,15,FALSE),"")</f>
        <v/>
      </c>
      <c r="AI1384" s="47" t="str">
        <f>VLOOKUP($A1384,'[3]Master From ECAP'!$A:$AJ,35,FALSE)</f>
        <v>KINGSW</v>
      </c>
      <c r="AJ1384" s="47" t="str">
        <f>VLOOKUP($A1384,'[3]Master From ECAP'!$A:$AJ,36,FALSE)</f>
        <v>TTC</v>
      </c>
    </row>
    <row r="1385" spans="1:36" ht="15">
      <c r="A1385" s="46" t="s">
        <v>1426</v>
      </c>
      <c r="B1385" s="47" t="str">
        <f>VLOOKUP(VLOOKUP(A1385,'[3]Calculated Master'!A:Z,2,FALSE),'[3]Conversion Factors'!A:C,2,FALSE)</f>
        <v>Other</v>
      </c>
      <c r="C1385" s="47" t="str">
        <f>VLOOKUP($A1385,'[3]Master From ECAP'!$A:$AJ,3,FALSE)</f>
        <v>25 St Albans Rd</v>
      </c>
      <c r="D1385" s="47" t="str">
        <f>VLOOKUP($A1385,'[3]Master From ECAP'!$A:$AJ,4,FALSE)</f>
        <v>Etobicoke</v>
      </c>
      <c r="E1385" s="47" t="str">
        <f>VLOOKUP($A1385,'[3]Master From ECAP'!$A:$AJ,5,FALSE)</f>
        <v>M9B 6K4</v>
      </c>
      <c r="F1385" s="47">
        <f>VLOOKUP($A1385,'[3]Master From ECAP'!$A:$AJ,6,FALSE)</f>
        <v>0</v>
      </c>
      <c r="G1385" s="47" t="s">
        <v>53</v>
      </c>
      <c r="H1385" s="47">
        <f>VLOOKUP($A1385,'[3]Master From ECAP'!$A:$AJ,8,FALSE)</f>
        <v>168</v>
      </c>
      <c r="I1385" s="47">
        <f>VLOOKUP($A1385,'[3]Master From ECAP'!$A:$AJ,9,FALSE)</f>
        <v>0</v>
      </c>
      <c r="J1385" s="47">
        <f>VLOOKUP($A1385,'[3]Master From ECAP'!$A:$AJ,10,FALSE)</f>
        <v>4870093.7037089998</v>
      </c>
      <c r="K1385" s="47" t="str">
        <f>VLOOKUP($A1385,'[3]Master From ECAP'!$A:$AJ,11,FALSE)</f>
        <v>kWh</v>
      </c>
      <c r="L1385" s="47">
        <f>VLOOKUP($A1385,'[3]Master From ECAP'!$A:$AJ,12,FALSE)</f>
        <v>0</v>
      </c>
      <c r="M1385" s="47" t="s">
        <v>46</v>
      </c>
      <c r="AF1385" s="48">
        <f>VLOOKUP($A1385,'[3]Calculated Master'!$A:$P,13,FALSE)</f>
        <v>194803.74814836</v>
      </c>
      <c r="AG1385" s="49" t="str">
        <f>IF(F1385&gt;0,VLOOKUP($A1385,'[3]Calculated Master'!$A:$P,14,FALSE),"")</f>
        <v/>
      </c>
      <c r="AH1385" s="49" t="str">
        <f>IF(I1385&gt;0,VLOOKUP($A1385,'[3]Calculated Master'!$A:$P,15,FALSE),"")</f>
        <v/>
      </c>
      <c r="AI1385" s="47" t="str">
        <f>VLOOKUP($A1385,'[3]Master From ECAP'!$A:$AJ,35,FALSE)</f>
        <v>KIPL</v>
      </c>
      <c r="AJ1385" s="47" t="str">
        <f>VLOOKUP($A1385,'[3]Master From ECAP'!$A:$AJ,36,FALSE)</f>
        <v>TTC</v>
      </c>
    </row>
    <row r="1386" spans="1:36" ht="15">
      <c r="A1386" s="46" t="s">
        <v>1427</v>
      </c>
      <c r="B1386" s="47" t="str">
        <f>VLOOKUP(VLOOKUP(A1386,'[3]Calculated Master'!A:Z,2,FALSE),'[3]Conversion Factors'!A:C,2,FALSE)</f>
        <v>Other</v>
      </c>
      <c r="C1386" s="47" t="str">
        <f>VLOOKUP($A1386,'[3]Master From ECAP'!$A:$AJ,3,FALSE)</f>
        <v>580 Commissioners St</v>
      </c>
      <c r="D1386" s="47" t="str">
        <f>VLOOKUP($A1386,'[3]Master From ECAP'!$A:$AJ,4,FALSE)</f>
        <v>Toronto</v>
      </c>
      <c r="E1386" s="47" t="str">
        <f>VLOOKUP($A1386,'[3]Master From ECAP'!$A:$AJ,5,FALSE)</f>
        <v>M4M 2R5</v>
      </c>
      <c r="F1386" s="47">
        <f>VLOOKUP($A1386,'[3]Master From ECAP'!$A:$AJ,6,FALSE)</f>
        <v>0</v>
      </c>
      <c r="G1386" s="47" t="s">
        <v>53</v>
      </c>
      <c r="H1386" s="47">
        <f>VLOOKUP($A1386,'[3]Master From ECAP'!$A:$AJ,8,FALSE)</f>
        <v>70</v>
      </c>
      <c r="I1386" s="47">
        <f>VLOOKUP($A1386,'[3]Master From ECAP'!$A:$AJ,9,FALSE)</f>
        <v>0</v>
      </c>
      <c r="J1386" s="47">
        <f>VLOOKUP($A1386,'[3]Master From ECAP'!$A:$AJ,10,FALSE)</f>
        <v>2155004.3788709999</v>
      </c>
      <c r="K1386" s="47" t="str">
        <f>VLOOKUP($A1386,'[3]Master From ECAP'!$A:$AJ,11,FALSE)</f>
        <v>kWh</v>
      </c>
      <c r="L1386" s="47">
        <f>VLOOKUP($A1386,'[3]Master From ECAP'!$A:$AJ,12,FALSE)</f>
        <v>128039.74344799999</v>
      </c>
      <c r="M1386" s="47" t="s">
        <v>46</v>
      </c>
      <c r="AF1386" s="48">
        <f>VLOOKUP($A1386,'[3]Calculated Master'!$A:$P,13,FALSE)</f>
        <v>329435.99538557115</v>
      </c>
      <c r="AG1386" s="49" t="str">
        <f>IF(F1386&gt;0,VLOOKUP($A1386,'[3]Calculated Master'!$A:$P,14,FALSE),"")</f>
        <v/>
      </c>
      <c r="AH1386" s="49" t="str">
        <f>IF(I1386&gt;0,VLOOKUP($A1386,'[3]Calculated Master'!$A:$P,15,FALSE),"")</f>
        <v/>
      </c>
      <c r="AI1386" s="47" t="str">
        <f>VLOOKUP($A1386,'[3]Master From ECAP'!$A:$AJ,35,FALSE)</f>
        <v>LAKEG</v>
      </c>
      <c r="AJ1386" s="47" t="str">
        <f>VLOOKUP($A1386,'[3]Master From ECAP'!$A:$AJ,36,FALSE)</f>
        <v>TTC</v>
      </c>
    </row>
    <row r="1387" spans="1:36" ht="15">
      <c r="A1387" s="46" t="s">
        <v>1428</v>
      </c>
      <c r="B1387" s="47" t="str">
        <f>VLOOKUP(VLOOKUP(A1387,'[3]Calculated Master'!A:Z,2,FALSE),'[3]Conversion Factors'!A:C,2,FALSE)</f>
        <v>Other</v>
      </c>
      <c r="C1387" s="47" t="str">
        <f>VLOOKUP($A1387,'[3]Master From ECAP'!$A:$AJ,3,FALSE)</f>
        <v>3236 Lake Shore Blvd W</v>
      </c>
      <c r="D1387" s="47" t="str">
        <f>VLOOKUP($A1387,'[3]Master From ECAP'!$A:$AJ,4,FALSE)</f>
        <v>Etobicoke</v>
      </c>
      <c r="E1387" s="47" t="str">
        <f>VLOOKUP($A1387,'[3]Master From ECAP'!$A:$AJ,5,FALSE)</f>
        <v>M8V 1M1</v>
      </c>
      <c r="F1387" s="47">
        <f>VLOOKUP($A1387,'[3]Master From ECAP'!$A:$AJ,6,FALSE)</f>
        <v>0</v>
      </c>
      <c r="G1387" s="47" t="s">
        <v>53</v>
      </c>
      <c r="H1387" s="47">
        <f>VLOOKUP($A1387,'[3]Master From ECAP'!$A:$AJ,8,FALSE)</f>
        <v>168</v>
      </c>
      <c r="I1387" s="47">
        <f>VLOOKUP($A1387,'[3]Master From ECAP'!$A:$AJ,9,FALSE)</f>
        <v>0</v>
      </c>
      <c r="J1387" s="47">
        <f>VLOOKUP($A1387,'[3]Master From ECAP'!$A:$AJ,10,FALSE)</f>
        <v>155247.92571400001</v>
      </c>
      <c r="K1387" s="47" t="str">
        <f>VLOOKUP($A1387,'[3]Master From ECAP'!$A:$AJ,11,FALSE)</f>
        <v>kWh</v>
      </c>
      <c r="L1387" s="47">
        <f>VLOOKUP($A1387,'[3]Master From ECAP'!$A:$AJ,12,FALSE)</f>
        <v>0</v>
      </c>
      <c r="M1387" s="47" t="s">
        <v>46</v>
      </c>
      <c r="AF1387" s="48">
        <f>VLOOKUP($A1387,'[3]Calculated Master'!$A:$P,13,FALSE)</f>
        <v>6209.9170285600003</v>
      </c>
      <c r="AG1387" s="49" t="str">
        <f>IF(F1387&gt;0,VLOOKUP($A1387,'[3]Calculated Master'!$A:$P,14,FALSE),"")</f>
        <v/>
      </c>
      <c r="AH1387" s="49" t="str">
        <f>IF(I1387&gt;0,VLOOKUP($A1387,'[3]Calculated Master'!$A:$P,15,FALSE),"")</f>
        <v/>
      </c>
      <c r="AI1387" s="47" t="str">
        <f>VLOOKUP($A1387,'[3]Master From ECAP'!$A:$AJ,35,FALSE)</f>
        <v>LAKES</v>
      </c>
      <c r="AJ1387" s="47" t="str">
        <f>VLOOKUP($A1387,'[3]Master From ECAP'!$A:$AJ,36,FALSE)</f>
        <v>TTC</v>
      </c>
    </row>
    <row r="1388" spans="1:36" ht="15">
      <c r="A1388" s="46" t="s">
        <v>1429</v>
      </c>
      <c r="B1388" s="47" t="str">
        <f>VLOOKUP(VLOOKUP(A1388,'[3]Calculated Master'!A:Z,2,FALSE),'[3]Conversion Factors'!A:C,2,FALSE)</f>
        <v>Other</v>
      </c>
      <c r="C1388" s="47" t="str">
        <f>VLOOKUP($A1388,'[3]Master From ECAP'!$A:$AJ,3,FALSE)</f>
        <v>587 Lansdowne Ave</v>
      </c>
      <c r="D1388" s="47" t="str">
        <f>VLOOKUP($A1388,'[3]Master From ECAP'!$A:$AJ,4,FALSE)</f>
        <v>Toronto</v>
      </c>
      <c r="E1388" s="47" t="str">
        <f>VLOOKUP($A1388,'[3]Master From ECAP'!$A:$AJ,5,FALSE)</f>
        <v>M6H 3Y3</v>
      </c>
      <c r="F1388" s="47">
        <f>VLOOKUP($A1388,'[3]Master From ECAP'!$A:$AJ,6,FALSE)</f>
        <v>0</v>
      </c>
      <c r="G1388" s="47" t="s">
        <v>53</v>
      </c>
      <c r="H1388" s="47">
        <f>VLOOKUP($A1388,'[3]Master From ECAP'!$A:$AJ,8,FALSE)</f>
        <v>168</v>
      </c>
      <c r="I1388" s="47">
        <f>VLOOKUP($A1388,'[3]Master From ECAP'!$A:$AJ,9,FALSE)</f>
        <v>0</v>
      </c>
      <c r="J1388" s="47">
        <f>VLOOKUP($A1388,'[3]Master From ECAP'!$A:$AJ,10,FALSE)</f>
        <v>1598516.35</v>
      </c>
      <c r="K1388" s="47" t="str">
        <f>VLOOKUP($A1388,'[3]Master From ECAP'!$A:$AJ,11,FALSE)</f>
        <v>kWh</v>
      </c>
      <c r="L1388" s="47">
        <f>VLOOKUP($A1388,'[3]Master From ECAP'!$A:$AJ,12,FALSE)</f>
        <v>0</v>
      </c>
      <c r="M1388" s="47" t="s">
        <v>46</v>
      </c>
      <c r="AF1388" s="48">
        <f>VLOOKUP($A1388,'[3]Calculated Master'!$A:$P,13,FALSE)</f>
        <v>63940.654000000002</v>
      </c>
      <c r="AG1388" s="49" t="str">
        <f>IF(F1388&gt;0,VLOOKUP($A1388,'[3]Calculated Master'!$A:$P,14,FALSE),"")</f>
        <v/>
      </c>
      <c r="AH1388" s="49" t="str">
        <f>IF(I1388&gt;0,VLOOKUP($A1388,'[3]Calculated Master'!$A:$P,15,FALSE),"")</f>
        <v/>
      </c>
      <c r="AI1388" s="47" t="str">
        <f>VLOOKUP($A1388,'[3]Master From ECAP'!$A:$AJ,35,FALSE)</f>
        <v>LANS</v>
      </c>
      <c r="AJ1388" s="47" t="str">
        <f>VLOOKUP($A1388,'[3]Master From ECAP'!$A:$AJ,36,FALSE)</f>
        <v>TTC</v>
      </c>
    </row>
    <row r="1389" spans="1:36" ht="15">
      <c r="A1389" s="46" t="s">
        <v>1430</v>
      </c>
      <c r="B1389" s="47" t="str">
        <f>VLOOKUP(VLOOKUP(A1389,'[3]Calculated Master'!A:Z,2,FALSE),'[3]Conversion Factors'!A:C,2,FALSE)</f>
        <v>Other</v>
      </c>
      <c r="C1389" s="47" t="str">
        <f>VLOOKUP($A1389,'[3]Master From ECAP'!$A:$AJ,3,FALSE)</f>
        <v>546 Lansdowne Ave Stn Lands</v>
      </c>
      <c r="D1389" s="47" t="str">
        <f>VLOOKUP($A1389,'[3]Master From ECAP'!$A:$AJ,4,FALSE)</f>
        <v>Toronto</v>
      </c>
      <c r="E1389" s="47" t="str">
        <f>VLOOKUP($A1389,'[3]Master From ECAP'!$A:$AJ,5,FALSE)</f>
        <v>M6H 2Z3</v>
      </c>
      <c r="F1389" s="47">
        <f>VLOOKUP($A1389,'[3]Master From ECAP'!$A:$AJ,6,FALSE)</f>
        <v>0</v>
      </c>
      <c r="G1389" s="47" t="s">
        <v>53</v>
      </c>
      <c r="H1389" s="47">
        <f>VLOOKUP($A1389,'[3]Master From ECAP'!$A:$AJ,8,FALSE)</f>
        <v>168</v>
      </c>
      <c r="I1389" s="47">
        <f>VLOOKUP($A1389,'[3]Master From ECAP'!$A:$AJ,9,FALSE)</f>
        <v>0</v>
      </c>
      <c r="J1389" s="47">
        <f>VLOOKUP($A1389,'[3]Master From ECAP'!$A:$AJ,10,FALSE)</f>
        <v>461011.88951800001</v>
      </c>
      <c r="K1389" s="47" t="str">
        <f>VLOOKUP($A1389,'[3]Master From ECAP'!$A:$AJ,11,FALSE)</f>
        <v>kWh</v>
      </c>
      <c r="L1389" s="47">
        <f>VLOOKUP($A1389,'[3]Master From ECAP'!$A:$AJ,12,FALSE)</f>
        <v>0</v>
      </c>
      <c r="M1389" s="47" t="s">
        <v>46</v>
      </c>
      <c r="AF1389" s="48">
        <f>VLOOKUP($A1389,'[3]Calculated Master'!$A:$P,13,FALSE)</f>
        <v>18440.475580720002</v>
      </c>
      <c r="AG1389" s="49" t="str">
        <f>IF(F1389&gt;0,VLOOKUP($A1389,'[3]Calculated Master'!$A:$P,14,FALSE),"")</f>
        <v/>
      </c>
      <c r="AH1389" s="49" t="str">
        <f>IF(I1389&gt;0,VLOOKUP($A1389,'[3]Calculated Master'!$A:$P,15,FALSE),"")</f>
        <v/>
      </c>
      <c r="AI1389" s="47" t="str">
        <f>VLOOKUP($A1389,'[3]Master From ECAP'!$A:$AJ,35,FALSE)</f>
        <v>LANSW</v>
      </c>
      <c r="AJ1389" s="47" t="str">
        <f>VLOOKUP($A1389,'[3]Master From ECAP'!$A:$AJ,36,FALSE)</f>
        <v>TTC</v>
      </c>
    </row>
    <row r="1390" spans="1:36" ht="15">
      <c r="A1390" s="46" t="s">
        <v>1431</v>
      </c>
      <c r="B1390" s="47" t="str">
        <f>VLOOKUP(VLOOKUP(A1390,'[3]Calculated Master'!A:Z,2,FALSE),'[3]Conversion Factors'!A:C,2,FALSE)</f>
        <v>Other</v>
      </c>
      <c r="C1390" s="47" t="str">
        <f>VLOOKUP($A1390,'[3]Master From ECAP'!$A:$AJ,3,FALSE)</f>
        <v>2444 Lawrence Ave E</v>
      </c>
      <c r="D1390" s="47" t="str">
        <f>VLOOKUP($A1390,'[3]Master From ECAP'!$A:$AJ,4,FALSE)</f>
        <v>Scarborough</v>
      </c>
      <c r="E1390" s="47" t="str">
        <f>VLOOKUP($A1390,'[3]Master From ECAP'!$A:$AJ,5,FALSE)</f>
        <v>M1P 2R5</v>
      </c>
      <c r="F1390" s="47">
        <f>VLOOKUP($A1390,'[3]Master From ECAP'!$A:$AJ,6,FALSE)</f>
        <v>0</v>
      </c>
      <c r="G1390" s="47" t="s">
        <v>53</v>
      </c>
      <c r="H1390" s="47">
        <f>VLOOKUP($A1390,'[3]Master From ECAP'!$A:$AJ,8,FALSE)</f>
        <v>168</v>
      </c>
      <c r="I1390" s="47">
        <f>VLOOKUP($A1390,'[3]Master From ECAP'!$A:$AJ,9,FALSE)</f>
        <v>0</v>
      </c>
      <c r="J1390" s="47">
        <f>VLOOKUP($A1390,'[3]Master From ECAP'!$A:$AJ,10,FALSE)</f>
        <v>1108084.3387500001</v>
      </c>
      <c r="K1390" s="47" t="str">
        <f>VLOOKUP($A1390,'[3]Master From ECAP'!$A:$AJ,11,FALSE)</f>
        <v>kWh</v>
      </c>
      <c r="L1390" s="47">
        <f>VLOOKUP($A1390,'[3]Master From ECAP'!$A:$AJ,12,FALSE)</f>
        <v>0</v>
      </c>
      <c r="M1390" s="47" t="s">
        <v>46</v>
      </c>
      <c r="AF1390" s="48">
        <f>VLOOKUP($A1390,'[3]Calculated Master'!$A:$P,13,FALSE)</f>
        <v>44323.373550000004</v>
      </c>
      <c r="AG1390" s="49" t="str">
        <f>IF(F1390&gt;0,VLOOKUP($A1390,'[3]Calculated Master'!$A:$P,14,FALSE),"")</f>
        <v/>
      </c>
      <c r="AH1390" s="49" t="str">
        <f>IF(I1390&gt;0,VLOOKUP($A1390,'[3]Calculated Master'!$A:$P,15,FALSE),"")</f>
        <v/>
      </c>
      <c r="AI1390" s="47" t="str">
        <f>VLOOKUP($A1390,'[3]Master From ECAP'!$A:$AJ,35,FALSE)</f>
        <v>LAWE</v>
      </c>
      <c r="AJ1390" s="47" t="str">
        <f>VLOOKUP($A1390,'[3]Master From ECAP'!$A:$AJ,36,FALSE)</f>
        <v>TTC</v>
      </c>
    </row>
    <row r="1391" spans="1:36" ht="15">
      <c r="A1391" s="46" t="s">
        <v>1432</v>
      </c>
      <c r="B1391" s="47" t="str">
        <f>VLOOKUP(VLOOKUP(A1391,'[3]Calculated Master'!A:Z,2,FALSE),'[3]Conversion Factors'!A:C,2,FALSE)</f>
        <v>Other</v>
      </c>
      <c r="C1391" s="47" t="str">
        <f>VLOOKUP($A1391,'[3]Master From ECAP'!$A:$AJ,3,FALSE)</f>
        <v>3038 Yonge St</v>
      </c>
      <c r="D1391" s="47" t="str">
        <f>VLOOKUP($A1391,'[3]Master From ECAP'!$A:$AJ,4,FALSE)</f>
        <v>Toronto</v>
      </c>
      <c r="E1391" s="47" t="str">
        <f>VLOOKUP($A1391,'[3]Master From ECAP'!$A:$AJ,5,FALSE)</f>
        <v>M4N 2K7</v>
      </c>
      <c r="F1391" s="47">
        <f>VLOOKUP($A1391,'[3]Master From ECAP'!$A:$AJ,6,FALSE)</f>
        <v>0</v>
      </c>
      <c r="G1391" s="47" t="s">
        <v>53</v>
      </c>
      <c r="H1391" s="47">
        <f>VLOOKUP($A1391,'[3]Master From ECAP'!$A:$AJ,8,FALSE)</f>
        <v>168</v>
      </c>
      <c r="I1391" s="47">
        <f>VLOOKUP($A1391,'[3]Master From ECAP'!$A:$AJ,9,FALSE)</f>
        <v>0</v>
      </c>
      <c r="J1391" s="47">
        <f>VLOOKUP($A1391,'[3]Master From ECAP'!$A:$AJ,10,FALSE)</f>
        <v>6782854.8645839998</v>
      </c>
      <c r="K1391" s="47" t="str">
        <f>VLOOKUP($A1391,'[3]Master From ECAP'!$A:$AJ,11,FALSE)</f>
        <v>kWh</v>
      </c>
      <c r="L1391" s="47">
        <f>VLOOKUP($A1391,'[3]Master From ECAP'!$A:$AJ,12,FALSE)</f>
        <v>0</v>
      </c>
      <c r="M1391" s="47" t="s">
        <v>46</v>
      </c>
      <c r="AF1391" s="48">
        <f>VLOOKUP($A1391,'[3]Calculated Master'!$A:$P,13,FALSE)</f>
        <v>271314.19458335999</v>
      </c>
      <c r="AG1391" s="49" t="str">
        <f>IF(F1391&gt;0,VLOOKUP($A1391,'[3]Calculated Master'!$A:$P,14,FALSE),"")</f>
        <v/>
      </c>
      <c r="AH1391" s="49" t="str">
        <f>IF(I1391&gt;0,VLOOKUP($A1391,'[3]Calculated Master'!$A:$P,15,FALSE),"")</f>
        <v/>
      </c>
      <c r="AI1391" s="47" t="str">
        <f>VLOOKUP($A1391,'[3]Master From ECAP'!$A:$AJ,35,FALSE)</f>
        <v>LAWR</v>
      </c>
      <c r="AJ1391" s="47" t="str">
        <f>VLOOKUP($A1391,'[3]Master From ECAP'!$A:$AJ,36,FALSE)</f>
        <v>TTC</v>
      </c>
    </row>
    <row r="1392" spans="1:36" ht="15">
      <c r="A1392" s="46" t="s">
        <v>1433</v>
      </c>
      <c r="B1392" s="47" t="str">
        <f>VLOOKUP(VLOOKUP(A1392,'[3]Calculated Master'!A:Z,2,FALSE),'[3]Conversion Factors'!A:C,2,FALSE)</f>
        <v>Other</v>
      </c>
      <c r="C1392" s="47" t="str">
        <f>VLOOKUP($A1392,'[3]Master From ECAP'!$A:$AJ,3,FALSE)</f>
        <v>3050 Yonge St Unit Sublaw</v>
      </c>
      <c r="D1392" s="47" t="str">
        <f>VLOOKUP($A1392,'[3]Master From ECAP'!$A:$AJ,4,FALSE)</f>
        <v>Toronto</v>
      </c>
      <c r="E1392" s="47" t="str">
        <f>VLOOKUP($A1392,'[3]Master From ECAP'!$A:$AJ,5,FALSE)</f>
        <v>M4N 2K4</v>
      </c>
      <c r="F1392" s="47">
        <f>VLOOKUP($A1392,'[3]Master From ECAP'!$A:$AJ,6,FALSE)</f>
        <v>0</v>
      </c>
      <c r="G1392" s="47" t="s">
        <v>53</v>
      </c>
      <c r="H1392" s="47">
        <f>VLOOKUP($A1392,'[3]Master From ECAP'!$A:$AJ,8,FALSE)</f>
        <v>168</v>
      </c>
      <c r="I1392" s="47">
        <f>VLOOKUP($A1392,'[3]Master From ECAP'!$A:$AJ,9,FALSE)</f>
        <v>0</v>
      </c>
      <c r="J1392" s="47">
        <f>VLOOKUP($A1392,'[3]Master From ECAP'!$A:$AJ,10,FALSE)</f>
        <v>3369673.0958060003</v>
      </c>
      <c r="K1392" s="47" t="str">
        <f>VLOOKUP($A1392,'[3]Master From ECAP'!$A:$AJ,11,FALSE)</f>
        <v>kWh</v>
      </c>
      <c r="L1392" s="47">
        <f>VLOOKUP($A1392,'[3]Master From ECAP'!$A:$AJ,12,FALSE)</f>
        <v>0</v>
      </c>
      <c r="M1392" s="47" t="s">
        <v>46</v>
      </c>
      <c r="AF1392" s="48">
        <f>VLOOKUP($A1392,'[3]Calculated Master'!$A:$P,13,FALSE)</f>
        <v>134786.92383224002</v>
      </c>
      <c r="AG1392" s="49" t="str">
        <f>IF(F1392&gt;0,VLOOKUP($A1392,'[3]Calculated Master'!$A:$P,14,FALSE),"")</f>
        <v/>
      </c>
      <c r="AH1392" s="49" t="str">
        <f>IF(I1392&gt;0,VLOOKUP($A1392,'[3]Calculated Master'!$A:$P,15,FALSE),"")</f>
        <v/>
      </c>
      <c r="AI1392" s="47" t="str">
        <f>VLOOKUP($A1392,'[3]Master From ECAP'!$A:$AJ,35,FALSE)</f>
        <v>LAWRSW</v>
      </c>
      <c r="AJ1392" s="47" t="str">
        <f>VLOOKUP($A1392,'[3]Master From ECAP'!$A:$AJ,36,FALSE)</f>
        <v>TTC</v>
      </c>
    </row>
    <row r="1393" spans="1:36" ht="15">
      <c r="A1393" s="46" t="s">
        <v>1434</v>
      </c>
      <c r="B1393" s="47" t="str">
        <f>VLOOKUP(VLOOKUP(A1393,'[3]Calculated Master'!A:Z,2,FALSE),'[3]Conversion Factors'!A:C,2,FALSE)</f>
        <v>Other</v>
      </c>
      <c r="C1393" s="47" t="str">
        <f>VLOOKUP($A1393,'[3]Master From ECAP'!$A:$AJ,3,FALSE)</f>
        <v>1209 Sheppard Ave E</v>
      </c>
      <c r="D1393" s="47" t="str">
        <f>VLOOKUP($A1393,'[3]Master From ECAP'!$A:$AJ,4,FALSE)</f>
        <v>North York</v>
      </c>
      <c r="E1393" s="47" t="str">
        <f>VLOOKUP($A1393,'[3]Master From ECAP'!$A:$AJ,5,FALSE)</f>
        <v>M2K 1E2</v>
      </c>
      <c r="F1393" s="47">
        <f>VLOOKUP($A1393,'[3]Master From ECAP'!$A:$AJ,6,FALSE)</f>
        <v>0</v>
      </c>
      <c r="G1393" s="47" t="s">
        <v>53</v>
      </c>
      <c r="H1393" s="47">
        <f>VLOOKUP($A1393,'[3]Master From ECAP'!$A:$AJ,8,FALSE)</f>
        <v>168</v>
      </c>
      <c r="I1393" s="47">
        <f>VLOOKUP($A1393,'[3]Master From ECAP'!$A:$AJ,9,FALSE)</f>
        <v>0</v>
      </c>
      <c r="J1393" s="47">
        <f>VLOOKUP($A1393,'[3]Master From ECAP'!$A:$AJ,10,FALSE)</f>
        <v>5822253.7741939994</v>
      </c>
      <c r="K1393" s="47" t="str">
        <f>VLOOKUP($A1393,'[3]Master From ECAP'!$A:$AJ,11,FALSE)</f>
        <v>kWh</v>
      </c>
      <c r="L1393" s="47">
        <f>VLOOKUP($A1393,'[3]Master From ECAP'!$A:$AJ,12,FALSE)</f>
        <v>0</v>
      </c>
      <c r="M1393" s="47" t="s">
        <v>46</v>
      </c>
      <c r="AF1393" s="48">
        <f>VLOOKUP($A1393,'[3]Calculated Master'!$A:$P,13,FALSE)</f>
        <v>232890.15096775998</v>
      </c>
      <c r="AG1393" s="49" t="str">
        <f>IF(F1393&gt;0,VLOOKUP($A1393,'[3]Calculated Master'!$A:$P,14,FALSE),"")</f>
        <v/>
      </c>
      <c r="AH1393" s="49" t="str">
        <f>IF(I1393&gt;0,VLOOKUP($A1393,'[3]Calculated Master'!$A:$P,15,FALSE),"")</f>
        <v/>
      </c>
      <c r="AI1393" s="47" t="str">
        <f>VLOOKUP($A1393,'[3]Master From ECAP'!$A:$AJ,35,FALSE)</f>
        <v>LESLIE</v>
      </c>
      <c r="AJ1393" s="47" t="str">
        <f>VLOOKUP($A1393,'[3]Master From ECAP'!$A:$AJ,36,FALSE)</f>
        <v>TTC</v>
      </c>
    </row>
    <row r="1394" spans="1:36" ht="15">
      <c r="A1394" s="46" t="s">
        <v>1435</v>
      </c>
      <c r="B1394" s="47" t="str">
        <f>VLOOKUP(VLOOKUP(A1394,'[3]Calculated Master'!A:Z,2,FALSE),'[3]Conversion Factors'!A:C,2,FALSE)</f>
        <v>Other</v>
      </c>
      <c r="C1394" s="47" t="str">
        <f>VLOOKUP($A1394,'[3]Master From ECAP'!$A:$AJ,3,FALSE)</f>
        <v>386 Lippincott St</v>
      </c>
      <c r="D1394" s="47" t="str">
        <f>VLOOKUP($A1394,'[3]Master From ECAP'!$A:$AJ,4,FALSE)</f>
        <v>Toronto</v>
      </c>
      <c r="E1394" s="47" t="str">
        <f>VLOOKUP($A1394,'[3]Master From ECAP'!$A:$AJ,5,FALSE)</f>
        <v>M5S 1Y5</v>
      </c>
      <c r="F1394" s="47">
        <f>VLOOKUP($A1394,'[3]Master From ECAP'!$A:$AJ,6,FALSE)</f>
        <v>0</v>
      </c>
      <c r="G1394" s="47" t="s">
        <v>53</v>
      </c>
      <c r="H1394" s="47">
        <f>VLOOKUP($A1394,'[3]Master From ECAP'!$A:$AJ,8,FALSE)</f>
        <v>168</v>
      </c>
      <c r="I1394" s="47">
        <f>VLOOKUP($A1394,'[3]Master From ECAP'!$A:$AJ,9,FALSE)</f>
        <v>0</v>
      </c>
      <c r="J1394" s="47">
        <f>VLOOKUP($A1394,'[3]Master From ECAP'!$A:$AJ,10,FALSE)</f>
        <v>1002201.388688</v>
      </c>
      <c r="K1394" s="47" t="str">
        <f>VLOOKUP($A1394,'[3]Master From ECAP'!$A:$AJ,11,FALSE)</f>
        <v>kWh</v>
      </c>
      <c r="L1394" s="47">
        <f>VLOOKUP($A1394,'[3]Master From ECAP'!$A:$AJ,12,FALSE)</f>
        <v>0</v>
      </c>
      <c r="M1394" s="47" t="s">
        <v>46</v>
      </c>
      <c r="AF1394" s="48">
        <f>VLOOKUP($A1394,'[3]Calculated Master'!$A:$P,13,FALSE)</f>
        <v>40088.055547520002</v>
      </c>
      <c r="AG1394" s="49" t="str">
        <f>IF(F1394&gt;0,VLOOKUP($A1394,'[3]Calculated Master'!$A:$P,14,FALSE),"")</f>
        <v/>
      </c>
      <c r="AH1394" s="49" t="str">
        <f>IF(I1394&gt;0,VLOOKUP($A1394,'[3]Calculated Master'!$A:$P,15,FALSE),"")</f>
        <v/>
      </c>
      <c r="AI1394" s="47" t="str">
        <f>VLOOKUP($A1394,'[3]Master From ECAP'!$A:$AJ,35,FALSE)</f>
        <v>LIPP</v>
      </c>
      <c r="AJ1394" s="47" t="str">
        <f>VLOOKUP($A1394,'[3]Master From ECAP'!$A:$AJ,36,FALSE)</f>
        <v>TTC</v>
      </c>
    </row>
    <row r="1395" spans="1:36" ht="15">
      <c r="A1395" s="46" t="s">
        <v>1436</v>
      </c>
      <c r="B1395" s="47" t="str">
        <f>VLOOKUP(VLOOKUP(A1395,'[3]Calculated Master'!A:Z,2,FALSE),'[3]Conversion Factors'!A:C,2,FALSE)</f>
        <v>Other</v>
      </c>
      <c r="C1395" s="47" t="str">
        <f>VLOOKUP($A1395,'[3]Master From ECAP'!$A:$AJ,3,FALSE)</f>
        <v>3842 Lake Shore Blvd W</v>
      </c>
      <c r="D1395" s="47" t="str">
        <f>VLOOKUP($A1395,'[3]Master From ECAP'!$A:$AJ,4,FALSE)</f>
        <v>Etobicoke</v>
      </c>
      <c r="E1395" s="47" t="str">
        <f>VLOOKUP($A1395,'[3]Master From ECAP'!$A:$AJ,5,FALSE)</f>
        <v>M8W 3P6</v>
      </c>
      <c r="F1395" s="47">
        <f>VLOOKUP($A1395,'[3]Master From ECAP'!$A:$AJ,6,FALSE)</f>
        <v>0</v>
      </c>
      <c r="G1395" s="47" t="s">
        <v>53</v>
      </c>
      <c r="H1395" s="47">
        <f>VLOOKUP($A1395,'[3]Master From ECAP'!$A:$AJ,8,FALSE)</f>
        <v>168</v>
      </c>
      <c r="I1395" s="47">
        <f>VLOOKUP($A1395,'[3]Master From ECAP'!$A:$AJ,9,FALSE)</f>
        <v>0</v>
      </c>
      <c r="J1395" s="47">
        <f>VLOOKUP($A1395,'[3]Master From ECAP'!$A:$AJ,10,FALSE)</f>
        <v>119029.730194</v>
      </c>
      <c r="K1395" s="47" t="str">
        <f>VLOOKUP($A1395,'[3]Master From ECAP'!$A:$AJ,11,FALSE)</f>
        <v>kWh</v>
      </c>
      <c r="L1395" s="47">
        <f>VLOOKUP($A1395,'[3]Master From ECAP'!$A:$AJ,12,FALSE)</f>
        <v>0</v>
      </c>
      <c r="M1395" s="47" t="s">
        <v>46</v>
      </c>
      <c r="AF1395" s="48">
        <f>VLOOKUP($A1395,'[3]Calculated Master'!$A:$P,13,FALSE)</f>
        <v>4761.1892077600005</v>
      </c>
      <c r="AG1395" s="49" t="str">
        <f>IF(F1395&gt;0,VLOOKUP($A1395,'[3]Calculated Master'!$A:$P,14,FALSE),"")</f>
        <v/>
      </c>
      <c r="AH1395" s="49" t="str">
        <f>IF(I1395&gt;0,VLOOKUP($A1395,'[3]Calculated Master'!$A:$P,15,FALSE),"")</f>
        <v/>
      </c>
      <c r="AI1395" s="47" t="str">
        <f>VLOOKUP($A1395,'[3]Master From ECAP'!$A:$AJ,35,FALSE)</f>
        <v>LONGB</v>
      </c>
      <c r="AJ1395" s="47" t="str">
        <f>VLOOKUP($A1395,'[3]Master From ECAP'!$A:$AJ,36,FALSE)</f>
        <v>TTC</v>
      </c>
    </row>
    <row r="1396" spans="1:36" ht="15">
      <c r="A1396" s="46" t="s">
        <v>1437</v>
      </c>
      <c r="B1396" s="47" t="str">
        <f>VLOOKUP(VLOOKUP(A1396,'[3]Calculated Master'!A:Z,2,FALSE),'[3]Conversion Factors'!A:C,2,FALSE)</f>
        <v>Other</v>
      </c>
      <c r="C1396" s="47" t="str">
        <f>VLOOKUP($A1396,'[3]Master From ECAP'!$A:$AJ,3,FALSE)</f>
        <v>321 Main St Unit Mn Stn</v>
      </c>
      <c r="D1396" s="47" t="str">
        <f>VLOOKUP($A1396,'[3]Master From ECAP'!$A:$AJ,4,FALSE)</f>
        <v>Toronto</v>
      </c>
      <c r="E1396" s="47" t="str">
        <f>VLOOKUP($A1396,'[3]Master From ECAP'!$A:$AJ,5,FALSE)</f>
        <v>M4C 4X6</v>
      </c>
      <c r="F1396" s="47">
        <f>VLOOKUP($A1396,'[3]Master From ECAP'!$A:$AJ,6,FALSE)</f>
        <v>0</v>
      </c>
      <c r="G1396" s="47" t="s">
        <v>53</v>
      </c>
      <c r="H1396" s="47">
        <f>VLOOKUP($A1396,'[3]Master From ECAP'!$A:$AJ,8,FALSE)</f>
        <v>168</v>
      </c>
      <c r="I1396" s="47">
        <f>VLOOKUP($A1396,'[3]Master From ECAP'!$A:$AJ,9,FALSE)</f>
        <v>0</v>
      </c>
      <c r="J1396" s="47">
        <f>VLOOKUP($A1396,'[3]Master From ECAP'!$A:$AJ,10,FALSE)</f>
        <v>714542.31779400003</v>
      </c>
      <c r="K1396" s="47" t="str">
        <f>VLOOKUP($A1396,'[3]Master From ECAP'!$A:$AJ,11,FALSE)</f>
        <v>kWh</v>
      </c>
      <c r="L1396" s="47">
        <f>VLOOKUP($A1396,'[3]Master From ECAP'!$A:$AJ,12,FALSE)</f>
        <v>0</v>
      </c>
      <c r="M1396" s="47" t="s">
        <v>46</v>
      </c>
      <c r="AF1396" s="48">
        <f>VLOOKUP($A1396,'[3]Calculated Master'!$A:$P,13,FALSE)</f>
        <v>28581.692711760003</v>
      </c>
      <c r="AG1396" s="49" t="str">
        <f>IF(F1396&gt;0,VLOOKUP($A1396,'[3]Calculated Master'!$A:$P,14,FALSE),"")</f>
        <v/>
      </c>
      <c r="AH1396" s="49" t="str">
        <f>IF(I1396&gt;0,VLOOKUP($A1396,'[3]Calculated Master'!$A:$P,15,FALSE),"")</f>
        <v/>
      </c>
      <c r="AI1396" s="47" t="str">
        <f>VLOOKUP($A1396,'[3]Master From ECAP'!$A:$AJ,35,FALSE)</f>
        <v>MAINSW</v>
      </c>
      <c r="AJ1396" s="47" t="str">
        <f>VLOOKUP($A1396,'[3]Master From ECAP'!$A:$AJ,36,FALSE)</f>
        <v>TTC</v>
      </c>
    </row>
    <row r="1397" spans="1:36" ht="15">
      <c r="A1397" s="46" t="s">
        <v>1438</v>
      </c>
      <c r="B1397" s="47" t="str">
        <f>VLOOKUP(VLOOKUP(A1397,'[3]Calculated Master'!A:Z,2,FALSE),'[3]Conversion Factors'!A:C,2,FALSE)</f>
        <v>Other</v>
      </c>
      <c r="C1397" s="47" t="str">
        <f>VLOOKUP($A1397,'[3]Master From ECAP'!$A:$AJ,3,FALSE)</f>
        <v>5050 Sheppard Ave E</v>
      </c>
      <c r="D1397" s="47" t="str">
        <f>VLOOKUP($A1397,'[3]Master From ECAP'!$A:$AJ,4,FALSE)</f>
        <v>Scarborough</v>
      </c>
      <c r="E1397" s="47" t="str">
        <f>VLOOKUP($A1397,'[3]Master From ECAP'!$A:$AJ,5,FALSE)</f>
        <v>M1S 4N3</v>
      </c>
      <c r="F1397" s="47">
        <f>VLOOKUP($A1397,'[3]Master From ECAP'!$A:$AJ,6,FALSE)</f>
        <v>574125</v>
      </c>
      <c r="G1397" s="47" t="s">
        <v>53</v>
      </c>
      <c r="H1397" s="47">
        <f>VLOOKUP($A1397,'[3]Master From ECAP'!$A:$AJ,8,FALSE)</f>
        <v>70</v>
      </c>
      <c r="I1397" s="47">
        <f>VLOOKUP($A1397,'[3]Master From ECAP'!$A:$AJ,9,FALSE)</f>
        <v>0</v>
      </c>
      <c r="J1397" s="47">
        <f>VLOOKUP($A1397,'[3]Master From ECAP'!$A:$AJ,10,FALSE)</f>
        <v>4514521.9043669999</v>
      </c>
      <c r="K1397" s="47" t="str">
        <f>VLOOKUP($A1397,'[3]Master From ECAP'!$A:$AJ,11,FALSE)</f>
        <v>kWh</v>
      </c>
      <c r="L1397" s="47">
        <f>VLOOKUP($A1397,'[3]Master From ECAP'!$A:$AJ,12,FALSE)</f>
        <v>0</v>
      </c>
      <c r="M1397" s="47" t="s">
        <v>46</v>
      </c>
      <c r="AF1397" s="48">
        <f>VLOOKUP($A1397,'[3]Calculated Master'!$A:$P,13,FALSE)</f>
        <v>180580.87617467999</v>
      </c>
      <c r="AG1397" s="49">
        <f>IF(F1397&gt;0,VLOOKUP($A1397,'[3]Calculated Master'!$A:$P,14,FALSE),"")</f>
        <v>7.8633411101675321</v>
      </c>
      <c r="AH1397" s="49" t="str">
        <f>IF(I1397&gt;0,VLOOKUP($A1397,'[3]Calculated Master'!$A:$P,15,FALSE),"")</f>
        <v/>
      </c>
      <c r="AI1397" s="47" t="str">
        <f>VLOOKUP($A1397,'[3]Master From ECAP'!$A:$AJ,35,FALSE)</f>
        <v>MALV</v>
      </c>
      <c r="AJ1397" s="47" t="str">
        <f>VLOOKUP($A1397,'[3]Master From ECAP'!$A:$AJ,36,FALSE)</f>
        <v>TTC</v>
      </c>
    </row>
    <row r="1398" spans="1:36" ht="15">
      <c r="A1398" s="46" t="s">
        <v>1439</v>
      </c>
      <c r="B1398" s="47" t="str">
        <f>VLOOKUP(VLOOKUP(A1398,'[3]Calculated Master'!A:Z,2,FALSE),'[3]Conversion Factors'!A:C,2,FALSE)</f>
        <v>Other</v>
      </c>
      <c r="C1398" s="47" t="str">
        <f>VLOOKUP($A1398,'[3]Master From ECAP'!$A:$AJ,3,FALSE)</f>
        <v>1275 Mccowan Rd</v>
      </c>
      <c r="D1398" s="47" t="str">
        <f>VLOOKUP($A1398,'[3]Master From ECAP'!$A:$AJ,4,FALSE)</f>
        <v>Scarborough</v>
      </c>
      <c r="E1398" s="47" t="str">
        <f>VLOOKUP($A1398,'[3]Master From ECAP'!$A:$AJ,5,FALSE)</f>
        <v>M1P 4Z7</v>
      </c>
      <c r="F1398" s="47">
        <f>VLOOKUP($A1398,'[3]Master From ECAP'!$A:$AJ,6,FALSE)</f>
        <v>0</v>
      </c>
      <c r="G1398" s="47" t="s">
        <v>53</v>
      </c>
      <c r="H1398" s="47">
        <f>VLOOKUP($A1398,'[3]Master From ECAP'!$A:$AJ,8,FALSE)</f>
        <v>168</v>
      </c>
      <c r="I1398" s="47">
        <f>VLOOKUP($A1398,'[3]Master From ECAP'!$A:$AJ,9,FALSE)</f>
        <v>0</v>
      </c>
      <c r="J1398" s="47">
        <f>VLOOKUP($A1398,'[3]Master From ECAP'!$A:$AJ,10,FALSE)</f>
        <v>3344165.116932</v>
      </c>
      <c r="K1398" s="47" t="str">
        <f>VLOOKUP($A1398,'[3]Master From ECAP'!$A:$AJ,11,FALSE)</f>
        <v>kWh</v>
      </c>
      <c r="L1398" s="47">
        <f>VLOOKUP($A1398,'[3]Master From ECAP'!$A:$AJ,12,FALSE)</f>
        <v>0</v>
      </c>
      <c r="M1398" s="47" t="s">
        <v>46</v>
      </c>
      <c r="AF1398" s="48">
        <f>VLOOKUP($A1398,'[3]Calculated Master'!$A:$P,13,FALSE)</f>
        <v>133766.60467728</v>
      </c>
      <c r="AG1398" s="49" t="str">
        <f>IF(F1398&gt;0,VLOOKUP($A1398,'[3]Calculated Master'!$A:$P,14,FALSE),"")</f>
        <v/>
      </c>
      <c r="AH1398" s="49" t="str">
        <f>IF(I1398&gt;0,VLOOKUP($A1398,'[3]Calculated Master'!$A:$P,15,FALSE),"")</f>
        <v/>
      </c>
      <c r="AI1398" s="47" t="str">
        <f>VLOOKUP($A1398,'[3]Master From ECAP'!$A:$AJ,35,FALSE)</f>
        <v>MCCOW</v>
      </c>
      <c r="AJ1398" s="47" t="str">
        <f>VLOOKUP($A1398,'[3]Master From ECAP'!$A:$AJ,36,FALSE)</f>
        <v>TTC</v>
      </c>
    </row>
    <row r="1399" spans="1:36" ht="15">
      <c r="A1399" s="46" t="s">
        <v>1440</v>
      </c>
      <c r="B1399" s="47" t="str">
        <f>VLOOKUP(VLOOKUP(A1399,'[3]Calculated Master'!A:Z,2,FALSE),'[3]Conversion Factors'!A:C,2,FALSE)</f>
        <v>Other</v>
      </c>
      <c r="C1399" s="47" t="str">
        <f>VLOOKUP($A1399,'[3]Master From ECAP'!$A:$AJ,3,FALSE)</f>
        <v>96 Queens Park Ave</v>
      </c>
      <c r="D1399" s="47" t="str">
        <f>VLOOKUP($A1399,'[3]Master From ECAP'!$A:$AJ,4,FALSE)</f>
        <v>Toronto</v>
      </c>
      <c r="E1399" s="47" t="str">
        <f>VLOOKUP($A1399,'[3]Master From ECAP'!$A:$AJ,5,FALSE)</f>
        <v>M5S 2C7</v>
      </c>
      <c r="F1399" s="47">
        <f>VLOOKUP($A1399,'[3]Master From ECAP'!$A:$AJ,6,FALSE)</f>
        <v>0</v>
      </c>
      <c r="G1399" s="47" t="s">
        <v>53</v>
      </c>
      <c r="H1399" s="47">
        <f>VLOOKUP($A1399,'[3]Master From ECAP'!$A:$AJ,8,FALSE)</f>
        <v>168</v>
      </c>
      <c r="I1399" s="47">
        <f>VLOOKUP($A1399,'[3]Master From ECAP'!$A:$AJ,9,FALSE)</f>
        <v>0</v>
      </c>
      <c r="J1399" s="47">
        <f>VLOOKUP($A1399,'[3]Master From ECAP'!$A:$AJ,10,FALSE)</f>
        <v>282868.68194099999</v>
      </c>
      <c r="K1399" s="47" t="str">
        <f>VLOOKUP($A1399,'[3]Master From ECAP'!$A:$AJ,11,FALSE)</f>
        <v>kWh</v>
      </c>
      <c r="L1399" s="47">
        <f>VLOOKUP($A1399,'[3]Master From ECAP'!$A:$AJ,12,FALSE)</f>
        <v>0</v>
      </c>
      <c r="M1399" s="47" t="s">
        <v>46</v>
      </c>
      <c r="AF1399" s="48">
        <f>VLOOKUP($A1399,'[3]Calculated Master'!$A:$P,13,FALSE)</f>
        <v>11314.747277639999</v>
      </c>
      <c r="AG1399" s="49" t="str">
        <f>IF(F1399&gt;0,VLOOKUP($A1399,'[3]Calculated Master'!$A:$P,14,FALSE),"")</f>
        <v/>
      </c>
      <c r="AH1399" s="49" t="str">
        <f>IF(I1399&gt;0,VLOOKUP($A1399,'[3]Calculated Master'!$A:$P,15,FALSE),"")</f>
        <v/>
      </c>
      <c r="AI1399" s="47" t="str">
        <f>VLOOKUP($A1399,'[3]Master From ECAP'!$A:$AJ,35,FALSE)</f>
        <v>MUSESW</v>
      </c>
      <c r="AJ1399" s="47" t="str">
        <f>VLOOKUP($A1399,'[3]Master From ECAP'!$A:$AJ,36,FALSE)</f>
        <v>TTC</v>
      </c>
    </row>
    <row r="1400" spans="1:36" ht="15">
      <c r="A1400" s="46" t="s">
        <v>1441</v>
      </c>
      <c r="B1400" s="47" t="str">
        <f>VLOOKUP(VLOOKUP(A1400,'[3]Calculated Master'!A:Z,2,FALSE),'[3]Conversion Factors'!A:C,2,FALSE)</f>
        <v>Other</v>
      </c>
      <c r="C1400" s="47" t="str">
        <f>VLOOKUP($A1400,'[3]Master From ECAP'!$A:$AJ,3,FALSE)</f>
        <v>5110 Yonge St Unit Upmt</v>
      </c>
      <c r="D1400" s="47" t="str">
        <f>VLOOKUP($A1400,'[3]Master From ECAP'!$A:$AJ,4,FALSE)</f>
        <v>North York</v>
      </c>
      <c r="E1400" s="47" t="str">
        <f>VLOOKUP($A1400,'[3]Master From ECAP'!$A:$AJ,5,FALSE)</f>
        <v>M2N 7J8</v>
      </c>
      <c r="F1400" s="47">
        <f>VLOOKUP($A1400,'[3]Master From ECAP'!$A:$AJ,6,FALSE)</f>
        <v>0</v>
      </c>
      <c r="G1400" s="47" t="s">
        <v>53</v>
      </c>
      <c r="H1400" s="47">
        <f>VLOOKUP($A1400,'[3]Master From ECAP'!$A:$AJ,8,FALSE)</f>
        <v>168</v>
      </c>
      <c r="I1400" s="47">
        <f>VLOOKUP($A1400,'[3]Master From ECAP'!$A:$AJ,9,FALSE)</f>
        <v>0</v>
      </c>
      <c r="J1400" s="47">
        <f>VLOOKUP($A1400,'[3]Master From ECAP'!$A:$AJ,10,FALSE)</f>
        <v>604306.92354800005</v>
      </c>
      <c r="K1400" s="47" t="str">
        <f>VLOOKUP($A1400,'[3]Master From ECAP'!$A:$AJ,11,FALSE)</f>
        <v>kWh</v>
      </c>
      <c r="L1400" s="47">
        <f>VLOOKUP($A1400,'[3]Master From ECAP'!$A:$AJ,12,FALSE)</f>
        <v>0</v>
      </c>
      <c r="M1400" s="47" t="s">
        <v>46</v>
      </c>
      <c r="AF1400" s="48">
        <f>VLOOKUP($A1400,'[3]Calculated Master'!$A:$P,13,FALSE)</f>
        <v>24172.276941920001</v>
      </c>
      <c r="AG1400" s="49" t="str">
        <f>IF(F1400&gt;0,VLOOKUP($A1400,'[3]Calculated Master'!$A:$P,14,FALSE),"")</f>
        <v/>
      </c>
      <c r="AH1400" s="49" t="str">
        <f>IF(I1400&gt;0,VLOOKUP($A1400,'[3]Calculated Master'!$A:$P,15,FALSE),"")</f>
        <v/>
      </c>
      <c r="AI1400" s="47" t="str">
        <f>VLOOKUP($A1400,'[3]Master From ECAP'!$A:$AJ,35,FALSE)</f>
        <v>NYCSW</v>
      </c>
      <c r="AJ1400" s="47" t="str">
        <f>VLOOKUP($A1400,'[3]Master From ECAP'!$A:$AJ,36,FALSE)</f>
        <v>TTC</v>
      </c>
    </row>
    <row r="1401" spans="1:36" ht="15">
      <c r="A1401" s="46" t="s">
        <v>1442</v>
      </c>
      <c r="B1401" s="47" t="str">
        <f>VLOOKUP(VLOOKUP(A1401,'[3]Calculated Master'!A:Z,2,FALSE),'[3]Conversion Factors'!A:C,2,FALSE)</f>
        <v>Other</v>
      </c>
      <c r="C1401" s="47" t="str">
        <f>VLOOKUP($A1401,'[3]Master From ECAP'!$A:$AJ,3,FALSE)</f>
        <v>400 Greenwood Ave Near Oakval</v>
      </c>
      <c r="D1401" s="47" t="str">
        <f>VLOOKUP($A1401,'[3]Master From ECAP'!$A:$AJ,4,FALSE)</f>
        <v>Toronto</v>
      </c>
      <c r="E1401" s="47" t="str">
        <f>VLOOKUP($A1401,'[3]Master From ECAP'!$A:$AJ,5,FALSE)</f>
        <v>M4L 2V6</v>
      </c>
      <c r="F1401" s="47">
        <f>VLOOKUP($A1401,'[3]Master From ECAP'!$A:$AJ,6,FALSE)</f>
        <v>0</v>
      </c>
      <c r="G1401" s="47" t="s">
        <v>53</v>
      </c>
      <c r="H1401" s="47">
        <f>VLOOKUP($A1401,'[3]Master From ECAP'!$A:$AJ,8,FALSE)</f>
        <v>168</v>
      </c>
      <c r="I1401" s="47">
        <f>VLOOKUP($A1401,'[3]Master From ECAP'!$A:$AJ,9,FALSE)</f>
        <v>0</v>
      </c>
      <c r="J1401" s="47">
        <f>VLOOKUP($A1401,'[3]Master From ECAP'!$A:$AJ,10,FALSE)</f>
        <v>24029734.737129003</v>
      </c>
      <c r="K1401" s="47" t="str">
        <f>VLOOKUP($A1401,'[3]Master From ECAP'!$A:$AJ,11,FALSE)</f>
        <v>kWh</v>
      </c>
      <c r="L1401" s="47">
        <f>VLOOKUP($A1401,'[3]Master From ECAP'!$A:$AJ,12,FALSE)</f>
        <v>397529.84451600001</v>
      </c>
      <c r="M1401" s="47" t="s">
        <v>46</v>
      </c>
      <c r="AF1401" s="48">
        <f>VLOOKUP($A1401,'[3]Calculated Master'!$A:$P,13,FALSE)</f>
        <v>1716372.8598137603</v>
      </c>
      <c r="AG1401" s="49" t="str">
        <f>IF(F1401&gt;0,VLOOKUP($A1401,'[3]Calculated Master'!$A:$P,14,FALSE),"")</f>
        <v/>
      </c>
      <c r="AH1401" s="49" t="str">
        <f>IF(I1401&gt;0,VLOOKUP($A1401,'[3]Calculated Master'!$A:$P,15,FALSE),"")</f>
        <v/>
      </c>
      <c r="AI1401" s="47" t="str">
        <f>VLOOKUP($A1401,'[3]Master From ECAP'!$A:$AJ,35,FALSE)</f>
        <v>OAKV</v>
      </c>
      <c r="AJ1401" s="47" t="str">
        <f>VLOOKUP($A1401,'[3]Master From ECAP'!$A:$AJ,36,FALSE)</f>
        <v>TTC</v>
      </c>
    </row>
    <row r="1402" spans="1:36" ht="15">
      <c r="A1402" s="46" t="s">
        <v>1443</v>
      </c>
      <c r="B1402" s="47" t="str">
        <f>VLOOKUP(VLOOKUP(A1402,'[3]Calculated Master'!A:Z,2,FALSE),'[3]Conversion Factors'!A:C,2,FALSE)</f>
        <v>Other</v>
      </c>
      <c r="C1402" s="47" t="str">
        <f>VLOOKUP($A1402,'[3]Master From ECAP'!$A:$AJ,3,FALSE)</f>
        <v>16 Orde St</v>
      </c>
      <c r="D1402" s="47" t="str">
        <f>VLOOKUP($A1402,'[3]Master From ECAP'!$A:$AJ,4,FALSE)</f>
        <v>Toronto</v>
      </c>
      <c r="E1402" s="47" t="str">
        <f>VLOOKUP($A1402,'[3]Master From ECAP'!$A:$AJ,5,FALSE)</f>
        <v>M5T 3H7</v>
      </c>
      <c r="F1402" s="47">
        <f>VLOOKUP($A1402,'[3]Master From ECAP'!$A:$AJ,6,FALSE)</f>
        <v>0</v>
      </c>
      <c r="G1402" s="47" t="s">
        <v>53</v>
      </c>
      <c r="H1402" s="47">
        <f>VLOOKUP($A1402,'[3]Master From ECAP'!$A:$AJ,8,FALSE)</f>
        <v>168</v>
      </c>
      <c r="I1402" s="47">
        <f>VLOOKUP($A1402,'[3]Master From ECAP'!$A:$AJ,9,FALSE)</f>
        <v>0</v>
      </c>
      <c r="J1402" s="47">
        <f>VLOOKUP($A1402,'[3]Master From ECAP'!$A:$AJ,10,FALSE)</f>
        <v>5520388.0666450001</v>
      </c>
      <c r="K1402" s="47" t="str">
        <f>VLOOKUP($A1402,'[3]Master From ECAP'!$A:$AJ,11,FALSE)</f>
        <v>kWh</v>
      </c>
      <c r="L1402" s="47">
        <f>VLOOKUP($A1402,'[3]Master From ECAP'!$A:$AJ,12,FALSE)</f>
        <v>0</v>
      </c>
      <c r="M1402" s="47" t="s">
        <v>46</v>
      </c>
      <c r="AF1402" s="48">
        <f>VLOOKUP($A1402,'[3]Calculated Master'!$A:$P,13,FALSE)</f>
        <v>220815.5226658</v>
      </c>
      <c r="AG1402" s="49" t="str">
        <f>IF(F1402&gt;0,VLOOKUP($A1402,'[3]Calculated Master'!$A:$P,14,FALSE),"")</f>
        <v/>
      </c>
      <c r="AH1402" s="49" t="str">
        <f>IF(I1402&gt;0,VLOOKUP($A1402,'[3]Calculated Master'!$A:$P,15,FALSE),"")</f>
        <v/>
      </c>
      <c r="AI1402" s="47" t="str">
        <f>VLOOKUP($A1402,'[3]Master From ECAP'!$A:$AJ,35,FALSE)</f>
        <v>ORDE</v>
      </c>
      <c r="AJ1402" s="47" t="str">
        <f>VLOOKUP($A1402,'[3]Master From ECAP'!$A:$AJ,36,FALSE)</f>
        <v>TTC</v>
      </c>
    </row>
    <row r="1403" spans="1:36" ht="15">
      <c r="A1403" s="46" t="s">
        <v>1444</v>
      </c>
      <c r="B1403" s="47" t="str">
        <f>VLOOKUP(VLOOKUP(A1403,'[3]Calculated Master'!A:Z,2,FALSE),'[3]Conversion Factors'!A:C,2,FALSE)</f>
        <v>Other</v>
      </c>
      <c r="C1403" s="47" t="str">
        <f>VLOOKUP($A1403,'[3]Master From ECAP'!$A:$AJ,3,FALSE)</f>
        <v>300 University Ave Unit Osg</v>
      </c>
      <c r="D1403" s="47" t="str">
        <f>VLOOKUP($A1403,'[3]Master From ECAP'!$A:$AJ,4,FALSE)</f>
        <v>Toronto</v>
      </c>
      <c r="E1403" s="47" t="str">
        <f>VLOOKUP($A1403,'[3]Master From ECAP'!$A:$AJ,5,FALSE)</f>
        <v>M5G 2K7</v>
      </c>
      <c r="F1403" s="47">
        <f>VLOOKUP($A1403,'[3]Master From ECAP'!$A:$AJ,6,FALSE)</f>
        <v>0</v>
      </c>
      <c r="G1403" s="47" t="s">
        <v>53</v>
      </c>
      <c r="H1403" s="47">
        <f>VLOOKUP($A1403,'[3]Master From ECAP'!$A:$AJ,8,FALSE)</f>
        <v>168</v>
      </c>
      <c r="I1403" s="47">
        <f>VLOOKUP($A1403,'[3]Master From ECAP'!$A:$AJ,9,FALSE)</f>
        <v>0</v>
      </c>
      <c r="J1403" s="47">
        <f>VLOOKUP($A1403,'[3]Master From ECAP'!$A:$AJ,10,FALSE)</f>
        <v>404269.41269100003</v>
      </c>
      <c r="K1403" s="47" t="str">
        <f>VLOOKUP($A1403,'[3]Master From ECAP'!$A:$AJ,11,FALSE)</f>
        <v>kWh</v>
      </c>
      <c r="L1403" s="47">
        <f>VLOOKUP($A1403,'[3]Master From ECAP'!$A:$AJ,12,FALSE)</f>
        <v>0</v>
      </c>
      <c r="M1403" s="47" t="s">
        <v>46</v>
      </c>
      <c r="AF1403" s="48">
        <f>VLOOKUP($A1403,'[3]Calculated Master'!$A:$P,13,FALSE)</f>
        <v>16170.776507640001</v>
      </c>
      <c r="AG1403" s="49" t="str">
        <f>IF(F1403&gt;0,VLOOKUP($A1403,'[3]Calculated Master'!$A:$P,14,FALSE),"")</f>
        <v/>
      </c>
      <c r="AH1403" s="49" t="str">
        <f>IF(I1403&gt;0,VLOOKUP($A1403,'[3]Calculated Master'!$A:$P,15,FALSE),"")</f>
        <v/>
      </c>
      <c r="AI1403" s="47" t="str">
        <f>VLOOKUP($A1403,'[3]Master From ECAP'!$A:$AJ,35,FALSE)</f>
        <v>OSGOSW</v>
      </c>
      <c r="AJ1403" s="47" t="str">
        <f>VLOOKUP($A1403,'[3]Master From ECAP'!$A:$AJ,36,FALSE)</f>
        <v>TTC</v>
      </c>
    </row>
    <row r="1404" spans="1:36" ht="15">
      <c r="A1404" s="46" t="s">
        <v>1445</v>
      </c>
      <c r="B1404" s="47" t="str">
        <f>VLOOKUP(VLOOKUP(A1404,'[3]Calculated Master'!A:Z,2,FALSE),'[3]Conversion Factors'!A:C,2,FALSE)</f>
        <v>Other</v>
      </c>
      <c r="C1404" s="47" t="str">
        <f>VLOOKUP($A1404,'[3]Master From ECAP'!$A:$AJ,3,FALSE)</f>
        <v>137 Winona Dr</v>
      </c>
      <c r="D1404" s="47" t="str">
        <f>VLOOKUP($A1404,'[3]Master From ECAP'!$A:$AJ,4,FALSE)</f>
        <v>Toronto</v>
      </c>
      <c r="E1404" s="47" t="str">
        <f>VLOOKUP($A1404,'[3]Master From ECAP'!$A:$AJ,5,FALSE)</f>
        <v>M6G 3S7</v>
      </c>
      <c r="F1404" s="47">
        <f>VLOOKUP($A1404,'[3]Master From ECAP'!$A:$AJ,6,FALSE)</f>
        <v>0</v>
      </c>
      <c r="G1404" s="47" t="s">
        <v>53</v>
      </c>
      <c r="H1404" s="47">
        <f>VLOOKUP($A1404,'[3]Master From ECAP'!$A:$AJ,8,FALSE)</f>
        <v>168</v>
      </c>
      <c r="I1404" s="47">
        <f>VLOOKUP($A1404,'[3]Master From ECAP'!$A:$AJ,9,FALSE)</f>
        <v>0</v>
      </c>
      <c r="J1404" s="47">
        <f>VLOOKUP($A1404,'[3]Master From ECAP'!$A:$AJ,10,FALSE)</f>
        <v>1727239.9244200001</v>
      </c>
      <c r="K1404" s="47" t="str">
        <f>VLOOKUP($A1404,'[3]Master From ECAP'!$A:$AJ,11,FALSE)</f>
        <v>kWh</v>
      </c>
      <c r="L1404" s="47">
        <f>VLOOKUP($A1404,'[3]Master From ECAP'!$A:$AJ,12,FALSE)</f>
        <v>0</v>
      </c>
      <c r="M1404" s="47" t="s">
        <v>46</v>
      </c>
      <c r="AF1404" s="48">
        <f>VLOOKUP($A1404,'[3]Calculated Master'!$A:$P,13,FALSE)</f>
        <v>69089.596976800007</v>
      </c>
      <c r="AG1404" s="49" t="str">
        <f>IF(F1404&gt;0,VLOOKUP($A1404,'[3]Calculated Master'!$A:$P,14,FALSE),"")</f>
        <v/>
      </c>
      <c r="AH1404" s="49" t="str">
        <f>IF(I1404&gt;0,VLOOKUP($A1404,'[3]Calculated Master'!$A:$P,15,FALSE),"")</f>
        <v/>
      </c>
      <c r="AI1404" s="47" t="str">
        <f>VLOOKUP($A1404,'[3]Master From ECAP'!$A:$AJ,35,FALSE)</f>
        <v>OSSIN</v>
      </c>
      <c r="AJ1404" s="47" t="str">
        <f>VLOOKUP($A1404,'[3]Master From ECAP'!$A:$AJ,36,FALSE)</f>
        <v>TTC</v>
      </c>
    </row>
    <row r="1405" spans="1:36" ht="15">
      <c r="A1405" s="46" t="s">
        <v>1446</v>
      </c>
      <c r="B1405" s="47" t="str">
        <f>VLOOKUP(VLOOKUP(A1405,'[3]Calculated Master'!A:Z,2,FALSE),'[3]Conversion Factors'!A:C,2,FALSE)</f>
        <v>Other</v>
      </c>
      <c r="C1405" s="47" t="str">
        <f>VLOOKUP($A1405,'[3]Master From ECAP'!$A:$AJ,3,FALSE)</f>
        <v>750 Ossington Ave Stn Ossn</v>
      </c>
      <c r="D1405" s="47" t="str">
        <f>VLOOKUP($A1405,'[3]Master From ECAP'!$A:$AJ,4,FALSE)</f>
        <v>Toronto</v>
      </c>
      <c r="E1405" s="47" t="str">
        <f>VLOOKUP($A1405,'[3]Master From ECAP'!$A:$AJ,5,FALSE)</f>
        <v>M6G 3V1</v>
      </c>
      <c r="F1405" s="47">
        <f>VLOOKUP($A1405,'[3]Master From ECAP'!$A:$AJ,6,FALSE)</f>
        <v>0</v>
      </c>
      <c r="G1405" s="47" t="s">
        <v>53</v>
      </c>
      <c r="H1405" s="47">
        <f>VLOOKUP($A1405,'[3]Master From ECAP'!$A:$AJ,8,FALSE)</f>
        <v>168</v>
      </c>
      <c r="I1405" s="47">
        <f>VLOOKUP($A1405,'[3]Master From ECAP'!$A:$AJ,9,FALSE)</f>
        <v>0</v>
      </c>
      <c r="J1405" s="47">
        <f>VLOOKUP($A1405,'[3]Master From ECAP'!$A:$AJ,10,FALSE)</f>
        <v>853185.41248399997</v>
      </c>
      <c r="K1405" s="47" t="str">
        <f>VLOOKUP($A1405,'[3]Master From ECAP'!$A:$AJ,11,FALSE)</f>
        <v>kWh</v>
      </c>
      <c r="L1405" s="47">
        <f>VLOOKUP($A1405,'[3]Master From ECAP'!$A:$AJ,12,FALSE)</f>
        <v>0</v>
      </c>
      <c r="M1405" s="47" t="s">
        <v>46</v>
      </c>
      <c r="AF1405" s="48">
        <f>VLOOKUP($A1405,'[3]Calculated Master'!$A:$P,13,FALSE)</f>
        <v>34127.416499359999</v>
      </c>
      <c r="AG1405" s="49" t="str">
        <f>IF(F1405&gt;0,VLOOKUP($A1405,'[3]Calculated Master'!$A:$P,14,FALSE),"")</f>
        <v/>
      </c>
      <c r="AH1405" s="49" t="str">
        <f>IF(I1405&gt;0,VLOOKUP($A1405,'[3]Calculated Master'!$A:$P,15,FALSE),"")</f>
        <v/>
      </c>
      <c r="AI1405" s="47" t="str">
        <f>VLOOKUP($A1405,'[3]Master From ECAP'!$A:$AJ,35,FALSE)</f>
        <v>OSSISW</v>
      </c>
      <c r="AJ1405" s="47" t="str">
        <f>VLOOKUP($A1405,'[3]Master From ECAP'!$A:$AJ,36,FALSE)</f>
        <v>TTC</v>
      </c>
    </row>
    <row r="1406" spans="1:36" ht="15">
      <c r="A1406" s="46" t="s">
        <v>1447</v>
      </c>
      <c r="B1406" s="47" t="str">
        <f>VLOOKUP(VLOOKUP(A1406,'[3]Calculated Master'!A:Z,2,FALSE),'[3]Conversion Factors'!A:C,2,FALSE)</f>
        <v>Other</v>
      </c>
      <c r="C1406" s="47" t="str">
        <f>VLOOKUP($A1406,'[3]Master From ECAP'!$A:$AJ,3,FALSE)</f>
        <v>735 Pape Ave Unit Papstn</v>
      </c>
      <c r="D1406" s="47" t="str">
        <f>VLOOKUP($A1406,'[3]Master From ECAP'!$A:$AJ,4,FALSE)</f>
        <v>Toronto</v>
      </c>
      <c r="E1406" s="47" t="str">
        <f>VLOOKUP($A1406,'[3]Master From ECAP'!$A:$AJ,5,FALSE)</f>
        <v>M4K 3S7</v>
      </c>
      <c r="F1406" s="47">
        <f>VLOOKUP($A1406,'[3]Master From ECAP'!$A:$AJ,6,FALSE)</f>
        <v>0</v>
      </c>
      <c r="G1406" s="47" t="s">
        <v>53</v>
      </c>
      <c r="H1406" s="47">
        <f>VLOOKUP($A1406,'[3]Master From ECAP'!$A:$AJ,8,FALSE)</f>
        <v>168</v>
      </c>
      <c r="I1406" s="47">
        <f>VLOOKUP($A1406,'[3]Master From ECAP'!$A:$AJ,9,FALSE)</f>
        <v>0</v>
      </c>
      <c r="J1406" s="47">
        <f>VLOOKUP($A1406,'[3]Master From ECAP'!$A:$AJ,10,FALSE)</f>
        <v>747403.07544100005</v>
      </c>
      <c r="K1406" s="47" t="str">
        <f>VLOOKUP($A1406,'[3]Master From ECAP'!$A:$AJ,11,FALSE)</f>
        <v>kWh</v>
      </c>
      <c r="L1406" s="47">
        <f>VLOOKUP($A1406,'[3]Master From ECAP'!$A:$AJ,12,FALSE)</f>
        <v>0</v>
      </c>
      <c r="M1406" s="47" t="s">
        <v>46</v>
      </c>
      <c r="AF1406" s="48">
        <f>VLOOKUP($A1406,'[3]Calculated Master'!$A:$P,13,FALSE)</f>
        <v>29896.123017640002</v>
      </c>
      <c r="AG1406" s="49" t="str">
        <f>IF(F1406&gt;0,VLOOKUP($A1406,'[3]Calculated Master'!$A:$P,14,FALSE),"")</f>
        <v/>
      </c>
      <c r="AH1406" s="49" t="str">
        <f>IF(I1406&gt;0,VLOOKUP($A1406,'[3]Calculated Master'!$A:$P,15,FALSE),"")</f>
        <v/>
      </c>
      <c r="AI1406" s="47" t="str">
        <f>VLOOKUP($A1406,'[3]Master From ECAP'!$A:$AJ,35,FALSE)</f>
        <v>PAPESW</v>
      </c>
      <c r="AJ1406" s="47" t="str">
        <f>VLOOKUP($A1406,'[3]Master From ECAP'!$A:$AJ,36,FALSE)</f>
        <v>TTC</v>
      </c>
    </row>
    <row r="1407" spans="1:36" ht="15">
      <c r="A1407" s="46" t="s">
        <v>1448</v>
      </c>
      <c r="B1407" s="47" t="str">
        <f>VLOOKUP(VLOOKUP(A1407,'[3]Calculated Master'!A:Z,2,FALSE),'[3]Conversion Factors'!A:C,2,FALSE)</f>
        <v>Other</v>
      </c>
      <c r="C1407" s="47" t="str">
        <f>VLOOKUP($A1407,'[3]Master From ECAP'!$A:$AJ,3,FALSE)</f>
        <v>1300 Eglinton Ave W</v>
      </c>
      <c r="D1407" s="47" t="str">
        <f>VLOOKUP($A1407,'[3]Master From ECAP'!$A:$AJ,4,FALSE)</f>
        <v>Toronto</v>
      </c>
      <c r="E1407" s="47" t="str">
        <f>VLOOKUP($A1407,'[3]Master From ECAP'!$A:$AJ,5,FALSE)</f>
        <v>M6C 3Z4</v>
      </c>
      <c r="F1407" s="47">
        <f>VLOOKUP($A1407,'[3]Master From ECAP'!$A:$AJ,6,FALSE)</f>
        <v>0</v>
      </c>
      <c r="G1407" s="47" t="s">
        <v>53</v>
      </c>
      <c r="H1407" s="47">
        <f>VLOOKUP($A1407,'[3]Master From ECAP'!$A:$AJ,8,FALSE)</f>
        <v>168</v>
      </c>
      <c r="I1407" s="47">
        <f>VLOOKUP($A1407,'[3]Master From ECAP'!$A:$AJ,9,FALSE)</f>
        <v>0</v>
      </c>
      <c r="J1407" s="47">
        <f>VLOOKUP($A1407,'[3]Master From ECAP'!$A:$AJ,10,FALSE)</f>
        <v>4231679.6441620002</v>
      </c>
      <c r="K1407" s="47" t="str">
        <f>VLOOKUP($A1407,'[3]Master From ECAP'!$A:$AJ,11,FALSE)</f>
        <v>kWh</v>
      </c>
      <c r="L1407" s="47">
        <f>VLOOKUP($A1407,'[3]Master From ECAP'!$A:$AJ,12,FALSE)</f>
        <v>0</v>
      </c>
      <c r="M1407" s="47" t="s">
        <v>46</v>
      </c>
      <c r="AF1407" s="48">
        <f>VLOOKUP($A1407,'[3]Calculated Master'!$A:$P,13,FALSE)</f>
        <v>169267.18576648002</v>
      </c>
      <c r="AG1407" s="49" t="str">
        <f>IF(F1407&gt;0,VLOOKUP($A1407,'[3]Calculated Master'!$A:$P,14,FALSE),"")</f>
        <v/>
      </c>
      <c r="AH1407" s="49" t="str">
        <f>IF(I1407&gt;0,VLOOKUP($A1407,'[3]Calculated Master'!$A:$P,15,FALSE),"")</f>
        <v/>
      </c>
      <c r="AI1407" s="47" t="str">
        <f>VLOOKUP($A1407,'[3]Master From ECAP'!$A:$AJ,35,FALSE)</f>
        <v>PARKH</v>
      </c>
      <c r="AJ1407" s="47" t="str">
        <f>VLOOKUP($A1407,'[3]Master From ECAP'!$A:$AJ,36,FALSE)</f>
        <v>TTC</v>
      </c>
    </row>
    <row r="1408" spans="1:36" ht="15">
      <c r="A1408" s="46" t="s">
        <v>1449</v>
      </c>
      <c r="B1408" s="47" t="str">
        <f>VLOOKUP(VLOOKUP(A1408,'[3]Calculated Master'!A:Z,2,FALSE),'[3]Conversion Factors'!A:C,2,FALSE)</f>
        <v>Other</v>
      </c>
      <c r="C1408" s="47" t="str">
        <f>VLOOKUP($A1408,'[3]Master From ECAP'!$A:$AJ,3,FALSE)</f>
        <v>14 Pleasant Blvd</v>
      </c>
      <c r="D1408" s="47" t="str">
        <f>VLOOKUP($A1408,'[3]Master From ECAP'!$A:$AJ,4,FALSE)</f>
        <v>Toronto</v>
      </c>
      <c r="E1408" s="47" t="str">
        <f>VLOOKUP($A1408,'[3]Master From ECAP'!$A:$AJ,5,FALSE)</f>
        <v>M4T 1J8</v>
      </c>
      <c r="F1408" s="47">
        <f>VLOOKUP($A1408,'[3]Master From ECAP'!$A:$AJ,6,FALSE)</f>
        <v>0</v>
      </c>
      <c r="G1408" s="47" t="s">
        <v>53</v>
      </c>
      <c r="H1408" s="47">
        <f>VLOOKUP($A1408,'[3]Master From ECAP'!$A:$AJ,8,FALSE)</f>
        <v>168</v>
      </c>
      <c r="I1408" s="47">
        <f>VLOOKUP($A1408,'[3]Master From ECAP'!$A:$AJ,9,FALSE)</f>
        <v>0</v>
      </c>
      <c r="J1408" s="47">
        <f>VLOOKUP($A1408,'[3]Master From ECAP'!$A:$AJ,10,FALSE)</f>
        <v>8500725.1284190007</v>
      </c>
      <c r="K1408" s="47" t="str">
        <f>VLOOKUP($A1408,'[3]Master From ECAP'!$A:$AJ,11,FALSE)</f>
        <v>kWh</v>
      </c>
      <c r="L1408" s="47">
        <f>VLOOKUP($A1408,'[3]Master From ECAP'!$A:$AJ,12,FALSE)</f>
        <v>0</v>
      </c>
      <c r="M1408" s="47" t="s">
        <v>46</v>
      </c>
      <c r="AF1408" s="48">
        <f>VLOOKUP($A1408,'[3]Calculated Master'!$A:$P,13,FALSE)</f>
        <v>340029.00513676001</v>
      </c>
      <c r="AG1408" s="49" t="str">
        <f>IF(F1408&gt;0,VLOOKUP($A1408,'[3]Calculated Master'!$A:$P,14,FALSE),"")</f>
        <v/>
      </c>
      <c r="AH1408" s="49" t="str">
        <f>IF(I1408&gt;0,VLOOKUP($A1408,'[3]Calculated Master'!$A:$P,15,FALSE),"")</f>
        <v/>
      </c>
      <c r="AI1408" s="47" t="str">
        <f>VLOOKUP($A1408,'[3]Master From ECAP'!$A:$AJ,35,FALSE)</f>
        <v>PLEAS</v>
      </c>
      <c r="AJ1408" s="47" t="str">
        <f>VLOOKUP($A1408,'[3]Master From ECAP'!$A:$AJ,36,FALSE)</f>
        <v>TTC</v>
      </c>
    </row>
    <row r="1409" spans="1:36" ht="15">
      <c r="A1409" s="46" t="s">
        <v>1450</v>
      </c>
      <c r="B1409" s="47" t="str">
        <f>VLOOKUP(VLOOKUP(A1409,'[3]Calculated Master'!A:Z,2,FALSE),'[3]Conversion Factors'!A:C,2,FALSE)</f>
        <v>Other</v>
      </c>
      <c r="C1409" s="47" t="str">
        <f>VLOOKUP($A1409,'[3]Master From ECAP'!$A:$AJ,3,FALSE)</f>
        <v>339 Prince Edward Dr</v>
      </c>
      <c r="D1409" s="47" t="str">
        <f>VLOOKUP($A1409,'[3]Master From ECAP'!$A:$AJ,4,FALSE)</f>
        <v>Etobicoke</v>
      </c>
      <c r="E1409" s="47" t="str">
        <f>VLOOKUP($A1409,'[3]Master From ECAP'!$A:$AJ,5,FALSE)</f>
        <v>M8X 1B2</v>
      </c>
      <c r="F1409" s="47">
        <f>VLOOKUP($A1409,'[3]Master From ECAP'!$A:$AJ,6,FALSE)</f>
        <v>0</v>
      </c>
      <c r="G1409" s="47" t="s">
        <v>53</v>
      </c>
      <c r="H1409" s="47">
        <f>VLOOKUP($A1409,'[3]Master From ECAP'!$A:$AJ,8,FALSE)</f>
        <v>168</v>
      </c>
      <c r="I1409" s="47">
        <f>VLOOKUP($A1409,'[3]Master From ECAP'!$A:$AJ,9,FALSE)</f>
        <v>0</v>
      </c>
      <c r="J1409" s="47">
        <f>VLOOKUP($A1409,'[3]Master From ECAP'!$A:$AJ,10,FALSE)</f>
        <v>10123148.236871</v>
      </c>
      <c r="K1409" s="47" t="str">
        <f>VLOOKUP($A1409,'[3]Master From ECAP'!$A:$AJ,11,FALSE)</f>
        <v>kWh</v>
      </c>
      <c r="L1409" s="47">
        <f>VLOOKUP($A1409,'[3]Master From ECAP'!$A:$AJ,12,FALSE)</f>
        <v>0</v>
      </c>
      <c r="M1409" s="47" t="s">
        <v>46</v>
      </c>
      <c r="AF1409" s="48">
        <f>VLOOKUP($A1409,'[3]Calculated Master'!$A:$P,13,FALSE)</f>
        <v>404925.92947484</v>
      </c>
      <c r="AG1409" s="49" t="str">
        <f>IF(F1409&gt;0,VLOOKUP($A1409,'[3]Calculated Master'!$A:$P,14,FALSE),"")</f>
        <v/>
      </c>
      <c r="AH1409" s="49" t="str">
        <f>IF(I1409&gt;0,VLOOKUP($A1409,'[3]Calculated Master'!$A:$P,15,FALSE),"")</f>
        <v/>
      </c>
      <c r="AI1409" s="47" t="str">
        <f>VLOOKUP($A1409,'[3]Master From ECAP'!$A:$AJ,35,FALSE)</f>
        <v>PRINC</v>
      </c>
      <c r="AJ1409" s="47" t="str">
        <f>VLOOKUP($A1409,'[3]Master From ECAP'!$A:$AJ,36,FALSE)</f>
        <v>TTC</v>
      </c>
    </row>
    <row r="1410" spans="1:36" ht="15">
      <c r="A1410" s="46" t="s">
        <v>1451</v>
      </c>
      <c r="B1410" s="47" t="str">
        <f>VLOOKUP(VLOOKUP(A1410,'[3]Calculated Master'!A:Z,2,FALSE),'[3]Conversion Factors'!A:C,2,FALSE)</f>
        <v>Other</v>
      </c>
      <c r="C1410" s="47" t="str">
        <f>VLOOKUP($A1410,'[3]Master From ECAP'!$A:$AJ,3,FALSE)</f>
        <v>1 Queen St W Stn Queen</v>
      </c>
      <c r="D1410" s="47" t="str">
        <f>VLOOKUP($A1410,'[3]Master From ECAP'!$A:$AJ,4,FALSE)</f>
        <v>Toronto</v>
      </c>
      <c r="E1410" s="47" t="str">
        <f>VLOOKUP($A1410,'[3]Master From ECAP'!$A:$AJ,5,FALSE)</f>
        <v>M5H 3X4</v>
      </c>
      <c r="F1410" s="47">
        <f>VLOOKUP($A1410,'[3]Master From ECAP'!$A:$AJ,6,FALSE)</f>
        <v>0</v>
      </c>
      <c r="G1410" s="47" t="s">
        <v>53</v>
      </c>
      <c r="H1410" s="47">
        <f>VLOOKUP($A1410,'[3]Master From ECAP'!$A:$AJ,8,FALSE)</f>
        <v>168</v>
      </c>
      <c r="I1410" s="47">
        <f>VLOOKUP($A1410,'[3]Master From ECAP'!$A:$AJ,9,FALSE)</f>
        <v>0</v>
      </c>
      <c r="J1410" s="47">
        <f>VLOOKUP($A1410,'[3]Master From ECAP'!$A:$AJ,10,FALSE)</f>
        <v>592123.32954399998</v>
      </c>
      <c r="K1410" s="47" t="str">
        <f>VLOOKUP($A1410,'[3]Master From ECAP'!$A:$AJ,11,FALSE)</f>
        <v>kWh</v>
      </c>
      <c r="L1410" s="47">
        <f>VLOOKUP($A1410,'[3]Master From ECAP'!$A:$AJ,12,FALSE)</f>
        <v>0</v>
      </c>
      <c r="M1410" s="47" t="s">
        <v>46</v>
      </c>
      <c r="AF1410" s="48">
        <f>VLOOKUP($A1410,'[3]Calculated Master'!$A:$P,13,FALSE)</f>
        <v>23684.93318176</v>
      </c>
      <c r="AG1410" s="49" t="str">
        <f>IF(F1410&gt;0,VLOOKUP($A1410,'[3]Calculated Master'!$A:$P,14,FALSE),"")</f>
        <v/>
      </c>
      <c r="AH1410" s="49" t="str">
        <f>IF(I1410&gt;0,VLOOKUP($A1410,'[3]Calculated Master'!$A:$P,15,FALSE),"")</f>
        <v/>
      </c>
      <c r="AI1410" s="47" t="str">
        <f>VLOOKUP($A1410,'[3]Master From ECAP'!$A:$AJ,35,FALSE)</f>
        <v>QUEESW</v>
      </c>
      <c r="AJ1410" s="47" t="str">
        <f>VLOOKUP($A1410,'[3]Master From ECAP'!$A:$AJ,36,FALSE)</f>
        <v>TTC</v>
      </c>
    </row>
    <row r="1411" spans="1:36" ht="15">
      <c r="A1411" s="46" t="s">
        <v>1452</v>
      </c>
      <c r="B1411" s="47" t="str">
        <f>VLOOKUP(VLOOKUP(A1411,'[3]Calculated Master'!A:Z,2,FALSE),'[3]Conversion Factors'!A:C,2,FALSE)</f>
        <v>Other</v>
      </c>
      <c r="C1411" s="47" t="str">
        <f>VLOOKUP($A1411,'[3]Master From ECAP'!$A:$AJ,3,FALSE)</f>
        <v>130 College St Near Qun Pk</v>
      </c>
      <c r="D1411" s="47" t="str">
        <f>VLOOKUP($A1411,'[3]Master From ECAP'!$A:$AJ,4,FALSE)</f>
        <v>Toronto</v>
      </c>
      <c r="E1411" s="47" t="str">
        <f>VLOOKUP($A1411,'[3]Master From ECAP'!$A:$AJ,5,FALSE)</f>
        <v>M5G 1L7</v>
      </c>
      <c r="F1411" s="47">
        <f>VLOOKUP($A1411,'[3]Master From ECAP'!$A:$AJ,6,FALSE)</f>
        <v>0</v>
      </c>
      <c r="G1411" s="47" t="s">
        <v>53</v>
      </c>
      <c r="H1411" s="47">
        <f>VLOOKUP($A1411,'[3]Master From ECAP'!$A:$AJ,8,FALSE)</f>
        <v>168</v>
      </c>
      <c r="I1411" s="47">
        <f>VLOOKUP($A1411,'[3]Master From ECAP'!$A:$AJ,9,FALSE)</f>
        <v>0</v>
      </c>
      <c r="J1411" s="47">
        <f>VLOOKUP($A1411,'[3]Master From ECAP'!$A:$AJ,10,FALSE)</f>
        <v>449492.18705899996</v>
      </c>
      <c r="K1411" s="47" t="str">
        <f>VLOOKUP($A1411,'[3]Master From ECAP'!$A:$AJ,11,FALSE)</f>
        <v>kWh</v>
      </c>
      <c r="L1411" s="47">
        <f>VLOOKUP($A1411,'[3]Master From ECAP'!$A:$AJ,12,FALSE)</f>
        <v>0</v>
      </c>
      <c r="M1411" s="47" t="s">
        <v>46</v>
      </c>
      <c r="AF1411" s="48">
        <f>VLOOKUP($A1411,'[3]Calculated Master'!$A:$P,13,FALSE)</f>
        <v>17979.687482359997</v>
      </c>
      <c r="AG1411" s="49" t="str">
        <f>IF(F1411&gt;0,VLOOKUP($A1411,'[3]Calculated Master'!$A:$P,14,FALSE),"")</f>
        <v/>
      </c>
      <c r="AH1411" s="49" t="str">
        <f>IF(I1411&gt;0,VLOOKUP($A1411,'[3]Calculated Master'!$A:$P,15,FALSE),"")</f>
        <v/>
      </c>
      <c r="AI1411" s="47" t="str">
        <f>VLOOKUP($A1411,'[3]Master From ECAP'!$A:$AJ,35,FALSE)</f>
        <v>QPSW</v>
      </c>
      <c r="AJ1411" s="47" t="str">
        <f>VLOOKUP($A1411,'[3]Master From ECAP'!$A:$AJ,36,FALSE)</f>
        <v>TTC</v>
      </c>
    </row>
    <row r="1412" spans="1:36" ht="15">
      <c r="A1412" s="46" t="s">
        <v>1453</v>
      </c>
      <c r="B1412" s="47" t="str">
        <f>VLOOKUP(VLOOKUP(A1412,'[3]Calculated Master'!A:Z,2,FALSE),'[3]Conversion Factors'!A:C,2,FALSE)</f>
        <v>Other</v>
      </c>
      <c r="C1412" s="47" t="str">
        <f>VLOOKUP($A1412,'[3]Master From ECAP'!$A:$AJ,3,FALSE)</f>
        <v>400 Evans Ave</v>
      </c>
      <c r="D1412" s="47" t="str">
        <f>VLOOKUP($A1412,'[3]Master From ECAP'!$A:$AJ,4,FALSE)</f>
        <v>Etobicoke</v>
      </c>
      <c r="E1412" s="47" t="str">
        <f>VLOOKUP($A1412,'[3]Master From ECAP'!$A:$AJ,5,FALSE)</f>
        <v>M8Z 1K6</v>
      </c>
      <c r="F1412" s="47">
        <f>VLOOKUP($A1412,'[3]Master From ECAP'!$A:$AJ,6,FALSE)</f>
        <v>0</v>
      </c>
      <c r="G1412" s="47" t="s">
        <v>53</v>
      </c>
      <c r="H1412" s="47">
        <f>VLOOKUP($A1412,'[3]Master From ECAP'!$A:$AJ,8,FALSE)</f>
        <v>70</v>
      </c>
      <c r="I1412" s="47">
        <f>VLOOKUP($A1412,'[3]Master From ECAP'!$A:$AJ,9,FALSE)</f>
        <v>0</v>
      </c>
      <c r="J1412" s="47">
        <f>VLOOKUP($A1412,'[3]Master From ECAP'!$A:$AJ,10,FALSE)</f>
        <v>2552553.5270969998</v>
      </c>
      <c r="K1412" s="47" t="str">
        <f>VLOOKUP($A1412,'[3]Master From ECAP'!$A:$AJ,11,FALSE)</f>
        <v>kWh</v>
      </c>
      <c r="L1412" s="47">
        <f>VLOOKUP($A1412,'[3]Master From ECAP'!$A:$AJ,12,FALSE)</f>
        <v>332458.57064500003</v>
      </c>
      <c r="M1412" s="47" t="s">
        <v>46</v>
      </c>
      <c r="AF1412" s="48">
        <f>VLOOKUP($A1412,'[3]Calculated Master'!$A:$P,13,FALSE)</f>
        <v>733670.3631524801</v>
      </c>
      <c r="AG1412" s="49" t="str">
        <f>IF(F1412&gt;0,VLOOKUP($A1412,'[3]Calculated Master'!$A:$P,14,FALSE),"")</f>
        <v/>
      </c>
      <c r="AH1412" s="49" t="str">
        <f>IF(I1412&gt;0,VLOOKUP($A1412,'[3]Calculated Master'!$A:$P,15,FALSE),"")</f>
        <v/>
      </c>
      <c r="AI1412" s="47" t="str">
        <f>VLOOKUP($A1412,'[3]Master From ECAP'!$A:$AJ,35,FALSE)</f>
        <v>QWG</v>
      </c>
      <c r="AJ1412" s="47" t="str">
        <f>VLOOKUP($A1412,'[3]Master From ECAP'!$A:$AJ,36,FALSE)</f>
        <v>TTC</v>
      </c>
    </row>
    <row r="1413" spans="1:36" ht="15">
      <c r="A1413" s="46" t="s">
        <v>1454</v>
      </c>
      <c r="B1413" s="47" t="str">
        <f>VLOOKUP(VLOOKUP(A1413,'[3]Calculated Master'!A:Z,2,FALSE),'[3]Conversion Factors'!A:C,2,FALSE)</f>
        <v>Other</v>
      </c>
      <c r="C1413" s="47" t="str">
        <f>VLOOKUP($A1413,'[3]Master From ECAP'!$A:$AJ,3,FALSE)</f>
        <v>33 Richmond St E</v>
      </c>
      <c r="D1413" s="47" t="str">
        <f>VLOOKUP($A1413,'[3]Master From ECAP'!$A:$AJ,4,FALSE)</f>
        <v>Toronto</v>
      </c>
      <c r="E1413" s="47" t="str">
        <f>VLOOKUP($A1413,'[3]Master From ECAP'!$A:$AJ,5,FALSE)</f>
        <v>M5C 1M1</v>
      </c>
      <c r="F1413" s="47">
        <f>VLOOKUP($A1413,'[3]Master From ECAP'!$A:$AJ,6,FALSE)</f>
        <v>0</v>
      </c>
      <c r="G1413" s="47" t="s">
        <v>53</v>
      </c>
      <c r="H1413" s="47">
        <f>VLOOKUP($A1413,'[3]Master From ECAP'!$A:$AJ,8,FALSE)</f>
        <v>168</v>
      </c>
      <c r="I1413" s="47">
        <f>VLOOKUP($A1413,'[3]Master From ECAP'!$A:$AJ,9,FALSE)</f>
        <v>0</v>
      </c>
      <c r="J1413" s="47">
        <f>VLOOKUP($A1413,'[3]Master From ECAP'!$A:$AJ,10,FALSE)</f>
        <v>16813080.048484001</v>
      </c>
      <c r="K1413" s="47" t="str">
        <f>VLOOKUP($A1413,'[3]Master From ECAP'!$A:$AJ,11,FALSE)</f>
        <v>kWh</v>
      </c>
      <c r="L1413" s="47">
        <f>VLOOKUP($A1413,'[3]Master From ECAP'!$A:$AJ,12,FALSE)</f>
        <v>0</v>
      </c>
      <c r="M1413" s="47" t="s">
        <v>46</v>
      </c>
      <c r="AF1413" s="48">
        <f>VLOOKUP($A1413,'[3]Calculated Master'!$A:$P,13,FALSE)</f>
        <v>672523.20193936012</v>
      </c>
      <c r="AG1413" s="49" t="str">
        <f>IF(F1413&gt;0,VLOOKUP($A1413,'[3]Calculated Master'!$A:$P,14,FALSE),"")</f>
        <v/>
      </c>
      <c r="AH1413" s="49" t="str">
        <f>IF(I1413&gt;0,VLOOKUP($A1413,'[3]Calculated Master'!$A:$P,15,FALSE),"")</f>
        <v/>
      </c>
      <c r="AI1413" s="47" t="str">
        <f>VLOOKUP($A1413,'[3]Master From ECAP'!$A:$AJ,35,FALSE)</f>
        <v>RICHM</v>
      </c>
      <c r="AJ1413" s="47" t="str">
        <f>VLOOKUP($A1413,'[3]Master From ECAP'!$A:$AJ,36,FALSE)</f>
        <v>TTC</v>
      </c>
    </row>
    <row r="1414" spans="1:36" ht="15">
      <c r="A1414" s="46" t="s">
        <v>1455</v>
      </c>
      <c r="B1414" s="47" t="str">
        <f>VLOOKUP(VLOOKUP(A1414,'[3]Calculated Master'!A:Z,2,FALSE),'[3]Conversion Factors'!A:C,2,FALSE)</f>
        <v>Other</v>
      </c>
      <c r="C1414" s="47" t="str">
        <f>VLOOKUP($A1414,'[3]Master From ECAP'!$A:$AJ,3,FALSE)</f>
        <v>30 Roncesvalles Ave</v>
      </c>
      <c r="D1414" s="47" t="str">
        <f>VLOOKUP($A1414,'[3]Master From ECAP'!$A:$AJ,4,FALSE)</f>
        <v>Toronto</v>
      </c>
      <c r="E1414" s="47" t="str">
        <f>VLOOKUP($A1414,'[3]Master From ECAP'!$A:$AJ,5,FALSE)</f>
        <v>M6R 1C7</v>
      </c>
      <c r="F1414" s="47">
        <f>VLOOKUP($A1414,'[3]Master From ECAP'!$A:$AJ,6,FALSE)</f>
        <v>0</v>
      </c>
      <c r="G1414" s="47" t="s">
        <v>53</v>
      </c>
      <c r="H1414" s="47">
        <f>VLOOKUP($A1414,'[3]Master From ECAP'!$A:$AJ,8,FALSE)</f>
        <v>168</v>
      </c>
      <c r="I1414" s="47">
        <f>VLOOKUP($A1414,'[3]Master From ECAP'!$A:$AJ,9,FALSE)</f>
        <v>0</v>
      </c>
      <c r="J1414" s="47">
        <f>VLOOKUP($A1414,'[3]Master From ECAP'!$A:$AJ,10,FALSE)</f>
        <v>9970656.0477740001</v>
      </c>
      <c r="K1414" s="47" t="str">
        <f>VLOOKUP($A1414,'[3]Master From ECAP'!$A:$AJ,11,FALSE)</f>
        <v>kWh</v>
      </c>
      <c r="L1414" s="47">
        <f>VLOOKUP($A1414,'[3]Master From ECAP'!$A:$AJ,12,FALSE)</f>
        <v>114557.69677400001</v>
      </c>
      <c r="M1414" s="47" t="s">
        <v>46</v>
      </c>
      <c r="AF1414" s="48">
        <f>VLOOKUP($A1414,'[3]Calculated Master'!$A:$P,13,FALSE)</f>
        <v>616450.35289556009</v>
      </c>
      <c r="AG1414" s="49" t="str">
        <f>IF(F1414&gt;0,VLOOKUP($A1414,'[3]Calculated Master'!$A:$P,14,FALSE),"")</f>
        <v/>
      </c>
      <c r="AH1414" s="49" t="str">
        <f>IF(I1414&gt;0,VLOOKUP($A1414,'[3]Calculated Master'!$A:$P,15,FALSE),"")</f>
        <v/>
      </c>
      <c r="AI1414" s="47" t="str">
        <f>VLOOKUP($A1414,'[3]Master From ECAP'!$A:$AJ,35,FALSE)</f>
        <v>RONC</v>
      </c>
      <c r="AJ1414" s="47" t="str">
        <f>VLOOKUP($A1414,'[3]Master From ECAP'!$A:$AJ,36,FALSE)</f>
        <v>TTC</v>
      </c>
    </row>
    <row r="1415" spans="1:36" ht="15">
      <c r="A1415" s="46" t="s">
        <v>1456</v>
      </c>
      <c r="B1415" s="47" t="str">
        <f>VLOOKUP(VLOOKUP(A1415,'[3]Calculated Master'!A:Z,2,FALSE),'[3]Conversion Factors'!A:C,2,FALSE)</f>
        <v>Other</v>
      </c>
      <c r="C1415" s="47" t="str">
        <f>VLOOKUP($A1415,'[3]Master From ECAP'!$A:$AJ,3,FALSE)</f>
        <v>5 Crescent Rd Stn Rosedl</v>
      </c>
      <c r="D1415" s="47" t="str">
        <f>VLOOKUP($A1415,'[3]Master From ECAP'!$A:$AJ,4,FALSE)</f>
        <v>Toronto</v>
      </c>
      <c r="E1415" s="47" t="str">
        <f>VLOOKUP($A1415,'[3]Master From ECAP'!$A:$AJ,5,FALSE)</f>
        <v>M4W 1S9</v>
      </c>
      <c r="F1415" s="47">
        <f>VLOOKUP($A1415,'[3]Master From ECAP'!$A:$AJ,6,FALSE)</f>
        <v>0</v>
      </c>
      <c r="G1415" s="47" t="s">
        <v>53</v>
      </c>
      <c r="H1415" s="47">
        <f>VLOOKUP($A1415,'[3]Master From ECAP'!$A:$AJ,8,FALSE)</f>
        <v>168</v>
      </c>
      <c r="I1415" s="47">
        <f>VLOOKUP($A1415,'[3]Master From ECAP'!$A:$AJ,9,FALSE)</f>
        <v>0</v>
      </c>
      <c r="J1415" s="47">
        <f>VLOOKUP($A1415,'[3]Master From ECAP'!$A:$AJ,10,FALSE)</f>
        <v>269653.29280900001</v>
      </c>
      <c r="K1415" s="47" t="str">
        <f>VLOOKUP($A1415,'[3]Master From ECAP'!$A:$AJ,11,FALSE)</f>
        <v>kWh</v>
      </c>
      <c r="L1415" s="47">
        <f>VLOOKUP($A1415,'[3]Master From ECAP'!$A:$AJ,12,FALSE)</f>
        <v>0</v>
      </c>
      <c r="M1415" s="47" t="s">
        <v>46</v>
      </c>
      <c r="AF1415" s="48">
        <f>VLOOKUP($A1415,'[3]Calculated Master'!$A:$P,13,FALSE)</f>
        <v>10786.13171236</v>
      </c>
      <c r="AG1415" s="49" t="str">
        <f>IF(F1415&gt;0,VLOOKUP($A1415,'[3]Calculated Master'!$A:$P,14,FALSE),"")</f>
        <v/>
      </c>
      <c r="AH1415" s="49" t="str">
        <f>IF(I1415&gt;0,VLOOKUP($A1415,'[3]Calculated Master'!$A:$P,15,FALSE),"")</f>
        <v/>
      </c>
      <c r="AI1415" s="47" t="str">
        <f>VLOOKUP($A1415,'[3]Master From ECAP'!$A:$AJ,35,FALSE)</f>
        <v>ROSESW</v>
      </c>
      <c r="AJ1415" s="47" t="str">
        <f>VLOOKUP($A1415,'[3]Master From ECAP'!$A:$AJ,36,FALSE)</f>
        <v>TTC</v>
      </c>
    </row>
    <row r="1416" spans="1:36" ht="15">
      <c r="A1416" s="46" t="s">
        <v>1457</v>
      </c>
      <c r="B1416" s="47" t="str">
        <f>VLOOKUP(VLOOKUP(A1416,'[3]Calculated Master'!A:Z,2,FALSE),'[3]Conversion Factors'!A:C,2,FALSE)</f>
        <v>Other</v>
      </c>
      <c r="C1416" s="47" t="str">
        <f>VLOOKUP($A1416,'[3]Master From ECAP'!$A:$AJ,3,FALSE)</f>
        <v>Runnymede Rd and Dundas St W</v>
      </c>
      <c r="D1416" s="47" t="str">
        <f>VLOOKUP($A1416,'[3]Master From ECAP'!$A:$AJ,4,FALSE)</f>
        <v>Toronto</v>
      </c>
      <c r="E1416" s="47" t="str">
        <f>VLOOKUP($A1416,'[3]Master From ECAP'!$A:$AJ,5,FALSE)</f>
        <v>M6S 2S1</v>
      </c>
      <c r="F1416" s="47">
        <f>VLOOKUP($A1416,'[3]Master From ECAP'!$A:$AJ,6,FALSE)</f>
        <v>0</v>
      </c>
      <c r="G1416" s="47" t="s">
        <v>53</v>
      </c>
      <c r="H1416" s="47">
        <f>VLOOKUP($A1416,'[3]Master From ECAP'!$A:$AJ,8,FALSE)</f>
        <v>168</v>
      </c>
      <c r="I1416" s="47">
        <f>VLOOKUP($A1416,'[3]Master From ECAP'!$A:$AJ,9,FALSE)</f>
        <v>0</v>
      </c>
      <c r="J1416" s="47">
        <f>VLOOKUP($A1416,'[3]Master From ECAP'!$A:$AJ,10,FALSE)</f>
        <v>12674.613871</v>
      </c>
      <c r="K1416" s="47" t="str">
        <f>VLOOKUP($A1416,'[3]Master From ECAP'!$A:$AJ,11,FALSE)</f>
        <v>kWh</v>
      </c>
      <c r="L1416" s="47">
        <f>VLOOKUP($A1416,'[3]Master From ECAP'!$A:$AJ,12,FALSE)</f>
        <v>0</v>
      </c>
      <c r="M1416" s="47" t="s">
        <v>46</v>
      </c>
      <c r="AF1416" s="48">
        <f>VLOOKUP($A1416,'[3]Calculated Master'!$A:$P,13,FALSE)</f>
        <v>506.98455483999999</v>
      </c>
      <c r="AG1416" s="49" t="str">
        <f>IF(F1416&gt;0,VLOOKUP($A1416,'[3]Calculated Master'!$A:$P,14,FALSE),"")</f>
        <v/>
      </c>
      <c r="AH1416" s="49" t="str">
        <f>IF(I1416&gt;0,VLOOKUP($A1416,'[3]Calculated Master'!$A:$P,15,FALSE),"")</f>
        <v/>
      </c>
      <c r="AI1416" s="47" t="str">
        <f>VLOOKUP($A1416,'[3]Master From ECAP'!$A:$AJ,35,FALSE)</f>
        <v>RUNNYM</v>
      </c>
      <c r="AJ1416" s="47" t="str">
        <f>VLOOKUP($A1416,'[3]Master From ECAP'!$A:$AJ,36,FALSE)</f>
        <v>TTC</v>
      </c>
    </row>
    <row r="1417" spans="1:36" ht="15">
      <c r="A1417" s="46" t="s">
        <v>1458</v>
      </c>
      <c r="B1417" s="47" t="str">
        <f>VLOOKUP(VLOOKUP(A1417,'[3]Calculated Master'!A:Z,2,FALSE),'[3]Conversion Factors'!A:C,2,FALSE)</f>
        <v>Other</v>
      </c>
      <c r="C1417" s="47" t="str">
        <f>VLOOKUP($A1417,'[3]Master From ECAP'!$A:$AJ,3,FALSE)</f>
        <v>261 Runnymede Rd Stn Runny</v>
      </c>
      <c r="D1417" s="47" t="str">
        <f>VLOOKUP($A1417,'[3]Master From ECAP'!$A:$AJ,4,FALSE)</f>
        <v>Toronto</v>
      </c>
      <c r="E1417" s="47" t="str">
        <f>VLOOKUP($A1417,'[3]Master From ECAP'!$A:$AJ,5,FALSE)</f>
        <v>M6S 1N4</v>
      </c>
      <c r="F1417" s="47">
        <f>VLOOKUP($A1417,'[3]Master From ECAP'!$A:$AJ,6,FALSE)</f>
        <v>0</v>
      </c>
      <c r="G1417" s="47" t="s">
        <v>53</v>
      </c>
      <c r="H1417" s="47">
        <f>VLOOKUP($A1417,'[3]Master From ECAP'!$A:$AJ,8,FALSE)</f>
        <v>168</v>
      </c>
      <c r="I1417" s="47">
        <f>VLOOKUP($A1417,'[3]Master From ECAP'!$A:$AJ,9,FALSE)</f>
        <v>0</v>
      </c>
      <c r="J1417" s="47">
        <f>VLOOKUP($A1417,'[3]Master From ECAP'!$A:$AJ,10,FALSE)</f>
        <v>482875.49676499999</v>
      </c>
      <c r="K1417" s="47" t="str">
        <f>VLOOKUP($A1417,'[3]Master From ECAP'!$A:$AJ,11,FALSE)</f>
        <v>kWh</v>
      </c>
      <c r="L1417" s="47">
        <f>VLOOKUP($A1417,'[3]Master From ECAP'!$A:$AJ,12,FALSE)</f>
        <v>0</v>
      </c>
      <c r="M1417" s="47" t="s">
        <v>46</v>
      </c>
      <c r="AF1417" s="48">
        <f>VLOOKUP($A1417,'[3]Calculated Master'!$A:$P,13,FALSE)</f>
        <v>19315.019870600001</v>
      </c>
      <c r="AG1417" s="49" t="str">
        <f>IF(F1417&gt;0,VLOOKUP($A1417,'[3]Calculated Master'!$A:$P,14,FALSE),"")</f>
        <v/>
      </c>
      <c r="AH1417" s="49" t="str">
        <f>IF(I1417&gt;0,VLOOKUP($A1417,'[3]Calculated Master'!$A:$P,15,FALSE),"")</f>
        <v/>
      </c>
      <c r="AI1417" s="47" t="str">
        <f>VLOOKUP($A1417,'[3]Master From ECAP'!$A:$AJ,35,FALSE)</f>
        <v>RUNNSW</v>
      </c>
      <c r="AJ1417" s="47" t="str">
        <f>VLOOKUP($A1417,'[3]Master From ECAP'!$A:$AJ,36,FALSE)</f>
        <v>TTC</v>
      </c>
    </row>
    <row r="1418" spans="1:36" ht="15">
      <c r="A1418" s="46" t="s">
        <v>1459</v>
      </c>
      <c r="B1418" s="47" t="str">
        <f>VLOOKUP(VLOOKUP(A1418,'[3]Calculated Master'!A:Z,2,FALSE),'[3]Conversion Factors'!A:C,2,FALSE)</f>
        <v>Other</v>
      </c>
      <c r="C1418" s="47" t="str">
        <f>VLOOKUP($A1418,'[3]Master From ECAP'!$A:$AJ,3,FALSE)</f>
        <v>1357 Queen St E</v>
      </c>
      <c r="D1418" s="47" t="str">
        <f>VLOOKUP($A1418,'[3]Master From ECAP'!$A:$AJ,4,FALSE)</f>
        <v>Toronto</v>
      </c>
      <c r="E1418" s="47" t="str">
        <f>VLOOKUP($A1418,'[3]Master From ECAP'!$A:$AJ,5,FALSE)</f>
        <v>M4L 1C7</v>
      </c>
      <c r="F1418" s="47">
        <f>VLOOKUP($A1418,'[3]Master From ECAP'!$A:$AJ,6,FALSE)</f>
        <v>0</v>
      </c>
      <c r="G1418" s="47" t="s">
        <v>53</v>
      </c>
      <c r="H1418" s="47">
        <f>VLOOKUP($A1418,'[3]Master From ECAP'!$A:$AJ,8,FALSE)</f>
        <v>168</v>
      </c>
      <c r="I1418" s="47">
        <f>VLOOKUP($A1418,'[3]Master From ECAP'!$A:$AJ,9,FALSE)</f>
        <v>0</v>
      </c>
      <c r="J1418" s="47">
        <f>VLOOKUP($A1418,'[3]Master From ECAP'!$A:$AJ,10,FALSE)</f>
        <v>5142144.8912589997</v>
      </c>
      <c r="K1418" s="47" t="str">
        <f>VLOOKUP($A1418,'[3]Master From ECAP'!$A:$AJ,11,FALSE)</f>
        <v>kWh</v>
      </c>
      <c r="L1418" s="47">
        <f>VLOOKUP($A1418,'[3]Master From ECAP'!$A:$AJ,12,FALSE)</f>
        <v>53700.964138000003</v>
      </c>
      <c r="M1418" s="47" t="s">
        <v>46</v>
      </c>
      <c r="AF1418" s="48">
        <f>VLOOKUP($A1418,'[3]Calculated Master'!$A:$P,13,FALSE)</f>
        <v>307700.98021367722</v>
      </c>
      <c r="AG1418" s="49" t="str">
        <f>IF(F1418&gt;0,VLOOKUP($A1418,'[3]Calculated Master'!$A:$P,14,FALSE),"")</f>
        <v/>
      </c>
      <c r="AH1418" s="49" t="str">
        <f>IF(I1418&gt;0,VLOOKUP($A1418,'[3]Calculated Master'!$A:$P,15,FALSE),"")</f>
        <v/>
      </c>
      <c r="AI1418" s="47" t="str">
        <f>VLOOKUP($A1418,'[3]Master From ECAP'!$A:$AJ,35,FALSE)</f>
        <v>RUSS</v>
      </c>
      <c r="AJ1418" s="47" t="str">
        <f>VLOOKUP($A1418,'[3]Master From ECAP'!$A:$AJ,36,FALSE)</f>
        <v>TTC</v>
      </c>
    </row>
    <row r="1419" spans="1:36" ht="15">
      <c r="A1419" s="46" t="s">
        <v>1460</v>
      </c>
      <c r="B1419" s="47" t="str">
        <f>VLOOKUP(VLOOKUP(A1419,'[3]Calculated Master'!A:Z,2,FALSE),'[3]Conversion Factors'!A:C,2,FALSE)</f>
        <v>Other</v>
      </c>
      <c r="C1419" s="47" t="str">
        <f>VLOOKUP($A1419,'[3]Master From ECAP'!$A:$AJ,3,FALSE)</f>
        <v>1035 Sheppard Ave W</v>
      </c>
      <c r="D1419" s="47" t="str">
        <f>VLOOKUP($A1419,'[3]Master From ECAP'!$A:$AJ,4,FALSE)</f>
        <v>North York</v>
      </c>
      <c r="E1419" s="47" t="str">
        <f>VLOOKUP($A1419,'[3]Master From ECAP'!$A:$AJ,5,FALSE)</f>
        <v>M3H 2M5</v>
      </c>
      <c r="F1419" s="47">
        <f>VLOOKUP($A1419,'[3]Master From ECAP'!$A:$AJ,6,FALSE)</f>
        <v>0</v>
      </c>
      <c r="G1419" s="47" t="s">
        <v>53</v>
      </c>
      <c r="H1419" s="47">
        <f>VLOOKUP($A1419,'[3]Master From ECAP'!$A:$AJ,8,FALSE)</f>
        <v>168</v>
      </c>
      <c r="I1419" s="47">
        <f>VLOOKUP($A1419,'[3]Master From ECAP'!$A:$AJ,9,FALSE)</f>
        <v>0</v>
      </c>
      <c r="J1419" s="47">
        <f>VLOOKUP($A1419,'[3]Master From ECAP'!$A:$AJ,10,FALSE)</f>
        <v>5801968.6020000009</v>
      </c>
      <c r="K1419" s="47" t="str">
        <f>VLOOKUP($A1419,'[3]Master From ECAP'!$A:$AJ,11,FALSE)</f>
        <v>kWh</v>
      </c>
      <c r="L1419" s="47">
        <f>VLOOKUP($A1419,'[3]Master From ECAP'!$A:$AJ,12,FALSE)</f>
        <v>0</v>
      </c>
      <c r="M1419" s="47" t="s">
        <v>46</v>
      </c>
      <c r="AF1419" s="48">
        <f>VLOOKUP($A1419,'[3]Calculated Master'!$A:$P,13,FALSE)</f>
        <v>232078.74408000003</v>
      </c>
      <c r="AG1419" s="49" t="str">
        <f>IF(F1419&gt;0,VLOOKUP($A1419,'[3]Calculated Master'!$A:$P,14,FALSE),"")</f>
        <v/>
      </c>
      <c r="AH1419" s="49" t="str">
        <f>IF(I1419&gt;0,VLOOKUP($A1419,'[3]Calculated Master'!$A:$P,15,FALSE),"")</f>
        <v/>
      </c>
      <c r="AI1419" s="47" t="str">
        <f>VLOOKUP($A1419,'[3]Master From ECAP'!$A:$AJ,35,FALSE)</f>
        <v>SHEPW</v>
      </c>
      <c r="AJ1419" s="47" t="str">
        <f>VLOOKUP($A1419,'[3]Master From ECAP'!$A:$AJ,36,FALSE)</f>
        <v>TTC</v>
      </c>
    </row>
    <row r="1420" spans="1:36" ht="15">
      <c r="A1420" s="46" t="s">
        <v>1461</v>
      </c>
      <c r="B1420" s="47" t="str">
        <f>VLOOKUP(VLOOKUP(A1420,'[3]Calculated Master'!A:Z,2,FALSE),'[3]Conversion Factors'!A:C,2,FALSE)</f>
        <v>Other</v>
      </c>
      <c r="C1420" s="47" t="str">
        <f>VLOOKUP($A1420,'[3]Master From ECAP'!$A:$AJ,3,FALSE)</f>
        <v>2 Sheppard Ave W</v>
      </c>
      <c r="D1420" s="47" t="str">
        <f>VLOOKUP($A1420,'[3]Master From ECAP'!$A:$AJ,4,FALSE)</f>
        <v>North York</v>
      </c>
      <c r="E1420" s="47" t="str">
        <f>VLOOKUP($A1420,'[3]Master From ECAP'!$A:$AJ,5,FALSE)</f>
        <v>M2N 5M9</v>
      </c>
      <c r="F1420" s="47">
        <f>VLOOKUP($A1420,'[3]Master From ECAP'!$A:$AJ,6,FALSE)</f>
        <v>0</v>
      </c>
      <c r="G1420" s="47" t="s">
        <v>53</v>
      </c>
      <c r="H1420" s="47">
        <f>VLOOKUP($A1420,'[3]Master From ECAP'!$A:$AJ,8,FALSE)</f>
        <v>168</v>
      </c>
      <c r="I1420" s="47">
        <f>VLOOKUP($A1420,'[3]Master From ECAP'!$A:$AJ,9,FALSE)</f>
        <v>0</v>
      </c>
      <c r="J1420" s="47">
        <f>VLOOKUP($A1420,'[3]Master From ECAP'!$A:$AJ,10,FALSE)</f>
        <v>7891167.6532910001</v>
      </c>
      <c r="K1420" s="47" t="str">
        <f>VLOOKUP($A1420,'[3]Master From ECAP'!$A:$AJ,11,FALSE)</f>
        <v>kWh</v>
      </c>
      <c r="L1420" s="47">
        <f>VLOOKUP($A1420,'[3]Master From ECAP'!$A:$AJ,12,FALSE)</f>
        <v>0</v>
      </c>
      <c r="M1420" s="47" t="s">
        <v>46</v>
      </c>
      <c r="AF1420" s="48">
        <f>VLOOKUP($A1420,'[3]Calculated Master'!$A:$P,13,FALSE)</f>
        <v>315646.70613164001</v>
      </c>
      <c r="AG1420" s="49" t="str">
        <f>IF(F1420&gt;0,VLOOKUP($A1420,'[3]Calculated Master'!$A:$P,14,FALSE),"")</f>
        <v/>
      </c>
      <c r="AH1420" s="49" t="str">
        <f>IF(I1420&gt;0,VLOOKUP($A1420,'[3]Calculated Master'!$A:$P,15,FALSE),"")</f>
        <v/>
      </c>
      <c r="AI1420" s="47" t="str">
        <f>VLOOKUP($A1420,'[3]Master From ECAP'!$A:$AJ,35,FALSE)</f>
        <v>SHEPP</v>
      </c>
      <c r="AJ1420" s="47" t="str">
        <f>VLOOKUP($A1420,'[3]Master From ECAP'!$A:$AJ,36,FALSE)</f>
        <v>TTC</v>
      </c>
    </row>
    <row r="1421" spans="1:36" ht="15">
      <c r="A1421" s="46" t="s">
        <v>1462</v>
      </c>
      <c r="B1421" s="47" t="str">
        <f>VLOOKUP(VLOOKUP(A1421,'[3]Calculated Master'!A:Z,2,FALSE),'[3]Conversion Factors'!A:C,2,FALSE)</f>
        <v>Other</v>
      </c>
      <c r="C1421" s="47" t="str">
        <f>VLOOKUP($A1421,'[3]Master From ECAP'!$A:$AJ,3,FALSE)</f>
        <v>625 Sherbourne St Unit Substn</v>
      </c>
      <c r="D1421" s="47" t="str">
        <f>VLOOKUP($A1421,'[3]Master From ECAP'!$A:$AJ,4,FALSE)</f>
        <v>Toronto</v>
      </c>
      <c r="E1421" s="47" t="str">
        <f>VLOOKUP($A1421,'[3]Master From ECAP'!$A:$AJ,5,FALSE)</f>
        <v>M4W 3R4</v>
      </c>
      <c r="F1421" s="47">
        <f>VLOOKUP($A1421,'[3]Master From ECAP'!$A:$AJ,6,FALSE)</f>
        <v>0</v>
      </c>
      <c r="G1421" s="47" t="s">
        <v>53</v>
      </c>
      <c r="H1421" s="47">
        <f>VLOOKUP($A1421,'[3]Master From ECAP'!$A:$AJ,8,FALSE)</f>
        <v>168</v>
      </c>
      <c r="I1421" s="47">
        <f>VLOOKUP($A1421,'[3]Master From ECAP'!$A:$AJ,9,FALSE)</f>
        <v>0</v>
      </c>
      <c r="J1421" s="47">
        <f>VLOOKUP($A1421,'[3]Master From ECAP'!$A:$AJ,10,FALSE)</f>
        <v>432542.48209700006</v>
      </c>
      <c r="K1421" s="47" t="str">
        <f>VLOOKUP($A1421,'[3]Master From ECAP'!$A:$AJ,11,FALSE)</f>
        <v>kWh</v>
      </c>
      <c r="L1421" s="47">
        <f>VLOOKUP($A1421,'[3]Master From ECAP'!$A:$AJ,12,FALSE)</f>
        <v>0</v>
      </c>
      <c r="M1421" s="47" t="s">
        <v>46</v>
      </c>
      <c r="AF1421" s="48">
        <f>VLOOKUP($A1421,'[3]Calculated Master'!$A:$P,13,FALSE)</f>
        <v>17301.699283880003</v>
      </c>
      <c r="AG1421" s="49" t="str">
        <f>IF(F1421&gt;0,VLOOKUP($A1421,'[3]Calculated Master'!$A:$P,14,FALSE),"")</f>
        <v/>
      </c>
      <c r="AH1421" s="49" t="str">
        <f>IF(I1421&gt;0,VLOOKUP($A1421,'[3]Calculated Master'!$A:$P,15,FALSE),"")</f>
        <v/>
      </c>
      <c r="AI1421" s="47" t="str">
        <f>VLOOKUP($A1421,'[3]Master From ECAP'!$A:$AJ,35,FALSE)</f>
        <v>SHERSW</v>
      </c>
      <c r="AJ1421" s="47" t="str">
        <f>VLOOKUP($A1421,'[3]Master From ECAP'!$A:$AJ,36,FALSE)</f>
        <v>TTC</v>
      </c>
    </row>
    <row r="1422" spans="1:36" ht="15">
      <c r="A1422" s="46" t="s">
        <v>1463</v>
      </c>
      <c r="B1422" s="47" t="str">
        <f>VLOOKUP(VLOOKUP(A1422,'[3]Calculated Master'!A:Z,2,FALSE),'[3]Conversion Factors'!A:C,2,FALSE)</f>
        <v>Other</v>
      </c>
      <c r="C1422" s="47" t="str">
        <f>VLOOKUP($A1422,'[3]Master From ECAP'!$A:$AJ,3,FALSE)</f>
        <v>85 Spadina Rd</v>
      </c>
      <c r="D1422" s="47" t="str">
        <f>VLOOKUP($A1422,'[3]Master From ECAP'!$A:$AJ,4,FALSE)</f>
        <v>Toronto</v>
      </c>
      <c r="E1422" s="47" t="str">
        <f>VLOOKUP($A1422,'[3]Master From ECAP'!$A:$AJ,5,FALSE)</f>
        <v>M5R 2T1</v>
      </c>
      <c r="F1422" s="47">
        <f>VLOOKUP($A1422,'[3]Master From ECAP'!$A:$AJ,6,FALSE)</f>
        <v>0</v>
      </c>
      <c r="G1422" s="47" t="s">
        <v>53</v>
      </c>
      <c r="H1422" s="47">
        <f>VLOOKUP($A1422,'[3]Master From ECAP'!$A:$AJ,8,FALSE)</f>
        <v>168</v>
      </c>
      <c r="I1422" s="47">
        <f>VLOOKUP($A1422,'[3]Master From ECAP'!$A:$AJ,9,FALSE)</f>
        <v>0</v>
      </c>
      <c r="J1422" s="47">
        <f>VLOOKUP($A1422,'[3]Master From ECAP'!$A:$AJ,10,FALSE)</f>
        <v>468307.98147100001</v>
      </c>
      <c r="K1422" s="47" t="str">
        <f>VLOOKUP($A1422,'[3]Master From ECAP'!$A:$AJ,11,FALSE)</f>
        <v>kWh</v>
      </c>
      <c r="L1422" s="47">
        <f>VLOOKUP($A1422,'[3]Master From ECAP'!$A:$AJ,12,FALSE)</f>
        <v>0</v>
      </c>
      <c r="M1422" s="47" t="s">
        <v>46</v>
      </c>
      <c r="AF1422" s="48">
        <f>VLOOKUP($A1422,'[3]Calculated Master'!$A:$P,13,FALSE)</f>
        <v>18732.319258840002</v>
      </c>
      <c r="AG1422" s="49" t="str">
        <f>IF(F1422&gt;0,VLOOKUP($A1422,'[3]Calculated Master'!$A:$P,14,FALSE),"")</f>
        <v/>
      </c>
      <c r="AH1422" s="49" t="str">
        <f>IF(I1422&gt;0,VLOOKUP($A1422,'[3]Calculated Master'!$A:$P,15,FALSE),"")</f>
        <v/>
      </c>
      <c r="AI1422" s="47" t="str">
        <f>VLOOKUP($A1422,'[3]Master From ECAP'!$A:$AJ,35,FALSE)</f>
        <v>SPANSW</v>
      </c>
      <c r="AJ1422" s="47" t="str">
        <f>VLOOKUP($A1422,'[3]Master From ECAP'!$A:$AJ,36,FALSE)</f>
        <v>TTC</v>
      </c>
    </row>
    <row r="1423" spans="1:36" ht="15">
      <c r="A1423" s="46" t="s">
        <v>1464</v>
      </c>
      <c r="B1423" s="47" t="str">
        <f>VLOOKUP(VLOOKUP(A1423,'[3]Calculated Master'!A:Z,2,FALSE),'[3]Conversion Factors'!A:C,2,FALSE)</f>
        <v>Other</v>
      </c>
      <c r="C1423" s="47" t="str">
        <f>VLOOKUP($A1423,'[3]Master From ECAP'!$A:$AJ,3,FALSE)</f>
        <v>6 Spadina Rd Stn Spad</v>
      </c>
      <c r="D1423" s="47" t="str">
        <f>VLOOKUP($A1423,'[3]Master From ECAP'!$A:$AJ,4,FALSE)</f>
        <v>Toronto</v>
      </c>
      <c r="E1423" s="47" t="str">
        <f>VLOOKUP($A1423,'[3]Master From ECAP'!$A:$AJ,5,FALSE)</f>
        <v>M5R 2S7</v>
      </c>
      <c r="F1423" s="47">
        <f>VLOOKUP($A1423,'[3]Master From ECAP'!$A:$AJ,6,FALSE)</f>
        <v>0</v>
      </c>
      <c r="G1423" s="47" t="s">
        <v>53</v>
      </c>
      <c r="H1423" s="47">
        <f>VLOOKUP($A1423,'[3]Master From ECAP'!$A:$AJ,8,FALSE)</f>
        <v>168</v>
      </c>
      <c r="I1423" s="47">
        <f>VLOOKUP($A1423,'[3]Master From ECAP'!$A:$AJ,9,FALSE)</f>
        <v>0</v>
      </c>
      <c r="J1423" s="47">
        <f>VLOOKUP($A1423,'[3]Master From ECAP'!$A:$AJ,10,FALSE)</f>
        <v>901954.35609699995</v>
      </c>
      <c r="K1423" s="47" t="str">
        <f>VLOOKUP($A1423,'[3]Master From ECAP'!$A:$AJ,11,FALSE)</f>
        <v>kWh</v>
      </c>
      <c r="L1423" s="47">
        <f>VLOOKUP($A1423,'[3]Master From ECAP'!$A:$AJ,12,FALSE)</f>
        <v>0</v>
      </c>
      <c r="M1423" s="47" t="s">
        <v>46</v>
      </c>
      <c r="AF1423" s="48">
        <f>VLOOKUP($A1423,'[3]Calculated Master'!$A:$P,13,FALSE)</f>
        <v>36078.174243879999</v>
      </c>
      <c r="AG1423" s="49" t="str">
        <f>IF(F1423&gt;0,VLOOKUP($A1423,'[3]Calculated Master'!$A:$P,14,FALSE),"")</f>
        <v/>
      </c>
      <c r="AH1423" s="49" t="str">
        <f>IF(I1423&gt;0,VLOOKUP($A1423,'[3]Calculated Master'!$A:$P,15,FALSE),"")</f>
        <v/>
      </c>
      <c r="AI1423" s="47" t="str">
        <f>VLOOKUP($A1423,'[3]Master From ECAP'!$A:$AJ,35,FALSE)</f>
        <v>SPADSW</v>
      </c>
      <c r="AJ1423" s="47" t="str">
        <f>VLOOKUP($A1423,'[3]Master From ECAP'!$A:$AJ,36,FALSE)</f>
        <v>TTC</v>
      </c>
    </row>
    <row r="1424" spans="1:36" ht="15">
      <c r="A1424" s="46" t="s">
        <v>1465</v>
      </c>
      <c r="B1424" s="47" t="str">
        <f>VLOOKUP(VLOOKUP(A1424,'[3]Calculated Master'!A:Z,2,FALSE),'[3]Conversion Factors'!A:C,2,FALSE)</f>
        <v>Other</v>
      </c>
      <c r="C1424" s="47" t="str">
        <f>VLOOKUP($A1424,'[3]Master From ECAP'!$A:$AJ,3,FALSE)</f>
        <v>160 King St W Unit Stn St</v>
      </c>
      <c r="D1424" s="47" t="str">
        <f>VLOOKUP($A1424,'[3]Master From ECAP'!$A:$AJ,4,FALSE)</f>
        <v>Toronto</v>
      </c>
      <c r="E1424" s="47" t="str">
        <f>VLOOKUP($A1424,'[3]Master From ECAP'!$A:$AJ,5,FALSE)</f>
        <v>M5X 2A2</v>
      </c>
      <c r="F1424" s="47">
        <f>VLOOKUP($A1424,'[3]Master From ECAP'!$A:$AJ,6,FALSE)</f>
        <v>0</v>
      </c>
      <c r="G1424" s="47" t="s">
        <v>53</v>
      </c>
      <c r="H1424" s="47">
        <f>VLOOKUP($A1424,'[3]Master From ECAP'!$A:$AJ,8,FALSE)</f>
        <v>168</v>
      </c>
      <c r="I1424" s="47">
        <f>VLOOKUP($A1424,'[3]Master From ECAP'!$A:$AJ,9,FALSE)</f>
        <v>0</v>
      </c>
      <c r="J1424" s="47">
        <f>VLOOKUP($A1424,'[3]Master From ECAP'!$A:$AJ,10,FALSE)</f>
        <v>321950.74436800001</v>
      </c>
      <c r="K1424" s="47" t="str">
        <f>VLOOKUP($A1424,'[3]Master From ECAP'!$A:$AJ,11,FALSE)</f>
        <v>kWh</v>
      </c>
      <c r="L1424" s="47">
        <f>VLOOKUP($A1424,'[3]Master From ECAP'!$A:$AJ,12,FALSE)</f>
        <v>0</v>
      </c>
      <c r="M1424" s="47" t="s">
        <v>46</v>
      </c>
      <c r="AF1424" s="48">
        <f>VLOOKUP($A1424,'[3]Calculated Master'!$A:$P,13,FALSE)</f>
        <v>12878.02977472</v>
      </c>
      <c r="AG1424" s="49" t="str">
        <f>IF(F1424&gt;0,VLOOKUP($A1424,'[3]Calculated Master'!$A:$P,14,FALSE),"")</f>
        <v/>
      </c>
      <c r="AH1424" s="49" t="str">
        <f>IF(I1424&gt;0,VLOOKUP($A1424,'[3]Calculated Master'!$A:$P,15,FALSE),"")</f>
        <v/>
      </c>
      <c r="AI1424" s="47" t="str">
        <f>VLOOKUP($A1424,'[3]Master From ECAP'!$A:$AJ,35,FALSE)</f>
        <v>STANDSW</v>
      </c>
      <c r="AJ1424" s="47" t="str">
        <f>VLOOKUP($A1424,'[3]Master From ECAP'!$A:$AJ,36,FALSE)</f>
        <v>TTC</v>
      </c>
    </row>
    <row r="1425" spans="1:36" ht="15">
      <c r="A1425" s="46" t="s">
        <v>1466</v>
      </c>
      <c r="B1425" s="47" t="str">
        <f>VLOOKUP(VLOOKUP(A1425,'[3]Calculated Master'!A:Z,2,FALSE),'[3]Conversion Factors'!A:C,2,FALSE)</f>
        <v>Other</v>
      </c>
      <c r="C1425" s="47" t="str">
        <f>VLOOKUP($A1425,'[3]Master From ECAP'!$A:$AJ,3,FALSE)</f>
        <v>15 St Clair Ave E Stn Sub</v>
      </c>
      <c r="D1425" s="47" t="str">
        <f>VLOOKUP($A1425,'[3]Master From ECAP'!$A:$AJ,4,FALSE)</f>
        <v>Toronto</v>
      </c>
      <c r="E1425" s="47" t="str">
        <f>VLOOKUP($A1425,'[3]Master From ECAP'!$A:$AJ,5,FALSE)</f>
        <v>M4T 1L7</v>
      </c>
      <c r="F1425" s="47">
        <f>VLOOKUP($A1425,'[3]Master From ECAP'!$A:$AJ,6,FALSE)</f>
        <v>0</v>
      </c>
      <c r="G1425" s="47" t="s">
        <v>53</v>
      </c>
      <c r="H1425" s="47">
        <f>VLOOKUP($A1425,'[3]Master From ECAP'!$A:$AJ,8,FALSE)</f>
        <v>168</v>
      </c>
      <c r="I1425" s="47">
        <f>VLOOKUP($A1425,'[3]Master From ECAP'!$A:$AJ,9,FALSE)</f>
        <v>0</v>
      </c>
      <c r="J1425" s="47">
        <f>VLOOKUP($A1425,'[3]Master From ECAP'!$A:$AJ,10,FALSE)</f>
        <v>1024515.2536769999</v>
      </c>
      <c r="K1425" s="47" t="str">
        <f>VLOOKUP($A1425,'[3]Master From ECAP'!$A:$AJ,11,FALSE)</f>
        <v>kWh</v>
      </c>
      <c r="L1425" s="47">
        <f>VLOOKUP($A1425,'[3]Master From ECAP'!$A:$AJ,12,FALSE)</f>
        <v>0</v>
      </c>
      <c r="M1425" s="47" t="s">
        <v>46</v>
      </c>
      <c r="AF1425" s="48">
        <f>VLOOKUP($A1425,'[3]Calculated Master'!$A:$P,13,FALSE)</f>
        <v>40980.610147079999</v>
      </c>
      <c r="AG1425" s="49" t="str">
        <f>IF(F1425&gt;0,VLOOKUP($A1425,'[3]Calculated Master'!$A:$P,14,FALSE),"")</f>
        <v/>
      </c>
      <c r="AH1425" s="49" t="str">
        <f>IF(I1425&gt;0,VLOOKUP($A1425,'[3]Calculated Master'!$A:$P,15,FALSE),"")</f>
        <v/>
      </c>
      <c r="AI1425" s="47" t="str">
        <f>VLOOKUP($A1425,'[3]Master From ECAP'!$A:$AJ,35,FALSE)</f>
        <v>STCLASW</v>
      </c>
      <c r="AJ1425" s="47" t="str">
        <f>VLOOKUP($A1425,'[3]Master From ECAP'!$A:$AJ,36,FALSE)</f>
        <v>TTC</v>
      </c>
    </row>
    <row r="1426" spans="1:36" ht="15">
      <c r="A1426" s="46" t="s">
        <v>1467</v>
      </c>
      <c r="B1426" s="47" t="str">
        <f>VLOOKUP(VLOOKUP(A1426,'[3]Calculated Master'!A:Z,2,FALSE),'[3]Conversion Factors'!A:C,2,FALSE)</f>
        <v>Other</v>
      </c>
      <c r="C1426" s="47" t="str">
        <f>VLOOKUP($A1426,'[3]Master From ECAP'!$A:$AJ,3,FALSE)</f>
        <v>370 St Clair Ave W</v>
      </c>
      <c r="D1426" s="47" t="str">
        <f>VLOOKUP($A1426,'[3]Master From ECAP'!$A:$AJ,4,FALSE)</f>
        <v>Toronto</v>
      </c>
      <c r="E1426" s="47" t="str">
        <f>VLOOKUP($A1426,'[3]Master From ECAP'!$A:$AJ,5,FALSE)</f>
        <v>M5P 1N4</v>
      </c>
      <c r="F1426" s="47">
        <f>VLOOKUP($A1426,'[3]Master From ECAP'!$A:$AJ,6,FALSE)</f>
        <v>0</v>
      </c>
      <c r="G1426" s="47" t="s">
        <v>53</v>
      </c>
      <c r="H1426" s="47">
        <f>VLOOKUP($A1426,'[3]Master From ECAP'!$A:$AJ,8,FALSE)</f>
        <v>168</v>
      </c>
      <c r="I1426" s="47">
        <f>VLOOKUP($A1426,'[3]Master From ECAP'!$A:$AJ,9,FALSE)</f>
        <v>0</v>
      </c>
      <c r="J1426" s="47">
        <f>VLOOKUP($A1426,'[3]Master From ECAP'!$A:$AJ,10,FALSE)</f>
        <v>2292765.3461759998</v>
      </c>
      <c r="K1426" s="47" t="str">
        <f>VLOOKUP($A1426,'[3]Master From ECAP'!$A:$AJ,11,FALSE)</f>
        <v>kWh</v>
      </c>
      <c r="L1426" s="47">
        <f>VLOOKUP($A1426,'[3]Master From ECAP'!$A:$AJ,12,FALSE)</f>
        <v>0</v>
      </c>
      <c r="M1426" s="47" t="s">
        <v>46</v>
      </c>
      <c r="AF1426" s="48">
        <f>VLOOKUP($A1426,'[3]Calculated Master'!$A:$P,13,FALSE)</f>
        <v>91710.613847039989</v>
      </c>
      <c r="AG1426" s="49" t="str">
        <f>IF(F1426&gt;0,VLOOKUP($A1426,'[3]Calculated Master'!$A:$P,14,FALSE),"")</f>
        <v/>
      </c>
      <c r="AH1426" s="49" t="str">
        <f>IF(I1426&gt;0,VLOOKUP($A1426,'[3]Calculated Master'!$A:$P,15,FALSE),"")</f>
        <v/>
      </c>
      <c r="AI1426" s="47" t="str">
        <f>VLOOKUP($A1426,'[3]Master From ECAP'!$A:$AJ,35,FALSE)</f>
        <v>STCLAWSW</v>
      </c>
      <c r="AJ1426" s="47" t="str">
        <f>VLOOKUP($A1426,'[3]Master From ECAP'!$A:$AJ,36,FALSE)</f>
        <v>TTC</v>
      </c>
    </row>
    <row r="1427" spans="1:36" ht="15">
      <c r="A1427" s="46" t="s">
        <v>1468</v>
      </c>
      <c r="B1427" s="47" t="str">
        <f>VLOOKUP(VLOOKUP(A1427,'[3]Calculated Master'!A:Z,2,FALSE),'[3]Conversion Factors'!A:C,2,FALSE)</f>
        <v>Other</v>
      </c>
      <c r="C1427" s="47" t="str">
        <f>VLOOKUP($A1427,'[3]Master From ECAP'!$A:$AJ,3,FALSE)</f>
        <v>11 Bedford Rd Stn St Geo</v>
      </c>
      <c r="D1427" s="47" t="str">
        <f>VLOOKUP($A1427,'[3]Master From ECAP'!$A:$AJ,4,FALSE)</f>
        <v>Toronto</v>
      </c>
      <c r="E1427" s="47" t="str">
        <f>VLOOKUP($A1427,'[3]Master From ECAP'!$A:$AJ,5,FALSE)</f>
        <v>M5R 2J7</v>
      </c>
      <c r="F1427" s="47">
        <f>VLOOKUP($A1427,'[3]Master From ECAP'!$A:$AJ,6,FALSE)</f>
        <v>0</v>
      </c>
      <c r="G1427" s="47" t="s">
        <v>53</v>
      </c>
      <c r="H1427" s="47">
        <f>VLOOKUP($A1427,'[3]Master From ECAP'!$A:$AJ,8,FALSE)</f>
        <v>168</v>
      </c>
      <c r="I1427" s="47">
        <f>VLOOKUP($A1427,'[3]Master From ECAP'!$A:$AJ,9,FALSE)</f>
        <v>0</v>
      </c>
      <c r="J1427" s="47">
        <f>VLOOKUP($A1427,'[3]Master From ECAP'!$A:$AJ,10,FALSE)</f>
        <v>1365376.189706</v>
      </c>
      <c r="K1427" s="47" t="str">
        <f>VLOOKUP($A1427,'[3]Master From ECAP'!$A:$AJ,11,FALSE)</f>
        <v>kWh</v>
      </c>
      <c r="L1427" s="47">
        <f>VLOOKUP($A1427,'[3]Master From ECAP'!$A:$AJ,12,FALSE)</f>
        <v>0</v>
      </c>
      <c r="M1427" s="47" t="s">
        <v>46</v>
      </c>
      <c r="AF1427" s="48">
        <f>VLOOKUP($A1427,'[3]Calculated Master'!$A:$P,13,FALSE)</f>
        <v>54615.047588240006</v>
      </c>
      <c r="AG1427" s="49" t="str">
        <f>IF(F1427&gt;0,VLOOKUP($A1427,'[3]Calculated Master'!$A:$P,14,FALSE),"")</f>
        <v/>
      </c>
      <c r="AH1427" s="49" t="str">
        <f>IF(I1427&gt;0,VLOOKUP($A1427,'[3]Calculated Master'!$A:$P,15,FALSE),"")</f>
        <v/>
      </c>
      <c r="AI1427" s="47" t="str">
        <f>VLOOKUP($A1427,'[3]Master From ECAP'!$A:$AJ,35,FALSE)</f>
        <v>STGESW</v>
      </c>
      <c r="AJ1427" s="47" t="str">
        <f>VLOOKUP($A1427,'[3]Master From ECAP'!$A:$AJ,36,FALSE)</f>
        <v>TTC</v>
      </c>
    </row>
    <row r="1428" spans="1:36" ht="15">
      <c r="A1428" s="46" t="s">
        <v>1469</v>
      </c>
      <c r="B1428" s="47" t="str">
        <f>VLOOKUP(VLOOKUP(A1428,'[3]Calculated Master'!A:Z,2,FALSE),'[3]Conversion Factors'!A:C,2,FALSE)</f>
        <v>Other</v>
      </c>
      <c r="C1428" s="47" t="str">
        <f>VLOOKUP($A1428,'[3]Master From ECAP'!$A:$AJ,3,FALSE)</f>
        <v>220 Dundas St W Stn St Pat</v>
      </c>
      <c r="D1428" s="47" t="str">
        <f>VLOOKUP($A1428,'[3]Master From ECAP'!$A:$AJ,4,FALSE)</f>
        <v>Toronto</v>
      </c>
      <c r="E1428" s="47" t="str">
        <f>VLOOKUP($A1428,'[3]Master From ECAP'!$A:$AJ,5,FALSE)</f>
        <v>M5G 1W8</v>
      </c>
      <c r="F1428" s="47">
        <f>VLOOKUP($A1428,'[3]Master From ECAP'!$A:$AJ,6,FALSE)</f>
        <v>0</v>
      </c>
      <c r="G1428" s="47" t="s">
        <v>53</v>
      </c>
      <c r="H1428" s="47">
        <f>VLOOKUP($A1428,'[3]Master From ECAP'!$A:$AJ,8,FALSE)</f>
        <v>168</v>
      </c>
      <c r="I1428" s="47">
        <f>VLOOKUP($A1428,'[3]Master From ECAP'!$A:$AJ,9,FALSE)</f>
        <v>0</v>
      </c>
      <c r="J1428" s="47">
        <f>VLOOKUP($A1428,'[3]Master From ECAP'!$A:$AJ,10,FALSE)</f>
        <v>380251.18590300001</v>
      </c>
      <c r="K1428" s="47" t="str">
        <f>VLOOKUP($A1428,'[3]Master From ECAP'!$A:$AJ,11,FALSE)</f>
        <v>kWh</v>
      </c>
      <c r="L1428" s="47">
        <f>VLOOKUP($A1428,'[3]Master From ECAP'!$A:$AJ,12,FALSE)</f>
        <v>0</v>
      </c>
      <c r="M1428" s="47" t="s">
        <v>46</v>
      </c>
      <c r="AF1428" s="48">
        <f>VLOOKUP($A1428,'[3]Calculated Master'!$A:$P,13,FALSE)</f>
        <v>15210.047436120001</v>
      </c>
      <c r="AG1428" s="49" t="str">
        <f>IF(F1428&gt;0,VLOOKUP($A1428,'[3]Calculated Master'!$A:$P,14,FALSE),"")</f>
        <v/>
      </c>
      <c r="AH1428" s="49" t="str">
        <f>IF(I1428&gt;0,VLOOKUP($A1428,'[3]Calculated Master'!$A:$P,15,FALSE),"")</f>
        <v/>
      </c>
      <c r="AI1428" s="47" t="str">
        <f>VLOOKUP($A1428,'[3]Master From ECAP'!$A:$AJ,35,FALSE)</f>
        <v>STPATSW</v>
      </c>
      <c r="AJ1428" s="47" t="str">
        <f>VLOOKUP($A1428,'[3]Master From ECAP'!$A:$AJ,36,FALSE)</f>
        <v>TTC</v>
      </c>
    </row>
    <row r="1429" spans="1:36" ht="15">
      <c r="A1429" s="46" t="s">
        <v>1470</v>
      </c>
      <c r="B1429" s="47" t="str">
        <f>VLOOKUP(VLOOKUP(A1429,'[3]Calculated Master'!A:Z,2,FALSE),'[3]Conversion Factors'!A:C,2,FALSE)</f>
        <v>Other</v>
      </c>
      <c r="C1429" s="47" t="str">
        <f>VLOOKUP($A1429,'[3]Master From ECAP'!$A:$AJ,3,FALSE)</f>
        <v>23 Sumach St</v>
      </c>
      <c r="D1429" s="47" t="str">
        <f>VLOOKUP($A1429,'[3]Master From ECAP'!$A:$AJ,4,FALSE)</f>
        <v>Toronto</v>
      </c>
      <c r="E1429" s="47" t="str">
        <f>VLOOKUP($A1429,'[3]Master From ECAP'!$A:$AJ,5,FALSE)</f>
        <v>M5A 3J5</v>
      </c>
      <c r="F1429" s="47">
        <f>VLOOKUP($A1429,'[3]Master From ECAP'!$A:$AJ,6,FALSE)</f>
        <v>0</v>
      </c>
      <c r="G1429" s="47" t="s">
        <v>53</v>
      </c>
      <c r="H1429" s="47">
        <f>VLOOKUP($A1429,'[3]Master From ECAP'!$A:$AJ,8,FALSE)</f>
        <v>168</v>
      </c>
      <c r="I1429" s="47">
        <f>VLOOKUP($A1429,'[3]Master From ECAP'!$A:$AJ,9,FALSE)</f>
        <v>0</v>
      </c>
      <c r="J1429" s="47">
        <f>VLOOKUP($A1429,'[3]Master From ECAP'!$A:$AJ,10,FALSE)</f>
        <v>1561064.8427739998</v>
      </c>
      <c r="K1429" s="47" t="str">
        <f>VLOOKUP($A1429,'[3]Master From ECAP'!$A:$AJ,11,FALSE)</f>
        <v>kWh</v>
      </c>
      <c r="L1429" s="47">
        <f>VLOOKUP($A1429,'[3]Master From ECAP'!$A:$AJ,12,FALSE)</f>
        <v>0</v>
      </c>
      <c r="M1429" s="47" t="s">
        <v>46</v>
      </c>
      <c r="AF1429" s="48">
        <f>VLOOKUP($A1429,'[3]Calculated Master'!$A:$P,13,FALSE)</f>
        <v>62442.593710959991</v>
      </c>
      <c r="AG1429" s="49" t="str">
        <f>IF(F1429&gt;0,VLOOKUP($A1429,'[3]Calculated Master'!$A:$P,14,FALSE),"")</f>
        <v/>
      </c>
      <c r="AH1429" s="49" t="str">
        <f>IF(I1429&gt;0,VLOOKUP($A1429,'[3]Calculated Master'!$A:$P,15,FALSE),"")</f>
        <v/>
      </c>
      <c r="AI1429" s="47" t="str">
        <f>VLOOKUP($A1429,'[3]Master From ECAP'!$A:$AJ,35,FALSE)</f>
        <v>SUMA</v>
      </c>
      <c r="AJ1429" s="47" t="str">
        <f>VLOOKUP($A1429,'[3]Master From ECAP'!$A:$AJ,36,FALSE)</f>
        <v>TTC</v>
      </c>
    </row>
    <row r="1430" spans="1:36" ht="15">
      <c r="A1430" s="46" t="s">
        <v>1471</v>
      </c>
      <c r="B1430" s="47" t="str">
        <f>VLOOKUP(VLOOKUP(A1430,'[3]Calculated Master'!A:Z,2,FALSE),'[3]Conversion Factors'!A:C,2,FALSE)</f>
        <v>Other</v>
      </c>
      <c r="C1430" s="47" t="str">
        <f>VLOOKUP($A1430,'[3]Master From ECAP'!$A:$AJ,3,FALSE)</f>
        <v>20 Shaftesbury Ave Stn Sum</v>
      </c>
      <c r="D1430" s="47" t="str">
        <f>VLOOKUP($A1430,'[3]Master From ECAP'!$A:$AJ,4,FALSE)</f>
        <v>Toronto</v>
      </c>
      <c r="E1430" s="47" t="str">
        <f>VLOOKUP($A1430,'[3]Master From ECAP'!$A:$AJ,5,FALSE)</f>
        <v>M4T 1W2</v>
      </c>
      <c r="F1430" s="47">
        <f>VLOOKUP($A1430,'[3]Master From ECAP'!$A:$AJ,6,FALSE)</f>
        <v>0</v>
      </c>
      <c r="G1430" s="47" t="s">
        <v>53</v>
      </c>
      <c r="H1430" s="47">
        <f>VLOOKUP($A1430,'[3]Master From ECAP'!$A:$AJ,8,FALSE)</f>
        <v>168</v>
      </c>
      <c r="I1430" s="47">
        <f>VLOOKUP($A1430,'[3]Master From ECAP'!$A:$AJ,9,FALSE)</f>
        <v>0</v>
      </c>
      <c r="J1430" s="47">
        <f>VLOOKUP($A1430,'[3]Master From ECAP'!$A:$AJ,10,FALSE)</f>
        <v>267044.18555900001</v>
      </c>
      <c r="K1430" s="47" t="str">
        <f>VLOOKUP($A1430,'[3]Master From ECAP'!$A:$AJ,11,FALSE)</f>
        <v>kWh</v>
      </c>
      <c r="L1430" s="47">
        <f>VLOOKUP($A1430,'[3]Master From ECAP'!$A:$AJ,12,FALSE)</f>
        <v>0</v>
      </c>
      <c r="M1430" s="47" t="s">
        <v>46</v>
      </c>
      <c r="AF1430" s="48">
        <f>VLOOKUP($A1430,'[3]Calculated Master'!$A:$P,13,FALSE)</f>
        <v>10681.767422360001</v>
      </c>
      <c r="AG1430" s="49" t="str">
        <f>IF(F1430&gt;0,VLOOKUP($A1430,'[3]Calculated Master'!$A:$P,14,FALSE),"")</f>
        <v/>
      </c>
      <c r="AH1430" s="49" t="str">
        <f>IF(I1430&gt;0,VLOOKUP($A1430,'[3]Calculated Master'!$A:$P,15,FALSE),"")</f>
        <v/>
      </c>
      <c r="AI1430" s="47" t="str">
        <f>VLOOKUP($A1430,'[3]Master From ECAP'!$A:$AJ,35,FALSE)</f>
        <v>SUMMSW</v>
      </c>
      <c r="AJ1430" s="47" t="str">
        <f>VLOOKUP($A1430,'[3]Master From ECAP'!$A:$AJ,36,FALSE)</f>
        <v>TTC</v>
      </c>
    </row>
    <row r="1431" spans="1:36" ht="15">
      <c r="A1431" s="46" t="s">
        <v>1472</v>
      </c>
      <c r="B1431" s="47" t="str">
        <f>VLOOKUP(VLOOKUP(A1431,'[3]Calculated Master'!A:Z,2,FALSE),'[3]Conversion Factors'!A:C,2,FALSE)</f>
        <v>Other</v>
      </c>
      <c r="C1431" s="47" t="str">
        <f>VLOOKUP($A1431,'[3]Master From ECAP'!$A:$AJ,3,FALSE)</f>
        <v>290 Borough Dr</v>
      </c>
      <c r="D1431" s="47" t="str">
        <f>VLOOKUP($A1431,'[3]Master From ECAP'!$A:$AJ,4,FALSE)</f>
        <v>Scarborough</v>
      </c>
      <c r="E1431" s="47" t="str">
        <f>VLOOKUP($A1431,'[3]Master From ECAP'!$A:$AJ,5,FALSE)</f>
        <v>M1P 4X4</v>
      </c>
      <c r="F1431" s="47">
        <f>VLOOKUP($A1431,'[3]Master From ECAP'!$A:$AJ,6,FALSE)</f>
        <v>0</v>
      </c>
      <c r="G1431" s="47" t="s">
        <v>53</v>
      </c>
      <c r="H1431" s="47">
        <f>VLOOKUP($A1431,'[3]Master From ECAP'!$A:$AJ,8,FALSE)</f>
        <v>168</v>
      </c>
      <c r="I1431" s="47">
        <f>VLOOKUP($A1431,'[3]Master From ECAP'!$A:$AJ,9,FALSE)</f>
        <v>0</v>
      </c>
      <c r="J1431" s="47">
        <f>VLOOKUP($A1431,'[3]Master From ECAP'!$A:$AJ,10,FALSE)</f>
        <v>1752666.1698710001</v>
      </c>
      <c r="K1431" s="47" t="str">
        <f>VLOOKUP($A1431,'[3]Master From ECAP'!$A:$AJ,11,FALSE)</f>
        <v>kWh</v>
      </c>
      <c r="L1431" s="47">
        <f>VLOOKUP($A1431,'[3]Master From ECAP'!$A:$AJ,12,FALSE)</f>
        <v>0</v>
      </c>
      <c r="M1431" s="47" t="s">
        <v>46</v>
      </c>
      <c r="AF1431" s="48">
        <f>VLOOKUP($A1431,'[3]Calculated Master'!$A:$P,13,FALSE)</f>
        <v>70106.64679484001</v>
      </c>
      <c r="AG1431" s="49" t="str">
        <f>IF(F1431&gt;0,VLOOKUP($A1431,'[3]Calculated Master'!$A:$P,14,FALSE),"")</f>
        <v/>
      </c>
      <c r="AH1431" s="49" t="str">
        <f>IF(I1431&gt;0,VLOOKUP($A1431,'[3]Calculated Master'!$A:$P,15,FALSE),"")</f>
        <v/>
      </c>
      <c r="AI1431" s="47" t="str">
        <f>VLOOKUP($A1431,'[3]Master From ECAP'!$A:$AJ,35,FALSE)</f>
        <v>TOWNC</v>
      </c>
      <c r="AJ1431" s="47" t="str">
        <f>VLOOKUP($A1431,'[3]Master From ECAP'!$A:$AJ,36,FALSE)</f>
        <v>TTC</v>
      </c>
    </row>
    <row r="1432" spans="1:36" ht="15">
      <c r="A1432" s="46" t="s">
        <v>1473</v>
      </c>
      <c r="B1432" s="47" t="str">
        <f>VLOOKUP(VLOOKUP(A1432,'[3]Calculated Master'!A:Z,2,FALSE),'[3]Conversion Factors'!A:C,2,FALSE)</f>
        <v>Other</v>
      </c>
      <c r="C1432" s="47" t="str">
        <f>VLOOKUP($A1432,'[3]Master From ECAP'!$A:$AJ,3,FALSE)</f>
        <v>1840 St Clair Ave W Near Tnwley</v>
      </c>
      <c r="D1432" s="47" t="str">
        <f>VLOOKUP($A1432,'[3]Master From ECAP'!$A:$AJ,4,FALSE)</f>
        <v>Toronto</v>
      </c>
      <c r="E1432" s="47" t="str">
        <f>VLOOKUP($A1432,'[3]Master From ECAP'!$A:$AJ,5,FALSE)</f>
        <v>M6N 1K1</v>
      </c>
      <c r="F1432" s="47">
        <f>VLOOKUP($A1432,'[3]Master From ECAP'!$A:$AJ,6,FALSE)</f>
        <v>0</v>
      </c>
      <c r="G1432" s="47" t="s">
        <v>53</v>
      </c>
      <c r="H1432" s="47">
        <f>VLOOKUP($A1432,'[3]Master From ECAP'!$A:$AJ,8,FALSE)</f>
        <v>168</v>
      </c>
      <c r="I1432" s="47">
        <f>VLOOKUP($A1432,'[3]Master From ECAP'!$A:$AJ,9,FALSE)</f>
        <v>0</v>
      </c>
      <c r="J1432" s="47">
        <f>VLOOKUP($A1432,'[3]Master From ECAP'!$A:$AJ,10,FALSE)</f>
        <v>1280635.65729</v>
      </c>
      <c r="K1432" s="47" t="str">
        <f>VLOOKUP($A1432,'[3]Master From ECAP'!$A:$AJ,11,FALSE)</f>
        <v>kWh</v>
      </c>
      <c r="L1432" s="47">
        <f>VLOOKUP($A1432,'[3]Master From ECAP'!$A:$AJ,12,FALSE)</f>
        <v>0</v>
      </c>
      <c r="M1432" s="47" t="s">
        <v>46</v>
      </c>
      <c r="AF1432" s="48">
        <f>VLOOKUP($A1432,'[3]Calculated Master'!$A:$P,13,FALSE)</f>
        <v>51225.426291600001</v>
      </c>
      <c r="AG1432" s="49" t="str">
        <f>IF(F1432&gt;0,VLOOKUP($A1432,'[3]Calculated Master'!$A:$P,14,FALSE),"")</f>
        <v/>
      </c>
      <c r="AH1432" s="49" t="str">
        <f>IF(I1432&gt;0,VLOOKUP($A1432,'[3]Calculated Master'!$A:$P,15,FALSE),"")</f>
        <v/>
      </c>
      <c r="AI1432" s="47" t="str">
        <f>VLOOKUP($A1432,'[3]Master From ECAP'!$A:$AJ,35,FALSE)</f>
        <v>TOWNS</v>
      </c>
      <c r="AJ1432" s="47" t="str">
        <f>VLOOKUP($A1432,'[3]Master From ECAP'!$A:$AJ,36,FALSE)</f>
        <v>TTC</v>
      </c>
    </row>
    <row r="1433" spans="1:36" ht="15">
      <c r="A1433" s="46" t="s">
        <v>1474</v>
      </c>
      <c r="B1433" s="47" t="str">
        <f>VLOOKUP(VLOOKUP(A1433,'[3]Calculated Master'!A:Z,2,FALSE),'[3]Conversion Factors'!A:C,2,FALSE)</f>
        <v>Other</v>
      </c>
      <c r="C1433" s="47" t="str">
        <f>VLOOKUP($A1433,'[3]Master From ECAP'!$A:$AJ,3,FALSE)</f>
        <v>115 Shaw St</v>
      </c>
      <c r="D1433" s="47" t="str">
        <f>VLOOKUP($A1433,'[3]Master From ECAP'!$A:$AJ,4,FALSE)</f>
        <v>Toronto</v>
      </c>
      <c r="E1433" s="47" t="str">
        <f>VLOOKUP($A1433,'[3]Master From ECAP'!$A:$AJ,5,FALSE)</f>
        <v>M6J 2W6</v>
      </c>
      <c r="F1433" s="47">
        <f>VLOOKUP($A1433,'[3]Master From ECAP'!$A:$AJ,6,FALSE)</f>
        <v>0</v>
      </c>
      <c r="G1433" s="47" t="s">
        <v>53</v>
      </c>
      <c r="H1433" s="47">
        <f>VLOOKUP($A1433,'[3]Master From ECAP'!$A:$AJ,8,FALSE)</f>
        <v>168</v>
      </c>
      <c r="I1433" s="47">
        <f>VLOOKUP($A1433,'[3]Master From ECAP'!$A:$AJ,9,FALSE)</f>
        <v>0</v>
      </c>
      <c r="J1433" s="47">
        <f>VLOOKUP($A1433,'[3]Master From ECAP'!$A:$AJ,10,FALSE)</f>
        <v>3173061.642645</v>
      </c>
      <c r="K1433" s="47" t="str">
        <f>VLOOKUP($A1433,'[3]Master From ECAP'!$A:$AJ,11,FALSE)</f>
        <v>kWh</v>
      </c>
      <c r="L1433" s="47">
        <f>VLOOKUP($A1433,'[3]Master From ECAP'!$A:$AJ,12,FALSE)</f>
        <v>0</v>
      </c>
      <c r="M1433" s="47" t="s">
        <v>46</v>
      </c>
      <c r="AF1433" s="48">
        <f>VLOOKUP($A1433,'[3]Calculated Master'!$A:$P,13,FALSE)</f>
        <v>126922.4657058</v>
      </c>
      <c r="AG1433" s="49" t="str">
        <f>IF(F1433&gt;0,VLOOKUP($A1433,'[3]Calculated Master'!$A:$P,14,FALSE),"")</f>
        <v/>
      </c>
      <c r="AH1433" s="49" t="str">
        <f>IF(I1433&gt;0,VLOOKUP($A1433,'[3]Calculated Master'!$A:$P,15,FALSE),"")</f>
        <v/>
      </c>
      <c r="AI1433" s="47" t="str">
        <f>VLOOKUP($A1433,'[3]Master From ECAP'!$A:$AJ,35,FALSE)</f>
        <v>TRIN</v>
      </c>
      <c r="AJ1433" s="47" t="str">
        <f>VLOOKUP($A1433,'[3]Master From ECAP'!$A:$AJ,36,FALSE)</f>
        <v>TTC</v>
      </c>
    </row>
    <row r="1434" spans="1:36" ht="15">
      <c r="A1434" s="46" t="s">
        <v>1475</v>
      </c>
      <c r="B1434" s="47" t="str">
        <f>VLOOKUP(VLOOKUP(A1434,'[3]Calculated Master'!A:Z,2,FALSE),'[3]Conversion Factors'!A:C,2,FALSE)</f>
        <v>Other</v>
      </c>
      <c r="C1434" s="47" t="str">
        <f>VLOOKUP($A1434,'[3]Master From ECAP'!$A:$AJ,3,FALSE)</f>
        <v>Various Locations Unit Ttc</v>
      </c>
      <c r="D1434" s="47" t="str">
        <f>VLOOKUP($A1434,'[3]Master From ECAP'!$A:$AJ,4,FALSE)</f>
        <v>Toronto</v>
      </c>
      <c r="E1434" s="47" t="str">
        <f>VLOOKUP($A1434,'[3]Master From ECAP'!$A:$AJ,5,FALSE)</f>
        <v>M5V 3C6</v>
      </c>
      <c r="F1434" s="47">
        <f>VLOOKUP($A1434,'[3]Master From ECAP'!$A:$AJ,6,FALSE)</f>
        <v>6</v>
      </c>
      <c r="G1434" s="47" t="s">
        <v>53</v>
      </c>
      <c r="H1434" s="47">
        <f>VLOOKUP($A1434,'[3]Master From ECAP'!$A:$AJ,8,FALSE)</f>
        <v>168</v>
      </c>
      <c r="I1434" s="47">
        <f>VLOOKUP($A1434,'[3]Master From ECAP'!$A:$AJ,9,FALSE)</f>
        <v>0</v>
      </c>
      <c r="J1434" s="47">
        <f>VLOOKUP($A1434,'[3]Master From ECAP'!$A:$AJ,10,FALSE)</f>
        <v>31592.391466999998</v>
      </c>
      <c r="K1434" s="47" t="str">
        <f>VLOOKUP($A1434,'[3]Master From ECAP'!$A:$AJ,11,FALSE)</f>
        <v>kWh</v>
      </c>
      <c r="L1434" s="47">
        <f>VLOOKUP($A1434,'[3]Master From ECAP'!$A:$AJ,12,FALSE)</f>
        <v>0</v>
      </c>
      <c r="M1434" s="47" t="s">
        <v>46</v>
      </c>
      <c r="AF1434" s="48">
        <f>VLOOKUP($A1434,'[3]Calculated Master'!$A:$P,13,FALSE)</f>
        <v>1453.8144542800001</v>
      </c>
      <c r="AG1434" s="49">
        <f>IF(F1434&gt;0,VLOOKUP($A1434,'[3]Calculated Master'!$A:$P,14,FALSE),"")</f>
        <v>1211.5170932001884</v>
      </c>
      <c r="AH1434" s="49" t="str">
        <f>IF(I1434&gt;0,VLOOKUP($A1434,'[3]Calculated Master'!$A:$P,15,FALSE),"")</f>
        <v/>
      </c>
      <c r="AI1434" s="47" t="str">
        <f>VLOOKUP($A1434,'[3]Master From ECAP'!$A:$AJ,35,FALSE)</f>
        <v>VARPOLE</v>
      </c>
      <c r="AJ1434" s="47" t="str">
        <f>VLOOKUP($A1434,'[3]Master From ECAP'!$A:$AJ,36,FALSE)</f>
        <v>TTC</v>
      </c>
    </row>
    <row r="1435" spans="1:36" ht="15">
      <c r="A1435" s="46" t="s">
        <v>1475</v>
      </c>
      <c r="B1435" s="47" t="str">
        <f>VLOOKUP(VLOOKUP(A1435,'[3]Calculated Master'!A:Z,2,FALSE),'[3]Conversion Factors'!A:C,2,FALSE)</f>
        <v>Other</v>
      </c>
      <c r="C1435" s="47" t="str">
        <f>VLOOKUP($A1435,'[3]Master From ECAP'!$A:$AJ,3,FALSE)</f>
        <v>Various Locations Unit Ttc</v>
      </c>
      <c r="D1435" s="47" t="str">
        <f>VLOOKUP($A1435,'[3]Master From ECAP'!$A:$AJ,4,FALSE)</f>
        <v>Toronto</v>
      </c>
      <c r="E1435" s="47" t="str">
        <f>VLOOKUP($A1435,'[3]Master From ECAP'!$A:$AJ,5,FALSE)</f>
        <v>M5V 3C6</v>
      </c>
      <c r="F1435" s="47">
        <f>VLOOKUP($A1435,'[3]Master From ECAP'!$A:$AJ,6,FALSE)</f>
        <v>6</v>
      </c>
      <c r="G1435" s="47" t="s">
        <v>53</v>
      </c>
      <c r="H1435" s="47">
        <f>VLOOKUP($A1435,'[3]Master From ECAP'!$A:$AJ,8,FALSE)</f>
        <v>168</v>
      </c>
      <c r="I1435" s="47">
        <f>VLOOKUP($A1435,'[3]Master From ECAP'!$A:$AJ,9,FALSE)</f>
        <v>0</v>
      </c>
      <c r="J1435" s="47">
        <f>VLOOKUP($A1435,'[3]Master From ECAP'!$A:$AJ,10,FALSE)</f>
        <v>31592.391466999998</v>
      </c>
      <c r="K1435" s="47" t="str">
        <f>VLOOKUP($A1435,'[3]Master From ECAP'!$A:$AJ,11,FALSE)</f>
        <v>kWh</v>
      </c>
      <c r="L1435" s="47">
        <f>VLOOKUP($A1435,'[3]Master From ECAP'!$A:$AJ,12,FALSE)</f>
        <v>0</v>
      </c>
      <c r="M1435" s="47" t="s">
        <v>46</v>
      </c>
      <c r="AF1435" s="48">
        <f>VLOOKUP($A1435,'[3]Calculated Master'!$A:$P,13,FALSE)</f>
        <v>1453.8144542800001</v>
      </c>
      <c r="AG1435" s="49">
        <f>IF(F1435&gt;0,VLOOKUP($A1435,'[3]Calculated Master'!$A:$P,14,FALSE),"")</f>
        <v>1211.5170932001884</v>
      </c>
      <c r="AH1435" s="49" t="str">
        <f>IF(I1435&gt;0,VLOOKUP($A1435,'[3]Calculated Master'!$A:$P,15,FALSE),"")</f>
        <v/>
      </c>
      <c r="AI1435" s="47" t="str">
        <f>VLOOKUP($A1435,'[3]Master From ECAP'!$A:$AJ,35,FALSE)</f>
        <v>VARPOLE</v>
      </c>
      <c r="AJ1435" s="47" t="str">
        <f>VLOOKUP($A1435,'[3]Master From ECAP'!$A:$AJ,36,FALSE)</f>
        <v>TTC</v>
      </c>
    </row>
    <row r="1436" spans="1:36" ht="15">
      <c r="A1436" s="46" t="s">
        <v>1476</v>
      </c>
      <c r="B1436" s="47" t="str">
        <f>VLOOKUP(VLOOKUP(A1436,'[3]Calculated Master'!A:Z,2,FALSE),'[3]Conversion Factors'!A:C,2,FALSE)</f>
        <v>Other</v>
      </c>
      <c r="C1436" s="47" t="str">
        <f>VLOOKUP($A1436,'[3]Master From ECAP'!$A:$AJ,3,FALSE)</f>
        <v>58 Front St W</v>
      </c>
      <c r="D1436" s="47" t="str">
        <f>VLOOKUP($A1436,'[3]Master From ECAP'!$A:$AJ,4,FALSE)</f>
        <v>Toronto</v>
      </c>
      <c r="E1436" s="47" t="str">
        <f>VLOOKUP($A1436,'[3]Master From ECAP'!$A:$AJ,5,FALSE)</f>
        <v>M5J 1E6</v>
      </c>
      <c r="F1436" s="47">
        <f>VLOOKUP($A1436,'[3]Master From ECAP'!$A:$AJ,6,FALSE)</f>
        <v>0</v>
      </c>
      <c r="G1436" s="47" t="s">
        <v>53</v>
      </c>
      <c r="H1436" s="47">
        <f>VLOOKUP($A1436,'[3]Master From ECAP'!$A:$AJ,8,FALSE)</f>
        <v>168</v>
      </c>
      <c r="I1436" s="47">
        <f>VLOOKUP($A1436,'[3]Master From ECAP'!$A:$AJ,9,FALSE)</f>
        <v>0</v>
      </c>
      <c r="J1436" s="47">
        <f>VLOOKUP($A1436,'[3]Master From ECAP'!$A:$AJ,10,FALSE)</f>
        <v>1722712.0462580002</v>
      </c>
      <c r="K1436" s="47" t="str">
        <f>VLOOKUP($A1436,'[3]Master From ECAP'!$A:$AJ,11,FALSE)</f>
        <v>kWh</v>
      </c>
      <c r="L1436" s="47">
        <f>VLOOKUP($A1436,'[3]Master From ECAP'!$A:$AJ,12,FALSE)</f>
        <v>0</v>
      </c>
      <c r="M1436" s="47" t="s">
        <v>46</v>
      </c>
      <c r="AF1436" s="48">
        <f>VLOOKUP($A1436,'[3]Calculated Master'!$A:$P,13,FALSE)</f>
        <v>68908.481850320008</v>
      </c>
      <c r="AG1436" s="49" t="str">
        <f>IF(F1436&gt;0,VLOOKUP($A1436,'[3]Calculated Master'!$A:$P,14,FALSE),"")</f>
        <v/>
      </c>
      <c r="AH1436" s="49" t="str">
        <f>IF(I1436&gt;0,VLOOKUP($A1436,'[3]Calculated Master'!$A:$P,15,FALSE),"")</f>
        <v/>
      </c>
      <c r="AI1436" s="47" t="str">
        <f>VLOOKUP($A1436,'[3]Master From ECAP'!$A:$AJ,35,FALSE)</f>
        <v>UNIONSW</v>
      </c>
      <c r="AJ1436" s="47" t="str">
        <f>VLOOKUP($A1436,'[3]Master From ECAP'!$A:$AJ,36,FALSE)</f>
        <v>TTC</v>
      </c>
    </row>
    <row r="1437" spans="1:36" ht="15">
      <c r="A1437" s="46" t="s">
        <v>1477</v>
      </c>
      <c r="B1437" s="47" t="str">
        <f>VLOOKUP(VLOOKUP(A1437,'[3]Calculated Master'!A:Z,2,FALSE),'[3]Conversion Factors'!A:C,2,FALSE)</f>
        <v>Other</v>
      </c>
      <c r="C1437" s="47" t="str">
        <f>VLOOKUP($A1437,'[3]Master From ECAP'!$A:$AJ,3,FALSE)</f>
        <v>777 Victoria Park Ave</v>
      </c>
      <c r="D1437" s="47" t="str">
        <f>VLOOKUP($A1437,'[3]Master From ECAP'!$A:$AJ,4,FALSE)</f>
        <v>East York</v>
      </c>
      <c r="E1437" s="47" t="str">
        <f>VLOOKUP($A1437,'[3]Master From ECAP'!$A:$AJ,5,FALSE)</f>
        <v>M4B 2E2</v>
      </c>
      <c r="F1437" s="47">
        <f>VLOOKUP($A1437,'[3]Master From ECAP'!$A:$AJ,6,FALSE)</f>
        <v>0</v>
      </c>
      <c r="G1437" s="47" t="s">
        <v>53</v>
      </c>
      <c r="H1437" s="47">
        <f>VLOOKUP($A1437,'[3]Master From ECAP'!$A:$AJ,8,FALSE)</f>
        <v>168</v>
      </c>
      <c r="I1437" s="47">
        <f>VLOOKUP($A1437,'[3]Master From ECAP'!$A:$AJ,9,FALSE)</f>
        <v>0</v>
      </c>
      <c r="J1437" s="47">
        <f>VLOOKUP($A1437,'[3]Master From ECAP'!$A:$AJ,10,FALSE)</f>
        <v>8453294.552596001</v>
      </c>
      <c r="K1437" s="47" t="str">
        <f>VLOOKUP($A1437,'[3]Master From ECAP'!$A:$AJ,11,FALSE)</f>
        <v>kWh</v>
      </c>
      <c r="L1437" s="47">
        <f>VLOOKUP($A1437,'[3]Master From ECAP'!$A:$AJ,12,FALSE)</f>
        <v>0</v>
      </c>
      <c r="M1437" s="47" t="s">
        <v>46</v>
      </c>
      <c r="AF1437" s="48">
        <f>VLOOKUP($A1437,'[3]Calculated Master'!$A:$P,13,FALSE)</f>
        <v>338131.78210384003</v>
      </c>
      <c r="AG1437" s="49" t="str">
        <f>IF(F1437&gt;0,VLOOKUP($A1437,'[3]Calculated Master'!$A:$P,14,FALSE),"")</f>
        <v/>
      </c>
      <c r="AH1437" s="49" t="str">
        <f>IF(I1437&gt;0,VLOOKUP($A1437,'[3]Calculated Master'!$A:$P,15,FALSE),"")</f>
        <v/>
      </c>
      <c r="AI1437" s="47" t="str">
        <f>VLOOKUP($A1437,'[3]Master From ECAP'!$A:$AJ,35,FALSE)</f>
        <v>VICPKSW</v>
      </c>
      <c r="AJ1437" s="47" t="str">
        <f>VLOOKUP($A1437,'[3]Master From ECAP'!$A:$AJ,36,FALSE)</f>
        <v>TTC</v>
      </c>
    </row>
    <row r="1438" spans="1:36" ht="15">
      <c r="A1438" s="46" t="s">
        <v>1478</v>
      </c>
      <c r="B1438" s="47" t="str">
        <f>VLOOKUP(VLOOKUP(A1438,'[3]Calculated Master'!A:Z,2,FALSE),'[3]Conversion Factors'!A:C,2,FALSE)</f>
        <v>Other</v>
      </c>
      <c r="C1438" s="47" t="str">
        <f>VLOOKUP($A1438,'[3]Master From ECAP'!$A:$AJ,3,FALSE)</f>
        <v>701 Warden Ave</v>
      </c>
      <c r="D1438" s="47" t="str">
        <f>VLOOKUP($A1438,'[3]Master From ECAP'!$A:$AJ,4,FALSE)</f>
        <v>Scarborough</v>
      </c>
      <c r="E1438" s="47" t="str">
        <f>VLOOKUP($A1438,'[3]Master From ECAP'!$A:$AJ,5,FALSE)</f>
        <v>M1L 4N5</v>
      </c>
      <c r="F1438" s="47">
        <f>VLOOKUP($A1438,'[3]Master From ECAP'!$A:$AJ,6,FALSE)</f>
        <v>0</v>
      </c>
      <c r="G1438" s="47" t="s">
        <v>53</v>
      </c>
      <c r="H1438" s="47">
        <f>VLOOKUP($A1438,'[3]Master From ECAP'!$A:$AJ,8,FALSE)</f>
        <v>168</v>
      </c>
      <c r="I1438" s="47">
        <f>VLOOKUP($A1438,'[3]Master From ECAP'!$A:$AJ,9,FALSE)</f>
        <v>0</v>
      </c>
      <c r="J1438" s="47">
        <f>VLOOKUP($A1438,'[3]Master From ECAP'!$A:$AJ,10,FALSE)</f>
        <v>7575005.044129</v>
      </c>
      <c r="K1438" s="47" t="str">
        <f>VLOOKUP($A1438,'[3]Master From ECAP'!$A:$AJ,11,FALSE)</f>
        <v>kWh</v>
      </c>
      <c r="L1438" s="47">
        <f>VLOOKUP($A1438,'[3]Master From ECAP'!$A:$AJ,12,FALSE)</f>
        <v>0</v>
      </c>
      <c r="M1438" s="47" t="s">
        <v>46</v>
      </c>
      <c r="AF1438" s="48">
        <f>VLOOKUP($A1438,'[3]Calculated Master'!$A:$P,13,FALSE)</f>
        <v>303000.20176516002</v>
      </c>
      <c r="AG1438" s="49" t="str">
        <f>IF(F1438&gt;0,VLOOKUP($A1438,'[3]Calculated Master'!$A:$P,14,FALSE),"")</f>
        <v/>
      </c>
      <c r="AH1438" s="49" t="str">
        <f>IF(I1438&gt;0,VLOOKUP($A1438,'[3]Calculated Master'!$A:$P,15,FALSE),"")</f>
        <v/>
      </c>
      <c r="AI1438" s="47" t="str">
        <f>VLOOKUP($A1438,'[3]Master From ECAP'!$A:$AJ,35,FALSE)</f>
        <v>WARD</v>
      </c>
      <c r="AJ1438" s="47" t="str">
        <f>VLOOKUP($A1438,'[3]Master From ECAP'!$A:$AJ,36,FALSE)</f>
        <v>TTC</v>
      </c>
    </row>
    <row r="1439" spans="1:36" ht="15">
      <c r="A1439" s="46" t="s">
        <v>1479</v>
      </c>
      <c r="B1439" s="47" t="str">
        <f>VLOOKUP(VLOOKUP(A1439,'[3]Calculated Master'!A:Z,2,FALSE),'[3]Conversion Factors'!A:C,2,FALSE)</f>
        <v>Other</v>
      </c>
      <c r="C1439" s="47" t="str">
        <f>VLOOKUP($A1439,'[3]Master From ECAP'!$A:$AJ,3,FALSE)</f>
        <v>701 Warden Ave</v>
      </c>
      <c r="D1439" s="47" t="str">
        <f>VLOOKUP($A1439,'[3]Master From ECAP'!$A:$AJ,4,FALSE)</f>
        <v>Scarborough</v>
      </c>
      <c r="E1439" s="47" t="str">
        <f>VLOOKUP($A1439,'[3]Master From ECAP'!$A:$AJ,5,FALSE)</f>
        <v>M1L 3Z5</v>
      </c>
      <c r="F1439" s="47">
        <f>VLOOKUP($A1439,'[3]Master From ECAP'!$A:$AJ,6,FALSE)</f>
        <v>0</v>
      </c>
      <c r="G1439" s="47" t="s">
        <v>53</v>
      </c>
      <c r="H1439" s="47">
        <f>VLOOKUP($A1439,'[3]Master From ECAP'!$A:$AJ,8,FALSE)</f>
        <v>168</v>
      </c>
      <c r="I1439" s="47">
        <f>VLOOKUP($A1439,'[3]Master From ECAP'!$A:$AJ,9,FALSE)</f>
        <v>0</v>
      </c>
      <c r="J1439" s="47">
        <f>VLOOKUP($A1439,'[3]Master From ECAP'!$A:$AJ,10,FALSE)</f>
        <v>42758.552726999995</v>
      </c>
      <c r="K1439" s="47" t="str">
        <f>VLOOKUP($A1439,'[3]Master From ECAP'!$A:$AJ,11,FALSE)</f>
        <v>kWh</v>
      </c>
      <c r="L1439" s="47">
        <f>VLOOKUP($A1439,'[3]Master From ECAP'!$A:$AJ,12,FALSE)</f>
        <v>0</v>
      </c>
      <c r="M1439" s="47" t="s">
        <v>46</v>
      </c>
      <c r="AF1439" s="48">
        <f>VLOOKUP($A1439,'[3]Calculated Master'!$A:$P,13,FALSE)</f>
        <v>1710.3421090799998</v>
      </c>
      <c r="AG1439" s="49" t="str">
        <f>IF(F1439&gt;0,VLOOKUP($A1439,'[3]Calculated Master'!$A:$P,14,FALSE),"")</f>
        <v/>
      </c>
      <c r="AH1439" s="49" t="str">
        <f>IF(I1439&gt;0,VLOOKUP($A1439,'[3]Calculated Master'!$A:$P,15,FALSE),"")</f>
        <v/>
      </c>
      <c r="AI1439" s="47" t="str">
        <f>VLOOKUP($A1439,'[3]Master From ECAP'!$A:$AJ,35,FALSE)</f>
        <v>WARDSW</v>
      </c>
      <c r="AJ1439" s="47" t="str">
        <f>VLOOKUP($A1439,'[3]Master From ECAP'!$A:$AJ,36,FALSE)</f>
        <v>TTC</v>
      </c>
    </row>
    <row r="1440" spans="1:36" ht="15">
      <c r="A1440" s="46" t="s">
        <v>1480</v>
      </c>
      <c r="B1440" s="47" t="str">
        <f>VLOOKUP(VLOOKUP(A1440,'[3]Calculated Master'!A:Z,2,FALSE),'[3]Conversion Factors'!A:C,2,FALSE)</f>
        <v>Other</v>
      </c>
      <c r="C1440" s="47" t="str">
        <f>VLOOKUP($A1440,'[3]Master From ECAP'!$A:$AJ,3,FALSE)</f>
        <v>10 Wellesley St E Unit Stn</v>
      </c>
      <c r="D1440" s="47" t="str">
        <f>VLOOKUP($A1440,'[3]Master From ECAP'!$A:$AJ,4,FALSE)</f>
        <v>Toronto</v>
      </c>
      <c r="E1440" s="47" t="str">
        <f>VLOOKUP($A1440,'[3]Master From ECAP'!$A:$AJ,5,FALSE)</f>
        <v>M4Y 3A6</v>
      </c>
      <c r="F1440" s="47">
        <f>VLOOKUP($A1440,'[3]Master From ECAP'!$A:$AJ,6,FALSE)</f>
        <v>0</v>
      </c>
      <c r="G1440" s="47" t="s">
        <v>53</v>
      </c>
      <c r="H1440" s="47">
        <f>VLOOKUP($A1440,'[3]Master From ECAP'!$A:$AJ,8,FALSE)</f>
        <v>168</v>
      </c>
      <c r="I1440" s="47">
        <f>VLOOKUP($A1440,'[3]Master From ECAP'!$A:$AJ,9,FALSE)</f>
        <v>0</v>
      </c>
      <c r="J1440" s="47">
        <f>VLOOKUP($A1440,'[3]Master From ECAP'!$A:$AJ,10,FALSE)</f>
        <v>467349.71412900003</v>
      </c>
      <c r="K1440" s="47" t="str">
        <f>VLOOKUP($A1440,'[3]Master From ECAP'!$A:$AJ,11,FALSE)</f>
        <v>kWh</v>
      </c>
      <c r="L1440" s="47">
        <f>VLOOKUP($A1440,'[3]Master From ECAP'!$A:$AJ,12,FALSE)</f>
        <v>0</v>
      </c>
      <c r="M1440" s="47" t="s">
        <v>46</v>
      </c>
      <c r="AF1440" s="48">
        <f>VLOOKUP($A1440,'[3]Calculated Master'!$A:$P,13,FALSE)</f>
        <v>18693.988565160002</v>
      </c>
      <c r="AG1440" s="49" t="str">
        <f>IF(F1440&gt;0,VLOOKUP($A1440,'[3]Calculated Master'!$A:$P,14,FALSE),"")</f>
        <v/>
      </c>
      <c r="AH1440" s="49" t="str">
        <f>IF(I1440&gt;0,VLOOKUP($A1440,'[3]Calculated Master'!$A:$P,15,FALSE),"")</f>
        <v/>
      </c>
      <c r="AI1440" s="47" t="str">
        <f>VLOOKUP($A1440,'[3]Master From ECAP'!$A:$AJ,35,FALSE)</f>
        <v>WELLSE</v>
      </c>
      <c r="AJ1440" s="47" t="str">
        <f>VLOOKUP($A1440,'[3]Master From ECAP'!$A:$AJ,36,FALSE)</f>
        <v>TTC</v>
      </c>
    </row>
    <row r="1441" spans="1:36" ht="15">
      <c r="A1441" s="46" t="s">
        <v>1481</v>
      </c>
      <c r="B1441" s="47" t="str">
        <f>VLOOKUP(VLOOKUP(A1441,'[3]Calculated Master'!A:Z,2,FALSE),'[3]Conversion Factors'!A:C,2,FALSE)</f>
        <v>Other</v>
      </c>
      <c r="C1441" s="47" t="str">
        <f>VLOOKUP($A1441,'[3]Master From ECAP'!$A:$AJ,3,FALSE)</f>
        <v>570 Wilson Ave</v>
      </c>
      <c r="D1441" s="47" t="str">
        <f>VLOOKUP($A1441,'[3]Master From ECAP'!$A:$AJ,4,FALSE)</f>
        <v>North York</v>
      </c>
      <c r="E1441" s="47" t="str">
        <f>VLOOKUP($A1441,'[3]Master From ECAP'!$A:$AJ,5,FALSE)</f>
        <v>M3H 5Y6</v>
      </c>
      <c r="F1441" s="47">
        <f>VLOOKUP($A1441,'[3]Master From ECAP'!$A:$AJ,6,FALSE)</f>
        <v>0</v>
      </c>
      <c r="G1441" s="47" t="s">
        <v>53</v>
      </c>
      <c r="H1441" s="47">
        <f>VLOOKUP($A1441,'[3]Master From ECAP'!$A:$AJ,8,FALSE)</f>
        <v>168</v>
      </c>
      <c r="I1441" s="47">
        <f>VLOOKUP($A1441,'[3]Master From ECAP'!$A:$AJ,9,FALSE)</f>
        <v>0</v>
      </c>
      <c r="J1441" s="47">
        <f>VLOOKUP($A1441,'[3]Master From ECAP'!$A:$AJ,10,FALSE)</f>
        <v>42185277.694904</v>
      </c>
      <c r="K1441" s="47" t="str">
        <f>VLOOKUP($A1441,'[3]Master From ECAP'!$A:$AJ,11,FALSE)</f>
        <v>kWh</v>
      </c>
      <c r="L1441" s="47">
        <f>VLOOKUP($A1441,'[3]Master From ECAP'!$A:$AJ,12,FALSE)</f>
        <v>655442.305162</v>
      </c>
      <c r="M1441" s="47" t="s">
        <v>46</v>
      </c>
      <c r="AF1441" s="48">
        <f>VLOOKUP($A1441,'[3]Calculated Master'!$A:$P,13,FALSE)</f>
        <v>2932548.30048936</v>
      </c>
      <c r="AG1441" s="49" t="str">
        <f>IF(F1441&gt;0,VLOOKUP($A1441,'[3]Calculated Master'!$A:$P,14,FALSE),"")</f>
        <v/>
      </c>
      <c r="AH1441" s="49" t="str">
        <f>IF(I1441&gt;0,VLOOKUP($A1441,'[3]Calculated Master'!$A:$P,15,FALSE),"")</f>
        <v/>
      </c>
      <c r="AI1441" s="47" t="str">
        <f>VLOOKUP($A1441,'[3]Master From ECAP'!$A:$AJ,35,FALSE)</f>
        <v>WILSW</v>
      </c>
      <c r="AJ1441" s="47" t="str">
        <f>VLOOKUP($A1441,'[3]Master From ECAP'!$A:$AJ,36,FALSE)</f>
        <v>TTC</v>
      </c>
    </row>
    <row r="1442" spans="1:36" ht="15">
      <c r="A1442" s="46" t="s">
        <v>1482</v>
      </c>
      <c r="B1442" s="47" t="str">
        <f>VLOOKUP(VLOOKUP(A1442,'[3]Calculated Master'!A:Z,2,FALSE),'[3]Conversion Factors'!A:C,2,FALSE)</f>
        <v>Other</v>
      </c>
      <c r="C1442" s="47" t="str">
        <f>VLOOKUP($A1442,'[3]Master From ECAP'!$A:$AJ,3,FALSE)</f>
        <v>995 Woodbine Ave Unit Stn</v>
      </c>
      <c r="D1442" s="47" t="str">
        <f>VLOOKUP($A1442,'[3]Master From ECAP'!$A:$AJ,4,FALSE)</f>
        <v>Toronto</v>
      </c>
      <c r="E1442" s="47" t="str">
        <f>VLOOKUP($A1442,'[3]Master From ECAP'!$A:$AJ,5,FALSE)</f>
        <v>M4C 4B9</v>
      </c>
      <c r="F1442" s="47">
        <f>VLOOKUP($A1442,'[3]Master From ECAP'!$A:$AJ,6,FALSE)</f>
        <v>0</v>
      </c>
      <c r="G1442" s="47" t="s">
        <v>53</v>
      </c>
      <c r="H1442" s="47">
        <f>VLOOKUP($A1442,'[3]Master From ECAP'!$A:$AJ,8,FALSE)</f>
        <v>168</v>
      </c>
      <c r="I1442" s="47">
        <f>VLOOKUP($A1442,'[3]Master From ECAP'!$A:$AJ,9,FALSE)</f>
        <v>0</v>
      </c>
      <c r="J1442" s="47">
        <f>VLOOKUP($A1442,'[3]Master From ECAP'!$A:$AJ,10,FALSE)</f>
        <v>662883.89887100004</v>
      </c>
      <c r="K1442" s="47" t="str">
        <f>VLOOKUP($A1442,'[3]Master From ECAP'!$A:$AJ,11,FALSE)</f>
        <v>kWh</v>
      </c>
      <c r="L1442" s="47">
        <f>VLOOKUP($A1442,'[3]Master From ECAP'!$A:$AJ,12,FALSE)</f>
        <v>0</v>
      </c>
      <c r="M1442" s="47" t="s">
        <v>46</v>
      </c>
      <c r="AF1442" s="48">
        <f>VLOOKUP($A1442,'[3]Calculated Master'!$A:$P,13,FALSE)</f>
        <v>26515.355954840001</v>
      </c>
      <c r="AG1442" s="49" t="str">
        <f>IF(F1442&gt;0,VLOOKUP($A1442,'[3]Calculated Master'!$A:$P,14,FALSE),"")</f>
        <v/>
      </c>
      <c r="AH1442" s="49" t="str">
        <f>IF(I1442&gt;0,VLOOKUP($A1442,'[3]Calculated Master'!$A:$P,15,FALSE),"")</f>
        <v/>
      </c>
      <c r="AI1442" s="47" t="str">
        <f>VLOOKUP($A1442,'[3]Master From ECAP'!$A:$AJ,35,FALSE)</f>
        <v>WOODSW</v>
      </c>
      <c r="AJ1442" s="47" t="str">
        <f>VLOOKUP($A1442,'[3]Master From ECAP'!$A:$AJ,36,FALSE)</f>
        <v>TTC</v>
      </c>
    </row>
    <row r="1443" spans="1:36" ht="15">
      <c r="A1443" s="46" t="s">
        <v>1483</v>
      </c>
      <c r="B1443" s="47" t="str">
        <f>VLOOKUP(VLOOKUP(A1443,'[3]Calculated Master'!A:Z,2,FALSE),'[3]Conversion Factors'!A:C,2,FALSE)</f>
        <v>Other</v>
      </c>
      <c r="C1443" s="47" t="str">
        <f>VLOOKUP($A1443,'[3]Master From ECAP'!$A:$AJ,3,FALSE)</f>
        <v>1 York Mills Rd Unit Mills</v>
      </c>
      <c r="D1443" s="47" t="str">
        <f>VLOOKUP($A1443,'[3]Master From ECAP'!$A:$AJ,4,FALSE)</f>
        <v>North York</v>
      </c>
      <c r="E1443" s="47" t="str">
        <f>VLOOKUP($A1443,'[3]Master From ECAP'!$A:$AJ,5,FALSE)</f>
        <v>M2P 2G4</v>
      </c>
      <c r="F1443" s="47">
        <f>VLOOKUP($A1443,'[3]Master From ECAP'!$A:$AJ,6,FALSE)</f>
        <v>0</v>
      </c>
      <c r="G1443" s="47" t="s">
        <v>53</v>
      </c>
      <c r="H1443" s="47">
        <f>VLOOKUP($A1443,'[3]Master From ECAP'!$A:$AJ,8,FALSE)</f>
        <v>168</v>
      </c>
      <c r="I1443" s="47">
        <f>VLOOKUP($A1443,'[3]Master From ECAP'!$A:$AJ,9,FALSE)</f>
        <v>0</v>
      </c>
      <c r="J1443" s="47">
        <f>VLOOKUP($A1443,'[3]Master From ECAP'!$A:$AJ,10,FALSE)</f>
        <v>5702759.5510319993</v>
      </c>
      <c r="K1443" s="47" t="str">
        <f>VLOOKUP($A1443,'[3]Master From ECAP'!$A:$AJ,11,FALSE)</f>
        <v>kWh</v>
      </c>
      <c r="L1443" s="47">
        <f>VLOOKUP($A1443,'[3]Master From ECAP'!$A:$AJ,12,FALSE)</f>
        <v>0</v>
      </c>
      <c r="M1443" s="47" t="s">
        <v>46</v>
      </c>
      <c r="AF1443" s="48">
        <f>VLOOKUP($A1443,'[3]Calculated Master'!$A:$P,13,FALSE)</f>
        <v>228110.38204127998</v>
      </c>
      <c r="AG1443" s="49" t="str">
        <f>IF(F1443&gt;0,VLOOKUP($A1443,'[3]Calculated Master'!$A:$P,14,FALSE),"")</f>
        <v/>
      </c>
      <c r="AH1443" s="49" t="str">
        <f>IF(I1443&gt;0,VLOOKUP($A1443,'[3]Calculated Master'!$A:$P,15,FALSE),"")</f>
        <v/>
      </c>
      <c r="AI1443" s="47" t="str">
        <f>VLOOKUP($A1443,'[3]Master From ECAP'!$A:$AJ,35,FALSE)</f>
        <v>YORKM</v>
      </c>
      <c r="AJ1443" s="47" t="str">
        <f>VLOOKUP($A1443,'[3]Master From ECAP'!$A:$AJ,36,FALSE)</f>
        <v>TTC</v>
      </c>
    </row>
    <row r="1444" spans="1:36" ht="15">
      <c r="A1444" s="46" t="s">
        <v>1484</v>
      </c>
      <c r="B1444" s="47" t="str">
        <f>VLOOKUP(VLOOKUP(A1444,'[3]Calculated Master'!A:Z,2,FALSE),'[3]Conversion Factors'!A:C,2,FALSE)</f>
        <v>Other</v>
      </c>
      <c r="C1444" s="47" t="str">
        <f>VLOOKUP($A1444,'[3]Master From ECAP'!$A:$AJ,3,FALSE)</f>
        <v>250 Ranee Ave</v>
      </c>
      <c r="D1444" s="47" t="str">
        <f>VLOOKUP($A1444,'[3]Master From ECAP'!$A:$AJ,4,FALSE)</f>
        <v>North York</v>
      </c>
      <c r="E1444" s="47" t="str">
        <f>VLOOKUP($A1444,'[3]Master From ECAP'!$A:$AJ,5,FALSE)</f>
        <v>M6A 2P4</v>
      </c>
      <c r="F1444" s="47">
        <f>VLOOKUP($A1444,'[3]Master From ECAP'!$A:$AJ,6,FALSE)</f>
        <v>0</v>
      </c>
      <c r="G1444" s="47" t="s">
        <v>53</v>
      </c>
      <c r="H1444" s="47">
        <f>VLOOKUP($A1444,'[3]Master From ECAP'!$A:$AJ,8,FALSE)</f>
        <v>168</v>
      </c>
      <c r="I1444" s="47">
        <f>VLOOKUP($A1444,'[3]Master From ECAP'!$A:$AJ,9,FALSE)</f>
        <v>0</v>
      </c>
      <c r="J1444" s="47">
        <f>VLOOKUP($A1444,'[3]Master From ECAP'!$A:$AJ,10,FALSE)</f>
        <v>632877.06379699998</v>
      </c>
      <c r="K1444" s="47" t="str">
        <f>VLOOKUP($A1444,'[3]Master From ECAP'!$A:$AJ,11,FALSE)</f>
        <v>kWh</v>
      </c>
      <c r="L1444" s="47">
        <f>VLOOKUP($A1444,'[3]Master From ECAP'!$A:$AJ,12,FALSE)</f>
        <v>0</v>
      </c>
      <c r="M1444" s="47" t="s">
        <v>46</v>
      </c>
      <c r="AF1444" s="48">
        <f>VLOOKUP($A1444,'[3]Calculated Master'!$A:$P,13,FALSE)</f>
        <v>25315.082551880001</v>
      </c>
      <c r="AG1444" s="49" t="str">
        <f>IF(F1444&gt;0,VLOOKUP($A1444,'[3]Calculated Master'!$A:$P,14,FALSE),"")</f>
        <v/>
      </c>
      <c r="AH1444" s="49" t="str">
        <f>IF(I1444&gt;0,VLOOKUP($A1444,'[3]Calculated Master'!$A:$P,15,FALSE),"")</f>
        <v/>
      </c>
      <c r="AI1444" s="47" t="str">
        <f>VLOOKUP($A1444,'[3]Master From ECAP'!$A:$AJ,35,FALSE)</f>
        <v>YORKDSW</v>
      </c>
      <c r="AJ1444" s="47" t="str">
        <f>VLOOKUP($A1444,'[3]Master From ECAP'!$A:$AJ,36,FALSE)</f>
        <v>TTC</v>
      </c>
    </row>
    <row r="1445" spans="1:36" ht="15">
      <c r="A1445" s="46" t="s">
        <v>1485</v>
      </c>
      <c r="B1445" s="47" t="str">
        <f>VLOOKUP(VLOOKUP(A1445,'[3]Calculated Master'!A:Z,2,FALSE),'[3]Conversion Factors'!A:C,2,FALSE)</f>
        <v>Other</v>
      </c>
      <c r="C1445" s="47" t="str">
        <f>VLOOKUP($A1445,'[3]Master From ECAP'!$A:$AJ,3,FALSE)</f>
        <v>0 Parkside Dr Pole 140</v>
      </c>
      <c r="D1445" s="47" t="str">
        <f>VLOOKUP($A1445,'[3]Master From ECAP'!$A:$AJ,4,FALSE)</f>
        <v>Toronto</v>
      </c>
      <c r="E1445" s="47" t="str">
        <f>VLOOKUP($A1445,'[3]Master From ECAP'!$A:$AJ,5,FALSE)</f>
        <v>M6R 2Y8</v>
      </c>
      <c r="F1445" s="47">
        <f>VLOOKUP($A1445,'[3]Master From ECAP'!$A:$AJ,6,FALSE)</f>
        <v>1</v>
      </c>
      <c r="G1445" s="47" t="s">
        <v>53</v>
      </c>
      <c r="H1445" s="47">
        <f>VLOOKUP($A1445,'[3]Master From ECAP'!$A:$AJ,8,FALSE)</f>
        <v>168</v>
      </c>
      <c r="I1445" s="47">
        <f>VLOOKUP($A1445,'[3]Master From ECAP'!$A:$AJ,9,FALSE)</f>
        <v>0</v>
      </c>
      <c r="J1445" s="47">
        <f>VLOOKUP($A1445,'[3]Master From ECAP'!$A:$AJ,10,FALSE)</f>
        <v>1817.8683480000002</v>
      </c>
      <c r="K1445" s="47" t="str">
        <f>VLOOKUP($A1445,'[3]Master From ECAP'!$A:$AJ,11,FALSE)</f>
        <v>kWh</v>
      </c>
      <c r="L1445" s="47">
        <f>VLOOKUP($A1445,'[3]Master From ECAP'!$A:$AJ,12,FALSE)</f>
        <v>0</v>
      </c>
      <c r="M1445" s="47" t="s">
        <v>46</v>
      </c>
      <c r="AF1445" s="48">
        <f>VLOOKUP($A1445,'[3]Calculated Master'!$A:$P,13,FALSE)</f>
        <v>72.714733920000015</v>
      </c>
      <c r="AG1445" s="49">
        <f>IF(F1445&gt;0,VLOOKUP($A1445,'[3]Calculated Master'!$A:$P,14,FALSE),"")</f>
        <v>1817.8759224514502</v>
      </c>
      <c r="AH1445" s="49" t="str">
        <f>IF(I1445&gt;0,VLOOKUP($A1445,'[3]Calculated Master'!$A:$P,15,FALSE),"")</f>
        <v/>
      </c>
      <c r="AI1445" s="47" t="str">
        <f>VLOOKUP($A1445,'[3]Master From ECAP'!$A:$AJ,35,FALSE)</f>
        <v>0PKSIDE</v>
      </c>
      <c r="AJ1445" s="47" t="str">
        <f>VLOOKUP($A1445,'[3]Master From ECAP'!$A:$AJ,36,FALSE)</f>
        <v>Water Misc Service</v>
      </c>
    </row>
    <row r="1446" spans="1:36" ht="15">
      <c r="A1446" s="46" t="s">
        <v>1486</v>
      </c>
      <c r="B1446" s="47" t="str">
        <f>VLOOKUP(VLOOKUP(A1446,'[3]Calculated Master'!A:Z,2,FALSE),'[3]Conversion Factors'!A:C,2,FALSE)</f>
        <v>Other</v>
      </c>
      <c r="C1446" s="47" t="str">
        <f>VLOOKUP($A1446,'[3]Master From ECAP'!$A:$AJ,3,FALSE)</f>
        <v>101 Old Sheppard Ave</v>
      </c>
      <c r="D1446" s="47" t="str">
        <f>VLOOKUP($A1446,'[3]Master From ECAP'!$A:$AJ,4,FALSE)</f>
        <v>North York</v>
      </c>
      <c r="E1446" s="47" t="str">
        <f>VLOOKUP($A1446,'[3]Master From ECAP'!$A:$AJ,5,FALSE)</f>
        <v>M2J 3X8</v>
      </c>
      <c r="F1446" s="47">
        <f>VLOOKUP($A1446,'[3]Master From ECAP'!$A:$AJ,6,FALSE)</f>
        <v>1</v>
      </c>
      <c r="G1446" s="47" t="s">
        <v>53</v>
      </c>
      <c r="H1446" s="47">
        <f>VLOOKUP($A1446,'[3]Master From ECAP'!$A:$AJ,8,FALSE)</f>
        <v>168</v>
      </c>
      <c r="I1446" s="47">
        <f>VLOOKUP($A1446,'[3]Master From ECAP'!$A:$AJ,9,FALSE)</f>
        <v>0</v>
      </c>
      <c r="J1446" s="47">
        <f>VLOOKUP($A1446,'[3]Master From ECAP'!$A:$AJ,10,FALSE)</f>
        <v>6098.5991209999993</v>
      </c>
      <c r="K1446" s="47" t="str">
        <f>VLOOKUP($A1446,'[3]Master From ECAP'!$A:$AJ,11,FALSE)</f>
        <v>kWh</v>
      </c>
      <c r="L1446" s="47">
        <f>VLOOKUP($A1446,'[3]Master From ECAP'!$A:$AJ,12,FALSE)</f>
        <v>0</v>
      </c>
      <c r="M1446" s="47" t="s">
        <v>46</v>
      </c>
      <c r="AF1446" s="48">
        <f>VLOOKUP($A1446,'[3]Calculated Master'!$A:$P,13,FALSE)</f>
        <v>243.94396483999998</v>
      </c>
      <c r="AG1446" s="49">
        <f>IF(F1446&gt;0,VLOOKUP($A1446,'[3]Calculated Master'!$A:$P,14,FALSE),"")</f>
        <v>6098.6245318296696</v>
      </c>
      <c r="AH1446" s="49" t="str">
        <f>IF(I1446&gt;0,VLOOKUP($A1446,'[3]Calculated Master'!$A:$P,15,FALSE),"")</f>
        <v/>
      </c>
      <c r="AI1446" s="47" t="str">
        <f>VLOOKUP($A1446,'[3]Master From ECAP'!$A:$AJ,35,FALSE)</f>
        <v>101OLDSHEPPARD</v>
      </c>
      <c r="AJ1446" s="47" t="str">
        <f>VLOOKUP($A1446,'[3]Master From ECAP'!$A:$AJ,36,FALSE)</f>
        <v>Water Misc Service</v>
      </c>
    </row>
    <row r="1447" spans="1:36" ht="15">
      <c r="A1447" s="46" t="s">
        <v>1487</v>
      </c>
      <c r="B1447" s="47" t="str">
        <f>VLOOKUP(VLOOKUP(A1447,'[3]Calculated Master'!A:Z,2,FALSE),'[3]Conversion Factors'!A:C,2,FALSE)</f>
        <v>Other</v>
      </c>
      <c r="C1447" s="47" t="str">
        <f>VLOOKUP($A1447,'[3]Master From ECAP'!$A:$AJ,3,FALSE)</f>
        <v>1699 Lake Shore Blvd W</v>
      </c>
      <c r="D1447" s="47" t="str">
        <f>VLOOKUP($A1447,'[3]Master From ECAP'!$A:$AJ,4,FALSE)</f>
        <v>Toronto</v>
      </c>
      <c r="E1447" s="47" t="str">
        <f>VLOOKUP($A1447,'[3]Master From ECAP'!$A:$AJ,5,FALSE)</f>
        <v>M6S 5A3</v>
      </c>
      <c r="F1447" s="47">
        <f>VLOOKUP($A1447,'[3]Master From ECAP'!$A:$AJ,6,FALSE)</f>
        <v>1</v>
      </c>
      <c r="G1447" s="47" t="s">
        <v>53</v>
      </c>
      <c r="H1447" s="47">
        <f>VLOOKUP($A1447,'[3]Master From ECAP'!$A:$AJ,8,FALSE)</f>
        <v>168</v>
      </c>
      <c r="I1447" s="47">
        <f>VLOOKUP($A1447,'[3]Master From ECAP'!$A:$AJ,9,FALSE)</f>
        <v>0</v>
      </c>
      <c r="J1447" s="47">
        <f>VLOOKUP($A1447,'[3]Master From ECAP'!$A:$AJ,10,FALSE)</f>
        <v>10064.715091</v>
      </c>
      <c r="K1447" s="47" t="str">
        <f>VLOOKUP($A1447,'[3]Master From ECAP'!$A:$AJ,11,FALSE)</f>
        <v>kWh</v>
      </c>
      <c r="L1447" s="47">
        <f>VLOOKUP($A1447,'[3]Master From ECAP'!$A:$AJ,12,FALSE)</f>
        <v>0</v>
      </c>
      <c r="M1447" s="47" t="s">
        <v>46</v>
      </c>
      <c r="AF1447" s="48">
        <f>VLOOKUP($A1447,'[3]Calculated Master'!$A:$P,13,FALSE)</f>
        <v>402.58860364000003</v>
      </c>
      <c r="AG1447" s="49">
        <f>IF(F1447&gt;0,VLOOKUP($A1447,'[3]Calculated Master'!$A:$P,14,FALSE),"")</f>
        <v>10064.757027312879</v>
      </c>
      <c r="AH1447" s="49" t="str">
        <f>IF(I1447&gt;0,VLOOKUP($A1447,'[3]Calculated Master'!$A:$P,15,FALSE),"")</f>
        <v/>
      </c>
      <c r="AI1447" s="47" t="str">
        <f>VLOOKUP($A1447,'[3]Master From ECAP'!$A:$AJ,35,FALSE)</f>
        <v>1699LA</v>
      </c>
      <c r="AJ1447" s="47" t="str">
        <f>VLOOKUP($A1447,'[3]Master From ECAP'!$A:$AJ,36,FALSE)</f>
        <v>Water Misc Service</v>
      </c>
    </row>
    <row r="1448" spans="1:36" ht="15">
      <c r="A1448" s="46" t="s">
        <v>1488</v>
      </c>
      <c r="B1448" s="47" t="str">
        <f>VLOOKUP(VLOOKUP(A1448,'[3]Calculated Master'!A:Z,2,FALSE),'[3]Conversion Factors'!A:C,2,FALSE)</f>
        <v>Other</v>
      </c>
      <c r="C1448" s="47" t="str">
        <f>VLOOKUP($A1448,'[3]Master From ECAP'!$A:$AJ,3,FALSE)</f>
        <v>1739 Bayview Ave</v>
      </c>
      <c r="D1448" s="47" t="str">
        <f>VLOOKUP($A1448,'[3]Master From ECAP'!$A:$AJ,4,FALSE)</f>
        <v>East York</v>
      </c>
      <c r="E1448" s="47" t="str">
        <f>VLOOKUP($A1448,'[3]Master From ECAP'!$A:$AJ,5,FALSE)</f>
        <v>M4G 3C1</v>
      </c>
      <c r="F1448" s="47">
        <f>VLOOKUP($A1448,'[3]Master From ECAP'!$A:$AJ,6,FALSE)</f>
        <v>1</v>
      </c>
      <c r="G1448" s="47" t="s">
        <v>53</v>
      </c>
      <c r="H1448" s="47">
        <f>VLOOKUP($A1448,'[3]Master From ECAP'!$A:$AJ,8,FALSE)</f>
        <v>168</v>
      </c>
      <c r="I1448" s="47">
        <f>VLOOKUP($A1448,'[3]Master From ECAP'!$A:$AJ,9,FALSE)</f>
        <v>0</v>
      </c>
      <c r="J1448" s="47">
        <f>VLOOKUP($A1448,'[3]Master From ECAP'!$A:$AJ,10,FALSE)</f>
        <v>911.42149900000004</v>
      </c>
      <c r="K1448" s="47" t="str">
        <f>VLOOKUP($A1448,'[3]Master From ECAP'!$A:$AJ,11,FALSE)</f>
        <v>kWh</v>
      </c>
      <c r="L1448" s="47">
        <f>VLOOKUP($A1448,'[3]Master From ECAP'!$A:$AJ,12,FALSE)</f>
        <v>0</v>
      </c>
      <c r="M1448" s="47" t="s">
        <v>46</v>
      </c>
      <c r="AF1448" s="48">
        <f>VLOOKUP($A1448,'[3]Calculated Master'!$A:$P,13,FALSE)</f>
        <v>36.456859960000003</v>
      </c>
      <c r="AG1448" s="49">
        <f>IF(F1448&gt;0,VLOOKUP($A1448,'[3]Calculated Master'!$A:$P,14,FALSE),"")</f>
        <v>911.42529658957915</v>
      </c>
      <c r="AH1448" s="49" t="str">
        <f>IF(I1448&gt;0,VLOOKUP($A1448,'[3]Calculated Master'!$A:$P,15,FALSE),"")</f>
        <v/>
      </c>
      <c r="AI1448" s="47" t="str">
        <f>VLOOKUP($A1448,'[3]Master From ECAP'!$A:$AJ,35,FALSE)</f>
        <v>1739BA</v>
      </c>
      <c r="AJ1448" s="47" t="str">
        <f>VLOOKUP($A1448,'[3]Master From ECAP'!$A:$AJ,36,FALSE)</f>
        <v>Water Misc Service</v>
      </c>
    </row>
    <row r="1449" spans="1:36" ht="15">
      <c r="A1449" s="46" t="s">
        <v>1489</v>
      </c>
      <c r="B1449" s="47" t="str">
        <f>VLOOKUP(VLOOKUP(A1449,'[3]Calculated Master'!A:Z,2,FALSE),'[3]Conversion Factors'!A:C,2,FALSE)</f>
        <v>Other</v>
      </c>
      <c r="C1449" s="47" t="str">
        <f>VLOOKUP($A1449,'[3]Master From ECAP'!$A:$AJ,3,FALSE)</f>
        <v>279 Wilson Heights Blvd</v>
      </c>
      <c r="D1449" s="47" t="str">
        <f>VLOOKUP($A1449,'[3]Master From ECAP'!$A:$AJ,4,FALSE)</f>
        <v>North York</v>
      </c>
      <c r="E1449" s="47" t="str">
        <f>VLOOKUP($A1449,'[3]Master From ECAP'!$A:$AJ,5,FALSE)</f>
        <v>M3H 2V3</v>
      </c>
      <c r="F1449" s="47">
        <f>VLOOKUP($A1449,'[3]Master From ECAP'!$A:$AJ,6,FALSE)</f>
        <v>1</v>
      </c>
      <c r="G1449" s="47" t="s">
        <v>53</v>
      </c>
      <c r="H1449" s="47">
        <f>VLOOKUP($A1449,'[3]Master From ECAP'!$A:$AJ,8,FALSE)</f>
        <v>168</v>
      </c>
      <c r="I1449" s="47">
        <f>VLOOKUP($A1449,'[3]Master From ECAP'!$A:$AJ,9,FALSE)</f>
        <v>0</v>
      </c>
      <c r="J1449" s="47">
        <f>VLOOKUP($A1449,'[3]Master From ECAP'!$A:$AJ,10,FALSE)</f>
        <v>593.20095100000003</v>
      </c>
      <c r="K1449" s="47" t="str">
        <f>VLOOKUP($A1449,'[3]Master From ECAP'!$A:$AJ,11,FALSE)</f>
        <v>kWh</v>
      </c>
      <c r="L1449" s="47">
        <f>VLOOKUP($A1449,'[3]Master From ECAP'!$A:$AJ,12,FALSE)</f>
        <v>0</v>
      </c>
      <c r="M1449" s="47" t="s">
        <v>46</v>
      </c>
      <c r="AF1449" s="48">
        <f>VLOOKUP($A1449,'[3]Calculated Master'!$A:$P,13,FALSE)</f>
        <v>23.728038040000001</v>
      </c>
      <c r="AG1449" s="49">
        <f>IF(F1449&gt;0,VLOOKUP($A1449,'[3]Calculated Master'!$A:$P,14,FALSE),"")</f>
        <v>593.20342267062915</v>
      </c>
      <c r="AH1449" s="49" t="str">
        <f>IF(I1449&gt;0,VLOOKUP($A1449,'[3]Calculated Master'!$A:$P,15,FALSE),"")</f>
        <v/>
      </c>
      <c r="AI1449" s="47" t="str">
        <f>VLOOKUP($A1449,'[3]Master From ECAP'!$A:$AJ,35,FALSE)</f>
        <v>279WIL</v>
      </c>
      <c r="AJ1449" s="47" t="str">
        <f>VLOOKUP($A1449,'[3]Master From ECAP'!$A:$AJ,36,FALSE)</f>
        <v>Water Misc Service</v>
      </c>
    </row>
    <row r="1450" spans="1:36" ht="15">
      <c r="A1450" s="46" t="s">
        <v>1490</v>
      </c>
      <c r="B1450" s="47" t="str">
        <f>VLOOKUP(VLOOKUP(A1450,'[3]Calculated Master'!A:Z,2,FALSE),'[3]Conversion Factors'!A:C,2,FALSE)</f>
        <v>Other</v>
      </c>
      <c r="C1450" s="47" t="str">
        <f>VLOOKUP($A1450,'[3]Master From ECAP'!$A:$AJ,3,FALSE)</f>
        <v>29 Old Mill Terr</v>
      </c>
      <c r="D1450" s="47" t="str">
        <f>VLOOKUP($A1450,'[3]Master From ECAP'!$A:$AJ,4,FALSE)</f>
        <v>Etobicoke</v>
      </c>
      <c r="E1450" s="47" t="str">
        <f>VLOOKUP($A1450,'[3]Master From ECAP'!$A:$AJ,5,FALSE)</f>
        <v>M8X 1A1</v>
      </c>
      <c r="F1450" s="47">
        <f>VLOOKUP($A1450,'[3]Master From ECAP'!$A:$AJ,6,FALSE)</f>
        <v>1</v>
      </c>
      <c r="G1450" s="47" t="s">
        <v>53</v>
      </c>
      <c r="H1450" s="47">
        <f>VLOOKUP($A1450,'[3]Master From ECAP'!$A:$AJ,8,FALSE)</f>
        <v>168</v>
      </c>
      <c r="I1450" s="47">
        <f>VLOOKUP($A1450,'[3]Master From ECAP'!$A:$AJ,9,FALSE)</f>
        <v>0</v>
      </c>
      <c r="J1450" s="47">
        <f>VLOOKUP($A1450,'[3]Master From ECAP'!$A:$AJ,10,FALSE)</f>
        <v>58888.812995</v>
      </c>
      <c r="K1450" s="47" t="str">
        <f>VLOOKUP($A1450,'[3]Master From ECAP'!$A:$AJ,11,FALSE)</f>
        <v>kWh</v>
      </c>
      <c r="L1450" s="47">
        <f>VLOOKUP($A1450,'[3]Master From ECAP'!$A:$AJ,12,FALSE)</f>
        <v>0</v>
      </c>
      <c r="M1450" s="47" t="s">
        <v>46</v>
      </c>
      <c r="AF1450" s="48">
        <f>VLOOKUP($A1450,'[3]Calculated Master'!$A:$P,13,FALSE)</f>
        <v>2355.5525198</v>
      </c>
      <c r="AG1450" s="49">
        <f>IF(F1450&gt;0,VLOOKUP($A1450,'[3]Calculated Master'!$A:$P,14,FALSE),"")</f>
        <v>58889.058365054145</v>
      </c>
      <c r="AH1450" s="49" t="str">
        <f>IF(I1450&gt;0,VLOOKUP($A1450,'[3]Calculated Master'!$A:$P,15,FALSE),"")</f>
        <v/>
      </c>
      <c r="AI1450" s="47" t="str">
        <f>VLOOKUP($A1450,'[3]Master From ECAP'!$A:$AJ,35,FALSE)</f>
        <v>29OLD</v>
      </c>
      <c r="AJ1450" s="47" t="str">
        <f>VLOOKUP($A1450,'[3]Master From ECAP'!$A:$AJ,36,FALSE)</f>
        <v>Water Misc Service</v>
      </c>
    </row>
    <row r="1451" spans="1:36" ht="15">
      <c r="A1451" s="46" t="s">
        <v>1491</v>
      </c>
      <c r="B1451" s="47" t="str">
        <f>VLOOKUP(VLOOKUP(A1451,'[3]Calculated Master'!A:Z,2,FALSE),'[3]Conversion Factors'!A:C,2,FALSE)</f>
        <v>Other</v>
      </c>
      <c r="C1451" s="47" t="str">
        <f>VLOOKUP($A1451,'[3]Master From ECAP'!$A:$AJ,3,FALSE)</f>
        <v>33A Riverwood Pky</v>
      </c>
      <c r="D1451" s="47" t="str">
        <f>VLOOKUP($A1451,'[3]Master From ECAP'!$A:$AJ,4,FALSE)</f>
        <v>Etobicoke</v>
      </c>
      <c r="E1451" s="47" t="str">
        <f>VLOOKUP($A1451,'[3]Master From ECAP'!$A:$AJ,5,FALSE)</f>
        <v>M8Y 4E3</v>
      </c>
      <c r="F1451" s="47">
        <f>VLOOKUP($A1451,'[3]Master From ECAP'!$A:$AJ,6,FALSE)</f>
        <v>1</v>
      </c>
      <c r="G1451" s="47" t="s">
        <v>53</v>
      </c>
      <c r="H1451" s="47">
        <f>VLOOKUP($A1451,'[3]Master From ECAP'!$A:$AJ,8,FALSE)</f>
        <v>168</v>
      </c>
      <c r="I1451" s="47">
        <f>VLOOKUP($A1451,'[3]Master From ECAP'!$A:$AJ,9,FALSE)</f>
        <v>0</v>
      </c>
      <c r="J1451" s="47">
        <f>VLOOKUP($A1451,'[3]Master From ECAP'!$A:$AJ,10,FALSE)</f>
        <v>9982.985999999999</v>
      </c>
      <c r="K1451" s="47" t="str">
        <f>VLOOKUP($A1451,'[3]Master From ECAP'!$A:$AJ,11,FALSE)</f>
        <v>kWh</v>
      </c>
      <c r="L1451" s="47">
        <f>VLOOKUP($A1451,'[3]Master From ECAP'!$A:$AJ,12,FALSE)</f>
        <v>0</v>
      </c>
      <c r="M1451" s="47" t="s">
        <v>46</v>
      </c>
      <c r="AF1451" s="48">
        <f>VLOOKUP($A1451,'[3]Calculated Master'!$A:$P,13,FALSE)</f>
        <v>399.31943999999999</v>
      </c>
      <c r="AG1451" s="49">
        <f>IF(F1451&gt;0,VLOOKUP($A1451,'[3]Calculated Master'!$A:$P,14,FALSE),"")</f>
        <v>9983.0275957749982</v>
      </c>
      <c r="AH1451" s="49" t="str">
        <f>IF(I1451&gt;0,VLOOKUP($A1451,'[3]Calculated Master'!$A:$P,15,FALSE),"")</f>
        <v/>
      </c>
      <c r="AI1451" s="47" t="str">
        <f>VLOOKUP($A1451,'[3]Master From ECAP'!$A:$AJ,35,FALSE)</f>
        <v>33ARIV</v>
      </c>
      <c r="AJ1451" s="47" t="str">
        <f>VLOOKUP($A1451,'[3]Master From ECAP'!$A:$AJ,36,FALSE)</f>
        <v>Water Misc Service</v>
      </c>
    </row>
    <row r="1452" spans="1:36" ht="15">
      <c r="A1452" s="46" t="s">
        <v>1492</v>
      </c>
      <c r="B1452" s="47" t="str">
        <f>VLOOKUP(VLOOKUP(A1452,'[3]Calculated Master'!A:Z,2,FALSE),'[3]Conversion Factors'!A:C,2,FALSE)</f>
        <v>Other</v>
      </c>
      <c r="C1452" s="47" t="str">
        <f>VLOOKUP($A1452,'[3]Master From ECAP'!$A:$AJ,3,FALSE)</f>
        <v>480 Mill Rd</v>
      </c>
      <c r="D1452" s="47" t="str">
        <f>VLOOKUP($A1452,'[3]Master From ECAP'!$A:$AJ,4,FALSE)</f>
        <v>Etobicoke</v>
      </c>
      <c r="E1452" s="47" t="str">
        <f>VLOOKUP($A1452,'[3]Master From ECAP'!$A:$AJ,5,FALSE)</f>
        <v>M9C 1Z2</v>
      </c>
      <c r="F1452" s="47">
        <f>VLOOKUP($A1452,'[3]Master From ECAP'!$A:$AJ,6,FALSE)</f>
        <v>1</v>
      </c>
      <c r="G1452" s="47" t="s">
        <v>53</v>
      </c>
      <c r="H1452" s="47">
        <f>VLOOKUP($A1452,'[3]Master From ECAP'!$A:$AJ,8,FALSE)</f>
        <v>168</v>
      </c>
      <c r="I1452" s="47">
        <f>VLOOKUP($A1452,'[3]Master From ECAP'!$A:$AJ,9,FALSE)</f>
        <v>0</v>
      </c>
      <c r="J1452" s="47">
        <f>VLOOKUP($A1452,'[3]Master From ECAP'!$A:$AJ,10,FALSE)</f>
        <v>67555.442246999999</v>
      </c>
      <c r="K1452" s="47" t="str">
        <f>VLOOKUP($A1452,'[3]Master From ECAP'!$A:$AJ,11,FALSE)</f>
        <v>kWh</v>
      </c>
      <c r="L1452" s="47">
        <f>VLOOKUP($A1452,'[3]Master From ECAP'!$A:$AJ,12,FALSE)</f>
        <v>0</v>
      </c>
      <c r="M1452" s="47" t="s">
        <v>46</v>
      </c>
      <c r="AF1452" s="48">
        <f>VLOOKUP($A1452,'[3]Calculated Master'!$A:$P,13,FALSE)</f>
        <v>2702.2176898799999</v>
      </c>
      <c r="AG1452" s="49">
        <f>IF(F1452&gt;0,VLOOKUP($A1452,'[3]Calculated Master'!$A:$P,14,FALSE),"")</f>
        <v>67555.723728009354</v>
      </c>
      <c r="AH1452" s="49" t="str">
        <f>IF(I1452&gt;0,VLOOKUP($A1452,'[3]Calculated Master'!$A:$P,15,FALSE),"")</f>
        <v/>
      </c>
      <c r="AI1452" s="47" t="str">
        <f>VLOOKUP($A1452,'[3]Master From ECAP'!$A:$AJ,35,FALSE)</f>
        <v>480MIL</v>
      </c>
      <c r="AJ1452" s="47" t="str">
        <f>VLOOKUP($A1452,'[3]Master From ECAP'!$A:$AJ,36,FALSE)</f>
        <v>Water Misc Service</v>
      </c>
    </row>
    <row r="1453" spans="1:36" ht="15">
      <c r="A1453" s="46" t="s">
        <v>1493</v>
      </c>
      <c r="B1453" s="47" t="str">
        <f>VLOOKUP(VLOOKUP(A1453,'[3]Calculated Master'!A:Z,2,FALSE),'[3]Conversion Factors'!A:C,2,FALSE)</f>
        <v>Other</v>
      </c>
      <c r="C1453" s="47" t="str">
        <f>VLOOKUP($A1453,'[3]Master From ECAP'!$A:$AJ,3,FALSE)</f>
        <v>8001 Finch</v>
      </c>
      <c r="D1453" s="47" t="str">
        <f>VLOOKUP($A1453,'[3]Master From ECAP'!$A:$AJ,4,FALSE)</f>
        <v>Scarborough</v>
      </c>
      <c r="E1453" s="47" t="str">
        <f>VLOOKUP($A1453,'[3]Master From ECAP'!$A:$AJ,5,FALSE)</f>
        <v>M1B 6B2</v>
      </c>
      <c r="F1453" s="47">
        <f>VLOOKUP($A1453,'[3]Master From ECAP'!$A:$AJ,6,FALSE)</f>
        <v>1</v>
      </c>
      <c r="G1453" s="47" t="s">
        <v>53</v>
      </c>
      <c r="H1453" s="47">
        <f>VLOOKUP($A1453,'[3]Master From ECAP'!$A:$AJ,8,FALSE)</f>
        <v>168</v>
      </c>
      <c r="I1453" s="47">
        <f>VLOOKUP($A1453,'[3]Master From ECAP'!$A:$AJ,9,FALSE)</f>
        <v>0</v>
      </c>
      <c r="J1453" s="47">
        <f>VLOOKUP($A1453,'[3]Master From ECAP'!$A:$AJ,10,FALSE)</f>
        <v>3216.3409019999999</v>
      </c>
      <c r="K1453" s="47" t="str">
        <f>VLOOKUP($A1453,'[3]Master From ECAP'!$A:$AJ,11,FALSE)</f>
        <v>kWh</v>
      </c>
      <c r="L1453" s="47">
        <f>VLOOKUP($A1453,'[3]Master From ECAP'!$A:$AJ,12,FALSE)</f>
        <v>0</v>
      </c>
      <c r="M1453" s="47" t="s">
        <v>46</v>
      </c>
      <c r="AF1453" s="48">
        <f>VLOOKUP($A1453,'[3]Calculated Master'!$A:$P,13,FALSE)</f>
        <v>128.65363608000001</v>
      </c>
      <c r="AG1453" s="49">
        <f>IF(F1453&gt;0,VLOOKUP($A1453,'[3]Calculated Master'!$A:$P,14,FALSE),"")</f>
        <v>3216.3543034204249</v>
      </c>
      <c r="AH1453" s="49" t="str">
        <f>IF(I1453&gt;0,VLOOKUP($A1453,'[3]Calculated Master'!$A:$P,15,FALSE),"")</f>
        <v/>
      </c>
      <c r="AI1453" s="47" t="str">
        <f>VLOOKUP($A1453,'[3]Master From ECAP'!$A:$AJ,35,FALSE)</f>
        <v>8001FI</v>
      </c>
      <c r="AJ1453" s="47" t="str">
        <f>VLOOKUP($A1453,'[3]Master From ECAP'!$A:$AJ,36,FALSE)</f>
        <v>Water Misc Service</v>
      </c>
    </row>
    <row r="1454" spans="1:36" ht="15">
      <c r="A1454" s="46" t="s">
        <v>1494</v>
      </c>
      <c r="B1454" s="47" t="str">
        <f>VLOOKUP(VLOOKUP(A1454,'[3]Calculated Master'!A:Z,2,FALSE),'[3]Conversion Factors'!A:C,2,FALSE)</f>
        <v>Other</v>
      </c>
      <c r="C1454" s="47" t="str">
        <f>VLOOKUP($A1454,'[3]Master From ECAP'!$A:$AJ,3,FALSE)</f>
        <v>Bathurst St</v>
      </c>
      <c r="D1454" s="47" t="str">
        <f>VLOOKUP($A1454,'[3]Master From ECAP'!$A:$AJ,4,FALSE)</f>
        <v>Toronto</v>
      </c>
      <c r="E1454" s="47" t="str">
        <f>VLOOKUP($A1454,'[3]Master From ECAP'!$A:$AJ,5,FALSE)</f>
        <v>M5V 3C1</v>
      </c>
      <c r="F1454" s="47">
        <f>VLOOKUP($A1454,'[3]Master From ECAP'!$A:$AJ,6,FALSE)</f>
        <v>1</v>
      </c>
      <c r="G1454" s="47" t="s">
        <v>53</v>
      </c>
      <c r="H1454" s="47">
        <f>VLOOKUP($A1454,'[3]Master From ECAP'!$A:$AJ,8,FALSE)</f>
        <v>168</v>
      </c>
      <c r="I1454" s="47">
        <f>VLOOKUP($A1454,'[3]Master From ECAP'!$A:$AJ,9,FALSE)</f>
        <v>0</v>
      </c>
      <c r="J1454" s="47">
        <f>VLOOKUP($A1454,'[3]Master From ECAP'!$A:$AJ,10,FALSE)</f>
        <v>6573.2109689999997</v>
      </c>
      <c r="K1454" s="47" t="str">
        <f>VLOOKUP($A1454,'[3]Master From ECAP'!$A:$AJ,11,FALSE)</f>
        <v>kWh</v>
      </c>
      <c r="L1454" s="47">
        <f>VLOOKUP($A1454,'[3]Master From ECAP'!$A:$AJ,12,FALSE)</f>
        <v>0</v>
      </c>
      <c r="M1454" s="47" t="s">
        <v>46</v>
      </c>
      <c r="AF1454" s="48">
        <f>VLOOKUP($A1454,'[3]Calculated Master'!$A:$P,13,FALSE)</f>
        <v>262.92843876000001</v>
      </c>
      <c r="AG1454" s="49">
        <f>IF(F1454&gt;0,VLOOKUP($A1454,'[3]Calculated Master'!$A:$P,14,FALSE),"")</f>
        <v>6573.2383573790366</v>
      </c>
      <c r="AH1454" s="49" t="str">
        <f>IF(I1454&gt;0,VLOOKUP($A1454,'[3]Calculated Master'!$A:$P,15,FALSE),"")</f>
        <v/>
      </c>
      <c r="AI1454" s="47" t="str">
        <f>VLOOKUP($A1454,'[3]Master From ECAP'!$A:$AJ,35,FALSE)</f>
        <v>TWBATHURST</v>
      </c>
      <c r="AJ1454" s="47" t="str">
        <f>VLOOKUP($A1454,'[3]Master From ECAP'!$A:$AJ,36,FALSE)</f>
        <v>Water Misc Service</v>
      </c>
    </row>
    <row r="1455" spans="1:36" ht="15">
      <c r="A1455" s="46" t="s">
        <v>1495</v>
      </c>
      <c r="B1455" s="47" t="str">
        <f>VLOOKUP(VLOOKUP(A1455,'[3]Calculated Master'!A:Z,2,FALSE),'[3]Conversion Factors'!A:C,2,FALSE)</f>
        <v>Other</v>
      </c>
      <c r="C1455" s="47" t="str">
        <f>VLOOKUP($A1455,'[3]Master From ECAP'!$A:$AJ,3,FALSE)</f>
        <v>8127 Bayview Ave</v>
      </c>
      <c r="D1455" s="47" t="str">
        <f>VLOOKUP($A1455,'[3]Master From ECAP'!$A:$AJ,4,FALSE)</f>
        <v>Thornhill</v>
      </c>
      <c r="E1455" s="47" t="str">
        <f>VLOOKUP($A1455,'[3]Master From ECAP'!$A:$AJ,5,FALSE)</f>
        <v>L3T 4N4</v>
      </c>
      <c r="F1455" s="47">
        <f>VLOOKUP($A1455,'[3]Master From ECAP'!$A:$AJ,6,FALSE)</f>
        <v>1</v>
      </c>
      <c r="G1455" s="47" t="s">
        <v>53</v>
      </c>
      <c r="H1455" s="47">
        <f>VLOOKUP($A1455,'[3]Master From ECAP'!$A:$AJ,8,FALSE)</f>
        <v>168</v>
      </c>
      <c r="I1455" s="47">
        <f>VLOOKUP($A1455,'[3]Master From ECAP'!$A:$AJ,9,FALSE)</f>
        <v>0</v>
      </c>
      <c r="J1455" s="47">
        <f>VLOOKUP($A1455,'[3]Master From ECAP'!$A:$AJ,10,FALSE)</f>
        <v>66759.158114000005</v>
      </c>
      <c r="K1455" s="47" t="str">
        <f>VLOOKUP($A1455,'[3]Master From ECAP'!$A:$AJ,11,FALSE)</f>
        <v>kWh</v>
      </c>
      <c r="L1455" s="47">
        <f>VLOOKUP($A1455,'[3]Master From ECAP'!$A:$AJ,12,FALSE)</f>
        <v>0</v>
      </c>
      <c r="M1455" s="47" t="s">
        <v>46</v>
      </c>
      <c r="AF1455" s="48">
        <f>VLOOKUP($A1455,'[3]Calculated Master'!$A:$P,13,FALSE)</f>
        <v>2670.3663245600001</v>
      </c>
      <c r="AG1455" s="49">
        <f>IF(F1455&gt;0,VLOOKUP($A1455,'[3]Calculated Master'!$A:$P,14,FALSE),"")</f>
        <v>66759.43627715882</v>
      </c>
      <c r="AH1455" s="49" t="str">
        <f>IF(I1455&gt;0,VLOOKUP($A1455,'[3]Calculated Master'!$A:$P,15,FALSE),"")</f>
        <v/>
      </c>
      <c r="AI1455" s="47" t="str">
        <f>VLOOKUP($A1455,'[3]Master From ECAP'!$A:$AJ,35,FALSE)</f>
        <v>BAYVIEWR</v>
      </c>
      <c r="AJ1455" s="47" t="str">
        <f>VLOOKUP($A1455,'[3]Master From ECAP'!$A:$AJ,36,FALSE)</f>
        <v>Water Misc Service</v>
      </c>
    </row>
    <row r="1456" spans="1:36" ht="15">
      <c r="A1456" s="46" t="s">
        <v>1496</v>
      </c>
      <c r="B1456" s="47" t="str">
        <f>VLOOKUP(VLOOKUP(A1456,'[3]Calculated Master'!A:Z,2,FALSE),'[3]Conversion Factors'!A:C,2,FALSE)</f>
        <v>Other</v>
      </c>
      <c r="C1456" s="47" t="str">
        <f>VLOOKUP($A1456,'[3]Master From ECAP'!$A:$AJ,3,FALSE)</f>
        <v>Dufferin Reservoir</v>
      </c>
      <c r="D1456" s="47" t="str">
        <f>VLOOKUP($A1456,'[3]Master From ECAP'!$A:$AJ,4,FALSE)</f>
        <v>Maple</v>
      </c>
      <c r="E1456" s="47" t="str">
        <f>VLOOKUP($A1456,'[3]Master From ECAP'!$A:$AJ,5,FALSE)</f>
        <v>L6A 1S2</v>
      </c>
      <c r="F1456" s="47">
        <f>VLOOKUP($A1456,'[3]Master From ECAP'!$A:$AJ,6,FALSE)</f>
        <v>635</v>
      </c>
      <c r="G1456" s="47" t="s">
        <v>53</v>
      </c>
      <c r="H1456" s="47">
        <f>VLOOKUP($A1456,'[3]Master From ECAP'!$A:$AJ,8,FALSE)</f>
        <v>168</v>
      </c>
      <c r="I1456" s="47">
        <f>VLOOKUP($A1456,'[3]Master From ECAP'!$A:$AJ,9,FALSE)</f>
        <v>0</v>
      </c>
      <c r="J1456" s="47">
        <f>VLOOKUP($A1456,'[3]Master From ECAP'!$A:$AJ,10,FALSE)</f>
        <v>182763.724242</v>
      </c>
      <c r="K1456" s="47" t="str">
        <f>VLOOKUP($A1456,'[3]Master From ECAP'!$A:$AJ,11,FALSE)</f>
        <v>kWh</v>
      </c>
      <c r="L1456" s="47">
        <f>VLOOKUP($A1456,'[3]Master From ECAP'!$A:$AJ,12,FALSE)</f>
        <v>0</v>
      </c>
      <c r="M1456" s="47" t="s">
        <v>46</v>
      </c>
      <c r="AF1456" s="48">
        <f>VLOOKUP($A1456,'[3]Calculated Master'!$A:$P,13,FALSE)</f>
        <v>7310.5489696799996</v>
      </c>
      <c r="AG1456" s="49">
        <f>IF(F1456&gt;0,VLOOKUP($A1456,'[3]Calculated Master'!$A:$P,14,FALSE),"")</f>
        <v>287.81808780711441</v>
      </c>
      <c r="AH1456" s="49" t="str">
        <f>IF(I1456&gt;0,VLOOKUP($A1456,'[3]Calculated Master'!$A:$P,15,FALSE),"")</f>
        <v/>
      </c>
      <c r="AI1456" s="47" t="str">
        <f>VLOOKUP($A1456,'[3]Master From ECAP'!$A:$AJ,35,FALSE)</f>
        <v>DUFFR</v>
      </c>
      <c r="AJ1456" s="47" t="str">
        <f>VLOOKUP($A1456,'[3]Master From ECAP'!$A:$AJ,36,FALSE)</f>
        <v>Water Misc Service</v>
      </c>
    </row>
    <row r="1457" spans="1:36" ht="15">
      <c r="A1457" s="46" t="s">
        <v>1497</v>
      </c>
      <c r="B1457" s="47" t="str">
        <f>VLOOKUP(VLOOKUP(A1457,'[3]Calculated Master'!A:Z,2,FALSE),'[3]Conversion Factors'!A:C,2,FALSE)</f>
        <v>Other</v>
      </c>
      <c r="C1457" s="47" t="str">
        <f>VLOOKUP($A1457,'[3]Master From ECAP'!$A:$AJ,3,FALSE)</f>
        <v>261 Edenbridge Dr</v>
      </c>
      <c r="D1457" s="47" t="str">
        <f>VLOOKUP($A1457,'[3]Master From ECAP'!$A:$AJ,4,FALSE)</f>
        <v>Etobicoke</v>
      </c>
      <c r="E1457" s="47" t="str">
        <f>VLOOKUP($A1457,'[3]Master From ECAP'!$A:$AJ,5,FALSE)</f>
        <v>M9A 4S4</v>
      </c>
      <c r="F1457" s="47">
        <f>VLOOKUP($A1457,'[3]Master From ECAP'!$A:$AJ,6,FALSE)</f>
        <v>1</v>
      </c>
      <c r="G1457" s="47" t="s">
        <v>53</v>
      </c>
      <c r="H1457" s="47">
        <f>VLOOKUP($A1457,'[3]Master From ECAP'!$A:$AJ,8,FALSE)</f>
        <v>168</v>
      </c>
      <c r="I1457" s="47">
        <f>VLOOKUP($A1457,'[3]Master From ECAP'!$A:$AJ,9,FALSE)</f>
        <v>0</v>
      </c>
      <c r="J1457" s="47">
        <f>VLOOKUP($A1457,'[3]Master From ECAP'!$A:$AJ,10,FALSE)</f>
        <v>10147.2268</v>
      </c>
      <c r="K1457" s="47" t="str">
        <f>VLOOKUP($A1457,'[3]Master From ECAP'!$A:$AJ,11,FALSE)</f>
        <v>kWh</v>
      </c>
      <c r="L1457" s="47">
        <f>VLOOKUP($A1457,'[3]Master From ECAP'!$A:$AJ,12,FALSE)</f>
        <v>0</v>
      </c>
      <c r="M1457" s="47" t="s">
        <v>46</v>
      </c>
      <c r="AF1457" s="48">
        <f>VLOOKUP($A1457,'[3]Calculated Master'!$A:$P,13,FALSE)</f>
        <v>405.889072</v>
      </c>
      <c r="AG1457" s="49">
        <f>IF(F1457&gt;0,VLOOKUP($A1457,'[3]Calculated Master'!$A:$P,14,FALSE),"")</f>
        <v>10147.269080111668</v>
      </c>
      <c r="AH1457" s="49" t="str">
        <f>IF(I1457&gt;0,VLOOKUP($A1457,'[3]Calculated Master'!$A:$P,15,FALSE),"")</f>
        <v/>
      </c>
      <c r="AI1457" s="47" t="str">
        <f>VLOOKUP($A1457,'[3]Master From ECAP'!$A:$AJ,35,FALSE)</f>
        <v>261EDE</v>
      </c>
      <c r="AJ1457" s="47" t="str">
        <f>VLOOKUP($A1457,'[3]Master From ECAP'!$A:$AJ,36,FALSE)</f>
        <v>Water Misc Service</v>
      </c>
    </row>
    <row r="1458" spans="1:36" ht="15">
      <c r="A1458" s="46" t="s">
        <v>1498</v>
      </c>
      <c r="B1458" s="47" t="str">
        <f>VLOOKUP(VLOOKUP(A1458,'[3]Calculated Master'!A:Z,2,FALSE),'[3]Conversion Factors'!A:C,2,FALSE)</f>
        <v>Other</v>
      </c>
      <c r="C1458" s="47" t="str">
        <f>VLOOKUP($A1458,'[3]Master From ECAP'!$A:$AJ,3,FALSE)</f>
        <v>1873 Bloor St W- Lot Cytor</v>
      </c>
      <c r="D1458" s="47" t="str">
        <f>VLOOKUP($A1458,'[3]Master From ECAP'!$A:$AJ,4,FALSE)</f>
        <v>Toronto</v>
      </c>
      <c r="E1458" s="47" t="str">
        <f>VLOOKUP($A1458,'[3]Master From ECAP'!$A:$AJ,5,FALSE)</f>
        <v>M6P 3K7</v>
      </c>
      <c r="F1458" s="47">
        <f>VLOOKUP($A1458,'[3]Master From ECAP'!$A:$AJ,6,FALSE)</f>
        <v>1</v>
      </c>
      <c r="G1458" s="47" t="s">
        <v>53</v>
      </c>
      <c r="H1458" s="47">
        <f>VLOOKUP($A1458,'[3]Master From ECAP'!$A:$AJ,8,FALSE)</f>
        <v>168</v>
      </c>
      <c r="I1458" s="47">
        <f>VLOOKUP($A1458,'[3]Master From ECAP'!$A:$AJ,9,FALSE)</f>
        <v>0</v>
      </c>
      <c r="J1458" s="47">
        <f>VLOOKUP($A1458,'[3]Master From ECAP'!$A:$AJ,10,FALSE)</f>
        <v>29946.266886999998</v>
      </c>
      <c r="K1458" s="47" t="str">
        <f>VLOOKUP($A1458,'[3]Master From ECAP'!$A:$AJ,11,FALSE)</f>
        <v>kWh</v>
      </c>
      <c r="L1458" s="47">
        <f>VLOOKUP($A1458,'[3]Master From ECAP'!$A:$AJ,12,FALSE)</f>
        <v>0</v>
      </c>
      <c r="M1458" s="47" t="s">
        <v>46</v>
      </c>
      <c r="AF1458" s="48">
        <f>VLOOKUP($A1458,'[3]Calculated Master'!$A:$P,13,FALSE)</f>
        <v>1197.8506754799998</v>
      </c>
      <c r="AG1458" s="49">
        <f>IF(F1458&gt;0,VLOOKUP($A1458,'[3]Calculated Master'!$A:$P,14,FALSE),"")</f>
        <v>29946.391663112026</v>
      </c>
      <c r="AH1458" s="49" t="str">
        <f>IF(I1458&gt;0,VLOOKUP($A1458,'[3]Calculated Master'!$A:$P,15,FALSE),"")</f>
        <v/>
      </c>
      <c r="AI1458" s="47" t="str">
        <f>VLOOKUP($A1458,'[3]Master From ECAP'!$A:$AJ,35,FALSE)</f>
        <v>1873BLTO</v>
      </c>
      <c r="AJ1458" s="47" t="str">
        <f>VLOOKUP($A1458,'[3]Master From ECAP'!$A:$AJ,36,FALSE)</f>
        <v>Water Misc Service</v>
      </c>
    </row>
    <row r="1459" spans="1:36" ht="15">
      <c r="A1459" s="46" t="s">
        <v>1499</v>
      </c>
      <c r="B1459" s="47" t="str">
        <f>VLOOKUP(VLOOKUP(A1459,'[3]Calculated Master'!A:Z,2,FALSE),'[3]Conversion Factors'!A:C,2,FALSE)</f>
        <v>Other</v>
      </c>
      <c r="C1459" s="47" t="str">
        <f>VLOOKUP($A1459,'[3]Master From ECAP'!$A:$AJ,3,FALSE)</f>
        <v>115 Riverwood Pky</v>
      </c>
      <c r="D1459" s="47" t="str">
        <f>VLOOKUP($A1459,'[3]Master From ECAP'!$A:$AJ,4,FALSE)</f>
        <v>Etobicoke</v>
      </c>
      <c r="E1459" s="47" t="str">
        <f>VLOOKUP($A1459,'[3]Master From ECAP'!$A:$AJ,5,FALSE)</f>
        <v>M8Y 4G3</v>
      </c>
      <c r="F1459" s="47">
        <f>VLOOKUP($A1459,'[3]Master From ECAP'!$A:$AJ,6,FALSE)</f>
        <v>1</v>
      </c>
      <c r="G1459" s="47" t="s">
        <v>53</v>
      </c>
      <c r="H1459" s="47">
        <f>VLOOKUP($A1459,'[3]Master From ECAP'!$A:$AJ,8,FALSE)</f>
        <v>168</v>
      </c>
      <c r="I1459" s="47">
        <f>VLOOKUP($A1459,'[3]Master From ECAP'!$A:$AJ,9,FALSE)</f>
        <v>0</v>
      </c>
      <c r="J1459" s="47">
        <f>VLOOKUP($A1459,'[3]Master From ECAP'!$A:$AJ,10,FALSE)</f>
        <v>24155.144539000001</v>
      </c>
      <c r="K1459" s="47" t="str">
        <f>VLOOKUP($A1459,'[3]Master From ECAP'!$A:$AJ,11,FALSE)</f>
        <v>kWh</v>
      </c>
      <c r="L1459" s="47">
        <f>VLOOKUP($A1459,'[3]Master From ECAP'!$A:$AJ,12,FALSE)</f>
        <v>0</v>
      </c>
      <c r="M1459" s="47" t="s">
        <v>46</v>
      </c>
      <c r="AF1459" s="48">
        <f>VLOOKUP($A1459,'[3]Calculated Master'!$A:$P,13,FALSE)</f>
        <v>966.2057815600001</v>
      </c>
      <c r="AG1459" s="49">
        <f>IF(F1459&gt;0,VLOOKUP($A1459,'[3]Calculated Master'!$A:$P,14,FALSE),"")</f>
        <v>24155.245185435579</v>
      </c>
      <c r="AH1459" s="49" t="str">
        <f>IF(I1459&gt;0,VLOOKUP($A1459,'[3]Calculated Master'!$A:$P,15,FALSE),"")</f>
        <v/>
      </c>
      <c r="AI1459" s="47" t="str">
        <f>VLOOKUP($A1459,'[3]Master From ECAP'!$A:$AJ,35,FALSE)</f>
        <v>115RIV</v>
      </c>
      <c r="AJ1459" s="47" t="str">
        <f>VLOOKUP($A1459,'[3]Master From ECAP'!$A:$AJ,36,FALSE)</f>
        <v>Water Misc Service</v>
      </c>
    </row>
    <row r="1460" spans="1:36" ht="15">
      <c r="A1460" s="46" t="s">
        <v>1500</v>
      </c>
      <c r="B1460" s="47" t="str">
        <f>VLOOKUP(VLOOKUP(A1460,'[3]Calculated Master'!A:Z,2,FALSE),'[3]Conversion Factors'!A:C,2,FALSE)</f>
        <v>Other</v>
      </c>
      <c r="C1460" s="47" t="str">
        <f>VLOOKUP($A1460,'[3]Master From ECAP'!$A:$AJ,3,FALSE)</f>
        <v>Rosehill Reservoir</v>
      </c>
      <c r="D1460" s="47" t="str">
        <f>VLOOKUP($A1460,'[3]Master From ECAP'!$A:$AJ,4,FALSE)</f>
        <v>Toronto</v>
      </c>
      <c r="E1460" s="47" t="str">
        <f>VLOOKUP($A1460,'[3]Master From ECAP'!$A:$AJ,5,FALSE)</f>
        <v>M4T 2W7</v>
      </c>
      <c r="F1460" s="47">
        <f>VLOOKUP($A1460,'[3]Master From ECAP'!$A:$AJ,6,FALSE)</f>
        <v>2023</v>
      </c>
      <c r="G1460" s="47" t="s">
        <v>53</v>
      </c>
      <c r="H1460" s="47">
        <f>VLOOKUP($A1460,'[3]Master From ECAP'!$A:$AJ,8,FALSE)</f>
        <v>168</v>
      </c>
      <c r="I1460" s="47">
        <f>VLOOKUP($A1460,'[3]Master From ECAP'!$A:$AJ,9,FALSE)</f>
        <v>0</v>
      </c>
      <c r="J1460" s="47">
        <f>VLOOKUP($A1460,'[3]Master From ECAP'!$A:$AJ,10,FALSE)</f>
        <v>71044.869658000011</v>
      </c>
      <c r="K1460" s="47" t="str">
        <f>VLOOKUP($A1460,'[3]Master From ECAP'!$A:$AJ,11,FALSE)</f>
        <v>kWh</v>
      </c>
      <c r="L1460" s="47">
        <f>VLOOKUP($A1460,'[3]Master From ECAP'!$A:$AJ,12,FALSE)</f>
        <v>0</v>
      </c>
      <c r="M1460" s="47" t="s">
        <v>46</v>
      </c>
      <c r="AF1460" s="48">
        <f>VLOOKUP($A1460,'[3]Calculated Master'!$A:$P,13,FALSE)</f>
        <v>2841.7947863200006</v>
      </c>
      <c r="AG1460" s="49">
        <f>IF(F1460&gt;0,VLOOKUP($A1460,'[3]Calculated Master'!$A:$P,14,FALSE),"")</f>
        <v>35.118717586895819</v>
      </c>
      <c r="AH1460" s="49" t="str">
        <f>IF(I1460&gt;0,VLOOKUP($A1460,'[3]Calculated Master'!$A:$P,15,FALSE),"")</f>
        <v/>
      </c>
      <c r="AI1460" s="47" t="str">
        <f>VLOOKUP($A1460,'[3]Master From ECAP'!$A:$AJ,35,FALSE)</f>
        <v>ROSEHR</v>
      </c>
      <c r="AJ1460" s="47" t="str">
        <f>VLOOKUP($A1460,'[3]Master From ECAP'!$A:$AJ,36,FALSE)</f>
        <v>Water Misc Service</v>
      </c>
    </row>
    <row r="1461" spans="1:36" ht="15">
      <c r="A1461" s="46" t="s">
        <v>1501</v>
      </c>
      <c r="B1461" s="47" t="str">
        <f>VLOOKUP(VLOOKUP(A1461,'[3]Calculated Master'!A:Z,2,FALSE),'[3]Conversion Factors'!A:C,2,FALSE)</f>
        <v>Other</v>
      </c>
      <c r="C1461" s="47" t="str">
        <f>VLOOKUP($A1461,'[3]Master From ECAP'!$A:$AJ,3,FALSE)</f>
        <v>8200 Sheppard Ave.E.</v>
      </c>
      <c r="D1461" s="47" t="str">
        <f>VLOOKUP($A1461,'[3]Master From ECAP'!$A:$AJ,4,FALSE)</f>
        <v>Scarborough</v>
      </c>
      <c r="E1461" s="47" t="str">
        <f>VLOOKUP($A1461,'[3]Master From ECAP'!$A:$AJ,5,FALSE)</f>
        <v>M1B 5K2</v>
      </c>
      <c r="F1461" s="47">
        <f>VLOOKUP($A1461,'[3]Master From ECAP'!$A:$AJ,6,FALSE)</f>
        <v>2142</v>
      </c>
      <c r="G1461" s="47" t="s">
        <v>53</v>
      </c>
      <c r="H1461" s="47">
        <f>VLOOKUP($A1461,'[3]Master From ECAP'!$A:$AJ,8,FALSE)</f>
        <v>168</v>
      </c>
      <c r="I1461" s="47">
        <f>VLOOKUP($A1461,'[3]Master From ECAP'!$A:$AJ,9,FALSE)</f>
        <v>0</v>
      </c>
      <c r="J1461" s="47">
        <f>VLOOKUP($A1461,'[3]Master From ECAP'!$A:$AJ,10,FALSE)</f>
        <v>192211.15527300001</v>
      </c>
      <c r="K1461" s="47" t="str">
        <f>VLOOKUP($A1461,'[3]Master From ECAP'!$A:$AJ,11,FALSE)</f>
        <v>kWh</v>
      </c>
      <c r="L1461" s="47">
        <f>VLOOKUP($A1461,'[3]Master From ECAP'!$A:$AJ,12,FALSE)</f>
        <v>0</v>
      </c>
      <c r="M1461" s="47" t="s">
        <v>46</v>
      </c>
      <c r="AF1461" s="48">
        <f>VLOOKUP($A1461,'[3]Calculated Master'!$A:$P,13,FALSE)</f>
        <v>7688.4462109200003</v>
      </c>
      <c r="AG1461" s="49">
        <f>IF(F1461&gt;0,VLOOKUP($A1461,'[3]Calculated Master'!$A:$P,14,FALSE),"")</f>
        <v>89.734806794030646</v>
      </c>
      <c r="AH1461" s="49" t="str">
        <f>IF(I1461&gt;0,VLOOKUP($A1461,'[3]Calculated Master'!$A:$P,15,FALSE),"")</f>
        <v/>
      </c>
      <c r="AI1461" s="47" t="str">
        <f>VLOOKUP($A1461,'[3]Master From ECAP'!$A:$AJ,35,FALSE)</f>
        <v>AS25</v>
      </c>
      <c r="AJ1461" s="47" t="str">
        <f>VLOOKUP($A1461,'[3]Master From ECAP'!$A:$AJ,36,FALSE)</f>
        <v>Water Misc Service</v>
      </c>
    </row>
    <row r="1462" spans="1:36" ht="15">
      <c r="A1462" s="46" t="s">
        <v>1502</v>
      </c>
      <c r="B1462" s="47" t="str">
        <f>VLOOKUP(VLOOKUP(A1462,'[3]Calculated Master'!A:Z,2,FALSE),'[3]Conversion Factors'!A:C,2,FALSE)</f>
        <v>Other</v>
      </c>
      <c r="C1462" s="47" t="str">
        <f>VLOOKUP($A1462,'[3]Master From ECAP'!$A:$AJ,3,FALSE)</f>
        <v>301 St Clair Ave W Spad S/E</v>
      </c>
      <c r="D1462" s="47" t="str">
        <f>VLOOKUP($A1462,'[3]Master From ECAP'!$A:$AJ,4,FALSE)</f>
        <v>Toronto</v>
      </c>
      <c r="E1462" s="47" t="str">
        <f>VLOOKUP($A1462,'[3]Master From ECAP'!$A:$AJ,5,FALSE)</f>
        <v>M4V 1S4</v>
      </c>
      <c r="F1462" s="47">
        <f>VLOOKUP($A1462,'[3]Master From ECAP'!$A:$AJ,6,FALSE)</f>
        <v>678</v>
      </c>
      <c r="G1462" s="47" t="s">
        <v>53</v>
      </c>
      <c r="H1462" s="47">
        <f>VLOOKUP($A1462,'[3]Master From ECAP'!$A:$AJ,8,FALSE)</f>
        <v>168</v>
      </c>
      <c r="I1462" s="47">
        <f>VLOOKUP($A1462,'[3]Master From ECAP'!$A:$AJ,9,FALSE)</f>
        <v>0</v>
      </c>
      <c r="J1462" s="47">
        <f>VLOOKUP($A1462,'[3]Master From ECAP'!$A:$AJ,10,FALSE)</f>
        <v>233502.88627500003</v>
      </c>
      <c r="K1462" s="47" t="str">
        <f>VLOOKUP($A1462,'[3]Master From ECAP'!$A:$AJ,11,FALSE)</f>
        <v>kWh</v>
      </c>
      <c r="L1462" s="47">
        <f>VLOOKUP($A1462,'[3]Master From ECAP'!$A:$AJ,12,FALSE)</f>
        <v>0</v>
      </c>
      <c r="M1462" s="47" t="s">
        <v>46</v>
      </c>
      <c r="AF1462" s="48">
        <f>VLOOKUP($A1462,'[3]Calculated Master'!$A:$P,13,FALSE)</f>
        <v>9340.1154510000015</v>
      </c>
      <c r="AG1462" s="49">
        <f>IF(F1462&gt;0,VLOOKUP($A1462,'[3]Calculated Master'!$A:$P,14,FALSE),"")</f>
        <v>344.40097227683304</v>
      </c>
      <c r="AH1462" s="49" t="str">
        <f>IF(I1462&gt;0,VLOOKUP($A1462,'[3]Calculated Master'!$A:$P,15,FALSE),"")</f>
        <v/>
      </c>
      <c r="AI1462" s="47" t="str">
        <f>VLOOKUP($A1462,'[3]Master From ECAP'!$A:$AJ,35,FALSE)</f>
        <v>SPADR</v>
      </c>
      <c r="AJ1462" s="47" t="str">
        <f>VLOOKUP($A1462,'[3]Master From ECAP'!$A:$AJ,36,FALSE)</f>
        <v>Water Misc Service</v>
      </c>
    </row>
    <row r="1463" spans="1:36" ht="15">
      <c r="A1463" s="46" t="s">
        <v>1503</v>
      </c>
      <c r="B1463" s="47" t="str">
        <f>VLOOKUP(VLOOKUP(A1463,'[3]Calculated Master'!A:Z,2,FALSE),'[3]Conversion Factors'!A:C,2,FALSE)</f>
        <v>Other</v>
      </c>
      <c r="C1463" s="47" t="str">
        <f>VLOOKUP($A1463,'[3]Master From ECAP'!$A:$AJ,3,FALSE)</f>
        <v>Steelcase Rd</v>
      </c>
      <c r="D1463" s="47" t="str">
        <f>VLOOKUP($A1463,'[3]Master From ECAP'!$A:$AJ,4,FALSE)</f>
        <v>Toronto</v>
      </c>
      <c r="E1463" s="47" t="str">
        <f>VLOOKUP($A1463,'[3]Master From ECAP'!$A:$AJ,5,FALSE)</f>
        <v>M5V 3C6</v>
      </c>
      <c r="F1463" s="47">
        <f>VLOOKUP($A1463,'[3]Master From ECAP'!$A:$AJ,6,FALSE)</f>
        <v>1</v>
      </c>
      <c r="G1463" s="47" t="s">
        <v>53</v>
      </c>
      <c r="H1463" s="47">
        <f>VLOOKUP($A1463,'[3]Master From ECAP'!$A:$AJ,8,FALSE)</f>
        <v>168</v>
      </c>
      <c r="I1463" s="47">
        <f>VLOOKUP($A1463,'[3]Master From ECAP'!$A:$AJ,9,FALSE)</f>
        <v>0</v>
      </c>
      <c r="J1463" s="47">
        <f>VLOOKUP($A1463,'[3]Master From ECAP'!$A:$AJ,10,FALSE)</f>
        <v>3578.605419</v>
      </c>
      <c r="K1463" s="47" t="str">
        <f>VLOOKUP($A1463,'[3]Master From ECAP'!$A:$AJ,11,FALSE)</f>
        <v>kWh</v>
      </c>
      <c r="L1463" s="47">
        <f>VLOOKUP($A1463,'[3]Master From ECAP'!$A:$AJ,12,FALSE)</f>
        <v>0</v>
      </c>
      <c r="M1463" s="47" t="s">
        <v>46</v>
      </c>
      <c r="AF1463" s="48">
        <f>VLOOKUP($A1463,'[3]Calculated Master'!$A:$P,13,FALSE)</f>
        <v>143.14421676000001</v>
      </c>
      <c r="AG1463" s="49">
        <f>IF(F1463&gt;0,VLOOKUP($A1463,'[3]Calculated Master'!$A:$P,14,FALSE),"")</f>
        <v>3578.6203298559126</v>
      </c>
      <c r="AH1463" s="49" t="str">
        <f>IF(I1463&gt;0,VLOOKUP($A1463,'[3]Calculated Master'!$A:$P,15,FALSE),"")</f>
        <v/>
      </c>
      <c r="AI1463" s="47" t="str">
        <f>VLOOKUP($A1463,'[3]Master From ECAP'!$A:$AJ,35,FALSE)</f>
        <v>TWSTLCASE</v>
      </c>
      <c r="AJ1463" s="47" t="str">
        <f>VLOOKUP($A1463,'[3]Master From ECAP'!$A:$AJ,36,FALSE)</f>
        <v>Water Misc Service</v>
      </c>
    </row>
    <row r="1464" spans="1:36" ht="15">
      <c r="A1464" s="46" t="s">
        <v>1504</v>
      </c>
      <c r="B1464" s="47" t="str">
        <f>VLOOKUP(VLOOKUP(A1464,'[3]Calculated Master'!A:Z,2,FALSE),'[3]Conversion Factors'!A:C,2,FALSE)</f>
        <v>Other</v>
      </c>
      <c r="C1464" s="47" t="str">
        <f>VLOOKUP($A1464,'[3]Master From ECAP'!$A:$AJ,3,FALSE)</f>
        <v>0 Various Locations</v>
      </c>
      <c r="D1464" s="47" t="str">
        <f>VLOOKUP($A1464,'[3]Master From ECAP'!$A:$AJ,4,FALSE)</f>
        <v>Toronto</v>
      </c>
      <c r="E1464" s="47" t="str">
        <f>VLOOKUP($A1464,'[3]Master From ECAP'!$A:$AJ,5,FALSE)</f>
        <v>M5V 3C6</v>
      </c>
      <c r="F1464" s="47">
        <f>VLOOKUP($A1464,'[3]Master From ECAP'!$A:$AJ,6,FALSE)</f>
        <v>7</v>
      </c>
      <c r="G1464" s="47" t="s">
        <v>53</v>
      </c>
      <c r="H1464" s="47">
        <f>VLOOKUP($A1464,'[3]Master From ECAP'!$A:$AJ,8,FALSE)</f>
        <v>168</v>
      </c>
      <c r="I1464" s="47">
        <f>VLOOKUP($A1464,'[3]Master From ECAP'!$A:$AJ,9,FALSE)</f>
        <v>0</v>
      </c>
      <c r="J1464" s="47">
        <f>VLOOKUP($A1464,'[3]Master From ECAP'!$A:$AJ,10,FALSE)</f>
        <v>119088.29395600001</v>
      </c>
      <c r="K1464" s="47" t="str">
        <f>VLOOKUP($A1464,'[3]Master From ECAP'!$A:$AJ,11,FALSE)</f>
        <v>kWh</v>
      </c>
      <c r="L1464" s="47">
        <f>VLOOKUP($A1464,'[3]Master From ECAP'!$A:$AJ,12,FALSE)</f>
        <v>0</v>
      </c>
      <c r="M1464" s="47" t="s">
        <v>46</v>
      </c>
      <c r="AF1464" s="48">
        <f>VLOOKUP($A1464,'[3]Calculated Master'!$A:$P,13,FALSE)</f>
        <v>4763.5317582400003</v>
      </c>
      <c r="AG1464" s="49">
        <f>IF(F1464&gt;0,VLOOKUP($A1464,'[3]Calculated Master'!$A:$P,14,FALSE),"")</f>
        <v>17012.684308174972</v>
      </c>
      <c r="AH1464" s="49" t="str">
        <f>IF(I1464&gt;0,VLOOKUP($A1464,'[3]Calculated Master'!$A:$P,15,FALSE),"")</f>
        <v/>
      </c>
      <c r="AI1464" s="47" t="str">
        <f>VLOOKUP($A1464,'[3]Master From ECAP'!$A:$AJ,35,FALSE)</f>
        <v>SCVAR</v>
      </c>
      <c r="AJ1464" s="47" t="str">
        <f>VLOOKUP($A1464,'[3]Master From ECAP'!$A:$AJ,36,FALSE)</f>
        <v>Water Misc Service</v>
      </c>
    </row>
    <row r="1465" spans="1:36" ht="15">
      <c r="A1465" s="46" t="s">
        <v>1505</v>
      </c>
      <c r="B1465" s="47" t="str">
        <f>VLOOKUP(VLOOKUP(A1465,'[3]Calculated Master'!A:Z,2,FALSE),'[3]Conversion Factors'!A:C,2,FALSE)</f>
        <v>Other</v>
      </c>
      <c r="C1465" s="47" t="str">
        <f>VLOOKUP($A1465,'[3]Master From ECAP'!$A:$AJ,3,FALSE)</f>
        <v>55 John Street</v>
      </c>
      <c r="D1465" s="47" t="str">
        <f>VLOOKUP($A1465,'[3]Master From ECAP'!$A:$AJ,4,FALSE)</f>
        <v>Toronto</v>
      </c>
      <c r="E1465" s="47" t="str">
        <f>VLOOKUP($A1465,'[3]Master From ECAP'!$A:$AJ,5,FALSE)</f>
        <v>M5V 3C6</v>
      </c>
      <c r="F1465" s="47">
        <f>VLOOKUP($A1465,'[3]Master From ECAP'!$A:$AJ,6,FALSE)</f>
        <v>6</v>
      </c>
      <c r="G1465" s="47" t="s">
        <v>53</v>
      </c>
      <c r="H1465" s="47">
        <f>VLOOKUP($A1465,'[3]Master From ECAP'!$A:$AJ,8,FALSE)</f>
        <v>168</v>
      </c>
      <c r="I1465" s="47">
        <f>VLOOKUP($A1465,'[3]Master From ECAP'!$A:$AJ,9,FALSE)</f>
        <v>0</v>
      </c>
      <c r="J1465" s="47">
        <f>VLOOKUP($A1465,'[3]Master From ECAP'!$A:$AJ,10,FALSE)</f>
        <v>70262.440696000005</v>
      </c>
      <c r="K1465" s="47" t="str">
        <f>VLOOKUP($A1465,'[3]Master From ECAP'!$A:$AJ,11,FALSE)</f>
        <v>kWh</v>
      </c>
      <c r="L1465" s="47">
        <f>VLOOKUP($A1465,'[3]Master From ECAP'!$A:$AJ,12,FALSE)</f>
        <v>0</v>
      </c>
      <c r="M1465" s="47" t="s">
        <v>46</v>
      </c>
      <c r="AF1465" s="48">
        <f>VLOOKUP($A1465,'[3]Calculated Master'!$A:$P,13,FALSE)</f>
        <v>2810.4976278400004</v>
      </c>
      <c r="AG1465" s="49">
        <f>IF(F1465&gt;0,VLOOKUP($A1465,'[3]Calculated Master'!$A:$P,14,FALSE),"")</f>
        <v>11710.455576028262</v>
      </c>
      <c r="AH1465" s="49" t="str">
        <f>IF(I1465&gt;0,VLOOKUP($A1465,'[3]Calculated Master'!$A:$P,15,FALSE),"")</f>
        <v/>
      </c>
      <c r="AI1465" s="47" t="str">
        <f>VLOOKUP($A1465,'[3]Master From ECAP'!$A:$AJ,35,FALSE)</f>
        <v>TWWPCUNK-01</v>
      </c>
      <c r="AJ1465" s="47" t="str">
        <f>VLOOKUP($A1465,'[3]Master From ECAP'!$A:$AJ,36,FALSE)</f>
        <v>Water Misc Service</v>
      </c>
    </row>
    <row r="1466" spans="1:36" ht="15">
      <c r="A1466" s="46" t="s">
        <v>1506</v>
      </c>
      <c r="B1466" s="47" t="str">
        <f>VLOOKUP(VLOOKUP(A1466,'[3]Calculated Master'!A:Z,2,FALSE),'[3]Conversion Factors'!A:C,2,FALSE)</f>
        <v>Other</v>
      </c>
      <c r="C1466" s="47" t="str">
        <f>VLOOKUP($A1466,'[3]Master From ECAP'!$A:$AJ,3,FALSE)</f>
        <v>Woodward &amp; Highland</v>
      </c>
      <c r="D1466" s="47" t="str">
        <f>VLOOKUP($A1466,'[3]Master From ECAP'!$A:$AJ,4,FALSE)</f>
        <v>Thornhill</v>
      </c>
      <c r="E1466" s="47" t="str">
        <f>VLOOKUP($A1466,'[3]Master From ECAP'!$A:$AJ,5,FALSE)</f>
        <v>L3T 1E9</v>
      </c>
      <c r="F1466" s="47">
        <f>VLOOKUP($A1466,'[3]Master From ECAP'!$A:$AJ,6,FALSE)</f>
        <v>1</v>
      </c>
      <c r="G1466" s="47" t="s">
        <v>53</v>
      </c>
      <c r="H1466" s="47">
        <f>VLOOKUP($A1466,'[3]Master From ECAP'!$A:$AJ,8,FALSE)</f>
        <v>168</v>
      </c>
      <c r="I1466" s="47">
        <f>VLOOKUP($A1466,'[3]Master From ECAP'!$A:$AJ,9,FALSE)</f>
        <v>0</v>
      </c>
      <c r="J1466" s="47">
        <f>VLOOKUP($A1466,'[3]Master From ECAP'!$A:$AJ,10,FALSE)</f>
        <v>4655.4937630000004</v>
      </c>
      <c r="K1466" s="47" t="str">
        <f>VLOOKUP($A1466,'[3]Master From ECAP'!$A:$AJ,11,FALSE)</f>
        <v>kWh</v>
      </c>
      <c r="L1466" s="47">
        <f>VLOOKUP($A1466,'[3]Master From ECAP'!$A:$AJ,12,FALSE)</f>
        <v>0</v>
      </c>
      <c r="M1466" s="47" t="s">
        <v>46</v>
      </c>
      <c r="AF1466" s="48">
        <f>VLOOKUP($A1466,'[3]Calculated Master'!$A:$P,13,FALSE)</f>
        <v>186.21975052000002</v>
      </c>
      <c r="AG1466" s="49">
        <f>IF(F1466&gt;0,VLOOKUP($A1466,'[3]Calculated Master'!$A:$P,14,FALSE),"")</f>
        <v>4655.5131608906795</v>
      </c>
      <c r="AH1466" s="49" t="str">
        <f>IF(I1466&gt;0,VLOOKUP($A1466,'[3]Calculated Master'!$A:$P,15,FALSE),"")</f>
        <v/>
      </c>
      <c r="AI1466" s="47" t="str">
        <f>VLOOKUP($A1466,'[3]Master From ECAP'!$A:$AJ,35,FALSE)</f>
        <v>WDHGLD</v>
      </c>
      <c r="AJ1466" s="47" t="str">
        <f>VLOOKUP($A1466,'[3]Master From ECAP'!$A:$AJ,36,FALSE)</f>
        <v>Water Misc Service</v>
      </c>
    </row>
    <row r="1467" spans="1:36" ht="15">
      <c r="A1467" s="46" t="s">
        <v>1507</v>
      </c>
      <c r="B1467" s="47" t="str">
        <f>VLOOKUP(VLOOKUP(A1467,'[3]Calculated Master'!A:Z,2,FALSE),'[3]Conversion Factors'!A:C,2,FALSE)</f>
        <v>Other</v>
      </c>
      <c r="C1467" s="47" t="str">
        <f>VLOOKUP($A1467,'[3]Master From ECAP'!$A:$AJ,3,FALSE)</f>
        <v>Various Locations</v>
      </c>
      <c r="D1467" s="47" t="str">
        <f>VLOOKUP($A1467,'[3]Master From ECAP'!$A:$AJ,4,FALSE)</f>
        <v>Toronto</v>
      </c>
      <c r="E1467" s="47" t="str">
        <f>VLOOKUP($A1467,'[3]Master From ECAP'!$A:$AJ,5,FALSE)</f>
        <v>M5V 3C6</v>
      </c>
      <c r="F1467" s="47">
        <f>VLOOKUP($A1467,'[3]Master From ECAP'!$A:$AJ,6,FALSE)</f>
        <v>48</v>
      </c>
      <c r="G1467" s="47" t="s">
        <v>53</v>
      </c>
      <c r="H1467" s="47">
        <f>VLOOKUP($A1467,'[3]Master From ECAP'!$A:$AJ,8,FALSE)</f>
        <v>168</v>
      </c>
      <c r="I1467" s="47">
        <f>VLOOKUP($A1467,'[3]Master From ECAP'!$A:$AJ,9,FALSE)</f>
        <v>0</v>
      </c>
      <c r="J1467" s="47">
        <f>VLOOKUP($A1467,'[3]Master From ECAP'!$A:$AJ,10,FALSE)</f>
        <v>391984.07680799998</v>
      </c>
      <c r="K1467" s="47" t="str">
        <f>VLOOKUP($A1467,'[3]Master From ECAP'!$A:$AJ,11,FALSE)</f>
        <v>kWh</v>
      </c>
      <c r="L1467" s="47">
        <f>VLOOKUP($A1467,'[3]Master From ECAP'!$A:$AJ,12,FALSE)</f>
        <v>0</v>
      </c>
      <c r="M1467" s="47" t="s">
        <v>46</v>
      </c>
      <c r="AF1467" s="48">
        <f>VLOOKUP($A1467,'[3]Calculated Master'!$A:$P,13,FALSE)</f>
        <v>15679.36307232</v>
      </c>
      <c r="AG1467" s="49">
        <f>IF(F1467&gt;0,VLOOKUP($A1467,'[3]Calculated Master'!$A:$P,14,FALSE),"")</f>
        <v>8166.3689598955561</v>
      </c>
      <c r="AH1467" s="49" t="str">
        <f>IF(I1467&gt;0,VLOOKUP($A1467,'[3]Calculated Master'!$A:$P,15,FALSE),"")</f>
        <v/>
      </c>
      <c r="AI1467" s="47" t="str">
        <f>VLOOKUP($A1467,'[3]Master From ECAP'!$A:$AJ,35,FALSE)</f>
        <v>WPSC</v>
      </c>
      <c r="AJ1467" s="47" t="str">
        <f>VLOOKUP($A1467,'[3]Master From ECAP'!$A:$AJ,36,FALSE)</f>
        <v>Water Misc Service</v>
      </c>
    </row>
    <row r="1468" spans="1:36" ht="15">
      <c r="A1468" s="46" t="s">
        <v>1508</v>
      </c>
      <c r="B1468" s="47" t="str">
        <f>VLOOKUP(VLOOKUP(A1468,'[3]Calculated Master'!A:Z,2,FALSE),'[3]Conversion Factors'!A:C,2,FALSE)</f>
        <v>Other</v>
      </c>
      <c r="C1468" s="47" t="str">
        <f>VLOOKUP($A1468,'[3]Master From ECAP'!$A:$AJ,3,FALSE)</f>
        <v>Various Locations</v>
      </c>
      <c r="D1468" s="47" t="str">
        <f>VLOOKUP($A1468,'[3]Master From ECAP'!$A:$AJ,4,FALSE)</f>
        <v>Toronto</v>
      </c>
      <c r="E1468" s="47" t="str">
        <f>VLOOKUP($A1468,'[3]Master From ECAP'!$A:$AJ,5,FALSE)</f>
        <v>M5V 3C6</v>
      </c>
      <c r="F1468" s="47">
        <f>VLOOKUP($A1468,'[3]Master From ECAP'!$A:$AJ,6,FALSE)</f>
        <v>3</v>
      </c>
      <c r="G1468" s="47" t="s">
        <v>53</v>
      </c>
      <c r="H1468" s="47">
        <f>VLOOKUP($A1468,'[3]Master From ECAP'!$A:$AJ,8,FALSE)</f>
        <v>168</v>
      </c>
      <c r="I1468" s="47">
        <f>VLOOKUP($A1468,'[3]Master From ECAP'!$A:$AJ,9,FALSE)</f>
        <v>0</v>
      </c>
      <c r="J1468" s="47">
        <f>VLOOKUP($A1468,'[3]Master From ECAP'!$A:$AJ,10,FALSE)</f>
        <v>173582.72966699998</v>
      </c>
      <c r="K1468" s="47" t="str">
        <f>VLOOKUP($A1468,'[3]Master From ECAP'!$A:$AJ,11,FALSE)</f>
        <v>kWh</v>
      </c>
      <c r="L1468" s="47">
        <f>VLOOKUP($A1468,'[3]Master From ECAP'!$A:$AJ,12,FALSE)</f>
        <v>0</v>
      </c>
      <c r="M1468" s="47" t="s">
        <v>46</v>
      </c>
      <c r="AF1468" s="48">
        <f>VLOOKUP($A1468,'[3]Calculated Master'!$A:$P,13,FALSE)</f>
        <v>6943.3091866799996</v>
      </c>
      <c r="AG1468" s="49">
        <f>IF(F1468&gt;0,VLOOKUP($A1468,'[3]Calculated Master'!$A:$P,14,FALSE),"")</f>
        <v>57861.150976124532</v>
      </c>
      <c r="AH1468" s="49" t="str">
        <f>IF(I1468&gt;0,VLOOKUP($A1468,'[3]Calculated Master'!$A:$P,15,FALSE),"")</f>
        <v/>
      </c>
      <c r="AI1468" s="47" t="str">
        <f>VLOOKUP($A1468,'[3]Master From ECAP'!$A:$AJ,35,FALSE)</f>
        <v>WSSC</v>
      </c>
      <c r="AJ1468" s="47" t="str">
        <f>VLOOKUP($A1468,'[3]Master From ECAP'!$A:$AJ,36,FALSE)</f>
        <v>Water Misc Service</v>
      </c>
    </row>
    <row r="1469" spans="1:36" ht="15">
      <c r="A1469" s="46" t="s">
        <v>1509</v>
      </c>
      <c r="B1469" s="47" t="str">
        <f>VLOOKUP(VLOOKUP(A1469,'[3]Calculated Master'!A:Z,2,FALSE),'[3]Conversion Factors'!A:C,2,FALSE)</f>
        <v>Other</v>
      </c>
      <c r="C1469" s="47" t="str">
        <f>VLOOKUP($A1469,'[3]Master From ECAP'!$A:$AJ,3,FALSE)</f>
        <v>Yonge &amp; Eglinton</v>
      </c>
      <c r="D1469" s="47" t="str">
        <f>VLOOKUP($A1469,'[3]Master From ECAP'!$A:$AJ,4,FALSE)</f>
        <v>Toronto</v>
      </c>
      <c r="E1469" s="47" t="str">
        <f>VLOOKUP($A1469,'[3]Master From ECAP'!$A:$AJ,5,FALSE)</f>
        <v>M4P2C6</v>
      </c>
      <c r="F1469" s="47">
        <f>VLOOKUP($A1469,'[3]Master From ECAP'!$A:$AJ,6,FALSE)</f>
        <v>1</v>
      </c>
      <c r="G1469" s="47" t="s">
        <v>53</v>
      </c>
      <c r="H1469" s="47">
        <f>VLOOKUP($A1469,'[3]Master From ECAP'!$A:$AJ,8,FALSE)</f>
        <v>168</v>
      </c>
      <c r="I1469" s="47">
        <f>VLOOKUP($A1469,'[3]Master From ECAP'!$A:$AJ,9,FALSE)</f>
        <v>0</v>
      </c>
      <c r="J1469" s="47">
        <f>VLOOKUP($A1469,'[3]Master From ECAP'!$A:$AJ,10,FALSE)</f>
        <v>4416.484958</v>
      </c>
      <c r="K1469" s="47" t="str">
        <f>VLOOKUP($A1469,'[3]Master From ECAP'!$A:$AJ,11,FALSE)</f>
        <v>kWh</v>
      </c>
      <c r="L1469" s="47">
        <f>VLOOKUP($A1469,'[3]Master From ECAP'!$A:$AJ,12,FALSE)</f>
        <v>0</v>
      </c>
      <c r="M1469" s="47" t="s">
        <v>46</v>
      </c>
      <c r="AF1469" s="48">
        <f>VLOOKUP($A1469,'[3]Calculated Master'!$A:$P,13,FALSE)</f>
        <v>176.65939832000001</v>
      </c>
      <c r="AG1469" s="49">
        <f>IF(F1469&gt;0,VLOOKUP($A1469,'[3]Calculated Master'!$A:$P,14,FALSE),"")</f>
        <v>4416.503360020658</v>
      </c>
      <c r="AH1469" s="49" t="str">
        <f>IF(I1469&gt;0,VLOOKUP($A1469,'[3]Calculated Master'!$A:$P,15,FALSE),"")</f>
        <v/>
      </c>
      <c r="AI1469" s="47" t="str">
        <f>VLOOKUP($A1469,'[3]Master From ECAP'!$A:$AJ,35,FALSE)</f>
        <v>YONEGL</v>
      </c>
      <c r="AJ1469" s="47" t="str">
        <f>VLOOKUP($A1469,'[3]Master From ECAP'!$A:$AJ,36,FALSE)</f>
        <v>Water Misc Service</v>
      </c>
    </row>
    <row r="1470" spans="1:36" ht="15">
      <c r="A1470" s="46" t="s">
        <v>1510</v>
      </c>
      <c r="B1470" s="47" t="str">
        <f>VLOOKUP(VLOOKUP(A1470,'[3]Calculated Master'!A:Z,2,FALSE),'[3]Conversion Factors'!A:C,2,FALSE)</f>
        <v>Facilities related to the pumping of water</v>
      </c>
      <c r="C1470" s="47" t="str">
        <f>VLOOKUP($A1470,'[3]Master From ECAP'!$A:$AJ,3,FALSE)</f>
        <v>226 Wilson Ave</v>
      </c>
      <c r="D1470" s="47" t="str">
        <f>VLOOKUP($A1470,'[3]Master From ECAP'!$A:$AJ,4,FALSE)</f>
        <v>Toronto</v>
      </c>
      <c r="E1470" s="47" t="str">
        <f>VLOOKUP($A1470,'[3]Master From ECAP'!$A:$AJ,5,FALSE)</f>
        <v>M5M 3B1</v>
      </c>
      <c r="F1470" s="47">
        <f>VLOOKUP($A1470,'[3]Master From ECAP'!$A:$AJ,6,FALSE)</f>
        <v>5780</v>
      </c>
      <c r="G1470" s="47" t="s">
        <v>53</v>
      </c>
      <c r="H1470" s="47">
        <f>VLOOKUP($A1470,'[3]Master From ECAP'!$A:$AJ,8,FALSE)</f>
        <v>168</v>
      </c>
      <c r="I1470" s="47">
        <f>VLOOKUP($A1470,'[3]Master From ECAP'!$A:$AJ,9,FALSE)</f>
        <v>24155.99</v>
      </c>
      <c r="J1470" s="47">
        <f>VLOOKUP($A1470,'[3]Master From ECAP'!$A:$AJ,10,FALSE)</f>
        <v>3661969.253</v>
      </c>
      <c r="K1470" s="47" t="str">
        <f>VLOOKUP($A1470,'[3]Master From ECAP'!$A:$AJ,11,FALSE)</f>
        <v>kWh</v>
      </c>
      <c r="L1470" s="47">
        <f>VLOOKUP($A1470,'[3]Master From ECAP'!$A:$AJ,12,FALSE)</f>
        <v>0</v>
      </c>
      <c r="M1470" s="47" t="s">
        <v>46</v>
      </c>
      <c r="AF1470" s="48">
        <f>VLOOKUP($A1470,'[3]Calculated Master'!$A:$P,13,FALSE)</f>
        <v>146478.77012</v>
      </c>
      <c r="AG1470" s="49">
        <f>IF(F1470&gt;0,VLOOKUP($A1470,'[3]Calculated Master'!$A:$P,14,FALSE),"")</f>
        <v>633.56133411855023</v>
      </c>
      <c r="AH1470" s="49">
        <f>IF(I1470&gt;0,VLOOKUP($A1470,'[3]Calculated Master'!$A:$P,15,FALSE),"")</f>
        <v>151.59736823890142</v>
      </c>
      <c r="AI1470" s="47" t="str">
        <f>VLOOKUP($A1470,'[3]Master From ECAP'!$A:$AJ,35,FALSE)</f>
        <v>AHPS</v>
      </c>
      <c r="AJ1470" s="47" t="str">
        <f>VLOOKUP($A1470,'[3]Master From ECAP'!$A:$AJ,36,FALSE)</f>
        <v>Water Pumping Facilities</v>
      </c>
    </row>
    <row r="1471" spans="1:36" ht="15">
      <c r="A1471" s="46"/>
    </row>
    <row r="1472" spans="1:36" ht="15">
      <c r="A1472" s="46" t="s">
        <v>1511</v>
      </c>
      <c r="B1472" s="47" t="str">
        <f>VLOOKUP(VLOOKUP(A1472,'[3]Calculated Master'!A:Z,2,FALSE),'[3]Conversion Factors'!A:C,2,FALSE)</f>
        <v>Facilities related to the pumping of water</v>
      </c>
      <c r="C1472" s="47" t="str">
        <f>VLOOKUP($A1472,'[3]Master From ECAP'!$A:$AJ,3,FALSE)</f>
        <v>885 Pharmacy Ave.</v>
      </c>
      <c r="D1472" s="47" t="str">
        <f>VLOOKUP($A1472,'[3]Master From ECAP'!$A:$AJ,4,FALSE)</f>
        <v>Scarborough</v>
      </c>
      <c r="E1472" s="47" t="str">
        <f>VLOOKUP($A1472,'[3]Master From ECAP'!$A:$AJ,5,FALSE)</f>
        <v>M1L 3K9</v>
      </c>
      <c r="F1472" s="47">
        <f>VLOOKUP($A1472,'[3]Master From ECAP'!$A:$AJ,6,FALSE)</f>
        <v>10075</v>
      </c>
      <c r="G1472" s="47" t="s">
        <v>53</v>
      </c>
      <c r="H1472" s="47">
        <f>VLOOKUP($A1472,'[3]Master From ECAP'!$A:$AJ,8,FALSE)</f>
        <v>168</v>
      </c>
      <c r="I1472" s="47">
        <f>VLOOKUP($A1472,'[3]Master From ECAP'!$A:$AJ,9,FALSE)</f>
        <v>34983.01</v>
      </c>
      <c r="J1472" s="47">
        <f>VLOOKUP($A1472,'[3]Master From ECAP'!$A:$AJ,10,FALSE)</f>
        <v>6914382.0531939995</v>
      </c>
      <c r="K1472" s="47" t="str">
        <f>VLOOKUP($A1472,'[3]Master From ECAP'!$A:$AJ,11,FALSE)</f>
        <v>kWh</v>
      </c>
      <c r="L1472" s="47">
        <f>VLOOKUP($A1472,'[3]Master From ECAP'!$A:$AJ,12,FALSE)</f>
        <v>0</v>
      </c>
      <c r="M1472" s="47" t="s">
        <v>46</v>
      </c>
      <c r="AF1472" s="48">
        <f>VLOOKUP($A1472,'[3]Calculated Master'!$A:$P,13,FALSE)</f>
        <v>276575.28212776</v>
      </c>
      <c r="AG1472" s="49">
        <f>IF(F1472&gt;0,VLOOKUP($A1472,'[3]Calculated Master'!$A:$P,14,FALSE),"")</f>
        <v>686.29388219545615</v>
      </c>
      <c r="AH1472" s="49">
        <f>IF(I1472&gt;0,VLOOKUP($A1472,'[3]Calculated Master'!$A:$P,15,FALSE),"")</f>
        <v>197.6505413090303</v>
      </c>
      <c r="AI1472" s="47" t="str">
        <f>VLOOKUP($A1472,'[3]Master From ECAP'!$A:$AJ,35,FALSE)</f>
        <v>EPS</v>
      </c>
      <c r="AJ1472" s="47" t="str">
        <f>VLOOKUP($A1472,'[3]Master From ECAP'!$A:$AJ,36,FALSE)</f>
        <v>Water Pumping Facilities</v>
      </c>
    </row>
    <row r="1473" spans="1:36" ht="15">
      <c r="A1473" s="46" t="s">
        <v>1512</v>
      </c>
      <c r="B1473" s="47" t="str">
        <f>VLOOKUP(VLOOKUP(A1473,'[3]Calculated Master'!A:Z,2,FALSE),'[3]Conversion Factors'!A:C,2,FALSE)</f>
        <v>Facilities related to the pumping of water</v>
      </c>
      <c r="C1473" s="47" t="str">
        <f>VLOOKUP($A1473,'[3]Master From ECAP'!$A:$AJ,3,FALSE)</f>
        <v>2950 Ellesmere Rd</v>
      </c>
      <c r="D1473" s="47" t="str">
        <f>VLOOKUP($A1473,'[3]Master From ECAP'!$A:$AJ,4,FALSE)</f>
        <v>Scarborough</v>
      </c>
      <c r="E1473" s="47" t="str">
        <f>VLOOKUP($A1473,'[3]Master From ECAP'!$A:$AJ,5,FALSE)</f>
        <v>M1E 4B8</v>
      </c>
      <c r="F1473" s="47">
        <f>VLOOKUP($A1473,'[3]Master From ECAP'!$A:$AJ,6,FALSE)</f>
        <v>6243</v>
      </c>
      <c r="G1473" s="47" t="s">
        <v>53</v>
      </c>
      <c r="H1473" s="47">
        <f>VLOOKUP($A1473,'[3]Master From ECAP'!$A:$AJ,8,FALSE)</f>
        <v>168</v>
      </c>
      <c r="I1473" s="47">
        <f>VLOOKUP($A1473,'[3]Master From ECAP'!$A:$AJ,9,FALSE)</f>
        <v>87668.6</v>
      </c>
      <c r="J1473" s="47">
        <f>VLOOKUP($A1473,'[3]Master From ECAP'!$A:$AJ,10,FALSE)</f>
        <v>23157791.902355</v>
      </c>
      <c r="K1473" s="47" t="str">
        <f>VLOOKUP($A1473,'[3]Master From ECAP'!$A:$AJ,11,FALSE)</f>
        <v>kWh</v>
      </c>
      <c r="L1473" s="47">
        <f>VLOOKUP($A1473,'[3]Master From ECAP'!$A:$AJ,12,FALSE)</f>
        <v>0</v>
      </c>
      <c r="M1473" s="47" t="s">
        <v>46</v>
      </c>
      <c r="AF1473" s="48">
        <f>VLOOKUP($A1473,'[3]Calculated Master'!$A:$P,13,FALSE)</f>
        <v>926311.6760942</v>
      </c>
      <c r="AG1473" s="49">
        <f>IF(F1473&gt;0,VLOOKUP($A1473,'[3]Calculated Master'!$A:$P,14,FALSE),"")</f>
        <v>3709.4166895970834</v>
      </c>
      <c r="AH1473" s="49">
        <f>IF(I1473&gt;0,VLOOKUP($A1473,'[3]Calculated Master'!$A:$P,15,FALSE),"")</f>
        <v>264.15259731710773</v>
      </c>
      <c r="AI1473" s="47" t="str">
        <f>VLOOKUP($A1473,'[3]Master From ECAP'!$A:$AJ,35,FALSE)</f>
        <v>ELPS</v>
      </c>
      <c r="AJ1473" s="47" t="str">
        <f>VLOOKUP($A1473,'[3]Master From ECAP'!$A:$AJ,36,FALSE)</f>
        <v>Water Pumping Facilities</v>
      </c>
    </row>
    <row r="1474" spans="1:36" ht="15">
      <c r="A1474" s="46" t="s">
        <v>1513</v>
      </c>
      <c r="B1474" s="47" t="str">
        <f>VLOOKUP(VLOOKUP(A1474,'[3]Calculated Master'!A:Z,2,FALSE),'[3]Conversion Factors'!A:C,2,FALSE)</f>
        <v>Facilities related to the pumping of water</v>
      </c>
      <c r="C1474" s="47" t="str">
        <f>VLOOKUP($A1474,'[3]Master From ECAP'!$A:$AJ,3,FALSE)</f>
        <v>25 Popular Plains Rd.</v>
      </c>
      <c r="D1474" s="47" t="str">
        <f>VLOOKUP($A1474,'[3]Master From ECAP'!$A:$AJ,4,FALSE)</f>
        <v>Toronto</v>
      </c>
      <c r="E1474" s="47" t="str">
        <f>VLOOKUP($A1474,'[3]Master From ECAP'!$A:$AJ,5,FALSE)</f>
        <v>M4V 2M7</v>
      </c>
      <c r="F1474" s="47">
        <f>VLOOKUP($A1474,'[3]Master From ECAP'!$A:$AJ,6,FALSE)</f>
        <v>46403</v>
      </c>
      <c r="G1474" s="47" t="s">
        <v>53</v>
      </c>
      <c r="H1474" s="47">
        <f>VLOOKUP($A1474,'[3]Master From ECAP'!$A:$AJ,8,FALSE)</f>
        <v>168</v>
      </c>
      <c r="I1474" s="47">
        <f>VLOOKUP($A1474,'[3]Master From ECAP'!$A:$AJ,9,FALSE)</f>
        <v>33577.33</v>
      </c>
      <c r="J1474" s="47">
        <f>VLOOKUP($A1474,'[3]Master From ECAP'!$A:$AJ,10,FALSE)</f>
        <v>10271604.860839</v>
      </c>
      <c r="K1474" s="47" t="str">
        <f>VLOOKUP($A1474,'[3]Master From ECAP'!$A:$AJ,11,FALSE)</f>
        <v>kWh</v>
      </c>
      <c r="L1474" s="47">
        <f>VLOOKUP($A1474,'[3]Master From ECAP'!$A:$AJ,12,FALSE)</f>
        <v>0</v>
      </c>
      <c r="M1474" s="47" t="s">
        <v>46</v>
      </c>
      <c r="AF1474" s="48">
        <f>VLOOKUP($A1474,'[3]Calculated Master'!$A:$P,13,FALSE)</f>
        <v>410864.19443356001</v>
      </c>
      <c r="AG1474" s="49">
        <f>IF(F1474&gt;0,VLOOKUP($A1474,'[3]Calculated Master'!$A:$P,14,FALSE),"")</f>
        <v>221.35740489176533</v>
      </c>
      <c r="AH1474" s="49">
        <f>IF(I1474&gt;0,VLOOKUP($A1474,'[3]Calculated Master'!$A:$P,15,FALSE),"")</f>
        <v>305.91019771949067</v>
      </c>
      <c r="AI1474" s="47" t="str">
        <f>VLOOKUP($A1474,'[3]Master From ECAP'!$A:$AJ,35,FALSE)</f>
        <v>HLPS</v>
      </c>
      <c r="AJ1474" s="47" t="str">
        <f>VLOOKUP($A1474,'[3]Master From ECAP'!$A:$AJ,36,FALSE)</f>
        <v>Water Pumping Facilities</v>
      </c>
    </row>
    <row r="1475" spans="1:36" ht="15">
      <c r="A1475" s="46" t="s">
        <v>1514</v>
      </c>
      <c r="B1475" s="47" t="str">
        <f>VLOOKUP(VLOOKUP(A1475,'[3]Calculated Master'!A:Z,2,FALSE),'[3]Conversion Factors'!A:C,2,FALSE)</f>
        <v>Facilities related to the pumping of water</v>
      </c>
      <c r="C1475" s="47" t="str">
        <f>VLOOKUP($A1475,'[3]Master From ECAP'!$A:$AJ,3,FALSE)</f>
        <v>28 John St</v>
      </c>
      <c r="D1475" s="47" t="str">
        <f>VLOOKUP($A1475,'[3]Master From ECAP'!$A:$AJ,4,FALSE)</f>
        <v>Toronto</v>
      </c>
      <c r="E1475" s="47" t="str">
        <f>VLOOKUP($A1475,'[3]Master From ECAP'!$A:$AJ,5,FALSE)</f>
        <v>M5V 3J2</v>
      </c>
      <c r="F1475" s="47">
        <f>VLOOKUP($A1475,'[3]Master From ECAP'!$A:$AJ,6,FALSE)</f>
        <v>112773</v>
      </c>
      <c r="G1475" s="47" t="s">
        <v>53</v>
      </c>
      <c r="H1475" s="47">
        <f>VLOOKUP($A1475,'[3]Master From ECAP'!$A:$AJ,8,FALSE)</f>
        <v>168</v>
      </c>
      <c r="I1475" s="47">
        <f>VLOOKUP($A1475,'[3]Master From ECAP'!$A:$AJ,9,FALSE)</f>
        <v>106167.78</v>
      </c>
      <c r="J1475" s="47">
        <f>VLOOKUP($A1475,'[3]Master From ECAP'!$A:$AJ,10,FALSE)</f>
        <v>44075600.877548002</v>
      </c>
      <c r="K1475" s="47" t="str">
        <f>VLOOKUP($A1475,'[3]Master From ECAP'!$A:$AJ,11,FALSE)</f>
        <v>kWh</v>
      </c>
      <c r="L1475" s="47">
        <f>VLOOKUP($A1475,'[3]Master From ECAP'!$A:$AJ,12,FALSE)</f>
        <v>0</v>
      </c>
      <c r="M1475" s="47" t="s">
        <v>46</v>
      </c>
      <c r="AF1475" s="48">
        <f>VLOOKUP($A1475,'[3]Calculated Master'!$A:$P,13,FALSE)</f>
        <v>1763024.0351019201</v>
      </c>
      <c r="AG1475" s="49">
        <f>IF(F1475&gt;0,VLOOKUP($A1475,'[3]Calculated Master'!$A:$P,14,FALSE),"")</f>
        <v>390.83632186680308</v>
      </c>
      <c r="AH1475" s="49">
        <f>IF(I1475&gt;0,VLOOKUP($A1475,'[3]Calculated Master'!$A:$P,15,FALSE),"")</f>
        <v>415.15217258837839</v>
      </c>
      <c r="AI1475" s="47" t="str">
        <f>VLOOKUP($A1475,'[3]Master From ECAP'!$A:$AJ,35,FALSE)</f>
        <v>JSPS</v>
      </c>
      <c r="AJ1475" s="47" t="str">
        <f>VLOOKUP($A1475,'[3]Master From ECAP'!$A:$AJ,36,FALSE)</f>
        <v>Water Pumping Facilities</v>
      </c>
    </row>
    <row r="1476" spans="1:36" ht="15">
      <c r="A1476" s="46" t="s">
        <v>1515</v>
      </c>
      <c r="B1476" s="47" t="str">
        <f>VLOOKUP(VLOOKUP(A1476,'[3]Calculated Master'!A:Z,2,FALSE),'[3]Conversion Factors'!A:C,2,FALSE)</f>
        <v>Facilities related to the pumping of water</v>
      </c>
      <c r="C1476" s="47" t="str">
        <f>VLOOKUP($A1476,'[3]Master From ECAP'!$A:$AJ,3,FALSE)</f>
        <v>4995 Keele St</v>
      </c>
      <c r="D1476" s="47" t="str">
        <f>VLOOKUP($A1476,'[3]Master From ECAP'!$A:$AJ,4,FALSE)</f>
        <v>North York</v>
      </c>
      <c r="E1476" s="47" t="str">
        <f>VLOOKUP($A1476,'[3]Master From ECAP'!$A:$AJ,5,FALSE)</f>
        <v>M3J 2N8</v>
      </c>
      <c r="F1476" s="47">
        <f>VLOOKUP($A1476,'[3]Master From ECAP'!$A:$AJ,6,FALSE)</f>
        <v>2745</v>
      </c>
      <c r="G1476" s="47" t="s">
        <v>53</v>
      </c>
      <c r="H1476" s="47">
        <f>VLOOKUP($A1476,'[3]Master From ECAP'!$A:$AJ,8,FALSE)</f>
        <v>168</v>
      </c>
      <c r="I1476" s="47">
        <f>VLOOKUP($A1476,'[3]Master From ECAP'!$A:$AJ,9,FALSE)</f>
        <v>42080.81</v>
      </c>
      <c r="J1476" s="47">
        <f>VLOOKUP($A1476,'[3]Master From ECAP'!$A:$AJ,10,FALSE)</f>
        <v>7289305.8458710006</v>
      </c>
      <c r="K1476" s="47" t="str">
        <f>VLOOKUP($A1476,'[3]Master From ECAP'!$A:$AJ,11,FALSE)</f>
        <v>kWh</v>
      </c>
      <c r="L1476" s="47">
        <f>VLOOKUP($A1476,'[3]Master From ECAP'!$A:$AJ,12,FALSE)</f>
        <v>0</v>
      </c>
      <c r="M1476" s="47" t="s">
        <v>46</v>
      </c>
      <c r="AF1476" s="48">
        <f>VLOOKUP($A1476,'[3]Calculated Master'!$A:$P,13,FALSE)</f>
        <v>291572.23383484001</v>
      </c>
      <c r="AG1476" s="49">
        <f>IF(F1476&gt;0,VLOOKUP($A1476,'[3]Calculated Master'!$A:$P,14,FALSE),"")</f>
        <v>2655.4958899740222</v>
      </c>
      <c r="AH1476" s="49">
        <f>IF(I1476&gt;0,VLOOKUP($A1476,'[3]Calculated Master'!$A:$P,15,FALSE),"")</f>
        <v>173.22233621402944</v>
      </c>
      <c r="AI1476" s="47" t="str">
        <f>VLOOKUP($A1476,'[3]Master From ECAP'!$A:$AJ,35,FALSE)</f>
        <v>KPS</v>
      </c>
      <c r="AJ1476" s="47" t="str">
        <f>VLOOKUP($A1476,'[3]Master From ECAP'!$A:$AJ,36,FALSE)</f>
        <v>Water Pumping Facilities</v>
      </c>
    </row>
    <row r="1477" spans="1:36" ht="15">
      <c r="A1477" s="46" t="s">
        <v>1516</v>
      </c>
      <c r="B1477" s="47" t="str">
        <f>VLOOKUP(VLOOKUP(A1477,'[3]Calculated Master'!A:Z,2,FALSE),'[3]Conversion Factors'!A:C,2,FALSE)</f>
        <v>Facilities related to the pumping of water</v>
      </c>
      <c r="C1477" s="47" t="str">
        <f>VLOOKUP($A1477,'[3]Master From ECAP'!$A:$AJ,3,FALSE)</f>
        <v>148 Purcell Square</v>
      </c>
      <c r="D1477" s="47" t="str">
        <f>VLOOKUP($A1477,'[3]Master From ECAP'!$A:$AJ,4,FALSE)</f>
        <v>Scarborough</v>
      </c>
      <c r="E1477" s="47" t="str">
        <f>VLOOKUP($A1477,'[3]Master From ECAP'!$A:$AJ,5,FALSE)</f>
        <v>M1V 3C3</v>
      </c>
      <c r="F1477" s="47">
        <f>VLOOKUP($A1477,'[3]Master From ECAP'!$A:$AJ,6,FALSE)</f>
        <v>5360</v>
      </c>
      <c r="G1477" s="47" t="s">
        <v>53</v>
      </c>
      <c r="H1477" s="47">
        <f>VLOOKUP($A1477,'[3]Master From ECAP'!$A:$AJ,8,FALSE)</f>
        <v>168</v>
      </c>
      <c r="I1477" s="47">
        <f>VLOOKUP($A1477,'[3]Master From ECAP'!$A:$AJ,9,FALSE)</f>
        <v>30447.7</v>
      </c>
      <c r="J1477" s="47">
        <f>VLOOKUP($A1477,'[3]Master From ECAP'!$A:$AJ,10,FALSE)</f>
        <v>3280162.1492250003</v>
      </c>
      <c r="K1477" s="47" t="str">
        <f>VLOOKUP($A1477,'[3]Master From ECAP'!$A:$AJ,11,FALSE)</f>
        <v>kWh</v>
      </c>
      <c r="L1477" s="47">
        <f>VLOOKUP($A1477,'[3]Master From ECAP'!$A:$AJ,12,FALSE)</f>
        <v>0</v>
      </c>
      <c r="M1477" s="47" t="s">
        <v>46</v>
      </c>
      <c r="AF1477" s="48">
        <f>VLOOKUP($A1477,'[3]Calculated Master'!$A:$P,13,FALSE)</f>
        <v>131206.485969</v>
      </c>
      <c r="AG1477" s="49">
        <f>IF(F1477&gt;0,VLOOKUP($A1477,'[3]Calculated Master'!$A:$P,14,FALSE),"")</f>
        <v>611.97310010583749</v>
      </c>
      <c r="AH1477" s="49">
        <f>IF(I1477&gt;0,VLOOKUP($A1477,'[3]Calculated Master'!$A:$P,15,FALSE),"")</f>
        <v>107.73148108288274</v>
      </c>
      <c r="AI1477" s="47" t="str">
        <f>VLOOKUP($A1477,'[3]Master From ECAP'!$A:$AJ,35,FALSE)</f>
        <v>KNPS</v>
      </c>
      <c r="AJ1477" s="47" t="str">
        <f>VLOOKUP($A1477,'[3]Master From ECAP'!$A:$AJ,36,FALSE)</f>
        <v>Water Pumping Facilities</v>
      </c>
    </row>
    <row r="1478" spans="1:36" ht="15">
      <c r="A1478" s="46" t="s">
        <v>1517</v>
      </c>
      <c r="B1478" s="47" t="str">
        <f>VLOOKUP(VLOOKUP(A1478,'[3]Calculated Master'!A:Z,2,FALSE),'[3]Conversion Factors'!A:C,2,FALSE)</f>
        <v>Facilities related to the pumping of water</v>
      </c>
      <c r="C1478" s="47" t="str">
        <f>VLOOKUP($A1478,'[3]Master From ECAP'!$A:$AJ,3,FALSE)</f>
        <v>1150 Lawrence Ave.W.</v>
      </c>
      <c r="D1478" s="47" t="str">
        <f>VLOOKUP($A1478,'[3]Master From ECAP'!$A:$AJ,4,FALSE)</f>
        <v>North York</v>
      </c>
      <c r="E1478" s="47" t="str">
        <f>VLOOKUP($A1478,'[3]Master From ECAP'!$A:$AJ,5,FALSE)</f>
        <v>M6L 1A3</v>
      </c>
      <c r="F1478" s="47">
        <f>VLOOKUP($A1478,'[3]Master From ECAP'!$A:$AJ,6,FALSE)</f>
        <v>15629</v>
      </c>
      <c r="G1478" s="47" t="s">
        <v>53</v>
      </c>
      <c r="H1478" s="47">
        <f>VLOOKUP($A1478,'[3]Master From ECAP'!$A:$AJ,8,FALSE)</f>
        <v>168</v>
      </c>
      <c r="I1478" s="47">
        <f>VLOOKUP($A1478,'[3]Master From ECAP'!$A:$AJ,9,FALSE)</f>
        <v>20075.73</v>
      </c>
      <c r="J1478" s="47">
        <f>VLOOKUP($A1478,'[3]Master From ECAP'!$A:$AJ,10,FALSE)</f>
        <v>4565872.1720000003</v>
      </c>
      <c r="K1478" s="47" t="str">
        <f>VLOOKUP($A1478,'[3]Master From ECAP'!$A:$AJ,11,FALSE)</f>
        <v>kWh</v>
      </c>
      <c r="L1478" s="47">
        <f>VLOOKUP($A1478,'[3]Master From ECAP'!$A:$AJ,12,FALSE)</f>
        <v>0</v>
      </c>
      <c r="M1478" s="47" t="s">
        <v>46</v>
      </c>
      <c r="AF1478" s="48">
        <f>VLOOKUP($A1478,'[3]Calculated Master'!$A:$P,13,FALSE)</f>
        <v>182634.88688000001</v>
      </c>
      <c r="AG1478" s="49">
        <f>IF(F1478&gt;0,VLOOKUP($A1478,'[3]Calculated Master'!$A:$P,14,FALSE),"")</f>
        <v>292.14224815838401</v>
      </c>
      <c r="AH1478" s="49">
        <f>IF(I1478&gt;0,VLOOKUP($A1478,'[3]Calculated Master'!$A:$P,15,FALSE),"")</f>
        <v>227.43338331743772</v>
      </c>
      <c r="AI1478" s="47" t="str">
        <f>VLOOKUP($A1478,'[3]Master From ECAP'!$A:$AJ,35,FALSE)</f>
        <v>LPS</v>
      </c>
      <c r="AJ1478" s="47" t="str">
        <f>VLOOKUP($A1478,'[3]Master From ECAP'!$A:$AJ,36,FALSE)</f>
        <v>Water Pumping Facilities</v>
      </c>
    </row>
    <row r="1479" spans="1:36" ht="15">
      <c r="A1479" s="46" t="s">
        <v>1518</v>
      </c>
      <c r="B1479" s="47" t="str">
        <f>VLOOKUP(VLOOKUP(A1479,'[3]Calculated Master'!A:Z,2,FALSE),'[3]Conversion Factors'!A:C,2,FALSE)</f>
        <v>Facilities related to the pumping of water</v>
      </c>
      <c r="C1479" s="47" t="str">
        <f>VLOOKUP($A1479,'[3]Master From ECAP'!$A:$AJ,3,FALSE)</f>
        <v>4375 14th Ave</v>
      </c>
      <c r="D1479" s="47" t="str">
        <f>VLOOKUP($A1479,'[3]Master From ECAP'!$A:$AJ,4,FALSE)</f>
        <v>Markham</v>
      </c>
      <c r="E1479" s="47" t="str">
        <f>VLOOKUP($A1479,'[3]Master From ECAP'!$A:$AJ,5,FALSE)</f>
        <v>L6G 1C5</v>
      </c>
      <c r="F1479" s="47">
        <f>VLOOKUP($A1479,'[3]Master From ECAP'!$A:$AJ,6,FALSE)</f>
        <v>1</v>
      </c>
      <c r="G1479" s="47" t="s">
        <v>53</v>
      </c>
      <c r="H1479" s="47">
        <f>VLOOKUP($A1479,'[3]Master From ECAP'!$A:$AJ,8,FALSE)</f>
        <v>168</v>
      </c>
      <c r="I1479" s="47">
        <f>VLOOKUP($A1479,'[3]Master From ECAP'!$A:$AJ,9,FALSE)</f>
        <v>22005.49</v>
      </c>
      <c r="J1479" s="47">
        <f>VLOOKUP($A1479,'[3]Master From ECAP'!$A:$AJ,10,FALSE)</f>
        <v>4565773.8053230001</v>
      </c>
      <c r="K1479" s="47" t="str">
        <f>VLOOKUP($A1479,'[3]Master From ECAP'!$A:$AJ,11,FALSE)</f>
        <v>kWh</v>
      </c>
      <c r="L1479" s="47">
        <f>VLOOKUP($A1479,'[3]Master From ECAP'!$A:$AJ,12,FALSE)</f>
        <v>0</v>
      </c>
      <c r="M1479" s="47" t="s">
        <v>46</v>
      </c>
      <c r="AF1479" s="48">
        <f>VLOOKUP($A1479,'[3]Calculated Master'!$A:$P,13,FALSE)</f>
        <v>182630.95221292</v>
      </c>
      <c r="AG1479" s="49">
        <f>IF(F1479&gt;0,VLOOKUP($A1479,'[3]Calculated Master'!$A:$P,14,FALSE),"")</f>
        <v>4565792.8293805225</v>
      </c>
      <c r="AH1479" s="49">
        <f>IF(I1479&gt;0,VLOOKUP($A1479,'[3]Calculated Master'!$A:$P,15,FALSE),"")</f>
        <v>207.48426094490611</v>
      </c>
      <c r="AI1479" s="47" t="str">
        <f>VLOOKUP($A1479,'[3]Master From ECAP'!$A:$AJ,35,FALSE)</f>
        <v>MKPS</v>
      </c>
      <c r="AJ1479" s="47" t="str">
        <f>VLOOKUP($A1479,'[3]Master From ECAP'!$A:$AJ,36,FALSE)</f>
        <v>Water Pumping Facilities</v>
      </c>
    </row>
    <row r="1480" spans="1:36" ht="15">
      <c r="A1480" s="46" t="s">
        <v>1519</v>
      </c>
      <c r="B1480" s="47" t="str">
        <f>VLOOKUP(VLOOKUP(A1480,'[3]Calculated Master'!A:Z,2,FALSE),'[3]Conversion Factors'!A:C,2,FALSE)</f>
        <v>Facilities related to the pumping of water</v>
      </c>
      <c r="C1480" s="47" t="str">
        <f>VLOOKUP($A1480,'[3]Master From ECAP'!$A:$AJ,3,FALSE)</f>
        <v>71 The Queensway</v>
      </c>
      <c r="D1480" s="47" t="str">
        <f>VLOOKUP($A1480,'[3]Master From ECAP'!$A:$AJ,4,FALSE)</f>
        <v>Toronto</v>
      </c>
      <c r="E1480" s="47" t="str">
        <f>VLOOKUP($A1480,'[3]Master From ECAP'!$A:$AJ,5,FALSE)</f>
        <v>M6R 1B3</v>
      </c>
      <c r="F1480" s="47">
        <f>VLOOKUP($A1480,'[3]Master From ECAP'!$A:$AJ,6,FALSE)</f>
        <v>11227</v>
      </c>
      <c r="G1480" s="47" t="s">
        <v>53</v>
      </c>
      <c r="H1480" s="47">
        <f>VLOOKUP($A1480,'[3]Master From ECAP'!$A:$AJ,8,FALSE)</f>
        <v>168</v>
      </c>
      <c r="I1480" s="47">
        <f>VLOOKUP($A1480,'[3]Master From ECAP'!$A:$AJ,9,FALSE)</f>
        <v>7734.47</v>
      </c>
      <c r="J1480" s="47">
        <f>VLOOKUP($A1480,'[3]Master From ECAP'!$A:$AJ,10,FALSE)</f>
        <v>2821833.6244050004</v>
      </c>
      <c r="K1480" s="47" t="str">
        <f>VLOOKUP($A1480,'[3]Master From ECAP'!$A:$AJ,11,FALSE)</f>
        <v>kWh</v>
      </c>
      <c r="L1480" s="47">
        <f>VLOOKUP($A1480,'[3]Master From ECAP'!$A:$AJ,12,FALSE)</f>
        <v>0</v>
      </c>
      <c r="M1480" s="47" t="s">
        <v>46</v>
      </c>
      <c r="AF1480" s="48">
        <f>VLOOKUP($A1480,'[3]Calculated Master'!$A:$P,13,FALSE)</f>
        <v>112873.34497620002</v>
      </c>
      <c r="AG1480" s="49">
        <f>IF(F1480&gt;0,VLOOKUP($A1480,'[3]Calculated Master'!$A:$P,14,FALSE),"")</f>
        <v>251.34456061682567</v>
      </c>
      <c r="AH1480" s="49">
        <f>IF(I1480&gt;0,VLOOKUP($A1480,'[3]Calculated Master'!$A:$P,15,FALSE),"")</f>
        <v>364.84017418712619</v>
      </c>
      <c r="AI1480" s="47" t="str">
        <f>VLOOKUP($A1480,'[3]Master From ECAP'!$A:$AJ,35,FALSE)</f>
        <v>PPS</v>
      </c>
      <c r="AJ1480" s="47" t="str">
        <f>VLOOKUP($A1480,'[3]Master From ECAP'!$A:$AJ,36,FALSE)</f>
        <v>Water Pumping Facilities</v>
      </c>
    </row>
    <row r="1481" spans="1:36" ht="15">
      <c r="A1481" s="46" t="s">
        <v>1520</v>
      </c>
      <c r="B1481" s="47" t="str">
        <f>VLOOKUP(VLOOKUP(A1481,'[3]Calculated Master'!A:Z,2,FALSE),'[3]Conversion Factors'!A:C,2,FALSE)</f>
        <v>Facilities related to the pumping of water</v>
      </c>
      <c r="C1481" s="47" t="str">
        <f>VLOOKUP($A1481,'[3]Master From ECAP'!$A:$AJ,3,FALSE)</f>
        <v>551 Martin Grove Rd</v>
      </c>
      <c r="D1481" s="47" t="str">
        <f>VLOOKUP($A1481,'[3]Master From ECAP'!$A:$AJ,4,FALSE)</f>
        <v>Etobicoke</v>
      </c>
      <c r="E1481" s="47" t="str">
        <f>VLOOKUP($A1481,'[3]Master From ECAP'!$A:$AJ,5,FALSE)</f>
        <v>M9R 4B7</v>
      </c>
      <c r="F1481" s="47">
        <f>VLOOKUP($A1481,'[3]Master From ECAP'!$A:$AJ,6,FALSE)</f>
        <v>2357</v>
      </c>
      <c r="G1481" s="47" t="s">
        <v>53</v>
      </c>
      <c r="H1481" s="47">
        <f>VLOOKUP($A1481,'[3]Master From ECAP'!$A:$AJ,8,FALSE)</f>
        <v>168</v>
      </c>
      <c r="I1481" s="47">
        <f>VLOOKUP($A1481,'[3]Master From ECAP'!$A:$AJ,9,FALSE)</f>
        <v>59005.54</v>
      </c>
      <c r="J1481" s="47">
        <f>VLOOKUP($A1481,'[3]Master From ECAP'!$A:$AJ,10,FALSE)</f>
        <v>13894846.006837999</v>
      </c>
      <c r="K1481" s="47" t="str">
        <f>VLOOKUP($A1481,'[3]Master From ECAP'!$A:$AJ,11,FALSE)</f>
        <v>kWh</v>
      </c>
      <c r="L1481" s="47">
        <f>VLOOKUP($A1481,'[3]Master From ECAP'!$A:$AJ,12,FALSE)</f>
        <v>0</v>
      </c>
      <c r="M1481" s="47" t="s">
        <v>46</v>
      </c>
      <c r="AF1481" s="48">
        <f>VLOOKUP($A1481,'[3]Calculated Master'!$A:$P,13,FALSE)</f>
        <v>555793.84027351998</v>
      </c>
      <c r="AG1481" s="49">
        <f>IF(F1481&gt;0,VLOOKUP($A1481,'[3]Calculated Master'!$A:$P,14,FALSE),"")</f>
        <v>5895.1649987397932</v>
      </c>
      <c r="AH1481" s="49">
        <f>IF(I1481&gt;0,VLOOKUP($A1481,'[3]Calculated Master'!$A:$P,15,FALSE),"")</f>
        <v>235.48473417970064</v>
      </c>
      <c r="AI1481" s="47" t="str">
        <f>VLOOKUP($A1481,'[3]Master From ECAP'!$A:$AJ,35,FALSE)</f>
        <v>RVPS</v>
      </c>
      <c r="AJ1481" s="47" t="str">
        <f>VLOOKUP($A1481,'[3]Master From ECAP'!$A:$AJ,36,FALSE)</f>
        <v>Water Pumping Facilities</v>
      </c>
    </row>
    <row r="1482" spans="1:36" ht="15">
      <c r="A1482" s="46" t="s">
        <v>1521</v>
      </c>
      <c r="B1482" s="47" t="str">
        <f>VLOOKUP(VLOOKUP(A1482,'[3]Calculated Master'!A:Z,2,FALSE),'[3]Conversion Factors'!A:C,2,FALSE)</f>
        <v>Facilities related to the pumping of water</v>
      </c>
      <c r="C1482" s="47" t="str">
        <f>VLOOKUP($A1482,'[3]Master From ECAP'!$A:$AJ,3,FALSE)</f>
        <v>240 Mt Pleasant</v>
      </c>
      <c r="D1482" s="47" t="str">
        <f>VLOOKUP($A1482,'[3]Master From ECAP'!$A:$AJ,4,FALSE)</f>
        <v>Toronto</v>
      </c>
      <c r="E1482" s="47" t="str">
        <f>VLOOKUP($A1482,'[3]Master From ECAP'!$A:$AJ,5,FALSE)</f>
        <v>M4T 1B6</v>
      </c>
      <c r="F1482" s="47">
        <f>VLOOKUP($A1482,'[3]Master From ECAP'!$A:$AJ,6,FALSE)</f>
        <v>1550</v>
      </c>
      <c r="G1482" s="47" t="s">
        <v>53</v>
      </c>
      <c r="H1482" s="47">
        <f>VLOOKUP($A1482,'[3]Master From ECAP'!$A:$AJ,8,FALSE)</f>
        <v>168</v>
      </c>
      <c r="I1482" s="47">
        <f>VLOOKUP($A1482,'[3]Master From ECAP'!$A:$AJ,9,FALSE)</f>
        <v>35742.68</v>
      </c>
      <c r="J1482" s="47">
        <f>VLOOKUP($A1482,'[3]Master From ECAP'!$A:$AJ,10,FALSE)</f>
        <v>10868367.201935999</v>
      </c>
      <c r="K1482" s="47" t="str">
        <f>VLOOKUP($A1482,'[3]Master From ECAP'!$A:$AJ,11,FALSE)</f>
        <v>kWh</v>
      </c>
      <c r="L1482" s="47">
        <f>VLOOKUP($A1482,'[3]Master From ECAP'!$A:$AJ,12,FALSE)</f>
        <v>0</v>
      </c>
      <c r="M1482" s="47" t="s">
        <v>46</v>
      </c>
      <c r="AF1482" s="48">
        <f>VLOOKUP($A1482,'[3]Calculated Master'!$A:$P,13,FALSE)</f>
        <v>434734.68807743996</v>
      </c>
      <c r="AG1482" s="49">
        <f>IF(F1482&gt;0,VLOOKUP($A1482,'[3]Calculated Master'!$A:$P,14,FALSE),"")</f>
        <v>7011.8790237415105</v>
      </c>
      <c r="AH1482" s="49">
        <f>IF(I1482&gt;0,VLOOKUP($A1482,'[3]Calculated Master'!$A:$P,15,FALSE),"")</f>
        <v>304.07379879738568</v>
      </c>
      <c r="AI1482" s="47" t="str">
        <f>VLOOKUP($A1482,'[3]Master From ECAP'!$A:$AJ,35,FALSE)</f>
        <v>RHPS</v>
      </c>
      <c r="AJ1482" s="47" t="str">
        <f>VLOOKUP($A1482,'[3]Master From ECAP'!$A:$AJ,36,FALSE)</f>
        <v>Water Pumping Facilities</v>
      </c>
    </row>
    <row r="1483" spans="1:36" ht="15">
      <c r="A1483" s="46" t="s">
        <v>1522</v>
      </c>
      <c r="B1483" s="47" t="str">
        <f>VLOOKUP(VLOOKUP(A1483,'[3]Calculated Master'!A:Z,2,FALSE),'[3]Conversion Factors'!A:C,2,FALSE)</f>
        <v>Facilities related to the pumping of water</v>
      </c>
      <c r="C1483" s="47" t="str">
        <f>VLOOKUP($A1483,'[3]Master From ECAP'!$A:$AJ,3,FALSE)</f>
        <v>21 Fishleigh Dr</v>
      </c>
      <c r="D1483" s="47" t="str">
        <f>VLOOKUP($A1483,'[3]Master From ECAP'!$A:$AJ,4,FALSE)</f>
        <v>Scarborough</v>
      </c>
      <c r="E1483" s="47" t="str">
        <f>VLOOKUP($A1483,'[3]Master From ECAP'!$A:$AJ,5,FALSE)</f>
        <v>M1N 1H1</v>
      </c>
      <c r="F1483" s="47">
        <f>VLOOKUP($A1483,'[3]Master From ECAP'!$A:$AJ,6,FALSE)</f>
        <v>9160</v>
      </c>
      <c r="G1483" s="47" t="s">
        <v>53</v>
      </c>
      <c r="H1483" s="47">
        <f>VLOOKUP($A1483,'[3]Master From ECAP'!$A:$AJ,8,FALSE)</f>
        <v>168</v>
      </c>
      <c r="I1483" s="47">
        <f>VLOOKUP($A1483,'[3]Master From ECAP'!$A:$AJ,9,FALSE)</f>
        <v>15887.84</v>
      </c>
      <c r="J1483" s="47">
        <f>VLOOKUP($A1483,'[3]Master From ECAP'!$A:$AJ,10,FALSE)</f>
        <v>5473512.0172590008</v>
      </c>
      <c r="K1483" s="47" t="str">
        <f>VLOOKUP($A1483,'[3]Master From ECAP'!$A:$AJ,11,FALSE)</f>
        <v>kWh</v>
      </c>
      <c r="L1483" s="47">
        <f>VLOOKUP($A1483,'[3]Master From ECAP'!$A:$AJ,12,FALSE)</f>
        <v>0</v>
      </c>
      <c r="M1483" s="47" t="s">
        <v>46</v>
      </c>
      <c r="AF1483" s="48">
        <f>VLOOKUP($A1483,'[3]Calculated Master'!$A:$P,13,FALSE)</f>
        <v>218940.48069036004</v>
      </c>
      <c r="AG1483" s="49">
        <f>IF(F1483&gt;0,VLOOKUP($A1483,'[3]Calculated Master'!$A:$P,14,FALSE),"")</f>
        <v>597.54746982085953</v>
      </c>
      <c r="AH1483" s="49">
        <f>IF(I1483&gt;0,VLOOKUP($A1483,'[3]Calculated Master'!$A:$P,15,FALSE),"")</f>
        <v>344.51094821946049</v>
      </c>
      <c r="AI1483" s="47" t="str">
        <f>VLOOKUP($A1483,'[3]Master From ECAP'!$A:$AJ,35,FALSE)</f>
        <v>SPS</v>
      </c>
      <c r="AJ1483" s="47" t="str">
        <f>VLOOKUP($A1483,'[3]Master From ECAP'!$A:$AJ,36,FALSE)</f>
        <v>Water Pumping Facilities</v>
      </c>
    </row>
    <row r="1484" spans="1:36" ht="15">
      <c r="A1484" s="46" t="s">
        <v>1523</v>
      </c>
      <c r="B1484" s="47" t="str">
        <f>VLOOKUP(VLOOKUP(A1484,'[3]Calculated Master'!A:Z,2,FALSE),'[3]Conversion Factors'!A:C,2,FALSE)</f>
        <v>Facilities related to the pumping of water</v>
      </c>
      <c r="C1484" s="47" t="str">
        <f>VLOOKUP($A1484,'[3]Master From ECAP'!$A:$AJ,3,FALSE)</f>
        <v>30 St.albans Rd</v>
      </c>
      <c r="D1484" s="47" t="str">
        <f>VLOOKUP($A1484,'[3]Master From ECAP'!$A:$AJ,4,FALSE)</f>
        <v>Etobicoke</v>
      </c>
      <c r="E1484" s="47" t="str">
        <f>VLOOKUP($A1484,'[3]Master From ECAP'!$A:$AJ,5,FALSE)</f>
        <v>M9B 6K4</v>
      </c>
      <c r="F1484" s="47">
        <f>VLOOKUP($A1484,'[3]Master From ECAP'!$A:$AJ,6,FALSE)</f>
        <v>3240</v>
      </c>
      <c r="G1484" s="47" t="s">
        <v>53</v>
      </c>
      <c r="H1484" s="47">
        <f>VLOOKUP($A1484,'[3]Master From ECAP'!$A:$AJ,8,FALSE)</f>
        <v>168</v>
      </c>
      <c r="I1484" s="47">
        <f>VLOOKUP($A1484,'[3]Master From ECAP'!$A:$AJ,9,FALSE)</f>
        <v>26267.75</v>
      </c>
      <c r="J1484" s="47">
        <f>VLOOKUP($A1484,'[3]Master From ECAP'!$A:$AJ,10,FALSE)</f>
        <v>4440235.1441609999</v>
      </c>
      <c r="K1484" s="47" t="str">
        <f>VLOOKUP($A1484,'[3]Master From ECAP'!$A:$AJ,11,FALSE)</f>
        <v>kWh</v>
      </c>
      <c r="L1484" s="47">
        <f>VLOOKUP($A1484,'[3]Master From ECAP'!$A:$AJ,12,FALSE)</f>
        <v>0</v>
      </c>
      <c r="M1484" s="47" t="s">
        <v>46</v>
      </c>
      <c r="AF1484" s="48">
        <f>VLOOKUP($A1484,'[3]Calculated Master'!$A:$P,13,FALSE)</f>
        <v>177609.40576644</v>
      </c>
      <c r="AG1484" s="49">
        <f>IF(F1484&gt;0,VLOOKUP($A1484,'[3]Calculated Master'!$A:$P,14,FALSE),"")</f>
        <v>1370.4486559076443</v>
      </c>
      <c r="AH1484" s="49">
        <f>IF(I1484&gt;0,VLOOKUP($A1484,'[3]Calculated Master'!$A:$P,15,FALSE),"")</f>
        <v>169.03821778191002</v>
      </c>
      <c r="AI1484" s="47" t="str">
        <f>VLOOKUP($A1484,'[3]Master From ECAP'!$A:$AJ,35,FALSE)</f>
        <v>SAPS</v>
      </c>
      <c r="AJ1484" s="47" t="str">
        <f>VLOOKUP($A1484,'[3]Master From ECAP'!$A:$AJ,36,FALSE)</f>
        <v>Water Pumping Facilities</v>
      </c>
    </row>
    <row r="1485" spans="1:36" ht="15">
      <c r="A1485" s="46" t="s">
        <v>1524</v>
      </c>
      <c r="B1485" s="47" t="str">
        <f>VLOOKUP(VLOOKUP(A1485,'[3]Calculated Master'!A:Z,2,FALSE),'[3]Conversion Factors'!A:C,2,FALSE)</f>
        <v>Facilities related to the pumping of water</v>
      </c>
      <c r="C1485" s="47" t="str">
        <f>VLOOKUP($A1485,'[3]Master From ECAP'!$A:$AJ,3,FALSE)</f>
        <v>1 Green Lane</v>
      </c>
      <c r="D1485" s="47" t="str">
        <f>VLOOKUP($A1485,'[3]Master From ECAP'!$A:$AJ,4,FALSE)</f>
        <v>Thornhill</v>
      </c>
      <c r="E1485" s="47" t="str">
        <f>VLOOKUP($A1485,'[3]Master From ECAP'!$A:$AJ,5,FALSE)</f>
        <v>L3T 7P7</v>
      </c>
      <c r="F1485" s="47">
        <f>VLOOKUP($A1485,'[3]Master From ECAP'!$A:$AJ,6,FALSE)</f>
        <v>1550</v>
      </c>
      <c r="G1485" s="47" t="s">
        <v>53</v>
      </c>
      <c r="H1485" s="47">
        <f>VLOOKUP($A1485,'[3]Master From ECAP'!$A:$AJ,8,FALSE)</f>
        <v>168</v>
      </c>
      <c r="I1485" s="47">
        <f>VLOOKUP($A1485,'[3]Master From ECAP'!$A:$AJ,9,FALSE)</f>
        <v>1119.43</v>
      </c>
      <c r="J1485" s="47">
        <f>VLOOKUP($A1485,'[3]Master From ECAP'!$A:$AJ,10,FALSE)</f>
        <v>189373.40012899999</v>
      </c>
      <c r="K1485" s="47" t="str">
        <f>VLOOKUP($A1485,'[3]Master From ECAP'!$A:$AJ,11,FALSE)</f>
        <v>kWh</v>
      </c>
      <c r="L1485" s="47">
        <f>VLOOKUP($A1485,'[3]Master From ECAP'!$A:$AJ,12,FALSE)</f>
        <v>0</v>
      </c>
      <c r="M1485" s="47" t="s">
        <v>46</v>
      </c>
      <c r="AF1485" s="48">
        <f>VLOOKUP($A1485,'[3]Calculated Master'!$A:$P,13,FALSE)</f>
        <v>7574.9360051599997</v>
      </c>
      <c r="AG1485" s="49">
        <f>IF(F1485&gt;0,VLOOKUP($A1485,'[3]Calculated Master'!$A:$P,14,FALSE),"")</f>
        <v>122.1768962482799</v>
      </c>
      <c r="AH1485" s="49">
        <f>IF(I1485&gt;0,VLOOKUP($A1485,'[3]Calculated Master'!$A:$P,15,FALSE),"")</f>
        <v>169.17019303112642</v>
      </c>
      <c r="AI1485" s="47" t="str">
        <f>VLOOKUP($A1485,'[3]Master From ECAP'!$A:$AJ,35,FALSE)</f>
        <v>TPS</v>
      </c>
      <c r="AJ1485" s="47" t="str">
        <f>VLOOKUP($A1485,'[3]Master From ECAP'!$A:$AJ,36,FALSE)</f>
        <v>Water Pumping Facilities</v>
      </c>
    </row>
    <row r="1486" spans="1:36" ht="15">
      <c r="A1486" s="46" t="s">
        <v>1525</v>
      </c>
      <c r="B1486" s="47" t="str">
        <f>VLOOKUP(VLOOKUP(A1486,'[3]Calculated Master'!A:Z,2,FALSE),'[3]Conversion Factors'!A:C,2,FALSE)</f>
        <v>Facilities related to the pumping of water</v>
      </c>
      <c r="C1486" s="47" t="str">
        <f>VLOOKUP($A1486,'[3]Master From ECAP'!$A:$AJ,3,FALSE)</f>
        <v>1560 Royal York Rd</v>
      </c>
      <c r="D1486" s="47" t="str">
        <f>VLOOKUP($A1486,'[3]Master From ECAP'!$A:$AJ,4,FALSE)</f>
        <v>Etobicoke</v>
      </c>
      <c r="E1486" s="47" t="str">
        <f>VLOOKUP($A1486,'[3]Master From ECAP'!$A:$AJ,5,FALSE)</f>
        <v>M9P 3C1</v>
      </c>
      <c r="F1486" s="47">
        <f>VLOOKUP($A1486,'[3]Master From ECAP'!$A:$AJ,6,FALSE)</f>
        <v>1744</v>
      </c>
      <c r="G1486" s="47" t="s">
        <v>53</v>
      </c>
      <c r="H1486" s="47">
        <f>VLOOKUP($A1486,'[3]Master From ECAP'!$A:$AJ,8,FALSE)</f>
        <v>168</v>
      </c>
      <c r="I1486" s="47">
        <f>VLOOKUP($A1486,'[3]Master From ECAP'!$A:$AJ,9,FALSE)</f>
        <v>14569.22</v>
      </c>
      <c r="J1486" s="47">
        <f>VLOOKUP($A1486,'[3]Master From ECAP'!$A:$AJ,10,FALSE)</f>
        <v>2202779.9750640001</v>
      </c>
      <c r="K1486" s="47" t="str">
        <f>VLOOKUP($A1486,'[3]Master From ECAP'!$A:$AJ,11,FALSE)</f>
        <v>kWh</v>
      </c>
      <c r="L1486" s="47">
        <f>VLOOKUP($A1486,'[3]Master From ECAP'!$A:$AJ,12,FALSE)</f>
        <v>0</v>
      </c>
      <c r="M1486" s="47" t="s">
        <v>46</v>
      </c>
      <c r="AF1486" s="48">
        <f>VLOOKUP($A1486,'[3]Calculated Master'!$A:$P,13,FALSE)</f>
        <v>88111.19900256001</v>
      </c>
      <c r="AG1486" s="49">
        <f>IF(F1486&gt;0,VLOOKUP($A1486,'[3]Calculated Master'!$A:$P,14,FALSE),"")</f>
        <v>1263.0671750653075</v>
      </c>
      <c r="AH1486" s="49">
        <f>IF(I1486&gt;0,VLOOKUP($A1486,'[3]Calculated Master'!$A:$P,15,FALSE),"")</f>
        <v>151.19472101553112</v>
      </c>
      <c r="AI1486" s="47" t="str">
        <f>VLOOKUP($A1486,'[3]Master From ECAP'!$A:$AJ,35,FALSE)</f>
        <v>WHJ</v>
      </c>
      <c r="AJ1486" s="47" t="str">
        <f>VLOOKUP($A1486,'[3]Master From ECAP'!$A:$AJ,36,FALSE)</f>
        <v>Water Pumping Facilities</v>
      </c>
    </row>
    <row r="1487" spans="1:36" ht="15">
      <c r="A1487" s="46" t="s">
        <v>1526</v>
      </c>
      <c r="B1487" s="47" t="str">
        <f>VLOOKUP(VLOOKUP(A1487,'[3]Calculated Master'!A:Z,2,FALSE),'[3]Conversion Factors'!A:C,2,FALSE)</f>
        <v>Facilities related to the pumping of water</v>
      </c>
      <c r="C1487" s="47" t="str">
        <f>VLOOKUP($A1487,'[3]Master From ECAP'!$A:$AJ,3,FALSE)</f>
        <v>143 Old Weston Rd</v>
      </c>
      <c r="D1487" s="47" t="str">
        <f>VLOOKUP($A1487,'[3]Master From ECAP'!$A:$AJ,4,FALSE)</f>
        <v>Toronto</v>
      </c>
      <c r="E1487" s="47" t="str">
        <f>VLOOKUP($A1487,'[3]Master From ECAP'!$A:$AJ,5,FALSE)</f>
        <v>M6N 2Z8</v>
      </c>
      <c r="F1487" s="47">
        <f>VLOOKUP($A1487,'[3]Master From ECAP'!$A:$AJ,6,FALSE)</f>
        <v>7739</v>
      </c>
      <c r="G1487" s="47" t="s">
        <v>53</v>
      </c>
      <c r="H1487" s="47">
        <f>VLOOKUP($A1487,'[3]Master From ECAP'!$A:$AJ,8,FALSE)</f>
        <v>168</v>
      </c>
      <c r="I1487" s="47">
        <f>VLOOKUP($A1487,'[3]Master From ECAP'!$A:$AJ,9,FALSE)</f>
        <v>27608.78</v>
      </c>
      <c r="J1487" s="47">
        <f>VLOOKUP($A1487,'[3]Master From ECAP'!$A:$AJ,10,FALSE)</f>
        <v>4454902.9778709998</v>
      </c>
      <c r="K1487" s="47" t="str">
        <f>VLOOKUP($A1487,'[3]Master From ECAP'!$A:$AJ,11,FALSE)</f>
        <v>kWh</v>
      </c>
      <c r="L1487" s="47">
        <f>VLOOKUP($A1487,'[3]Master From ECAP'!$A:$AJ,12,FALSE)</f>
        <v>0</v>
      </c>
      <c r="M1487" s="47" t="s">
        <v>46</v>
      </c>
      <c r="AF1487" s="48">
        <f>VLOOKUP($A1487,'[3]Calculated Master'!$A:$P,13,FALSE)</f>
        <v>178196.11911484</v>
      </c>
      <c r="AG1487" s="49">
        <f>IF(F1487&gt;0,VLOOKUP($A1487,'[3]Calculated Master'!$A:$P,14,FALSE),"")</f>
        <v>575.64563121420611</v>
      </c>
      <c r="AH1487" s="49">
        <f>IF(I1487&gt;0,VLOOKUP($A1487,'[3]Calculated Master'!$A:$P,15,FALSE),"")</f>
        <v>161.35886989453141</v>
      </c>
      <c r="AI1487" s="47" t="str">
        <f>VLOOKUP($A1487,'[3]Master From ECAP'!$A:$AJ,35,FALSE)</f>
        <v>WTPS</v>
      </c>
      <c r="AJ1487" s="47" t="str">
        <f>VLOOKUP($A1487,'[3]Master From ECAP'!$A:$AJ,36,FALSE)</f>
        <v>Water Pumping Facilities</v>
      </c>
    </row>
    <row r="1488" spans="1:36" ht="15">
      <c r="A1488" s="46" t="s">
        <v>1527</v>
      </c>
      <c r="B1488" s="47" t="str">
        <f>VLOOKUP(VLOOKUP(A1488,'[3]Calculated Master'!A:Z,2,FALSE),'[3]Conversion Factors'!A:C,2,FALSE)</f>
        <v>Facilities related to the treatment of water</v>
      </c>
      <c r="C1488" s="47" t="str">
        <f>VLOOKUP($A1488,'[3]Master From ECAP'!$A:$AJ,3,FALSE)</f>
        <v>201 Copperfield Rd</v>
      </c>
      <c r="D1488" s="47" t="str">
        <f>VLOOKUP($A1488,'[3]Master From ECAP'!$A:$AJ,4,FALSE)</f>
        <v>Scarborough</v>
      </c>
      <c r="E1488" s="47" t="str">
        <f>VLOOKUP($A1488,'[3]Master From ECAP'!$A:$AJ,5,FALSE)</f>
        <v>M1E 5G7</v>
      </c>
      <c r="F1488" s="47">
        <f>VLOOKUP($A1488,'[3]Master From ECAP'!$A:$AJ,6,FALSE)</f>
        <v>325447</v>
      </c>
      <c r="G1488" s="47" t="s">
        <v>53</v>
      </c>
      <c r="H1488" s="47">
        <f>VLOOKUP($A1488,'[3]Master From ECAP'!$A:$AJ,8,FALSE)</f>
        <v>168</v>
      </c>
      <c r="I1488" s="47">
        <f>VLOOKUP($A1488,'[3]Master From ECAP'!$A:$AJ,9,FALSE)</f>
        <v>91798.399999999994</v>
      </c>
      <c r="J1488" s="47">
        <f>VLOOKUP($A1488,'[3]Master From ECAP'!$A:$AJ,10,FALSE)</f>
        <v>39659854.369967997</v>
      </c>
      <c r="K1488" s="47" t="str">
        <f>VLOOKUP($A1488,'[3]Master From ECAP'!$A:$AJ,11,FALSE)</f>
        <v>kWh</v>
      </c>
      <c r="L1488" s="47">
        <f>VLOOKUP($A1488,'[3]Master From ECAP'!$A:$AJ,12,FALSE)</f>
        <v>250713.73636399998</v>
      </c>
      <c r="M1488" s="47" t="s">
        <v>46</v>
      </c>
      <c r="AF1488" s="48">
        <f>VLOOKUP($A1488,'[3]Calculated Master'!$A:$P,13,FALSE)</f>
        <v>2062672.5526320469</v>
      </c>
      <c r="AG1488" s="49">
        <f>IF(F1488&gt;0,VLOOKUP($A1488,'[3]Calculated Master'!$A:$P,14,FALSE),"")</f>
        <v>129.99579455595304</v>
      </c>
      <c r="AH1488" s="49">
        <f>IF(I1488&gt;0,VLOOKUP($A1488,'[3]Calculated Master'!$A:$P,15,FALSE),"")</f>
        <v>460.86578143901477</v>
      </c>
      <c r="AI1488" s="47" t="str">
        <f>VLOOKUP($A1488,'[3]Master From ECAP'!$A:$AJ,35,FALSE)</f>
        <v>FJH</v>
      </c>
      <c r="AJ1488" s="47" t="str">
        <f>VLOOKUP($A1488,'[3]Master From ECAP'!$A:$AJ,36,FALSE)</f>
        <v>Water Treatment Facilities</v>
      </c>
    </row>
    <row r="1489" spans="1:36" ht="15">
      <c r="A1489" s="46" t="s">
        <v>1528</v>
      </c>
      <c r="B1489" s="47" t="str">
        <f>VLOOKUP(VLOOKUP(A1489,'[3]Calculated Master'!A:Z,2,FALSE),'[3]Conversion Factors'!A:C,2,FALSE)</f>
        <v>Facilities related to the treatment of water</v>
      </c>
      <c r="C1489" s="47" t="str">
        <f>VLOOKUP($A1489,'[3]Master From ECAP'!$A:$AJ,3,FALSE)</f>
        <v>446 Lakeshore Ave</v>
      </c>
      <c r="D1489" s="47" t="str">
        <f>VLOOKUP($A1489,'[3]Master From ECAP'!$A:$AJ,4,FALSE)</f>
        <v>Toronto</v>
      </c>
      <c r="E1489" s="47" t="str">
        <f>VLOOKUP($A1489,'[3]Master From ECAP'!$A:$AJ,5,FALSE)</f>
        <v>M5J 2W2</v>
      </c>
      <c r="F1489" s="47">
        <f>VLOOKUP($A1489,'[3]Master From ECAP'!$A:$AJ,6,FALSE)</f>
        <v>64196</v>
      </c>
      <c r="G1489" s="47" t="s">
        <v>53</v>
      </c>
      <c r="H1489" s="47">
        <f>VLOOKUP($A1489,'[3]Master From ECAP'!$A:$AJ,8,FALSE)</f>
        <v>168</v>
      </c>
      <c r="I1489" s="47">
        <f>VLOOKUP($A1489,'[3]Master From ECAP'!$A:$AJ,9,FALSE)</f>
        <v>87810</v>
      </c>
      <c r="J1489" s="47">
        <f>VLOOKUP($A1489,'[3]Master From ECAP'!$A:$AJ,10,FALSE)</f>
        <v>7770374.2786450004</v>
      </c>
      <c r="K1489" s="47" t="str">
        <f>VLOOKUP($A1489,'[3]Master From ECAP'!$A:$AJ,11,FALSE)</f>
        <v>kWh</v>
      </c>
      <c r="L1489" s="47">
        <f>VLOOKUP($A1489,'[3]Master From ECAP'!$A:$AJ,12,FALSE)</f>
        <v>30048.658503999999</v>
      </c>
      <c r="M1489" s="47" t="s">
        <v>46</v>
      </c>
      <c r="AF1489" s="48">
        <f>VLOOKUP($A1489,'[3]Calculated Master'!$A:$P,13,FALSE)</f>
        <v>367898.10721926379</v>
      </c>
      <c r="AG1489" s="49">
        <f>IF(F1489&gt;0,VLOOKUP($A1489,'[3]Calculated Master'!$A:$P,14,FALSE),"")</f>
        <v>125.98328198574072</v>
      </c>
      <c r="AH1489" s="49">
        <f>IF(I1489&gt;0,VLOOKUP($A1489,'[3]Calculated Master'!$A:$P,15,FALSE),"")</f>
        <v>92.103664393082923</v>
      </c>
      <c r="AI1489" s="47" t="str">
        <f>VLOOKUP($A1489,'[3]Master From ECAP'!$A:$AJ,35,FALSE)</f>
        <v>IFP</v>
      </c>
      <c r="AJ1489" s="47" t="str">
        <f>VLOOKUP($A1489,'[3]Master From ECAP'!$A:$AJ,36,FALSE)</f>
        <v>Water Treatment Facilities</v>
      </c>
    </row>
    <row r="1490" spans="1:36" ht="15">
      <c r="A1490" s="46" t="s">
        <v>1529</v>
      </c>
      <c r="B1490" s="47" t="str">
        <f>VLOOKUP(VLOOKUP(A1490,'[3]Calculated Master'!A:Z,2,FALSE),'[3]Conversion Factors'!A:C,2,FALSE)</f>
        <v>Facilities related to the treatment of water</v>
      </c>
      <c r="C1490" s="47" t="str">
        <f>VLOOKUP($A1490,'[3]Master From ECAP'!$A:$AJ,3,FALSE)</f>
        <v>1 Nursewood Rd.</v>
      </c>
      <c r="D1490" s="47" t="str">
        <f>VLOOKUP($A1490,'[3]Master From ECAP'!$A:$AJ,4,FALSE)</f>
        <v>Toronto</v>
      </c>
      <c r="E1490" s="47" t="str">
        <f>VLOOKUP($A1490,'[3]Master From ECAP'!$A:$AJ,5,FALSE)</f>
        <v>M4E 1H4</v>
      </c>
      <c r="F1490" s="47">
        <f>VLOOKUP($A1490,'[3]Master From ECAP'!$A:$AJ,6,FALSE)</f>
        <v>115368</v>
      </c>
      <c r="G1490" s="47" t="s">
        <v>53</v>
      </c>
      <c r="H1490" s="47">
        <f>VLOOKUP($A1490,'[3]Master From ECAP'!$A:$AJ,8,FALSE)</f>
        <v>168</v>
      </c>
      <c r="I1490" s="47">
        <f>VLOOKUP($A1490,'[3]Master From ECAP'!$A:$AJ,9,FALSE)</f>
        <v>121785.2</v>
      </c>
      <c r="J1490" s="47">
        <f>VLOOKUP($A1490,'[3]Master From ECAP'!$A:$AJ,10,FALSE)</f>
        <v>45890654.951934993</v>
      </c>
      <c r="K1490" s="47" t="str">
        <f>VLOOKUP($A1490,'[3]Master From ECAP'!$A:$AJ,11,FALSE)</f>
        <v>kWh</v>
      </c>
      <c r="L1490" s="47">
        <f>VLOOKUP($A1490,'[3]Master From ECAP'!$A:$AJ,12,FALSE)</f>
        <v>43380.564050000001</v>
      </c>
      <c r="M1490" s="47" t="s">
        <v>46</v>
      </c>
      <c r="AF1490" s="48">
        <f>VLOOKUP($A1490,'[3]Calculated Master'!$A:$P,13,FALSE)</f>
        <v>1918035.8217975441</v>
      </c>
      <c r="AG1490" s="49">
        <f>IF(F1490&gt;0,VLOOKUP($A1490,'[3]Calculated Master'!$A:$P,14,FALSE),"")</f>
        <v>401.74748496268671</v>
      </c>
      <c r="AH1490" s="49">
        <f>IF(I1490&gt;0,VLOOKUP($A1490,'[3]Calculated Master'!$A:$P,15,FALSE),"")</f>
        <v>380.57829559893355</v>
      </c>
      <c r="AI1490" s="47" t="str">
        <f>VLOOKUP($A1490,'[3]Master From ECAP'!$A:$AJ,35,FALSE)</f>
        <v>RCH</v>
      </c>
      <c r="AJ1490" s="47" t="str">
        <f>VLOOKUP($A1490,'[3]Master From ECAP'!$A:$AJ,36,FALSE)</f>
        <v>Water Treatment Facilities</v>
      </c>
    </row>
    <row r="1491" spans="1:36" ht="15">
      <c r="A1491" s="46" t="s">
        <v>1530</v>
      </c>
      <c r="B1491" s="47" t="str">
        <f>VLOOKUP(VLOOKUP(A1491,'[3]Calculated Master'!A:Z,2,FALSE),'[3]Conversion Factors'!A:C,2,FALSE)</f>
        <v>Facilities related to the treatment of water</v>
      </c>
      <c r="C1491" s="47" t="str">
        <f>VLOOKUP($A1491,'[3]Master From ECAP'!$A:$AJ,3,FALSE)</f>
        <v>1-45 Twenty Third St.</v>
      </c>
      <c r="D1491" s="47" t="str">
        <f>VLOOKUP($A1491,'[3]Master From ECAP'!$A:$AJ,4,FALSE)</f>
        <v>Etobicoke</v>
      </c>
      <c r="E1491" s="47" t="str">
        <f>VLOOKUP($A1491,'[3]Master From ECAP'!$A:$AJ,5,FALSE)</f>
        <v>M8V 3M6</v>
      </c>
      <c r="F1491" s="47">
        <f>VLOOKUP($A1491,'[3]Master From ECAP'!$A:$AJ,6,FALSE)</f>
        <v>401612</v>
      </c>
      <c r="G1491" s="47" t="s">
        <v>53</v>
      </c>
      <c r="H1491" s="47">
        <f>VLOOKUP($A1491,'[3]Master From ECAP'!$A:$AJ,8,FALSE)</f>
        <v>168</v>
      </c>
      <c r="I1491" s="47">
        <f>VLOOKUP($A1491,'[3]Master From ECAP'!$A:$AJ,9,FALSE)</f>
        <v>134418.5</v>
      </c>
      <c r="J1491" s="47">
        <f>VLOOKUP($A1491,'[3]Master From ECAP'!$A:$AJ,10,FALSE)</f>
        <v>54850774.508935004</v>
      </c>
      <c r="K1491" s="47" t="str">
        <f>VLOOKUP($A1491,'[3]Master From ECAP'!$A:$AJ,11,FALSE)</f>
        <v>kWh</v>
      </c>
      <c r="L1491" s="47">
        <f>VLOOKUP($A1491,'[3]Master From ECAP'!$A:$AJ,12,FALSE)</f>
        <v>62882.013953000001</v>
      </c>
      <c r="M1491" s="47" t="s">
        <v>46</v>
      </c>
      <c r="AF1491" s="48">
        <f>VLOOKUP($A1491,'[3]Calculated Master'!$A:$P,13,FALSE)</f>
        <v>2313487.3134437748</v>
      </c>
      <c r="AG1491" s="49">
        <f>IF(F1491&gt;0,VLOOKUP($A1491,'[3]Calculated Master'!$A:$P,14,FALSE),"")</f>
        <v>138.23001461111599</v>
      </c>
      <c r="AH1491" s="49">
        <f>IF(I1491&gt;0,VLOOKUP($A1491,'[3]Calculated Master'!$A:$P,15,FALSE),"")</f>
        <v>412.999941436629</v>
      </c>
      <c r="AI1491" s="47" t="str">
        <f>VLOOKUP($A1491,'[3]Master From ECAP'!$A:$AJ,35,FALSE)</f>
        <v>RLC</v>
      </c>
      <c r="AJ1491" s="47" t="str">
        <f>VLOOKUP($A1491,'[3]Master From ECAP'!$A:$AJ,36,FALSE)</f>
        <v>Water Treatment Facilities</v>
      </c>
    </row>
  </sheetData>
  <mergeCells count="27">
    <mergeCell ref="B1:H1"/>
    <mergeCell ref="C4:F4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AE6"/>
    <mergeCell ref="AF6:AH6"/>
    <mergeCell ref="J7:K7"/>
    <mergeCell ref="L7:M7"/>
    <mergeCell ref="N7:O7"/>
    <mergeCell ref="P7:Q7"/>
    <mergeCell ref="R7:S7"/>
    <mergeCell ref="T7:U7"/>
    <mergeCell ref="V7:W7"/>
    <mergeCell ref="AJ7:AJ8"/>
    <mergeCell ref="X7:AA7"/>
    <mergeCell ref="AB7:AE7"/>
    <mergeCell ref="AF7:AF8"/>
    <mergeCell ref="AG7:AG8"/>
    <mergeCell ref="AH7:AH8"/>
    <mergeCell ref="AI7:AI8"/>
  </mergeCells>
  <phoneticPr fontId="12" type="noConversion"/>
  <dataValidations count="15">
    <dataValidation type="list" allowBlank="1" showInputMessage="1" showErrorMessage="1" sqref="AC9" xr:uid="{00000000-0002-0000-0000-000000000000}">
      <formula1>DistrictCooling</formula1>
    </dataValidation>
    <dataValidation type="list" allowBlank="1" showInputMessage="1" showErrorMessage="1" sqref="Z9 AD9" xr:uid="{00000000-0002-0000-0000-000001000000}">
      <formula1>Renewable</formula1>
    </dataValidation>
    <dataValidation type="list" allowBlank="1" showInputMessage="1" showErrorMessage="1" sqref="Y9" xr:uid="{00000000-0002-0000-0000-000002000000}">
      <formula1>DistrictHeating</formula1>
    </dataValidation>
    <dataValidation type="list" allowBlank="1" showInputMessage="1" showErrorMessage="1" sqref="W9" xr:uid="{00000000-0002-0000-0000-000003000000}">
      <formula1>Wood</formula1>
    </dataValidation>
    <dataValidation type="list" allowBlank="1" showInputMessage="1" showErrorMessage="1" sqref="U9" xr:uid="{00000000-0002-0000-0000-000004000000}">
      <formula1>Coal</formula1>
    </dataValidation>
    <dataValidation type="list" allowBlank="1" showInputMessage="1" showErrorMessage="1" sqref="S9" xr:uid="{00000000-0002-0000-0000-000005000000}">
      <formula1>Propane</formula1>
    </dataValidation>
    <dataValidation type="list" allowBlank="1" showInputMessage="1" showErrorMessage="1" sqref="Q9" xr:uid="{00000000-0002-0000-0000-000006000000}">
      <formula1>FuelOil46</formula1>
    </dataValidation>
    <dataValidation type="list" allowBlank="1" showInputMessage="1" showErrorMessage="1" sqref="O9" xr:uid="{00000000-0002-0000-0000-000007000000}">
      <formula1>FuelOil12</formula1>
    </dataValidation>
    <dataValidation type="list" allowBlank="1" showInputMessage="1" showErrorMessage="1" sqref="M9" xr:uid="{00000000-0002-0000-0000-000008000000}">
      <formula1>NaturalGas</formula1>
    </dataValidation>
    <dataValidation type="list" allowBlank="1" showInputMessage="1" showErrorMessage="1" sqref="K9" xr:uid="{00000000-0002-0000-0000-000009000000}">
      <formula1>Electricity</formula1>
    </dataValidation>
    <dataValidation type="list" allowBlank="1" showInputMessage="1" showErrorMessage="1" sqref="G9" xr:uid="{00000000-0002-0000-0000-00000A000000}">
      <formula1>FloorArea</formula1>
    </dataValidation>
    <dataValidation type="list" allowBlank="1" showInputMessage="1" showErrorMessage="1" sqref="B9" xr:uid="{00000000-0002-0000-0000-00000B000000}">
      <formula1>OperationType</formula1>
    </dataValidation>
    <dataValidation allowBlank="1" showInputMessage="1" showErrorMessage="1" promptTitle="Operation Type" prompt="Please select an operation type" sqref="B6:B8" xr:uid="{00000000-0002-0000-0000-00000C000000}"/>
    <dataValidation type="list" allowBlank="1" showInputMessage="1" showErrorMessage="1" promptTitle="Natural Gas Measurement" prompt="Please select a unit if amount is entered." sqref="M6:M7" xr:uid="{00000000-0002-0000-0000-00000D000000}">
      <formula1>NatualGasUnit</formula1>
    </dataValidation>
    <dataValidation allowBlank="1" showInputMessage="1" showErrorMessage="1" promptTitle="Energy Intensity" prompt="Please toggle between two measurements." sqref="AI7 AG7:AH8" xr:uid="{00000000-0002-0000-0000-00000E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Arthurs</dc:creator>
  <cp:lastModifiedBy>Microsoft Office User</cp:lastModifiedBy>
  <dcterms:created xsi:type="dcterms:W3CDTF">2020-05-11T13:24:26Z</dcterms:created>
  <dcterms:modified xsi:type="dcterms:W3CDTF">2021-01-23T19:56:11Z</dcterms:modified>
</cp:coreProperties>
</file>