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ne\Remodelling\"/>
    </mc:Choice>
  </mc:AlternateContent>
  <bookViews>
    <workbookView xWindow="-120" yWindow="-120" windowWidth="29040" windowHeight="15840" firstSheet="2" activeTab="14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净洁具" sheetId="17" r:id="rId13"/>
    <sheet name=" 洁具五金" sheetId="15" r:id="rId14"/>
    <sheet name="面板和漏电开关" sheetId="19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9" l="1"/>
  <c r="D18" i="19"/>
  <c r="D17" i="19"/>
  <c r="D16" i="19"/>
  <c r="D15" i="19"/>
  <c r="D14" i="19"/>
  <c r="D3" i="19"/>
  <c r="D4" i="19"/>
  <c r="D5" i="19"/>
  <c r="D6" i="19"/>
  <c r="D7" i="19"/>
  <c r="D8" i="19"/>
  <c r="D9" i="19"/>
  <c r="D10" i="19"/>
  <c r="D11" i="19"/>
  <c r="D12" i="19"/>
  <c r="D13" i="19"/>
  <c r="D19" i="19"/>
  <c r="D2" i="19"/>
  <c r="F29" i="13" l="1"/>
  <c r="F11" i="13"/>
  <c r="F13" i="13"/>
  <c r="F15" i="13"/>
  <c r="F17" i="13"/>
  <c r="F19" i="13"/>
  <c r="F20" i="13"/>
  <c r="F21" i="13"/>
  <c r="F23" i="13"/>
  <c r="F25" i="13"/>
  <c r="F2" i="13"/>
  <c r="F50" i="15"/>
  <c r="F49" i="15"/>
  <c r="F48" i="15"/>
  <c r="F47" i="15"/>
  <c r="F45" i="15"/>
  <c r="F44" i="15"/>
  <c r="F42" i="15"/>
  <c r="F40" i="15"/>
  <c r="F39" i="15"/>
  <c r="F38" i="15"/>
  <c r="F36" i="15"/>
  <c r="F35" i="15"/>
  <c r="F33" i="15"/>
  <c r="F32" i="15"/>
  <c r="F30" i="15"/>
  <c r="F24" i="15"/>
  <c r="F26" i="15"/>
  <c r="F27" i="15"/>
  <c r="F28" i="15"/>
  <c r="F2" i="15"/>
  <c r="F3" i="15"/>
  <c r="F5" i="15"/>
  <c r="F6" i="15"/>
  <c r="F8" i="15"/>
  <c r="F9" i="15"/>
  <c r="F11" i="15"/>
  <c r="F12" i="15"/>
  <c r="F13" i="15"/>
  <c r="F15" i="15"/>
  <c r="F16" i="15"/>
  <c r="F18" i="15"/>
  <c r="F20" i="15"/>
  <c r="F21" i="15"/>
  <c r="F23" i="15"/>
  <c r="F5" i="17"/>
  <c r="F10" i="17"/>
  <c r="F11" i="17"/>
  <c r="F13" i="17"/>
  <c r="F14" i="17"/>
  <c r="F8" i="17"/>
  <c r="F7" i="17"/>
  <c r="F4" i="17"/>
  <c r="F2" i="17"/>
  <c r="E16" i="14"/>
  <c r="E14" i="14"/>
  <c r="E15" i="14"/>
  <c r="F3" i="9"/>
  <c r="F6" i="13"/>
  <c r="F5" i="13"/>
  <c r="E3" i="14"/>
  <c r="E4" i="14"/>
  <c r="E5" i="14"/>
  <c r="E6" i="14"/>
  <c r="E7" i="14"/>
  <c r="E8" i="14"/>
  <c r="E9" i="14"/>
  <c r="E10" i="14"/>
  <c r="E11" i="14"/>
  <c r="E12" i="14"/>
  <c r="E13" i="14"/>
  <c r="E2" i="14"/>
  <c r="F9" i="13"/>
  <c r="F7" i="13"/>
  <c r="F4" i="13"/>
  <c r="D9" i="12"/>
  <c r="F2" i="7"/>
  <c r="G34" i="11"/>
  <c r="H32" i="11"/>
  <c r="G27" i="1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G15" i="11"/>
  <c r="F15" i="11"/>
  <c r="F14" i="11"/>
  <c r="G14" i="11" s="1"/>
  <c r="F13" i="11"/>
  <c r="G13" i="11" s="1"/>
  <c r="F12" i="11"/>
  <c r="G12" i="11" s="1"/>
  <c r="F11" i="11"/>
  <c r="G11" i="11" s="1"/>
  <c r="F10" i="11"/>
  <c r="G10" i="11" s="1"/>
  <c r="G9" i="11"/>
  <c r="F9" i="11"/>
  <c r="F8" i="11"/>
  <c r="G8" i="11" s="1"/>
  <c r="F7" i="11"/>
  <c r="G7" i="11" s="1"/>
  <c r="F6" i="11"/>
  <c r="G6" i="11" s="1"/>
  <c r="F5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9" i="1" s="1"/>
  <c r="F10" i="9" l="1"/>
  <c r="F29" i="11"/>
  <c r="G5" i="11"/>
  <c r="G29" i="11" s="1"/>
</calcChain>
</file>

<file path=xl/sharedStrings.xml><?xml version="1.0" encoding="utf-8"?>
<sst xmlns="http://schemas.openxmlformats.org/spreadsheetml/2006/main" count="494" uniqueCount="335">
  <si>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</si>
  <si>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</si>
  <si>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</si>
  <si>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</si>
  <si>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</si>
  <si>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</si>
  <si>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</si>
  <si>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</si>
  <si>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</si>
  <si>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</si>
  <si>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</si>
  <si>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</si>
  <si>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</si>
  <si>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</si>
  <si>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</si>
  <si>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</si>
  <si>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</si>
  <si>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</si>
  <si>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</si>
  <si>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</si>
  <si>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</si>
  <si>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</si>
  <si>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</si>
  <si>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</si>
  <si>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</si>
  <si>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</si>
  <si>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</si>
  <si>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</si>
  <si>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</si>
  <si>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</si>
  <si>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</si>
  <si>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</si>
  <si>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</si>
  <si>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</si>
  <si>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</si>
  <si>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</si>
  <si>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</si>
  <si>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</si>
  <si>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</si>
  <si>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</si>
  <si>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</si>
  <si>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</si>
  <si>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</si>
  <si>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</si>
  <si>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</si>
  <si>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</si>
  <si>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</si>
  <si>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</si>
  <si>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</si>
  <si>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</si>
  <si>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</si>
  <si>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</si>
  <si>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</si>
  <si>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</si>
  <si>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</si>
  <si>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</si>
  <si>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</si>
  <si>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</si>
  <si>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</si>
  <si>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</si>
  <si>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</si>
  <si>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</si>
  <si>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</si>
  <si>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</si>
  <si>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</si>
  <si>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</si>
  <si>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</si>
  <si>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</si>
  <si>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</si>
  <si>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</si>
  <si>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</si>
  <si>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</si>
  <si>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</si>
  <si>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</si>
  <si>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</si>
  <si>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</si>
  <si>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</si>
  <si>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</si>
  <si>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</si>
  <si>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</si>
  <si>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</si>
  <si>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</si>
  <si>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</si>
  <si>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</si>
  <si>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</si>
  <si>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</si>
  <si>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</si>
  <si>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</si>
  <si>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</si>
  <si>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</si>
  <si>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</si>
  <si>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</si>
  <si>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</si>
  <si>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</si>
  <si>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</si>
  <si>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</si>
  <si>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</si>
  <si>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</si>
  <si>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</si>
  <si>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</si>
  <si>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</si>
  <si>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</si>
  <si>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</si>
  <si>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</si>
  <si>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</si>
  <si>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</si>
  <si>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</si>
  <si>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</si>
  <si>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</si>
  <si>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</si>
  <si>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</si>
  <si>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</si>
  <si>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</si>
  <si>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</si>
  <si>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</si>
  <si>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</si>
  <si>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</si>
  <si>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</si>
  <si>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</si>
  <si>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</si>
  <si>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</si>
  <si>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</si>
  <si>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</si>
  <si>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</si>
  <si>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</si>
  <si>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</si>
  <si>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</si>
  <si>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</si>
  <si>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</si>
  <si>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</si>
  <si>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</si>
  <si>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</si>
  <si>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</si>
  <si>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</si>
  <si>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</si>
  <si>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</si>
  <si>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</si>
  <si>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</si>
  <si>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</si>
  <si>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</si>
  <si>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</si>
  <si>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</si>
  <si>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</si>
  <si>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</si>
  <si>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</si>
  <si>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</si>
  <si>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</si>
  <si>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</si>
  <si>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</si>
  <si>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</si>
  <si>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</si>
  <si>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</si>
  <si>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</si>
  <si>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</si>
  <si>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</si>
  <si>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</si>
  <si>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</si>
  <si>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</si>
  <si>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</si>
  <si>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</si>
  <si>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</si>
  <si>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</si>
  <si>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</si>
  <si>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</si>
  <si>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</si>
  <si>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</si>
  <si>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</si>
  <si>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二楼厕所</t>
  </si>
  <si>
    <t>二楼阳台</t>
  </si>
  <si>
    <t>二楼走廊(不规则)</t>
  </si>
  <si>
    <t>/</t>
  </si>
  <si>
    <t>二楼大厅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</si>
  <si>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</si>
  <si>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</si>
  <si>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</si>
  <si>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</si>
  <si>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</si>
  <si>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</si>
  <si>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</si>
  <si>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</si>
  <si>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</si>
  <si>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</si>
  <si>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</si>
  <si>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</si>
  <si>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</si>
  <si>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</si>
  <si>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</si>
  <si>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</si>
  <si>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</si>
  <si>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</si>
  <si>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</si>
  <si>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</si>
  <si>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</si>
  <si>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</si>
  <si>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</si>
  <si>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</si>
  <si>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</si>
  <si>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</si>
  <si>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</si>
  <si>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</si>
  <si>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</si>
  <si>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</si>
  <si>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</si>
  <si>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</si>
  <si>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</si>
  <si>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</si>
  <si>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</si>
  <si>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</si>
  <si>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</si>
  <si>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</si>
  <si>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</si>
  <si>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</si>
  <si>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</si>
  <si>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</si>
  <si>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</si>
  <si>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</si>
  <si>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</si>
  <si>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</si>
  <si>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</si>
  <si>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</si>
  <si>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</si>
  <si>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</si>
  <si>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</si>
  <si>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</si>
  <si>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</si>
  <si>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</si>
  <si>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</si>
  <si>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</si>
  <si>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</si>
  <si>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</si>
  <si>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</si>
  <si>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</si>
  <si>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</si>
  <si>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</si>
  <si>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</si>
  <si>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</si>
  <si>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</si>
  <si>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</si>
  <si>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</si>
  <si>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</si>
  <si>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</si>
  <si>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</si>
  <si>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</si>
  <si>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</si>
  <si>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</si>
  <si>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</si>
  <si>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洗手盆</t>
    <phoneticPr fontId="1" type="noConversion"/>
  </si>
  <si>
    <t>B401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</si>
  <si>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</si>
  <si>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</si>
  <si>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</si>
  <si>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</si>
  <si>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</si>
  <si>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</si>
  <si>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</si>
  <si>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</si>
  <si>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</si>
  <si>
    <t>B059</t>
    <phoneticPr fontId="1" type="noConversion"/>
  </si>
  <si>
    <t>洗手盘冷暖水龙头</t>
    <phoneticPr fontId="1" type="noConversion"/>
  </si>
  <si>
    <t>M304-17</t>
    <phoneticPr fontId="1" type="noConversion"/>
  </si>
  <si>
    <t>花洒</t>
    <phoneticPr fontId="1" type="noConversion"/>
  </si>
  <si>
    <t>浴缸龙头</t>
    <phoneticPr fontId="1" type="noConversion"/>
  </si>
  <si>
    <t>置物架</t>
    <phoneticPr fontId="1" type="noConversion"/>
  </si>
  <si>
    <t>钩子</t>
    <phoneticPr fontId="1" type="noConversion"/>
  </si>
  <si>
    <t>纸巾盒</t>
    <phoneticPr fontId="1" type="noConversion"/>
  </si>
  <si>
    <t>Q3080</t>
    <phoneticPr fontId="1" type="noConversion"/>
  </si>
  <si>
    <t>二楼主人厕所</t>
    <phoneticPr fontId="1" type="noConversion"/>
  </si>
  <si>
    <t>三楼厕所</t>
    <phoneticPr fontId="1" type="noConversion"/>
  </si>
  <si>
    <t>B059</t>
    <phoneticPr fontId="1" type="noConversion"/>
  </si>
  <si>
    <t>马桶</t>
    <phoneticPr fontId="1" type="noConversion"/>
  </si>
  <si>
    <t>A2980</t>
    <phoneticPr fontId="1" type="noConversion"/>
  </si>
  <si>
    <t>40*40*82</t>
    <phoneticPr fontId="1" type="noConversion"/>
  </si>
  <si>
    <t>Φ41*85</t>
    <phoneticPr fontId="1" type="noConversion"/>
  </si>
  <si>
    <t>B058</t>
    <phoneticPr fontId="1" type="noConversion"/>
  </si>
  <si>
    <t>70*39*66</t>
    <phoneticPr fontId="1" type="noConversion"/>
  </si>
  <si>
    <t>51*36*78</t>
    <phoneticPr fontId="1" type="noConversion"/>
  </si>
  <si>
    <t>43*36*74</t>
    <phoneticPr fontId="1" type="noConversion"/>
  </si>
  <si>
    <t>F828</t>
    <phoneticPr fontId="1" type="noConversion"/>
  </si>
  <si>
    <t>洗手盆冷暖水龙头</t>
    <phoneticPr fontId="1" type="noConversion"/>
  </si>
  <si>
    <t>M304-10</t>
    <phoneticPr fontId="1" type="noConversion"/>
  </si>
  <si>
    <t>TA02-4钩</t>
    <phoneticPr fontId="1" type="noConversion"/>
  </si>
  <si>
    <t>二楼套房厕所</t>
    <phoneticPr fontId="1" type="noConversion"/>
  </si>
  <si>
    <t>型号</t>
    <phoneticPr fontId="1" type="noConversion"/>
  </si>
  <si>
    <t>大灯</t>
    <phoneticPr fontId="1" type="noConversion"/>
  </si>
  <si>
    <t>K5022-500</t>
    <phoneticPr fontId="1" type="noConversion"/>
  </si>
  <si>
    <t>D1037-方</t>
    <phoneticPr fontId="1" type="noConversion"/>
  </si>
  <si>
    <t>A9招财进宝C</t>
    <phoneticPr fontId="1" type="noConversion"/>
  </si>
  <si>
    <t>二楼阳台</t>
    <phoneticPr fontId="1" type="noConversion"/>
  </si>
  <si>
    <t>二楼走廊</t>
    <phoneticPr fontId="1" type="noConversion"/>
  </si>
  <si>
    <t>E8041-正方黑色</t>
    <phoneticPr fontId="1" type="noConversion"/>
  </si>
  <si>
    <t>二楼大厅</t>
    <phoneticPr fontId="1" type="noConversion"/>
  </si>
  <si>
    <t>C8010-白色</t>
    <phoneticPr fontId="1" type="noConversion"/>
  </si>
  <si>
    <t>A1072</t>
    <phoneticPr fontId="1" type="noConversion"/>
  </si>
  <si>
    <t>三楼阳台</t>
    <phoneticPr fontId="1" type="noConversion"/>
  </si>
  <si>
    <t>10w吸顶灯</t>
    <phoneticPr fontId="1" type="noConversion"/>
  </si>
  <si>
    <t>吊灯</t>
    <phoneticPr fontId="1" type="noConversion"/>
  </si>
  <si>
    <t>吸顶灯</t>
    <phoneticPr fontId="1" type="noConversion"/>
  </si>
  <si>
    <t>一楼楼梯</t>
    <phoneticPr fontId="1" type="noConversion"/>
  </si>
  <si>
    <t>壁灯</t>
    <phoneticPr fontId="1" type="noConversion"/>
  </si>
  <si>
    <t>一楼大厅</t>
    <phoneticPr fontId="1" type="noConversion"/>
  </si>
  <si>
    <t>亿欧大门顶</t>
    <phoneticPr fontId="1" type="noConversion"/>
  </si>
  <si>
    <t>飞利浦</t>
    <phoneticPr fontId="1" type="noConversion"/>
  </si>
  <si>
    <t>三楼厕所</t>
    <phoneticPr fontId="1" type="noConversion"/>
  </si>
  <si>
    <t>一开二三插座</t>
    <phoneticPr fontId="1" type="noConversion"/>
  </si>
  <si>
    <t>1位双控</t>
    <phoneticPr fontId="1" type="noConversion"/>
  </si>
  <si>
    <t>1位单控</t>
    <phoneticPr fontId="1" type="noConversion"/>
  </si>
  <si>
    <t>2位单控</t>
    <phoneticPr fontId="1" type="noConversion"/>
  </si>
  <si>
    <t>2位双控</t>
    <phoneticPr fontId="1" type="noConversion"/>
  </si>
  <si>
    <t>3位单控</t>
    <phoneticPr fontId="1" type="noConversion"/>
  </si>
  <si>
    <t>3位双控</t>
    <phoneticPr fontId="1" type="noConversion"/>
  </si>
  <si>
    <t>4位单控</t>
    <phoneticPr fontId="1" type="noConversion"/>
  </si>
  <si>
    <t>4位双控</t>
    <phoneticPr fontId="1" type="noConversion"/>
  </si>
  <si>
    <t>电视电脑</t>
    <phoneticPr fontId="1" type="noConversion"/>
  </si>
  <si>
    <t>电脑</t>
    <phoneticPr fontId="1" type="noConversion"/>
  </si>
  <si>
    <t>380V63A漏电</t>
    <phoneticPr fontId="1" type="noConversion"/>
  </si>
  <si>
    <t>380V32A4P空气</t>
    <phoneticPr fontId="1" type="noConversion"/>
  </si>
  <si>
    <t>25A1P单极</t>
    <phoneticPr fontId="1" type="noConversion"/>
  </si>
  <si>
    <t>220V63A漏电</t>
    <phoneticPr fontId="1" type="noConversion"/>
  </si>
  <si>
    <t>220V25A2P空气</t>
    <phoneticPr fontId="1" type="noConversion"/>
  </si>
  <si>
    <t>防水双盒</t>
    <phoneticPr fontId="1" type="noConversion"/>
  </si>
  <si>
    <t>https://item.jd.com/100011315270.html#crumb-wrap</t>
    <phoneticPr fontId="1" type="noConversion"/>
  </si>
  <si>
    <t>https://item.jd.com/100011315586.html</t>
    <phoneticPr fontId="1" type="noConversion"/>
  </si>
  <si>
    <t>16A插座</t>
    <phoneticPr fontId="1" type="noConversion"/>
  </si>
  <si>
    <t>https://item.jd.com/100006258993.html#none</t>
    <phoneticPr fontId="1" type="noConversion"/>
  </si>
  <si>
    <t>https://item.jd.com/100011315570.html#crumb-wrap</t>
    <phoneticPr fontId="1" type="noConversion"/>
  </si>
  <si>
    <t>https://item.jd.com/100011265498.html</t>
    <phoneticPr fontId="1" type="noConversion"/>
  </si>
  <si>
    <t>https://item.jd.com/100005443888.html#crumb-wrap</t>
    <phoneticPr fontId="1" type="noConversion"/>
  </si>
  <si>
    <t>https://item.jd.com/100022723084.html</t>
    <phoneticPr fontId="1" type="noConversion"/>
  </si>
  <si>
    <t>https://item.jd.com/100011315568.html</t>
    <phoneticPr fontId="1" type="noConversion"/>
  </si>
  <si>
    <t>https://item.jd.com/100011315584.html</t>
    <phoneticPr fontId="1" type="noConversion"/>
  </si>
  <si>
    <t>https://item.jd.com/100011315214.html</t>
    <phoneticPr fontId="1" type="noConversion"/>
  </si>
  <si>
    <t>https://item.jd.com/100011315236.html</t>
    <phoneticPr fontId="1" type="noConversion"/>
  </si>
  <si>
    <t>https://item.jd.com/100011315268.html#none</t>
    <phoneticPr fontId="1" type="noConversion"/>
  </si>
  <si>
    <t>https://shop357702730.taobao.com/search.htm?orderType=coefp_desc&amp;viewType=grid&amp;keyword=%BF%D5%C6%F8%BF%AA%B9%D8&amp;lowPrice=&amp;highPrice=</t>
    <phoneticPr fontId="1" type="noConversion"/>
  </si>
  <si>
    <t>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</si>
</sst>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4663742736.html" TargetMode="External"/><Relationship Id="rId2" Type="http://schemas.openxmlformats.org/officeDocument/2006/relationships/hyperlink" Target="https://item.jd.com/10632480926.html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54663742736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11315568.html" TargetMode="External"/><Relationship Id="rId13" Type="http://schemas.openxmlformats.org/officeDocument/2006/relationships/hyperlink" Target="https://shop357702730.taobao.com/search.htm?orderType=coefp_desc&amp;viewType=grid&amp;keyword=%BF%D5%C6%F8%BF%AA%B9%D8&amp;lowPrice=&amp;highPrice=" TargetMode="External"/><Relationship Id="rId3" Type="http://schemas.openxmlformats.org/officeDocument/2006/relationships/hyperlink" Target="https://item.jd.com/100006258993.html" TargetMode="External"/><Relationship Id="rId7" Type="http://schemas.openxmlformats.org/officeDocument/2006/relationships/hyperlink" Target="https://item.jd.com/100022723084.html" TargetMode="External"/><Relationship Id="rId12" Type="http://schemas.openxmlformats.org/officeDocument/2006/relationships/hyperlink" Target="https://item.jd.com/100011315268.html" TargetMode="External"/><Relationship Id="rId2" Type="http://schemas.openxmlformats.org/officeDocument/2006/relationships/hyperlink" Target="https://item.jd.com/100011315586.html" TargetMode="External"/><Relationship Id="rId1" Type="http://schemas.openxmlformats.org/officeDocument/2006/relationships/hyperlink" Target="https://item.jd.com/100011315270.html" TargetMode="External"/><Relationship Id="rId6" Type="http://schemas.openxmlformats.org/officeDocument/2006/relationships/hyperlink" Target="https://item.jd.com/100005443888.html" TargetMode="External"/><Relationship Id="rId11" Type="http://schemas.openxmlformats.org/officeDocument/2006/relationships/hyperlink" Target="https://item.jd.com/100011315236.html" TargetMode="External"/><Relationship Id="rId5" Type="http://schemas.openxmlformats.org/officeDocument/2006/relationships/hyperlink" Target="https://item.jd.com/100011265498.html" TargetMode="External"/><Relationship Id="rId10" Type="http://schemas.openxmlformats.org/officeDocument/2006/relationships/hyperlink" Target="https://item.jd.com/100011315214.html" TargetMode="External"/><Relationship Id="rId4" Type="http://schemas.openxmlformats.org/officeDocument/2006/relationships/hyperlink" Target="https://item.jd.com/100011315570.html" TargetMode="External"/><Relationship Id="rId9" Type="http://schemas.openxmlformats.org/officeDocument/2006/relationships/hyperlink" Target="https://item.jd.com/100011315584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M16" sqref="M16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23.875" style="14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s="3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5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5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5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5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5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5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206</v>
      </c>
      <c r="E9">
        <v>3947</v>
      </c>
      <c r="G9" s="4"/>
      <c r="H9" s="15" t="s">
        <v>207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5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5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5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5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5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5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5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5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5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5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5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5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5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5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5" t="s">
        <v>96</v>
      </c>
    </row>
    <row r="31" spans="1:8" ht="20.100000000000001" customHeight="1" x14ac:dyDescent="0.2">
      <c r="H31" s="15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5" t="s">
        <v>43</v>
      </c>
    </row>
    <row r="33" spans="1:8" ht="20.100000000000001" customHeight="1" x14ac:dyDescent="0.2">
      <c r="H33" s="15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5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5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5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5" t="s">
        <v>47</v>
      </c>
    </row>
    <row r="39" spans="1:8" ht="20.100000000000001" customHeight="1" x14ac:dyDescent="0.2">
      <c r="H39" s="15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5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5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5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133</v>
      </c>
      <c r="F49">
        <f>SUM(E46,F48)</f>
        <v>40804.83</v>
      </c>
    </row>
  </sheetData>
  <phoneticPr fontId="1" type="noConversion"/>
  <hyperlinks>
    <hyperlink ref="H3" r:id="rId1" location="detail"/>
    <hyperlink ref="H4" r:id="rId2"/>
    <hyperlink ref="H5" r:id="rId3"/>
    <hyperlink ref="H8" r:id="rId4" location="crumb-wrap"/>
    <hyperlink ref="H9" r:id="rId5" location="detail"/>
    <hyperlink ref="H10" r:id="rId6"/>
    <hyperlink ref="H24" r:id="rId7"/>
    <hyperlink ref="H28" r:id="rId8"/>
    <hyperlink ref="H21" r:id="rId9"/>
    <hyperlink ref="H19" r:id="rId10" location="crumb-wrap"/>
    <hyperlink ref="H32" r:id="rId11" location="crumb-wrap"/>
    <hyperlink ref="H37" r:id="rId12" location="crumb-wrap"/>
    <hyperlink ref="H13" r:id="rId13"/>
    <hyperlink ref="H16" r:id="rId14"/>
    <hyperlink ref="H22" r:id="rId15"/>
    <hyperlink ref="H25" r:id="rId16"/>
    <hyperlink ref="H29" r:id="rId17"/>
    <hyperlink ref="H38" r:id="rId18"/>
    <hyperlink ref="H41" r:id="rId19"/>
    <hyperlink ref="H42" r:id="rId20"/>
    <hyperlink ref="H45" r:id="rId21" location="crumb-wrap"/>
    <hyperlink ref="H6" r:id="rId22" location="detail"/>
    <hyperlink ref="H2" r:id="rId23" location="detail"/>
    <hyperlink ref="H12" r:id="rId24"/>
    <hyperlink ref="H15" r:id="rId25"/>
    <hyperlink ref="H34" r:id="rId26"/>
    <hyperlink ref="H30" r:id="rId27"/>
    <hyperlink ref="H36" r:id="rId28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205</v>
      </c>
      <c r="B1" s="7" t="s">
        <v>196</v>
      </c>
      <c r="C1" s="7" t="s">
        <v>197</v>
      </c>
      <c r="D1" s="7" t="s">
        <v>198</v>
      </c>
    </row>
    <row r="2" spans="1:4" ht="20.100000000000001" customHeight="1" x14ac:dyDescent="0.2">
      <c r="A2" s="7" t="s">
        <v>199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200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201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202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203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204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208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198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0" sqref="I10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1</v>
      </c>
      <c r="C1" t="s">
        <v>282</v>
      </c>
      <c r="D1" t="s">
        <v>191</v>
      </c>
      <c r="E1" t="s">
        <v>210</v>
      </c>
      <c r="F1" t="s">
        <v>143</v>
      </c>
      <c r="G1" t="s">
        <v>5</v>
      </c>
    </row>
    <row r="2" spans="1:7" ht="20.100000000000001" customHeight="1" x14ac:dyDescent="0.2">
      <c r="A2" t="s">
        <v>300</v>
      </c>
      <c r="B2" t="s">
        <v>296</v>
      </c>
      <c r="C2" t="s">
        <v>285</v>
      </c>
      <c r="D2">
        <v>311.10000000000002</v>
      </c>
      <c r="E2">
        <v>1</v>
      </c>
      <c r="F2" s="4">
        <f>E2*D2</f>
        <v>311.10000000000002</v>
      </c>
    </row>
    <row r="4" spans="1:7" ht="20.100000000000001" customHeight="1" x14ac:dyDescent="0.2">
      <c r="A4" t="s">
        <v>299</v>
      </c>
      <c r="B4" t="s">
        <v>209</v>
      </c>
      <c r="D4">
        <v>27</v>
      </c>
      <c r="E4">
        <v>18</v>
      </c>
      <c r="F4" s="4">
        <f>E4*D4</f>
        <v>486</v>
      </c>
      <c r="G4" s="1" t="s">
        <v>211</v>
      </c>
    </row>
    <row r="5" spans="1:7" ht="20.100000000000001" customHeight="1" x14ac:dyDescent="0.2">
      <c r="B5" t="s">
        <v>212</v>
      </c>
      <c r="D5">
        <v>49</v>
      </c>
      <c r="E5">
        <v>5</v>
      </c>
      <c r="F5" s="4">
        <f>E5*D5</f>
        <v>245</v>
      </c>
      <c r="G5" s="1" t="s">
        <v>230</v>
      </c>
    </row>
    <row r="6" spans="1:7" ht="20.100000000000001" customHeight="1" x14ac:dyDescent="0.2">
      <c r="B6" t="s">
        <v>231</v>
      </c>
      <c r="D6">
        <v>40</v>
      </c>
      <c r="E6">
        <v>1</v>
      </c>
      <c r="F6" s="4">
        <f>E6*D6</f>
        <v>40</v>
      </c>
      <c r="G6" s="1"/>
    </row>
    <row r="7" spans="1:7" ht="20.100000000000001" customHeight="1" x14ac:dyDescent="0.2">
      <c r="B7" t="s">
        <v>283</v>
      </c>
      <c r="C7" t="s">
        <v>292</v>
      </c>
      <c r="D7">
        <v>813</v>
      </c>
      <c r="E7">
        <v>1</v>
      </c>
      <c r="F7" s="4">
        <f t="shared" ref="F7:F25" si="0">E7*D7</f>
        <v>813</v>
      </c>
      <c r="G7" s="1"/>
    </row>
    <row r="9" spans="1:7" ht="20.100000000000001" customHeight="1" x14ac:dyDescent="0.2">
      <c r="A9" t="s">
        <v>237</v>
      </c>
      <c r="B9" t="s">
        <v>295</v>
      </c>
      <c r="C9" t="s">
        <v>286</v>
      </c>
      <c r="D9">
        <v>102</v>
      </c>
      <c r="E9">
        <v>2</v>
      </c>
      <c r="F9" s="4">
        <f t="shared" si="0"/>
        <v>204</v>
      </c>
      <c r="G9" s="1"/>
    </row>
    <row r="11" spans="1:7" ht="20.100000000000001" customHeight="1" x14ac:dyDescent="0.2">
      <c r="A11" t="s">
        <v>297</v>
      </c>
      <c r="B11" t="s">
        <v>298</v>
      </c>
      <c r="C11" t="s">
        <v>284</v>
      </c>
      <c r="D11">
        <v>144</v>
      </c>
      <c r="E11">
        <v>1</v>
      </c>
      <c r="F11" s="4">
        <f t="shared" si="0"/>
        <v>144</v>
      </c>
    </row>
    <row r="13" spans="1:7" ht="20.100000000000001" customHeight="1" x14ac:dyDescent="0.2">
      <c r="A13" t="s">
        <v>290</v>
      </c>
      <c r="B13" t="s">
        <v>296</v>
      </c>
      <c r="C13" t="s">
        <v>291</v>
      </c>
      <c r="D13">
        <v>325</v>
      </c>
      <c r="E13">
        <v>1</v>
      </c>
      <c r="F13" s="4">
        <f t="shared" si="0"/>
        <v>325</v>
      </c>
    </row>
    <row r="15" spans="1:7" ht="20.100000000000001" customHeight="1" x14ac:dyDescent="0.2">
      <c r="A15" t="s">
        <v>287</v>
      </c>
      <c r="B15" t="s">
        <v>294</v>
      </c>
      <c r="C15" t="s">
        <v>301</v>
      </c>
      <c r="D15">
        <v>99</v>
      </c>
      <c r="E15">
        <v>1</v>
      </c>
      <c r="F15" s="4">
        <f t="shared" si="0"/>
        <v>99</v>
      </c>
    </row>
    <row r="17" spans="1:7" ht="20.100000000000001" customHeight="1" x14ac:dyDescent="0.2">
      <c r="A17" t="s">
        <v>288</v>
      </c>
      <c r="B17" t="s">
        <v>296</v>
      </c>
      <c r="C17" t="s">
        <v>289</v>
      </c>
      <c r="D17">
        <v>112.5</v>
      </c>
      <c r="E17">
        <v>3</v>
      </c>
      <c r="F17" s="4">
        <f t="shared" si="0"/>
        <v>337.5</v>
      </c>
    </row>
    <row r="19" spans="1:7" ht="20.100000000000001" customHeight="1" x14ac:dyDescent="0.2">
      <c r="A19" t="s">
        <v>35</v>
      </c>
      <c r="B19" t="s">
        <v>209</v>
      </c>
      <c r="D19">
        <v>19</v>
      </c>
      <c r="E19">
        <v>5</v>
      </c>
      <c r="F19" s="4">
        <f t="shared" si="0"/>
        <v>95</v>
      </c>
      <c r="G19" s="1" t="s">
        <v>213</v>
      </c>
    </row>
    <row r="20" spans="1:7" ht="20.100000000000001" customHeight="1" x14ac:dyDescent="0.2">
      <c r="B20" t="s">
        <v>212</v>
      </c>
      <c r="D20">
        <v>49</v>
      </c>
      <c r="E20">
        <v>5</v>
      </c>
      <c r="F20" s="4">
        <f t="shared" si="0"/>
        <v>245</v>
      </c>
      <c r="G20" s="1" t="s">
        <v>230</v>
      </c>
    </row>
    <row r="21" spans="1:7" ht="20.100000000000001" customHeight="1" x14ac:dyDescent="0.2">
      <c r="B21" t="s">
        <v>232</v>
      </c>
      <c r="D21">
        <v>28</v>
      </c>
      <c r="E21">
        <v>1</v>
      </c>
      <c r="F21" s="4">
        <f t="shared" si="0"/>
        <v>28</v>
      </c>
    </row>
    <row r="23" spans="1:7" ht="20.100000000000001" customHeight="1" x14ac:dyDescent="0.2">
      <c r="A23" t="s">
        <v>302</v>
      </c>
      <c r="B23" t="s">
        <v>294</v>
      </c>
      <c r="C23" t="s">
        <v>301</v>
      </c>
      <c r="D23">
        <v>99</v>
      </c>
      <c r="E23">
        <v>1</v>
      </c>
      <c r="F23" s="4">
        <f t="shared" si="0"/>
        <v>99</v>
      </c>
    </row>
    <row r="25" spans="1:7" ht="20.100000000000001" customHeight="1" x14ac:dyDescent="0.2">
      <c r="A25" t="s">
        <v>293</v>
      </c>
      <c r="B25" t="s">
        <v>294</v>
      </c>
      <c r="C25" t="s">
        <v>301</v>
      </c>
      <c r="D25">
        <v>99</v>
      </c>
      <c r="E25">
        <v>2</v>
      </c>
      <c r="F25" s="4">
        <f t="shared" si="0"/>
        <v>198</v>
      </c>
    </row>
    <row r="27" spans="1:7" ht="20.100000000000001" customHeight="1" x14ac:dyDescent="0.2">
      <c r="A27" s="13" t="s">
        <v>214</v>
      </c>
      <c r="F27" s="4">
        <v>100</v>
      </c>
    </row>
    <row r="28" spans="1:7" ht="20.100000000000001" customHeight="1" x14ac:dyDescent="0.2">
      <c r="A28" s="13"/>
      <c r="F28" s="4">
        <v>100</v>
      </c>
    </row>
    <row r="29" spans="1:7" ht="20.100000000000001" customHeight="1" x14ac:dyDescent="0.2">
      <c r="F29">
        <f>SUM(F2:F25)-F27-F28</f>
        <v>3469.6</v>
      </c>
    </row>
  </sheetData>
  <mergeCells count="1">
    <mergeCell ref="A27:A28"/>
  </mergeCells>
  <phoneticPr fontId="1" type="noConversion"/>
  <hyperlinks>
    <hyperlink ref="G4" r:id="rId1" location="crumb-wrap"/>
    <hyperlink ref="G19" r:id="rId2"/>
    <hyperlink ref="G5" r:id="rId3"/>
    <hyperlink ref="G20" r:id="rId4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1" sqref="G11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191</v>
      </c>
      <c r="C1" t="s">
        <v>210</v>
      </c>
      <c r="D1" t="s">
        <v>218</v>
      </c>
      <c r="E1" t="s">
        <v>143</v>
      </c>
      <c r="F1" t="s">
        <v>216</v>
      </c>
    </row>
    <row r="2" spans="1:6" ht="20.100000000000001" customHeight="1" x14ac:dyDescent="0.2">
      <c r="A2" t="s">
        <v>217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219</v>
      </c>
      <c r="B3">
        <v>102</v>
      </c>
      <c r="C3">
        <v>2</v>
      </c>
      <c r="D3">
        <v>10</v>
      </c>
      <c r="E3">
        <f t="shared" ref="E3:E15" si="0">B3*C3-D3</f>
        <v>194</v>
      </c>
    </row>
    <row r="4" spans="1:6" ht="20.100000000000001" customHeight="1" x14ac:dyDescent="0.2">
      <c r="A4" t="s">
        <v>220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221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222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223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224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225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226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227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228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229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217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235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s="4" t="s">
        <v>143</v>
      </c>
      <c r="E16" s="4">
        <f>SUM(E2:E15)</f>
        <v>2102.42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23" sqref="F23"/>
    </sheetView>
  </sheetViews>
  <sheetFormatPr defaultColWidth="15.625" defaultRowHeight="20.100000000000001" customHeight="1" x14ac:dyDescent="0.2"/>
  <sheetData>
    <row r="1" spans="1:8" ht="20.100000000000001" customHeight="1" x14ac:dyDescent="0.2">
      <c r="A1" t="s">
        <v>0</v>
      </c>
      <c r="B1" t="s">
        <v>236</v>
      </c>
      <c r="C1" t="s">
        <v>3</v>
      </c>
      <c r="D1" t="s">
        <v>210</v>
      </c>
      <c r="E1" t="s">
        <v>241</v>
      </c>
      <c r="F1" t="s">
        <v>191</v>
      </c>
      <c r="G1" t="s">
        <v>143</v>
      </c>
    </row>
    <row r="2" spans="1:8" ht="20.100000000000001" customHeight="1" x14ac:dyDescent="0.2">
      <c r="A2" t="s">
        <v>237</v>
      </c>
      <c r="B2" t="s">
        <v>238</v>
      </c>
      <c r="C2" t="s">
        <v>239</v>
      </c>
      <c r="D2">
        <v>1</v>
      </c>
      <c r="E2">
        <v>3550</v>
      </c>
      <c r="F2">
        <f>E2*0.2</f>
        <v>710</v>
      </c>
      <c r="H2" t="s">
        <v>271</v>
      </c>
    </row>
    <row r="4" spans="1:8" ht="20.100000000000001" customHeight="1" x14ac:dyDescent="0.2">
      <c r="A4" t="s">
        <v>37</v>
      </c>
      <c r="B4" t="s">
        <v>238</v>
      </c>
      <c r="C4" t="s">
        <v>247</v>
      </c>
      <c r="D4">
        <v>1</v>
      </c>
      <c r="E4">
        <v>2450</v>
      </c>
      <c r="F4">
        <f>E4*0.2</f>
        <v>490</v>
      </c>
      <c r="H4" t="s">
        <v>272</v>
      </c>
    </row>
    <row r="5" spans="1:8" ht="20.100000000000001" customHeight="1" x14ac:dyDescent="0.2">
      <c r="B5" t="s">
        <v>269</v>
      </c>
      <c r="C5" t="s">
        <v>270</v>
      </c>
      <c r="D5">
        <v>1</v>
      </c>
      <c r="E5">
        <v>2175</v>
      </c>
      <c r="F5">
        <f>E5*0.2</f>
        <v>435</v>
      </c>
    </row>
    <row r="7" spans="1:8" ht="20.100000000000001" customHeight="1" x14ac:dyDescent="0.2">
      <c r="A7" t="s">
        <v>253</v>
      </c>
      <c r="B7" t="s">
        <v>254</v>
      </c>
      <c r="C7" t="s">
        <v>255</v>
      </c>
      <c r="D7">
        <v>1</v>
      </c>
      <c r="E7">
        <v>2175</v>
      </c>
      <c r="F7">
        <f>E7*0.2</f>
        <v>435</v>
      </c>
      <c r="H7" t="s">
        <v>274</v>
      </c>
    </row>
    <row r="8" spans="1:8" ht="20.100000000000001" customHeight="1" x14ac:dyDescent="0.2">
      <c r="B8" t="s">
        <v>246</v>
      </c>
      <c r="C8" t="s">
        <v>273</v>
      </c>
      <c r="D8">
        <v>1</v>
      </c>
      <c r="E8">
        <v>450</v>
      </c>
      <c r="F8">
        <f>E8*0.2</f>
        <v>90</v>
      </c>
      <c r="H8" t="s">
        <v>275</v>
      </c>
    </row>
    <row r="10" spans="1:8" ht="20.100000000000001" customHeight="1" x14ac:dyDescent="0.2">
      <c r="A10" t="s">
        <v>266</v>
      </c>
      <c r="B10" t="s">
        <v>254</v>
      </c>
      <c r="C10" t="s">
        <v>255</v>
      </c>
      <c r="D10">
        <v>1</v>
      </c>
      <c r="E10">
        <v>2175</v>
      </c>
      <c r="F10">
        <f t="shared" ref="F10:F14" si="0">E10*0.2</f>
        <v>435</v>
      </c>
    </row>
    <row r="11" spans="1:8" ht="20.100000000000001" customHeight="1" x14ac:dyDescent="0.2">
      <c r="B11" t="s">
        <v>246</v>
      </c>
      <c r="C11" t="s">
        <v>273</v>
      </c>
      <c r="D11">
        <v>1</v>
      </c>
      <c r="E11">
        <v>450</v>
      </c>
      <c r="F11">
        <f t="shared" si="0"/>
        <v>90</v>
      </c>
    </row>
    <row r="13" spans="1:8" ht="20.100000000000001" customHeight="1" x14ac:dyDescent="0.2">
      <c r="A13" t="s">
        <v>267</v>
      </c>
      <c r="B13" t="s">
        <v>254</v>
      </c>
      <c r="C13" t="s">
        <v>255</v>
      </c>
      <c r="D13">
        <v>1</v>
      </c>
      <c r="E13">
        <v>2175</v>
      </c>
      <c r="F13">
        <f t="shared" si="0"/>
        <v>435</v>
      </c>
    </row>
    <row r="14" spans="1:8" ht="20.100000000000001" customHeight="1" x14ac:dyDescent="0.2">
      <c r="B14" t="s">
        <v>246</v>
      </c>
      <c r="C14" t="s">
        <v>268</v>
      </c>
      <c r="D14">
        <v>1</v>
      </c>
      <c r="E14">
        <v>400</v>
      </c>
      <c r="F14">
        <f t="shared" si="0"/>
        <v>80</v>
      </c>
      <c r="H14" t="s">
        <v>276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8" workbookViewId="0">
      <selection activeCell="H39" sqref="H39"/>
    </sheetView>
  </sheetViews>
  <sheetFormatPr defaultColWidth="15.625" defaultRowHeight="20.100000000000001" customHeight="1" x14ac:dyDescent="0.2"/>
  <cols>
    <col min="2" max="2" width="17.25" bestFit="1" customWidth="1"/>
  </cols>
  <sheetData>
    <row r="1" spans="1:7" ht="20.100000000000001" customHeight="1" x14ac:dyDescent="0.2">
      <c r="A1" t="s">
        <v>0</v>
      </c>
      <c r="B1" t="s">
        <v>236</v>
      </c>
      <c r="C1" t="s">
        <v>3</v>
      </c>
      <c r="D1" t="s">
        <v>210</v>
      </c>
      <c r="E1" t="s">
        <v>241</v>
      </c>
      <c r="F1" t="s">
        <v>191</v>
      </c>
      <c r="G1" t="s">
        <v>143</v>
      </c>
    </row>
    <row r="2" spans="1:7" ht="20.100000000000001" customHeight="1" x14ac:dyDescent="0.2">
      <c r="A2" s="12" t="s">
        <v>237</v>
      </c>
      <c r="B2" t="s">
        <v>238</v>
      </c>
      <c r="C2" t="s">
        <v>239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A3" s="12"/>
      <c r="B3" t="s">
        <v>240</v>
      </c>
      <c r="C3" t="s">
        <v>242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s="12" t="s">
        <v>37</v>
      </c>
      <c r="B5" t="s">
        <v>243</v>
      </c>
      <c r="C5" t="s">
        <v>244</v>
      </c>
      <c r="D5">
        <v>1</v>
      </c>
      <c r="E5">
        <v>490</v>
      </c>
      <c r="F5">
        <f t="shared" ref="F5:F28" si="0">E5*0.2</f>
        <v>98</v>
      </c>
    </row>
    <row r="6" spans="1:7" ht="20.100000000000001" customHeight="1" x14ac:dyDescent="0.2">
      <c r="A6" s="12"/>
      <c r="B6" t="s">
        <v>245</v>
      </c>
      <c r="C6" t="s">
        <v>279</v>
      </c>
      <c r="D6">
        <v>1</v>
      </c>
      <c r="E6">
        <v>650</v>
      </c>
      <c r="F6">
        <f t="shared" si="0"/>
        <v>130</v>
      </c>
    </row>
    <row r="7" spans="1:7" ht="20.100000000000001" customHeight="1" x14ac:dyDescent="0.2">
      <c r="A7" s="12"/>
    </row>
    <row r="8" spans="1:7" ht="20.100000000000001" customHeight="1" x14ac:dyDescent="0.2">
      <c r="A8" s="12"/>
      <c r="B8" t="s">
        <v>246</v>
      </c>
      <c r="C8" t="s">
        <v>247</v>
      </c>
      <c r="D8">
        <v>1</v>
      </c>
      <c r="E8">
        <v>2450</v>
      </c>
      <c r="F8">
        <f t="shared" si="0"/>
        <v>490</v>
      </c>
    </row>
    <row r="9" spans="1:7" ht="20.100000000000001" customHeight="1" x14ac:dyDescent="0.2">
      <c r="A9" s="12"/>
      <c r="B9" t="s">
        <v>278</v>
      </c>
      <c r="C9" t="s">
        <v>259</v>
      </c>
      <c r="D9">
        <v>1</v>
      </c>
      <c r="E9">
        <v>330</v>
      </c>
      <c r="F9">
        <f t="shared" si="0"/>
        <v>66</v>
      </c>
    </row>
    <row r="10" spans="1:7" ht="20.100000000000001" customHeight="1" x14ac:dyDescent="0.2">
      <c r="A10" s="12"/>
    </row>
    <row r="11" spans="1:7" ht="20.100000000000001" customHeight="1" x14ac:dyDescent="0.2">
      <c r="A11" s="12"/>
      <c r="B11" t="s">
        <v>251</v>
      </c>
      <c r="C11" t="s">
        <v>252</v>
      </c>
      <c r="D11">
        <v>1</v>
      </c>
      <c r="E11">
        <v>190</v>
      </c>
      <c r="F11">
        <f t="shared" si="0"/>
        <v>38</v>
      </c>
    </row>
    <row r="12" spans="1:7" ht="20.100000000000001" customHeight="1" x14ac:dyDescent="0.2">
      <c r="A12" s="12"/>
      <c r="B12" t="s">
        <v>248</v>
      </c>
      <c r="C12" t="s">
        <v>280</v>
      </c>
      <c r="D12">
        <v>2</v>
      </c>
      <c r="E12">
        <v>110</v>
      </c>
      <c r="F12">
        <f t="shared" si="0"/>
        <v>22</v>
      </c>
    </row>
    <row r="13" spans="1:7" ht="20.100000000000001" customHeight="1" x14ac:dyDescent="0.2">
      <c r="A13" s="12"/>
      <c r="B13" t="s">
        <v>249</v>
      </c>
      <c r="C13" t="s">
        <v>250</v>
      </c>
      <c r="D13">
        <v>1</v>
      </c>
      <c r="E13">
        <v>300</v>
      </c>
      <c r="F13">
        <f t="shared" si="0"/>
        <v>60</v>
      </c>
    </row>
    <row r="14" spans="1:7" ht="20.100000000000001" customHeight="1" x14ac:dyDescent="0.2">
      <c r="A14" s="12"/>
    </row>
    <row r="15" spans="1:7" ht="20.100000000000001" customHeight="1" x14ac:dyDescent="0.2">
      <c r="A15" s="12"/>
      <c r="B15" t="s">
        <v>269</v>
      </c>
      <c r="C15" t="s">
        <v>255</v>
      </c>
      <c r="D15">
        <v>1</v>
      </c>
      <c r="E15">
        <v>2175</v>
      </c>
      <c r="F15">
        <f t="shared" si="0"/>
        <v>435</v>
      </c>
    </row>
    <row r="16" spans="1:7" ht="20.100000000000001" customHeight="1" x14ac:dyDescent="0.2">
      <c r="A16" s="12"/>
      <c r="B16" t="s">
        <v>256</v>
      </c>
      <c r="C16" t="s">
        <v>277</v>
      </c>
      <c r="D16">
        <v>1</v>
      </c>
      <c r="E16">
        <v>375</v>
      </c>
      <c r="F16">
        <f t="shared" si="0"/>
        <v>75</v>
      </c>
    </row>
    <row r="18" spans="1:6" ht="20.100000000000001" customHeight="1" x14ac:dyDescent="0.2">
      <c r="A18" s="12" t="s">
        <v>253</v>
      </c>
      <c r="B18" t="s">
        <v>254</v>
      </c>
      <c r="C18" t="s">
        <v>255</v>
      </c>
      <c r="D18">
        <v>1</v>
      </c>
      <c r="E18">
        <v>2175</v>
      </c>
      <c r="F18">
        <f t="shared" si="0"/>
        <v>435</v>
      </c>
    </row>
    <row r="19" spans="1:6" ht="20.100000000000001" customHeight="1" x14ac:dyDescent="0.2">
      <c r="A19" s="12"/>
    </row>
    <row r="20" spans="1:6" ht="20.100000000000001" customHeight="1" x14ac:dyDescent="0.2">
      <c r="A20" s="12"/>
      <c r="B20" t="s">
        <v>246</v>
      </c>
      <c r="C20" t="s">
        <v>273</v>
      </c>
      <c r="D20">
        <v>1</v>
      </c>
      <c r="E20">
        <v>450</v>
      </c>
      <c r="F20">
        <f t="shared" si="0"/>
        <v>90</v>
      </c>
    </row>
    <row r="21" spans="1:6" ht="20.100000000000001" customHeight="1" x14ac:dyDescent="0.2">
      <c r="A21" s="12"/>
      <c r="B21" t="s">
        <v>258</v>
      </c>
      <c r="C21" t="s">
        <v>259</v>
      </c>
      <c r="D21">
        <v>1</v>
      </c>
      <c r="E21">
        <v>330</v>
      </c>
      <c r="F21">
        <f t="shared" si="0"/>
        <v>66</v>
      </c>
    </row>
    <row r="22" spans="1:6" ht="20.100000000000001" customHeight="1" x14ac:dyDescent="0.2">
      <c r="A22" s="12"/>
    </row>
    <row r="23" spans="1:6" ht="20.100000000000001" customHeight="1" x14ac:dyDescent="0.2">
      <c r="A23" s="12"/>
      <c r="B23" t="s">
        <v>260</v>
      </c>
      <c r="C23" t="s">
        <v>265</v>
      </c>
      <c r="D23">
        <v>1</v>
      </c>
      <c r="E23">
        <v>1900</v>
      </c>
      <c r="F23">
        <f t="shared" si="0"/>
        <v>380</v>
      </c>
    </row>
    <row r="24" spans="1:6" ht="20.100000000000001" customHeight="1" x14ac:dyDescent="0.2">
      <c r="A24" s="12"/>
      <c r="B24" t="s">
        <v>261</v>
      </c>
      <c r="C24" t="s">
        <v>279</v>
      </c>
      <c r="D24">
        <v>1</v>
      </c>
      <c r="E24">
        <v>650</v>
      </c>
      <c r="F24">
        <f t="shared" si="0"/>
        <v>130</v>
      </c>
    </row>
    <row r="25" spans="1:6" ht="20.100000000000001" customHeight="1" x14ac:dyDescent="0.2">
      <c r="A25" s="12"/>
    </row>
    <row r="26" spans="1:6" ht="20.100000000000001" customHeight="1" x14ac:dyDescent="0.2">
      <c r="A26" s="12"/>
      <c r="B26" t="s">
        <v>262</v>
      </c>
      <c r="C26" t="s">
        <v>252</v>
      </c>
      <c r="D26">
        <v>1</v>
      </c>
      <c r="E26">
        <v>190</v>
      </c>
      <c r="F26">
        <f t="shared" si="0"/>
        <v>38</v>
      </c>
    </row>
    <row r="27" spans="1:6" ht="20.100000000000001" customHeight="1" x14ac:dyDescent="0.2">
      <c r="A27" s="12"/>
      <c r="B27" t="s">
        <v>263</v>
      </c>
      <c r="C27" t="s">
        <v>280</v>
      </c>
      <c r="D27">
        <v>2</v>
      </c>
      <c r="E27">
        <v>110</v>
      </c>
      <c r="F27">
        <f t="shared" si="0"/>
        <v>22</v>
      </c>
    </row>
    <row r="28" spans="1:6" ht="20.100000000000001" customHeight="1" x14ac:dyDescent="0.2">
      <c r="A28" s="12"/>
      <c r="B28" t="s">
        <v>264</v>
      </c>
      <c r="C28" t="s">
        <v>250</v>
      </c>
      <c r="D28">
        <v>1</v>
      </c>
      <c r="E28">
        <v>300</v>
      </c>
      <c r="F28">
        <f t="shared" si="0"/>
        <v>60</v>
      </c>
    </row>
    <row r="30" spans="1:6" ht="20.100000000000001" customHeight="1" x14ac:dyDescent="0.2">
      <c r="A30" s="12" t="s">
        <v>281</v>
      </c>
      <c r="B30" t="s">
        <v>254</v>
      </c>
      <c r="C30" t="s">
        <v>255</v>
      </c>
      <c r="D30">
        <v>1</v>
      </c>
      <c r="E30">
        <v>2175</v>
      </c>
      <c r="F30">
        <f t="shared" ref="F30" si="1">E30*0.2</f>
        <v>435</v>
      </c>
    </row>
    <row r="31" spans="1:6" ht="20.100000000000001" customHeight="1" x14ac:dyDescent="0.2">
      <c r="A31" s="12"/>
    </row>
    <row r="32" spans="1:6" ht="20.100000000000001" customHeight="1" x14ac:dyDescent="0.2">
      <c r="A32" s="12"/>
      <c r="B32" t="s">
        <v>246</v>
      </c>
      <c r="C32" t="s">
        <v>273</v>
      </c>
      <c r="D32">
        <v>1</v>
      </c>
      <c r="E32">
        <v>450</v>
      </c>
      <c r="F32">
        <f t="shared" ref="F32:F33" si="2">E32*0.2</f>
        <v>90</v>
      </c>
    </row>
    <row r="33" spans="1:6" ht="20.100000000000001" customHeight="1" x14ac:dyDescent="0.2">
      <c r="A33" s="12"/>
      <c r="B33" t="s">
        <v>258</v>
      </c>
      <c r="C33" t="s">
        <v>259</v>
      </c>
      <c r="D33">
        <v>1</v>
      </c>
      <c r="E33">
        <v>330</v>
      </c>
      <c r="F33">
        <f t="shared" si="2"/>
        <v>66</v>
      </c>
    </row>
    <row r="34" spans="1:6" ht="20.100000000000001" customHeight="1" x14ac:dyDescent="0.2">
      <c r="A34" s="12"/>
    </row>
    <row r="35" spans="1:6" ht="20.100000000000001" customHeight="1" x14ac:dyDescent="0.2">
      <c r="A35" s="12"/>
      <c r="B35" t="s">
        <v>243</v>
      </c>
      <c r="C35" t="s">
        <v>265</v>
      </c>
      <c r="D35">
        <v>1</v>
      </c>
      <c r="E35">
        <v>1900</v>
      </c>
      <c r="F35">
        <f t="shared" ref="F35:F36" si="3">E35*0.2</f>
        <v>380</v>
      </c>
    </row>
    <row r="36" spans="1:6" ht="20.100000000000001" customHeight="1" x14ac:dyDescent="0.2">
      <c r="A36" s="12"/>
      <c r="B36" t="s">
        <v>245</v>
      </c>
      <c r="C36" t="s">
        <v>279</v>
      </c>
      <c r="D36">
        <v>1</v>
      </c>
      <c r="E36">
        <v>650</v>
      </c>
      <c r="F36">
        <f t="shared" si="3"/>
        <v>130</v>
      </c>
    </row>
    <row r="37" spans="1:6" ht="20.100000000000001" customHeight="1" x14ac:dyDescent="0.2">
      <c r="A37" s="12"/>
    </row>
    <row r="38" spans="1:6" ht="20.100000000000001" customHeight="1" x14ac:dyDescent="0.2">
      <c r="A38" s="12"/>
      <c r="B38" t="s">
        <v>251</v>
      </c>
      <c r="C38" t="s">
        <v>252</v>
      </c>
      <c r="D38">
        <v>1</v>
      </c>
      <c r="E38">
        <v>190</v>
      </c>
      <c r="F38">
        <f t="shared" ref="F38:F40" si="4">E38*0.2</f>
        <v>38</v>
      </c>
    </row>
    <row r="39" spans="1:6" ht="20.100000000000001" customHeight="1" x14ac:dyDescent="0.2">
      <c r="A39" s="12"/>
      <c r="B39" t="s">
        <v>248</v>
      </c>
      <c r="C39" t="s">
        <v>280</v>
      </c>
      <c r="D39">
        <v>2</v>
      </c>
      <c r="E39">
        <v>110</v>
      </c>
      <c r="F39">
        <f t="shared" si="4"/>
        <v>22</v>
      </c>
    </row>
    <row r="40" spans="1:6" ht="20.100000000000001" customHeight="1" x14ac:dyDescent="0.2">
      <c r="A40" s="12"/>
      <c r="B40" t="s">
        <v>249</v>
      </c>
      <c r="C40" t="s">
        <v>250</v>
      </c>
      <c r="D40">
        <v>1</v>
      </c>
      <c r="E40">
        <v>300</v>
      </c>
      <c r="F40">
        <f t="shared" si="4"/>
        <v>60</v>
      </c>
    </row>
    <row r="42" spans="1:6" ht="20.100000000000001" customHeight="1" x14ac:dyDescent="0.2">
      <c r="A42" s="12" t="s">
        <v>267</v>
      </c>
      <c r="B42" t="s">
        <v>254</v>
      </c>
      <c r="C42" t="s">
        <v>255</v>
      </c>
      <c r="D42">
        <v>1</v>
      </c>
      <c r="E42">
        <v>2175</v>
      </c>
      <c r="F42">
        <f t="shared" ref="F42" si="5">E42*0.2</f>
        <v>435</v>
      </c>
    </row>
    <row r="43" spans="1:6" ht="20.100000000000001" customHeight="1" x14ac:dyDescent="0.2">
      <c r="A43" s="12"/>
    </row>
    <row r="44" spans="1:6" ht="20.100000000000001" customHeight="1" x14ac:dyDescent="0.2">
      <c r="A44" s="12"/>
      <c r="B44" t="s">
        <v>246</v>
      </c>
      <c r="C44" t="s">
        <v>257</v>
      </c>
      <c r="D44">
        <v>1</v>
      </c>
      <c r="E44">
        <v>400</v>
      </c>
      <c r="F44">
        <f t="shared" ref="F44:F45" si="6">E44*0.2</f>
        <v>80</v>
      </c>
    </row>
    <row r="45" spans="1:6" ht="20.100000000000001" customHeight="1" x14ac:dyDescent="0.2">
      <c r="A45" s="12"/>
      <c r="B45" t="s">
        <v>258</v>
      </c>
      <c r="C45" t="s">
        <v>259</v>
      </c>
      <c r="D45">
        <v>1</v>
      </c>
      <c r="E45">
        <v>330</v>
      </c>
      <c r="F45">
        <f t="shared" si="6"/>
        <v>66</v>
      </c>
    </row>
    <row r="46" spans="1:6" ht="20.100000000000001" customHeight="1" x14ac:dyDescent="0.2">
      <c r="A46" s="12"/>
    </row>
    <row r="47" spans="1:6" ht="20.100000000000001" customHeight="1" x14ac:dyDescent="0.2">
      <c r="A47" s="12"/>
      <c r="B47" t="s">
        <v>251</v>
      </c>
      <c r="C47" t="s">
        <v>252</v>
      </c>
      <c r="D47">
        <v>1</v>
      </c>
      <c r="E47">
        <v>190</v>
      </c>
      <c r="F47">
        <f t="shared" ref="F47:F49" si="7">E47*0.2</f>
        <v>38</v>
      </c>
    </row>
    <row r="48" spans="1:6" ht="20.100000000000001" customHeight="1" x14ac:dyDescent="0.2">
      <c r="A48" s="12"/>
      <c r="B48" t="s">
        <v>248</v>
      </c>
      <c r="C48" t="s">
        <v>280</v>
      </c>
      <c r="D48">
        <v>2</v>
      </c>
      <c r="E48">
        <v>110</v>
      </c>
      <c r="F48">
        <f t="shared" si="7"/>
        <v>22</v>
      </c>
    </row>
    <row r="49" spans="1:6" ht="20.100000000000001" customHeight="1" x14ac:dyDescent="0.2">
      <c r="A49" s="12"/>
      <c r="B49" t="s">
        <v>249</v>
      </c>
      <c r="C49" t="s">
        <v>250</v>
      </c>
      <c r="D49">
        <v>1</v>
      </c>
      <c r="E49">
        <v>300</v>
      </c>
      <c r="F49">
        <f t="shared" si="7"/>
        <v>60</v>
      </c>
    </row>
    <row r="50" spans="1:6" ht="20.100000000000001" customHeight="1" x14ac:dyDescent="0.2">
      <c r="F50">
        <f>SUM(F2:F49)</f>
        <v>5330</v>
      </c>
    </row>
  </sheetData>
  <mergeCells count="5">
    <mergeCell ref="A5:A16"/>
    <mergeCell ref="A2:A3"/>
    <mergeCell ref="A18:A28"/>
    <mergeCell ref="A30:A40"/>
    <mergeCell ref="A42:A49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14" sqref="I14"/>
    </sheetView>
  </sheetViews>
  <sheetFormatPr defaultColWidth="15.625" defaultRowHeight="20.100000000000001" customHeight="1" x14ac:dyDescent="0.2"/>
  <cols>
    <col min="5" max="5" width="15.625" style="14"/>
  </cols>
  <sheetData>
    <row r="1" spans="1:5" ht="20.100000000000001" customHeight="1" x14ac:dyDescent="0.2">
      <c r="A1" t="s">
        <v>1</v>
      </c>
      <c r="B1" t="s">
        <v>210</v>
      </c>
      <c r="C1" t="s">
        <v>191</v>
      </c>
      <c r="D1" t="s">
        <v>143</v>
      </c>
      <c r="E1" s="14" t="s">
        <v>216</v>
      </c>
    </row>
    <row r="2" spans="1:5" ht="20.100000000000001" customHeight="1" x14ac:dyDescent="0.2">
      <c r="A2" t="s">
        <v>303</v>
      </c>
      <c r="B2">
        <v>85</v>
      </c>
      <c r="C2">
        <v>13.6</v>
      </c>
      <c r="D2">
        <f>C2*B2</f>
        <v>1156</v>
      </c>
      <c r="E2" s="15" t="s">
        <v>320</v>
      </c>
    </row>
    <row r="3" spans="1:5" ht="20.100000000000001" customHeight="1" x14ac:dyDescent="0.2">
      <c r="A3" t="s">
        <v>322</v>
      </c>
      <c r="B3">
        <v>7</v>
      </c>
      <c r="C3">
        <v>12.24</v>
      </c>
      <c r="D3">
        <f t="shared" ref="D3:D19" si="0">C3*B3</f>
        <v>85.68</v>
      </c>
      <c r="E3" s="15" t="s">
        <v>323</v>
      </c>
    </row>
    <row r="4" spans="1:5" ht="20.100000000000001" customHeight="1" x14ac:dyDescent="0.2">
      <c r="A4" t="s">
        <v>304</v>
      </c>
      <c r="B4">
        <v>8</v>
      </c>
      <c r="C4">
        <v>10.24</v>
      </c>
      <c r="D4">
        <f t="shared" si="0"/>
        <v>81.92</v>
      </c>
      <c r="E4" s="15" t="s">
        <v>321</v>
      </c>
    </row>
    <row r="5" spans="1:5" ht="20.100000000000001" customHeight="1" x14ac:dyDescent="0.2">
      <c r="A5" t="s">
        <v>305</v>
      </c>
      <c r="B5">
        <v>1</v>
      </c>
      <c r="C5">
        <v>8.32</v>
      </c>
      <c r="D5">
        <f t="shared" si="0"/>
        <v>8.32</v>
      </c>
      <c r="E5" s="15" t="s">
        <v>324</v>
      </c>
    </row>
    <row r="6" spans="1:5" ht="20.100000000000001" customHeight="1" x14ac:dyDescent="0.2">
      <c r="A6" t="s">
        <v>306</v>
      </c>
      <c r="B6">
        <v>5</v>
      </c>
      <c r="C6">
        <v>11.52</v>
      </c>
      <c r="D6">
        <f t="shared" si="0"/>
        <v>57.599999999999994</v>
      </c>
      <c r="E6" s="15" t="s">
        <v>325</v>
      </c>
    </row>
    <row r="7" spans="1:5" ht="20.100000000000001" customHeight="1" x14ac:dyDescent="0.2">
      <c r="A7" t="s">
        <v>307</v>
      </c>
      <c r="B7">
        <v>5</v>
      </c>
      <c r="C7">
        <v>12.16</v>
      </c>
      <c r="D7">
        <f t="shared" si="0"/>
        <v>60.8</v>
      </c>
      <c r="E7" s="15" t="s">
        <v>327</v>
      </c>
    </row>
    <row r="8" spans="1:5" ht="20.100000000000001" customHeight="1" x14ac:dyDescent="0.2">
      <c r="A8" t="s">
        <v>308</v>
      </c>
      <c r="B8">
        <v>4</v>
      </c>
      <c r="C8">
        <v>15.12</v>
      </c>
      <c r="D8">
        <f t="shared" si="0"/>
        <v>60.48</v>
      </c>
      <c r="E8" s="15" t="s">
        <v>328</v>
      </c>
    </row>
    <row r="9" spans="1:5" ht="20.100000000000001" customHeight="1" x14ac:dyDescent="0.2">
      <c r="A9" t="s">
        <v>309</v>
      </c>
      <c r="B9">
        <v>3</v>
      </c>
      <c r="C9">
        <v>17.04</v>
      </c>
      <c r="D9">
        <f t="shared" si="0"/>
        <v>51.12</v>
      </c>
      <c r="E9" s="15" t="s">
        <v>329</v>
      </c>
    </row>
    <row r="10" spans="1:5" ht="20.100000000000001" customHeight="1" x14ac:dyDescent="0.2">
      <c r="A10" t="s">
        <v>310</v>
      </c>
      <c r="B10">
        <v>1</v>
      </c>
      <c r="C10">
        <v>24.64</v>
      </c>
      <c r="D10">
        <f t="shared" si="0"/>
        <v>24.64</v>
      </c>
      <c r="E10" s="15" t="s">
        <v>330</v>
      </c>
    </row>
    <row r="11" spans="1:5" ht="20.100000000000001" customHeight="1" x14ac:dyDescent="0.2">
      <c r="A11" t="s">
        <v>311</v>
      </c>
      <c r="B11">
        <v>3</v>
      </c>
      <c r="C11">
        <v>27.28</v>
      </c>
      <c r="D11">
        <f t="shared" si="0"/>
        <v>81.84</v>
      </c>
      <c r="E11" s="15" t="s">
        <v>331</v>
      </c>
    </row>
    <row r="12" spans="1:5" ht="20.100000000000001" customHeight="1" x14ac:dyDescent="0.2">
      <c r="A12" t="s">
        <v>312</v>
      </c>
      <c r="B12">
        <v>7</v>
      </c>
      <c r="C12">
        <v>78</v>
      </c>
      <c r="D12">
        <f t="shared" si="0"/>
        <v>546</v>
      </c>
      <c r="E12" s="15" t="s">
        <v>326</v>
      </c>
    </row>
    <row r="13" spans="1:5" ht="20.100000000000001" customHeight="1" x14ac:dyDescent="0.2">
      <c r="A13" t="s">
        <v>313</v>
      </c>
      <c r="B13">
        <v>2</v>
      </c>
      <c r="C13">
        <v>0</v>
      </c>
      <c r="D13">
        <f t="shared" si="0"/>
        <v>0</v>
      </c>
    </row>
    <row r="14" spans="1:5" ht="20.100000000000001" customHeight="1" x14ac:dyDescent="0.2">
      <c r="A14" t="s">
        <v>314</v>
      </c>
      <c r="B14">
        <v>1</v>
      </c>
      <c r="C14">
        <v>293.13</v>
      </c>
      <c r="D14">
        <f t="shared" si="0"/>
        <v>293.13</v>
      </c>
      <c r="E14" s="15" t="s">
        <v>333</v>
      </c>
    </row>
    <row r="15" spans="1:5" ht="20.100000000000001" customHeight="1" x14ac:dyDescent="0.2">
      <c r="A15" t="s">
        <v>315</v>
      </c>
      <c r="B15">
        <v>1</v>
      </c>
      <c r="C15">
        <v>76.680000000000007</v>
      </c>
      <c r="D15">
        <f t="shared" si="0"/>
        <v>76.680000000000007</v>
      </c>
    </row>
    <row r="16" spans="1:5" ht="20.100000000000001" customHeight="1" x14ac:dyDescent="0.2">
      <c r="A16" t="s">
        <v>316</v>
      </c>
      <c r="B16">
        <v>8</v>
      </c>
      <c r="C16">
        <v>15.2</v>
      </c>
      <c r="D16">
        <f t="shared" si="0"/>
        <v>121.6</v>
      </c>
    </row>
    <row r="17" spans="1:5" ht="20.100000000000001" customHeight="1" x14ac:dyDescent="0.2">
      <c r="A17" t="s">
        <v>317</v>
      </c>
      <c r="B17">
        <v>1</v>
      </c>
      <c r="C17">
        <v>144.66999999999999</v>
      </c>
      <c r="D17">
        <f t="shared" si="0"/>
        <v>144.66999999999999</v>
      </c>
    </row>
    <row r="18" spans="1:5" ht="20.100000000000001" customHeight="1" x14ac:dyDescent="0.2">
      <c r="A18" t="s">
        <v>318</v>
      </c>
      <c r="B18">
        <v>1</v>
      </c>
      <c r="C18">
        <v>36.340000000000003</v>
      </c>
      <c r="D18">
        <f t="shared" si="0"/>
        <v>36.340000000000003</v>
      </c>
    </row>
    <row r="19" spans="1:5" ht="20.100000000000001" customHeight="1" x14ac:dyDescent="0.2">
      <c r="A19" t="s">
        <v>319</v>
      </c>
      <c r="B19">
        <v>2</v>
      </c>
      <c r="C19">
        <v>20.88</v>
      </c>
      <c r="D19">
        <f t="shared" si="0"/>
        <v>41.76</v>
      </c>
      <c r="E19" s="15" t="s">
        <v>332</v>
      </c>
    </row>
    <row r="20" spans="1:5" ht="20.100000000000001" customHeight="1" x14ac:dyDescent="0.2">
      <c r="D20" s="4">
        <f>SUM(D2:D19)</f>
        <v>2928.58</v>
      </c>
    </row>
  </sheetData>
  <phoneticPr fontId="1" type="noConversion"/>
  <hyperlinks>
    <hyperlink ref="E2" r:id="rId1" location="crumb-wrap"/>
    <hyperlink ref="E4" r:id="rId2"/>
    <hyperlink ref="E3" r:id="rId3" location="none"/>
    <hyperlink ref="E5" r:id="rId4" location="crumb-wrap"/>
    <hyperlink ref="E6" r:id="rId5"/>
    <hyperlink ref="E12" r:id="rId6" location="crumb-wrap"/>
    <hyperlink ref="E7" r:id="rId7"/>
    <hyperlink ref="E8" r:id="rId8"/>
    <hyperlink ref="E9" r:id="rId9"/>
    <hyperlink ref="E10" r:id="rId10"/>
    <hyperlink ref="E11" r:id="rId11"/>
    <hyperlink ref="E19" r:id="rId12" location="none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19"/>
  <sheetViews>
    <sheetView topLeftCell="A19" zoomScaleNormal="100" workbookViewId="0">
      <selection activeCell="H22" sqref="H22"/>
    </sheetView>
  </sheetViews>
  <sheetFormatPr defaultColWidth="15.625" defaultRowHeight="20.100000000000001" customHeight="1" x14ac:dyDescent="0.2"/>
  <cols>
    <col min="6" max="6" width="20.75" style="14" customWidth="1"/>
  </cols>
  <sheetData>
    <row r="2" spans="5:8" ht="20.100000000000001" customHeight="1" x14ac:dyDescent="0.2">
      <c r="E2" t="s">
        <v>4</v>
      </c>
      <c r="F2" s="14" t="s">
        <v>78</v>
      </c>
      <c r="G2" s="3"/>
      <c r="H2" s="3"/>
    </row>
    <row r="3" spans="5:8" ht="20.100000000000001" customHeight="1" x14ac:dyDescent="0.2">
      <c r="E3" s="4">
        <v>1662.29</v>
      </c>
      <c r="F3" s="15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s="14" t="s">
        <v>79</v>
      </c>
    </row>
    <row r="16" spans="5:8" ht="20.100000000000001" customHeight="1" x14ac:dyDescent="0.2">
      <c r="E16" s="4">
        <v>198</v>
      </c>
      <c r="F16" s="15" t="s">
        <v>77</v>
      </c>
    </row>
    <row r="18" spans="6:6" ht="20.100000000000001" customHeight="1" x14ac:dyDescent="0.2">
      <c r="F18" s="15"/>
    </row>
    <row r="30" spans="6:6" ht="20.100000000000001" customHeight="1" x14ac:dyDescent="0.2">
      <c r="F30" s="15"/>
    </row>
    <row r="33" spans="5:6" ht="20.100000000000001" customHeight="1" x14ac:dyDescent="0.2">
      <c r="F33" s="14" t="s">
        <v>126</v>
      </c>
    </row>
    <row r="34" spans="5:6" ht="20.100000000000001" customHeight="1" x14ac:dyDescent="0.2">
      <c r="E34" s="4">
        <v>145</v>
      </c>
      <c r="F34" s="15" t="s">
        <v>76</v>
      </c>
    </row>
    <row r="44" spans="5:6" ht="20.100000000000001" customHeight="1" x14ac:dyDescent="0.2">
      <c r="F44" s="15"/>
    </row>
    <row r="50" spans="5:6" ht="20.100000000000001" customHeight="1" x14ac:dyDescent="0.2">
      <c r="F50" s="14" t="s">
        <v>80</v>
      </c>
    </row>
    <row r="51" spans="5:6" ht="20.100000000000001" customHeight="1" x14ac:dyDescent="0.2">
      <c r="E51" s="4">
        <v>2999</v>
      </c>
      <c r="F51" s="15" t="s">
        <v>81</v>
      </c>
    </row>
    <row r="73" spans="5:6" ht="20.100000000000001" customHeight="1" x14ac:dyDescent="0.2">
      <c r="F73" s="14" t="s">
        <v>82</v>
      </c>
    </row>
    <row r="74" spans="5:6" ht="20.100000000000001" customHeight="1" x14ac:dyDescent="0.2">
      <c r="E74" s="4">
        <v>1999</v>
      </c>
      <c r="F74" s="15" t="s">
        <v>83</v>
      </c>
    </row>
    <row r="80" spans="5:6" ht="20.100000000000001" customHeight="1" x14ac:dyDescent="0.2">
      <c r="F80" s="14" t="s">
        <v>127</v>
      </c>
    </row>
    <row r="81" spans="5:6" ht="20.100000000000001" customHeight="1" x14ac:dyDescent="0.2">
      <c r="E81" s="4">
        <v>172.69</v>
      </c>
      <c r="F81" s="15" t="s">
        <v>128</v>
      </c>
    </row>
    <row r="91" spans="5:6" ht="20.100000000000001" customHeight="1" x14ac:dyDescent="0.2">
      <c r="F91" s="14" t="s">
        <v>129</v>
      </c>
    </row>
    <row r="92" spans="5:6" ht="20.100000000000001" customHeight="1" x14ac:dyDescent="0.2">
      <c r="E92" s="4">
        <v>737.6</v>
      </c>
      <c r="F92" s="15" t="s">
        <v>130</v>
      </c>
    </row>
    <row r="101" spans="5:6" ht="20.100000000000001" customHeight="1" x14ac:dyDescent="0.2">
      <c r="F101" s="15"/>
    </row>
    <row r="105" spans="5:6" ht="20.100000000000001" customHeight="1" x14ac:dyDescent="0.2">
      <c r="F105" s="14" t="s">
        <v>131</v>
      </c>
    </row>
    <row r="106" spans="5:6" ht="20.100000000000001" customHeight="1" x14ac:dyDescent="0.2">
      <c r="E106" s="4">
        <v>4871.95</v>
      </c>
      <c r="F106" s="15" t="s">
        <v>132</v>
      </c>
    </row>
    <row r="119" spans="5:6" ht="20.100000000000001" customHeight="1" x14ac:dyDescent="0.2">
      <c r="E119" s="4">
        <f>SUM(E3:E106)</f>
        <v>12785.529999999999</v>
      </c>
      <c r="F119" s="14" t="s">
        <v>133</v>
      </c>
    </row>
  </sheetData>
  <phoneticPr fontId="1" type="noConversion"/>
  <hyperlinks>
    <hyperlink ref="F3" r:id="rId1"/>
    <hyperlink ref="F16" r:id="rId2"/>
    <hyperlink ref="F34" r:id="rId3"/>
    <hyperlink ref="F51" r:id="rId4" location="crumb-wrap"/>
    <hyperlink ref="F74" r:id="rId5" location="none"/>
    <hyperlink ref="F81" r:id="rId6"/>
    <hyperlink ref="F92" r:id="rId7"/>
    <hyperlink ref="F106" r:id="rId8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3" sqref="F22:F23"/>
    </sheetView>
  </sheetViews>
  <sheetFormatPr defaultColWidth="15.625" defaultRowHeight="20.100000000000001" customHeight="1" x14ac:dyDescent="0.2"/>
  <cols>
    <col min="4" max="4" width="20.625" style="14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s="3" t="s">
        <v>334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5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s="3" t="s">
        <v>75</v>
      </c>
    </row>
  </sheetData>
  <phoneticPr fontId="1" type="noConversion"/>
  <hyperlinks>
    <hyperlink ref="D2" r:id="rId1" location="detail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3" spans="1:4" ht="20.100000000000001" customHeight="1" x14ac:dyDescent="0.2">
      <c r="B3" t="s">
        <v>121</v>
      </c>
      <c r="C3" t="s">
        <v>122</v>
      </c>
    </row>
    <row r="4" spans="1:4" ht="20.100000000000001" customHeight="1" x14ac:dyDescent="0.2">
      <c r="A4" t="s">
        <v>120</v>
      </c>
      <c r="B4">
        <v>40</v>
      </c>
      <c r="C4" s="4">
        <v>7000</v>
      </c>
      <c r="D4" t="s">
        <v>215</v>
      </c>
    </row>
  </sheetData>
  <phoneticPr fontId="1" type="noConversion"/>
  <hyperlinks>
    <hyperlink ref="D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190</v>
      </c>
      <c r="C1" t="s">
        <v>191</v>
      </c>
      <c r="D1" t="s">
        <v>193</v>
      </c>
      <c r="E1" t="s">
        <v>194</v>
      </c>
      <c r="F1" t="s">
        <v>195</v>
      </c>
    </row>
    <row r="2" spans="1:6" ht="20.100000000000001" customHeight="1" x14ac:dyDescent="0.2">
      <c r="A2" t="s">
        <v>192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26" sqref="I26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106</v>
      </c>
      <c r="C1" t="s">
        <v>107</v>
      </c>
      <c r="D1" t="s">
        <v>125</v>
      </c>
      <c r="E1" t="s">
        <v>147</v>
      </c>
      <c r="F1" t="s">
        <v>141</v>
      </c>
    </row>
    <row r="2" spans="1:6" ht="20.100000000000001" customHeight="1" x14ac:dyDescent="0.2">
      <c r="A2" t="s">
        <v>108</v>
      </c>
      <c r="B2" t="s">
        <v>109</v>
      </c>
      <c r="C2">
        <v>7668</v>
      </c>
      <c r="D2">
        <v>140</v>
      </c>
      <c r="E2">
        <v>680</v>
      </c>
      <c r="F2">
        <f>SUM(C2:E2)</f>
        <v>8488</v>
      </c>
    </row>
    <row r="3" spans="1:6" ht="20.100000000000001" customHeight="1" x14ac:dyDescent="0.2">
      <c r="A3" t="s">
        <v>233</v>
      </c>
      <c r="B3" t="s">
        <v>234</v>
      </c>
      <c r="C3">
        <v>91</v>
      </c>
      <c r="F3">
        <f>SUM(C3:E3)</f>
        <v>91</v>
      </c>
    </row>
    <row r="4" spans="1:6" ht="20.100000000000001" customHeight="1" x14ac:dyDescent="0.2">
      <c r="A4" t="s">
        <v>110</v>
      </c>
      <c r="B4" t="s">
        <v>111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112</v>
      </c>
      <c r="B5" t="s">
        <v>113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114</v>
      </c>
      <c r="B6" t="s">
        <v>115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116</v>
      </c>
      <c r="B7" t="s">
        <v>117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123</v>
      </c>
      <c r="B8" t="s">
        <v>124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118</v>
      </c>
      <c r="B9" t="s">
        <v>119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F10" s="4">
        <f>SUM(F2:F9)</f>
        <v>16821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7" sqref="F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105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135</v>
      </c>
      <c r="B1" t="s">
        <v>138</v>
      </c>
      <c r="D1" t="s">
        <v>145</v>
      </c>
      <c r="E1" t="s">
        <v>146</v>
      </c>
    </row>
    <row r="2" spans="1:5" ht="20.100000000000001" customHeight="1" x14ac:dyDescent="0.2">
      <c r="D2" t="s">
        <v>144</v>
      </c>
      <c r="E2">
        <v>285</v>
      </c>
    </row>
    <row r="3" spans="1:5" ht="20.100000000000001" customHeight="1" x14ac:dyDescent="0.2">
      <c r="A3" s="12" t="s">
        <v>137</v>
      </c>
      <c r="B3">
        <v>2.145</v>
      </c>
    </row>
    <row r="4" spans="1:5" ht="20.100000000000001" customHeight="1" x14ac:dyDescent="0.2">
      <c r="A4" s="12"/>
      <c r="B4">
        <v>2.125</v>
      </c>
    </row>
    <row r="5" spans="1:5" ht="20.100000000000001" customHeight="1" x14ac:dyDescent="0.2">
      <c r="A5" s="12"/>
      <c r="B5">
        <v>2.4900000000000002</v>
      </c>
    </row>
    <row r="6" spans="1:5" ht="20.100000000000001" customHeight="1" x14ac:dyDescent="0.2">
      <c r="A6" s="12"/>
      <c r="B6">
        <v>2.3250000000000002</v>
      </c>
    </row>
    <row r="7" spans="1:5" ht="20.100000000000001" customHeight="1" x14ac:dyDescent="0.2">
      <c r="A7" s="12"/>
      <c r="B7">
        <v>2.5049999999999999</v>
      </c>
    </row>
    <row r="8" spans="1:5" ht="20.100000000000001" customHeight="1" x14ac:dyDescent="0.2">
      <c r="A8" s="12"/>
      <c r="B8">
        <v>2.99</v>
      </c>
    </row>
    <row r="9" spans="1:5" ht="20.100000000000001" customHeight="1" x14ac:dyDescent="0.2">
      <c r="A9" s="12"/>
      <c r="B9">
        <v>2.82</v>
      </c>
    </row>
    <row r="10" spans="1:5" ht="20.100000000000001" customHeight="1" x14ac:dyDescent="0.2">
      <c r="A10" s="12"/>
      <c r="B10">
        <v>2.82</v>
      </c>
    </row>
    <row r="11" spans="1:5" ht="20.100000000000001" customHeight="1" x14ac:dyDescent="0.2">
      <c r="A11" s="12"/>
      <c r="B11">
        <v>3.0049999999999999</v>
      </c>
      <c r="D11" t="s">
        <v>188</v>
      </c>
      <c r="E11">
        <v>270</v>
      </c>
    </row>
    <row r="12" spans="1:5" ht="20.100000000000001" customHeight="1" x14ac:dyDescent="0.2">
      <c r="A12" s="12"/>
      <c r="B12">
        <v>2.7850000000000001</v>
      </c>
    </row>
    <row r="14" spans="1:5" ht="20.100000000000001" customHeight="1" x14ac:dyDescent="0.2">
      <c r="A14" s="12" t="s">
        <v>142</v>
      </c>
      <c r="B14">
        <v>2.7850000000000001</v>
      </c>
    </row>
    <row r="15" spans="1:5" ht="20.100000000000001" customHeight="1" x14ac:dyDescent="0.2">
      <c r="A15" s="12"/>
      <c r="B15">
        <v>4.6399999999999997</v>
      </c>
    </row>
    <row r="16" spans="1:5" ht="20.100000000000001" customHeight="1" x14ac:dyDescent="0.2">
      <c r="A16" t="s">
        <v>139</v>
      </c>
      <c r="B16">
        <f>SUM(B3:B15)</f>
        <v>33.434999999999995</v>
      </c>
    </row>
    <row r="18" spans="1:5" ht="20.100000000000001" customHeight="1" x14ac:dyDescent="0.2">
      <c r="A18" t="s">
        <v>143</v>
      </c>
      <c r="B18" s="4">
        <v>9167</v>
      </c>
    </row>
    <row r="21" spans="1:5" ht="20.100000000000001" customHeight="1" x14ac:dyDescent="0.2">
      <c r="D21" t="s">
        <v>189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workbookViewId="0">
      <selection activeCell="G34" sqref="G34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148</v>
      </c>
      <c r="B1" s="7" t="s">
        <v>149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2" t="s">
        <v>150</v>
      </c>
      <c r="B4" s="7" t="s">
        <v>134</v>
      </c>
      <c r="C4" s="7" t="s">
        <v>151</v>
      </c>
      <c r="D4" s="7" t="s">
        <v>152</v>
      </c>
      <c r="E4" s="7" t="s">
        <v>153</v>
      </c>
      <c r="F4" s="7" t="s">
        <v>154</v>
      </c>
      <c r="G4" s="7" t="s">
        <v>140</v>
      </c>
    </row>
    <row r="5" spans="1:7" ht="20.100000000000001" customHeight="1" x14ac:dyDescent="0.2">
      <c r="A5" s="12"/>
      <c r="B5" s="7" t="s">
        <v>155</v>
      </c>
      <c r="C5" s="7">
        <v>5.0999999999999996</v>
      </c>
      <c r="D5" s="7">
        <v>1.65</v>
      </c>
      <c r="E5" s="7"/>
      <c r="F5" s="7">
        <f t="shared" ref="F5:F10" si="0">IF(E5&lt;0.1,C5*D5,E5*(C5+D5)+C5*D5)</f>
        <v>8.4149999999999991</v>
      </c>
      <c r="G5" s="7">
        <f t="shared" ref="G5:G27" si="1">28*F5</f>
        <v>235.61999999999998</v>
      </c>
    </row>
    <row r="6" spans="1:7" ht="20.100000000000001" customHeight="1" x14ac:dyDescent="0.2">
      <c r="A6" s="12"/>
      <c r="B6" s="7" t="s">
        <v>156</v>
      </c>
      <c r="C6" s="7">
        <v>3.08</v>
      </c>
      <c r="D6" s="7">
        <v>3.11</v>
      </c>
      <c r="E6" s="7"/>
      <c r="F6" s="7">
        <f t="shared" si="0"/>
        <v>9.5787999999999993</v>
      </c>
      <c r="G6" s="7">
        <f t="shared" si="1"/>
        <v>268.20639999999997</v>
      </c>
    </row>
    <row r="7" spans="1:7" ht="20.100000000000001" customHeight="1" x14ac:dyDescent="0.2">
      <c r="A7" s="12"/>
      <c r="B7" s="7" t="s">
        <v>157</v>
      </c>
      <c r="C7" s="7">
        <v>3.12</v>
      </c>
      <c r="D7" s="7">
        <v>3.14</v>
      </c>
      <c r="E7" s="7"/>
      <c r="F7" s="7">
        <f t="shared" si="0"/>
        <v>9.7968000000000011</v>
      </c>
      <c r="G7" s="7">
        <f t="shared" si="1"/>
        <v>274.31040000000002</v>
      </c>
    </row>
    <row r="8" spans="1:7" ht="20.100000000000001" customHeight="1" x14ac:dyDescent="0.2">
      <c r="A8" s="12"/>
      <c r="B8" s="7" t="s">
        <v>158</v>
      </c>
      <c r="C8" s="7">
        <v>3.15</v>
      </c>
      <c r="D8" s="7">
        <v>4.6500000000000004</v>
      </c>
      <c r="E8" s="7">
        <v>3.6</v>
      </c>
      <c r="F8" s="7">
        <f t="shared" si="0"/>
        <v>42.727500000000006</v>
      </c>
      <c r="G8" s="7">
        <f t="shared" si="1"/>
        <v>1196.3700000000001</v>
      </c>
    </row>
    <row r="9" spans="1:7" ht="20.100000000000001" customHeight="1" x14ac:dyDescent="0.2">
      <c r="A9" s="12"/>
      <c r="B9" s="7" t="s">
        <v>159</v>
      </c>
      <c r="C9" s="7">
        <v>4.8</v>
      </c>
      <c r="D9" s="7">
        <v>6.4</v>
      </c>
      <c r="E9" s="7"/>
      <c r="F9" s="7">
        <f t="shared" si="0"/>
        <v>30.72</v>
      </c>
      <c r="G9" s="7">
        <f t="shared" si="1"/>
        <v>860.16</v>
      </c>
    </row>
    <row r="10" spans="1:7" ht="20.100000000000001" customHeight="1" x14ac:dyDescent="0.2">
      <c r="A10" s="12"/>
      <c r="B10" s="7" t="s">
        <v>160</v>
      </c>
      <c r="C10" s="7">
        <v>7.2</v>
      </c>
      <c r="D10" s="7">
        <v>1.6</v>
      </c>
      <c r="E10" s="7"/>
      <c r="F10" s="7">
        <f t="shared" si="0"/>
        <v>11.520000000000001</v>
      </c>
      <c r="G10" s="7">
        <f t="shared" si="1"/>
        <v>322.56000000000006</v>
      </c>
    </row>
    <row r="11" spans="1:7" ht="20.100000000000001" customHeight="1" x14ac:dyDescent="0.2">
      <c r="A11" s="12"/>
      <c r="B11" s="7" t="s">
        <v>161</v>
      </c>
      <c r="C11" s="7">
        <v>1.33</v>
      </c>
      <c r="D11" s="7">
        <v>3.2</v>
      </c>
      <c r="E11" s="7"/>
      <c r="F11" s="7">
        <f>IF(E11&lt;0.1,C11*D11,E11*(C11+D11)+C11*D11)</f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ref="F12:F18" si="2">IF(E12&lt;0.1,C12*D12,E12*(C12+D12)+C12*D12)</f>
        <v>0</v>
      </c>
      <c r="G12" s="7">
        <f t="shared" si="1"/>
        <v>0</v>
      </c>
    </row>
    <row r="13" spans="1:7" ht="20.100000000000001" customHeight="1" x14ac:dyDescent="0.2">
      <c r="A13" s="12" t="s">
        <v>162</v>
      </c>
      <c r="B13" s="7" t="s">
        <v>163</v>
      </c>
      <c r="C13" s="7">
        <v>3.15</v>
      </c>
      <c r="D13" s="7">
        <v>4.6500000000000004</v>
      </c>
      <c r="E13" s="7">
        <v>3.6</v>
      </c>
      <c r="F13" s="7">
        <f t="shared" si="2"/>
        <v>42.727500000000006</v>
      </c>
      <c r="G13" s="7">
        <f t="shared" si="1"/>
        <v>1196.3700000000001</v>
      </c>
    </row>
    <row r="14" spans="1:7" ht="20.100000000000001" customHeight="1" x14ac:dyDescent="0.2">
      <c r="A14" s="12"/>
      <c r="B14" s="7" t="s">
        <v>164</v>
      </c>
      <c r="C14" s="7">
        <v>3.3</v>
      </c>
      <c r="D14" s="7">
        <v>4.5999999999999996</v>
      </c>
      <c r="E14" s="7">
        <v>3.6</v>
      </c>
      <c r="F14" s="7">
        <f t="shared" si="2"/>
        <v>43.62</v>
      </c>
      <c r="G14" s="7">
        <f t="shared" si="1"/>
        <v>1221.3599999999999</v>
      </c>
    </row>
    <row r="15" spans="1:7" ht="20.100000000000001" customHeight="1" x14ac:dyDescent="0.2">
      <c r="A15" s="12"/>
      <c r="B15" s="7" t="s">
        <v>165</v>
      </c>
      <c r="C15" s="7">
        <v>4.6500000000000004</v>
      </c>
      <c r="D15" s="7">
        <v>3.8</v>
      </c>
      <c r="E15" s="7">
        <v>3.6</v>
      </c>
      <c r="F15" s="7">
        <f t="shared" si="2"/>
        <v>48.09</v>
      </c>
      <c r="G15" s="7">
        <f t="shared" si="1"/>
        <v>1346.52</v>
      </c>
    </row>
    <row r="16" spans="1:7" ht="20.100000000000001" customHeight="1" x14ac:dyDescent="0.2">
      <c r="A16" s="12"/>
      <c r="B16" s="7" t="s">
        <v>166</v>
      </c>
      <c r="C16" s="7">
        <v>1.44</v>
      </c>
      <c r="D16" s="7">
        <v>2.4900000000000002</v>
      </c>
      <c r="E16" s="7"/>
      <c r="F16" s="7">
        <f t="shared" si="2"/>
        <v>3.5856000000000003</v>
      </c>
      <c r="G16" s="7">
        <f t="shared" si="1"/>
        <v>100.39680000000001</v>
      </c>
    </row>
    <row r="17" spans="1:8" ht="20.100000000000001" customHeight="1" x14ac:dyDescent="0.2">
      <c r="A17" s="12"/>
      <c r="B17" s="7" t="s">
        <v>167</v>
      </c>
      <c r="C17" s="7">
        <v>2.62</v>
      </c>
      <c r="D17" s="7">
        <v>1.74</v>
      </c>
      <c r="E17" s="7"/>
      <c r="F17" s="7">
        <f t="shared" si="2"/>
        <v>4.5587999999999997</v>
      </c>
      <c r="G17" s="7">
        <f t="shared" si="1"/>
        <v>127.6464</v>
      </c>
    </row>
    <row r="18" spans="1:8" ht="20.100000000000001" customHeight="1" x14ac:dyDescent="0.2">
      <c r="A18" s="12"/>
      <c r="B18" s="7" t="s">
        <v>168</v>
      </c>
      <c r="C18" s="7">
        <v>5.0999999999999996</v>
      </c>
      <c r="D18" s="7">
        <v>1.9</v>
      </c>
      <c r="E18" s="7"/>
      <c r="F18" s="7">
        <f t="shared" si="2"/>
        <v>9.69</v>
      </c>
      <c r="G18" s="7">
        <f t="shared" si="1"/>
        <v>271.32</v>
      </c>
    </row>
    <row r="19" spans="1:8" ht="20.100000000000001" customHeight="1" x14ac:dyDescent="0.2">
      <c r="A19" s="12"/>
      <c r="B19" s="7" t="s">
        <v>169</v>
      </c>
      <c r="C19" s="7" t="s">
        <v>170</v>
      </c>
      <c r="D19" s="7" t="s">
        <v>170</v>
      </c>
      <c r="E19" s="7"/>
      <c r="F19" s="7">
        <f>4.17*1.48+6.65*1.73</f>
        <v>17.676099999999998</v>
      </c>
      <c r="G19" s="7">
        <f t="shared" si="1"/>
        <v>494.93079999999998</v>
      </c>
    </row>
    <row r="20" spans="1:8" ht="20.100000000000001" customHeight="1" x14ac:dyDescent="0.2">
      <c r="A20" s="12"/>
      <c r="B20" s="7" t="s">
        <v>171</v>
      </c>
      <c r="C20" s="7">
        <v>3.09</v>
      </c>
      <c r="D20" s="7">
        <v>3.4</v>
      </c>
      <c r="E20" s="7"/>
      <c r="F20" s="7">
        <f t="shared" ref="F20:F26" si="3">IF(E20&lt;0.1,C20*D20,E20*(C20+D20)+C20*D20)</f>
        <v>10.505999999999998</v>
      </c>
      <c r="G20" s="7">
        <f t="shared" si="1"/>
        <v>294.16799999999995</v>
      </c>
    </row>
    <row r="21" spans="1:8" ht="20.100000000000001" customHeight="1" x14ac:dyDescent="0.2">
      <c r="A21" s="12"/>
      <c r="B21" s="7" t="s">
        <v>172</v>
      </c>
      <c r="C21" s="7">
        <v>2.4</v>
      </c>
      <c r="D21" s="7">
        <v>3.5</v>
      </c>
      <c r="E21" s="7"/>
      <c r="F21" s="7">
        <f t="shared" si="3"/>
        <v>8.4</v>
      </c>
      <c r="G21" s="7">
        <f t="shared" si="1"/>
        <v>235.20000000000002</v>
      </c>
    </row>
    <row r="22" spans="1:8" ht="20.100000000000001" customHeight="1" x14ac:dyDescent="0.2">
      <c r="A22" s="7"/>
      <c r="B22" s="7"/>
      <c r="C22" s="7"/>
      <c r="D22" s="7"/>
      <c r="E22" s="7"/>
      <c r="F22" s="7">
        <f t="shared" si="3"/>
        <v>0</v>
      </c>
      <c r="G22" s="7">
        <f t="shared" si="1"/>
        <v>0</v>
      </c>
    </row>
    <row r="23" spans="1:8" ht="20.100000000000001" customHeight="1" x14ac:dyDescent="0.2">
      <c r="A23" s="12" t="s">
        <v>177</v>
      </c>
      <c r="B23" s="7" t="s">
        <v>173</v>
      </c>
      <c r="C23" s="7">
        <v>5.0999999999999996</v>
      </c>
      <c r="D23" s="7">
        <v>5.9</v>
      </c>
      <c r="E23" s="7">
        <v>3</v>
      </c>
      <c r="F23" s="7">
        <f t="shared" si="3"/>
        <v>63.09</v>
      </c>
      <c r="G23" s="7">
        <f t="shared" si="1"/>
        <v>1766.52</v>
      </c>
    </row>
    <row r="24" spans="1:8" ht="20.100000000000001" customHeight="1" x14ac:dyDescent="0.2">
      <c r="A24" s="12"/>
      <c r="B24" s="7" t="s">
        <v>174</v>
      </c>
      <c r="C24" s="7">
        <v>8</v>
      </c>
      <c r="D24" s="7">
        <v>1.5</v>
      </c>
      <c r="E24" s="7"/>
      <c r="F24" s="7">
        <f t="shared" si="3"/>
        <v>12</v>
      </c>
      <c r="G24" s="7">
        <f t="shared" si="1"/>
        <v>336</v>
      </c>
    </row>
    <row r="25" spans="1:8" ht="20.100000000000001" customHeight="1" x14ac:dyDescent="0.2">
      <c r="A25" s="7"/>
      <c r="B25" s="7"/>
      <c r="C25" s="7"/>
      <c r="D25" s="7"/>
      <c r="E25" s="7"/>
      <c r="F25" s="7">
        <f t="shared" si="3"/>
        <v>0</v>
      </c>
      <c r="G25" s="7">
        <f t="shared" si="1"/>
        <v>0</v>
      </c>
    </row>
    <row r="26" spans="1:8" ht="20.100000000000001" customHeight="1" x14ac:dyDescent="0.2">
      <c r="A26" s="12" t="s">
        <v>178</v>
      </c>
      <c r="B26" s="7" t="s">
        <v>136</v>
      </c>
      <c r="C26" s="7">
        <v>3.08</v>
      </c>
      <c r="D26" s="7">
        <v>3.38</v>
      </c>
      <c r="E26" s="7"/>
      <c r="F26" s="7">
        <f t="shared" si="3"/>
        <v>10.410399999999999</v>
      </c>
      <c r="G26" s="7">
        <f t="shared" si="1"/>
        <v>291.49119999999999</v>
      </c>
    </row>
    <row r="27" spans="1:8" ht="20.100000000000001" customHeight="1" x14ac:dyDescent="0.2">
      <c r="A27" s="12"/>
      <c r="B27" s="7" t="s">
        <v>175</v>
      </c>
      <c r="C27" s="7" t="s">
        <v>170</v>
      </c>
      <c r="D27" s="7" t="s">
        <v>170</v>
      </c>
      <c r="E27" s="7"/>
      <c r="F27" s="7">
        <v>8.7479999999999993</v>
      </c>
      <c r="G27" s="7">
        <f t="shared" si="1"/>
        <v>244.94399999999999</v>
      </c>
    </row>
    <row r="28" spans="1:8" ht="20.100000000000001" customHeight="1" x14ac:dyDescent="0.2">
      <c r="A28" s="12"/>
      <c r="B28" s="8" t="s">
        <v>176</v>
      </c>
      <c r="C28" s="7"/>
      <c r="D28" s="7"/>
      <c r="E28" s="7"/>
    </row>
    <row r="29" spans="1:8" ht="20.100000000000001" customHeight="1" x14ac:dyDescent="0.2">
      <c r="A29" t="s">
        <v>179</v>
      </c>
      <c r="F29" s="10">
        <f>SUM(F5:F27)</f>
        <v>400.11649999999992</v>
      </c>
      <c r="G29" s="9">
        <f>SUM(G5:G27)</f>
        <v>11203.262000000001</v>
      </c>
    </row>
    <row r="31" spans="1:8" ht="20.100000000000001" customHeight="1" x14ac:dyDescent="0.2">
      <c r="B31" t="s">
        <v>181</v>
      </c>
      <c r="C31" t="s">
        <v>182</v>
      </c>
      <c r="D31" t="s">
        <v>183</v>
      </c>
      <c r="E31" t="s">
        <v>184</v>
      </c>
      <c r="F31" t="s">
        <v>185</v>
      </c>
      <c r="G31" t="s">
        <v>186</v>
      </c>
      <c r="H31" t="s">
        <v>101</v>
      </c>
    </row>
    <row r="32" spans="1:8" ht="20.100000000000001" customHeight="1" x14ac:dyDescent="0.2">
      <c r="A32" t="s">
        <v>180</v>
      </c>
      <c r="B32">
        <v>240</v>
      </c>
      <c r="C32">
        <v>2</v>
      </c>
      <c r="D32">
        <v>499</v>
      </c>
      <c r="E32">
        <v>120</v>
      </c>
      <c r="F32">
        <v>4</v>
      </c>
      <c r="G32">
        <v>378</v>
      </c>
      <c r="H32" s="2">
        <f>C32*D32+F32*G32</f>
        <v>2510</v>
      </c>
    </row>
    <row r="34" spans="1:7" ht="20.100000000000001" customHeight="1" x14ac:dyDescent="0.2">
      <c r="A34" t="s">
        <v>187</v>
      </c>
      <c r="G34" s="2">
        <f>SUM(G29,H32)</f>
        <v>13713.262000000001</v>
      </c>
    </row>
  </sheetData>
  <mergeCells count="4">
    <mergeCell ref="A4:A11"/>
    <mergeCell ref="A13:A21"/>
    <mergeCell ref="A23:A24"/>
    <mergeCell ref="A26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净洁具</vt:lpstr>
      <vt:lpstr> 洁具五金</vt:lpstr>
      <vt:lpstr>面板和漏电开关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rmbt</cp:lastModifiedBy>
  <dcterms:created xsi:type="dcterms:W3CDTF">2015-06-05T18:19:34Z</dcterms:created>
  <dcterms:modified xsi:type="dcterms:W3CDTF">2021-12-11T06:14:19Z</dcterms:modified>
</cp:coreProperties>
</file>