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ne\Remodelling\"/>
    </mc:Choice>
  </mc:AlternateContent>
  <bookViews>
    <workbookView xWindow="0" yWindow="0" windowWidth="22365" windowHeight="10845" firstSheet="2" activeTab="14"/>
  </bookViews>
  <sheets>
    <sheet name="电器" sheetId="1" r:id="rId1"/>
    <sheet name="三楼房间家私" sheetId="2" r:id="rId2"/>
    <sheet name="厨房装饰" sheetId="3" r:id="rId3"/>
    <sheet name="大厅装饰" sheetId="5" r:id="rId4"/>
    <sheet name="楼梯扶手" sheetId="7" r:id="rId5"/>
    <sheet name="木门" sheetId="9" r:id="rId6"/>
    <sheet name="填缝" sheetId="8" r:id="rId7"/>
    <sheet name="阳台扶手" sheetId="10" r:id="rId8"/>
    <sheet name="扇灰&amp;乳胶漆" sheetId="11" r:id="rId9"/>
    <sheet name="天花" sheetId="12" r:id="rId10"/>
    <sheet name="照明" sheetId="13" r:id="rId11"/>
    <sheet name="杂项" sheetId="14" r:id="rId12"/>
    <sheet name=" 净洁具" sheetId="17" r:id="rId13"/>
    <sheet name=" 洁具五金" sheetId="15" r:id="rId14"/>
    <sheet name="面板和漏电开关" sheetId="19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9" l="1"/>
  <c r="F52" i="1"/>
  <c r="E21" i="14"/>
  <c r="E22" i="14" s="1"/>
  <c r="E20" i="14"/>
  <c r="E19" i="14"/>
  <c r="E18" i="14"/>
  <c r="E17" i="14"/>
  <c r="E16" i="14"/>
  <c r="G28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5" i="11"/>
  <c r="F28" i="11"/>
  <c r="F12" i="11"/>
  <c r="F13" i="11"/>
  <c r="F14" i="11"/>
  <c r="F15" i="11"/>
  <c r="F16" i="11"/>
  <c r="F17" i="11"/>
  <c r="F18" i="11"/>
  <c r="F20" i="11"/>
  <c r="F21" i="11"/>
  <c r="F22" i="11"/>
  <c r="F23" i="11"/>
  <c r="F24" i="11"/>
  <c r="F26" i="11"/>
  <c r="F27" i="11"/>
  <c r="F6" i="11"/>
  <c r="F7" i="11"/>
  <c r="F8" i="11"/>
  <c r="F9" i="11"/>
  <c r="F10" i="11"/>
  <c r="F11" i="11"/>
  <c r="F5" i="11"/>
  <c r="D16" i="19"/>
  <c r="D18" i="19"/>
  <c r="D14" i="19"/>
  <c r="D21" i="19" l="1"/>
  <c r="D20" i="19"/>
  <c r="D19" i="19"/>
  <c r="D17" i="19"/>
  <c r="D15" i="19"/>
  <c r="D3" i="19"/>
  <c r="D4" i="19"/>
  <c r="D5" i="19"/>
  <c r="D6" i="19"/>
  <c r="D7" i="19"/>
  <c r="D8" i="19"/>
  <c r="D9" i="19"/>
  <c r="D10" i="19"/>
  <c r="D11" i="19"/>
  <c r="D12" i="19"/>
  <c r="D13" i="19"/>
  <c r="D22" i="19"/>
  <c r="D2" i="19"/>
  <c r="D23" i="19" l="1"/>
  <c r="F11" i="13"/>
  <c r="F13" i="13"/>
  <c r="F15" i="13"/>
  <c r="F17" i="13"/>
  <c r="F19" i="13"/>
  <c r="F20" i="13"/>
  <c r="F21" i="13"/>
  <c r="F23" i="13"/>
  <c r="F25" i="13"/>
  <c r="F2" i="13"/>
  <c r="F29" i="13" s="1"/>
  <c r="F40" i="15"/>
  <c r="F39" i="15"/>
  <c r="F38" i="15"/>
  <c r="F36" i="15"/>
  <c r="F35" i="15"/>
  <c r="F33" i="15"/>
  <c r="F32" i="15"/>
  <c r="F31" i="15"/>
  <c r="F29" i="15"/>
  <c r="F28" i="15"/>
  <c r="F26" i="15"/>
  <c r="F20" i="15"/>
  <c r="F22" i="15"/>
  <c r="F23" i="15"/>
  <c r="F24" i="15"/>
  <c r="F2" i="15"/>
  <c r="F3" i="15"/>
  <c r="F5" i="15"/>
  <c r="F6" i="15"/>
  <c r="F8" i="15"/>
  <c r="F10" i="15"/>
  <c r="F11" i="15"/>
  <c r="F12" i="15"/>
  <c r="F14" i="15"/>
  <c r="F15" i="15"/>
  <c r="F17" i="15"/>
  <c r="F19" i="15"/>
  <c r="F5" i="17"/>
  <c r="F10" i="17"/>
  <c r="F11" i="17"/>
  <c r="F13" i="17"/>
  <c r="F8" i="17"/>
  <c r="F7" i="17"/>
  <c r="F4" i="17"/>
  <c r="F2" i="17"/>
  <c r="E14" i="14"/>
  <c r="E15" i="14"/>
  <c r="F3" i="9"/>
  <c r="F6" i="13"/>
  <c r="F5" i="13"/>
  <c r="E3" i="14"/>
  <c r="E4" i="14"/>
  <c r="E5" i="14"/>
  <c r="E6" i="14"/>
  <c r="E7" i="14"/>
  <c r="E8" i="14"/>
  <c r="E9" i="14"/>
  <c r="E10" i="14"/>
  <c r="E11" i="14"/>
  <c r="E12" i="14"/>
  <c r="E13" i="14"/>
  <c r="E2" i="14"/>
  <c r="F9" i="13"/>
  <c r="F7" i="13"/>
  <c r="F4" i="13"/>
  <c r="D9" i="12"/>
  <c r="F2" i="7"/>
  <c r="H31" i="11"/>
  <c r="F2" i="9"/>
  <c r="F4" i="9"/>
  <c r="F5" i="9"/>
  <c r="F6" i="9"/>
  <c r="F7" i="9"/>
  <c r="F8" i="9"/>
  <c r="F9" i="9"/>
  <c r="B16" i="10"/>
  <c r="E119" i="2"/>
  <c r="C3" i="3"/>
  <c r="D2" i="8"/>
  <c r="F48" i="1"/>
  <c r="E46" i="1"/>
  <c r="F41" i="15" l="1"/>
  <c r="G33" i="11"/>
</calcChain>
</file>

<file path=xl/sharedStrings.xml><?xml version="1.0" encoding="utf-8"?>
<sst xmlns="http://schemas.openxmlformats.org/spreadsheetml/2006/main" count="499" uniqueCount="355">
  <si>
    <t>区域</t>
    <phoneticPr fontId="1" type="noConversion"/>
  </si>
  <si>
    <t>类型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</si>
  <si>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</si>
  <si>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</si>
  <si>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</si>
  <si>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链接</t>
    <phoneticPr fontId="1" type="noConversion"/>
  </si>
  <si>
    <t>客厅</t>
    <phoneticPr fontId="1" type="noConversion"/>
  </si>
  <si>
    <t>电视</t>
    <phoneticPr fontId="1" type="noConversion"/>
  </si>
  <si>
    <t>三星</t>
    <phoneticPr fontId="1" type="noConversion"/>
  </si>
  <si>
    <t>QA65Q80T</t>
    <phoneticPr fontId="1" type="noConversion"/>
  </si>
  <si>
    <t>冷气</t>
    <phoneticPr fontId="1" type="noConversion"/>
  </si>
  <si>
    <t>华凌</t>
    <phoneticPr fontId="1" type="noConversion"/>
  </si>
  <si>
    <t>N8HF3</t>
    <phoneticPr fontId="1" type="noConversion"/>
  </si>
  <si>
    <t>指纹锁</t>
    <phoneticPr fontId="1" type="noConversion"/>
  </si>
  <si>
    <t>施得曼</t>
    <phoneticPr fontId="1" type="noConversion"/>
  </si>
  <si>
    <t>Q5P</t>
    <phoneticPr fontId="1" type="noConversion"/>
  </si>
  <si>
    <t>https://detail.tmall.com/item.htm?spm=a1z10.3-b-s.w4011-20055436255.88.1b6c57fbxZspin&amp;id=644093764450&amp;rn=cf2d18b81aef4139cbfdfb3599e9f418&amp;abbucket=11&amp;skuId=4849741290801</t>
    <phoneticPr fontId="1" type="noConversion"/>
  </si>
  <si>
    <t>扫地机械人</t>
    <phoneticPr fontId="1" type="noConversion"/>
  </si>
  <si>
    <t>小米</t>
    <phoneticPr fontId="1" type="noConversion"/>
  </si>
  <si>
    <t>https://item.jd.com/100024077146.html</t>
    <phoneticPr fontId="1" type="noConversion"/>
  </si>
  <si>
    <t>厨房</t>
    <phoneticPr fontId="1" type="noConversion"/>
  </si>
  <si>
    <t>消毒柜</t>
    <phoneticPr fontId="1" type="noConversion"/>
  </si>
  <si>
    <t>洗碗机</t>
    <phoneticPr fontId="1" type="noConversion"/>
  </si>
  <si>
    <t>烟机</t>
    <phoneticPr fontId="1" type="noConversion"/>
  </si>
  <si>
    <t>美的</t>
    <phoneticPr fontId="1" type="noConversion"/>
  </si>
  <si>
    <t>J25</t>
    <phoneticPr fontId="1" type="noConversion"/>
  </si>
  <si>
    <t>饭厅</t>
    <phoneticPr fontId="1" type="noConversion"/>
  </si>
  <si>
    <t>冷气</t>
    <phoneticPr fontId="1" type="noConversion"/>
  </si>
  <si>
    <t>华凌</t>
    <phoneticPr fontId="1" type="noConversion"/>
  </si>
  <si>
    <t>1P1级</t>
    <phoneticPr fontId="1" type="noConversion"/>
  </si>
  <si>
    <t>一楼房间</t>
    <phoneticPr fontId="1" type="noConversion"/>
  </si>
  <si>
    <t>二楼主人房</t>
    <phoneticPr fontId="1" type="noConversion"/>
  </si>
  <si>
    <t>1.5P1级</t>
    <phoneticPr fontId="1" type="noConversion"/>
  </si>
  <si>
    <t>二楼左客人房</t>
    <phoneticPr fontId="1" type="noConversion"/>
  </si>
  <si>
    <t>二楼右客人房</t>
    <phoneticPr fontId="1" type="noConversion"/>
  </si>
  <si>
    <t>三楼房间</t>
    <phoneticPr fontId="1" type="noConversion"/>
  </si>
  <si>
    <t>2P一级</t>
    <phoneticPr fontId="1" type="noConversion"/>
  </si>
  <si>
    <t>一楼厕所</t>
    <phoneticPr fontId="1" type="noConversion"/>
  </si>
  <si>
    <t>热水器</t>
    <phoneticPr fontId="1" type="noConversion"/>
  </si>
  <si>
    <t>康宝</t>
    <phoneticPr fontId="1" type="noConversion"/>
  </si>
  <si>
    <t>https://item.jd.com/100016058900.html#crumb-wrap</t>
    <phoneticPr fontId="1" type="noConversion"/>
  </si>
  <si>
    <t>二楼厕所</t>
    <phoneticPr fontId="1" type="noConversion"/>
  </si>
  <si>
    <t>50L</t>
    <phoneticPr fontId="1" type="noConversion"/>
  </si>
  <si>
    <t>https://item.jd.com/100016058934.html#crumb-wrap</t>
    <phoneticPr fontId="1" type="noConversion"/>
  </si>
  <si>
    <t>落地扇</t>
    <phoneticPr fontId="1" type="noConversion"/>
  </si>
  <si>
    <t>贴牌</t>
    <phoneticPr fontId="1" type="noConversion"/>
  </si>
  <si>
    <t>钻石牌</t>
    <phoneticPr fontId="1" type="noConversion"/>
  </si>
  <si>
    <t>https://detail.tmall.com/item.htm?spm=a230r.1.14.18.873956b3qfxhcv&amp;id=640125027515&amp;ns=1&amp;abbucket=2&amp;skuId=4619699613606</t>
    <phoneticPr fontId="1" type="noConversion"/>
  </si>
  <si>
    <t>soundbar</t>
    <phoneticPr fontId="1" type="noConversion"/>
  </si>
  <si>
    <t>三星</t>
    <phoneticPr fontId="1" type="noConversion"/>
  </si>
  <si>
    <t>二楼阳台</t>
    <phoneticPr fontId="1" type="noConversion"/>
  </si>
  <si>
    <t>洗衣机</t>
    <phoneticPr fontId="1" type="noConversion"/>
  </si>
  <si>
    <t>美的</t>
    <phoneticPr fontId="1" type="noConversion"/>
  </si>
  <si>
    <t>8KG</t>
    <phoneticPr fontId="1" type="noConversion"/>
  </si>
  <si>
    <t>三楼阳台</t>
    <phoneticPr fontId="1" type="noConversion"/>
  </si>
  <si>
    <t>灯饰</t>
    <phoneticPr fontId="1" type="noConversion"/>
  </si>
  <si>
    <t>/</t>
    <phoneticPr fontId="1" type="noConversion"/>
  </si>
  <si>
    <t>5W</t>
    <phoneticPr fontId="1" type="noConversion"/>
  </si>
  <si>
    <t>https://item.taobao.com/item.htm?spm=a1z10.1-c.w4004-11953605649.30.58b363592eHYsD&amp;id=630229802836</t>
  </si>
  <si>
    <t>9w</t>
    <phoneticPr fontId="1" type="noConversion"/>
  </si>
  <si>
    <t>https://item.taobao.com/item.htm?spm=a1z10.1-c.w4004-11953605649.16.58b363592eHYsD&amp;id=577105494337</t>
    <phoneticPr fontId="1" type="noConversion"/>
  </si>
  <si>
    <t>其他</t>
    <phoneticPr fontId="1" type="noConversion"/>
  </si>
  <si>
    <t>路由器</t>
    <phoneticPr fontId="1" type="noConversion"/>
  </si>
  <si>
    <t>Tplink</t>
    <phoneticPr fontId="1" type="noConversion"/>
  </si>
  <si>
    <t>mesh</t>
    <phoneticPr fontId="1" type="noConversion"/>
  </si>
  <si>
    <t>https://item.jd.com/100014229985.html#crumb-wrap</t>
    <phoneticPr fontId="1" type="noConversion"/>
  </si>
  <si>
    <t>HW-Q800A</t>
    <phoneticPr fontId="1" type="noConversion"/>
  </si>
  <si>
    <t>https://item.taobao.com/item.htm?spm=a230r.1.14.28.7ff615c6brU1zs&amp;id=641181918478&amp;ns=1&amp;abbucket=3#detail</t>
    <phoneticPr fontId="1" type="noConversion"/>
  </si>
  <si>
    <t>https://item.taobao.com/item.htm?spm=a1z10.5-c-s.w4002-14960791908.54.2b59513dRX5L9P&amp;id=623857345417</t>
    <phoneticPr fontId="1" type="noConversion"/>
  </si>
  <si>
    <t>样品</t>
    <phoneticPr fontId="1" type="noConversion"/>
  </si>
  <si>
    <t>size</t>
    <phoneticPr fontId="1" type="noConversion"/>
  </si>
  <si>
    <t>水槽</t>
    <phoneticPr fontId="1" type="noConversion"/>
  </si>
  <si>
    <t>72*45</t>
    <phoneticPr fontId="1" type="noConversion"/>
  </si>
  <si>
    <t>https://item.taobao.com/item.htm?spm=a230r.1.14.214.273cf4baCxZUMf&amp;id=655762467000&amp;ns=1&amp;abbucket=15#detail</t>
    <phoneticPr fontId="1" type="noConversion"/>
  </si>
  <si>
    <t>柜面</t>
    <phoneticPr fontId="1" type="noConversion"/>
  </si>
  <si>
    <t>offline</t>
    <phoneticPr fontId="1" type="noConversion"/>
  </si>
  <si>
    <t>https://detail.tmall.com/item.htm?spm=a230r.1.14.146.47633bdcTtBrqR&amp;id=614742164241&amp;ns=1&amp;abbucket=15&amp;skuId=4479636240972</t>
    <phoneticPr fontId="1" type="noConversion"/>
  </si>
  <si>
    <t>https://detail.tmall.com/item.htm?spm=a230r.1.14.150.84865d7bNLrTNr&amp;id=628955699990&amp;ns=1&amp;abbucket=15&amp;skuId=4636133151567</t>
    <phoneticPr fontId="1" type="noConversion"/>
  </si>
  <si>
    <t>床架+1个床头柜</t>
    <phoneticPr fontId="1" type="noConversion"/>
  </si>
  <si>
    <t>电脑桌白色160*60</t>
    <phoneticPr fontId="1" type="noConversion"/>
  </si>
  <si>
    <t xml:space="preserve">小米ES55 </t>
    <phoneticPr fontId="1" type="noConversion"/>
  </si>
  <si>
    <t>https://item.jd.com/100012093825.html#crumb-wrap</t>
    <phoneticPr fontId="1" type="noConversion"/>
  </si>
  <si>
    <t>雅兰床垫</t>
    <phoneticPr fontId="1" type="noConversion"/>
  </si>
  <si>
    <t>https://item.jd.com/100012623126.html#none</t>
    <phoneticPr fontId="1" type="noConversion"/>
  </si>
  <si>
    <t>https://item.taobao.com/item.htm?spm=a230r.1.14.41.60c745fa4Bz9WJ&amp;id=633402032449&amp;ns=1&amp;abbucket=8#detail</t>
    <phoneticPr fontId="1" type="noConversion"/>
  </si>
  <si>
    <t>状态</t>
    <phoneticPr fontId="1" type="noConversion"/>
  </si>
  <si>
    <t>110L</t>
    <phoneticPr fontId="1" type="noConversion"/>
  </si>
  <si>
    <t>https://item.jd.com/100014512568.html#crumb-wrap</t>
    <phoneticPr fontId="1" type="noConversion"/>
  </si>
  <si>
    <t>https://item.jd.com/100018833836.html</t>
    <phoneticPr fontId="1" type="noConversion"/>
  </si>
  <si>
    <t>https://item.jd.com/100006500153.html</t>
    <phoneticPr fontId="1" type="noConversion"/>
  </si>
  <si>
    <t>https://item.jd.com/100006500153.html</t>
    <phoneticPr fontId="1" type="noConversion"/>
  </si>
  <si>
    <t>https://item.taobao.com/item.htm?spm=a230r.1.14.16.529040a6yhvnV6&amp;id=656985502041&amp;ns=1&amp;abbucket=8#detail</t>
    <phoneticPr fontId="1" type="noConversion"/>
  </si>
  <si>
    <t>https://detail.tmall.com/item.htm?spm=a230r.1.14.64.529040a6yhvnV6&amp;id=620008886434&amp;ns=1&amp;abbucket=8&amp;skuId=4377621496549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</si>
  <si>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</si>
  <si>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</si>
  <si>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JD价格</t>
    <phoneticPr fontId="1" type="noConversion"/>
  </si>
  <si>
    <t>https://item.taobao.com/item.htm?spm=a1z10.1-c.w4004-11953605649.30.58b363592eHYsD&amp;id=630229802836</t>
    <phoneticPr fontId="1" type="noConversion"/>
  </si>
  <si>
    <t>屏风</t>
    <phoneticPr fontId="1" type="noConversion"/>
  </si>
  <si>
    <t>2.2*1.8</t>
    <phoneticPr fontId="1" type="noConversion"/>
  </si>
  <si>
    <t>https://item.taobao.com/item.htm?spm=a1z09.2.0.0.5daa2e8db8IaYW&amp;id=596127162362&amp;_u=12i42u3c0dac</t>
    <phoneticPr fontId="1" type="noConversion"/>
  </si>
  <si>
    <t>https://detail.tmall.com/item.htm?id=632918882513&amp;spm=a1z09.2.0.0.511b2e8dT6yRJ4&amp;_u=12i42u3ccade</t>
    <phoneticPr fontId="1" type="noConversion"/>
  </si>
  <si>
    <t>总费用</t>
    <phoneticPr fontId="1" type="noConversion"/>
  </si>
  <si>
    <t>方数</t>
    <phoneticPr fontId="1" type="noConversion"/>
  </si>
  <si>
    <t>平均费用</t>
    <phoneticPr fontId="1" type="noConversion"/>
  </si>
  <si>
    <t>材料</t>
    <phoneticPr fontId="1" type="noConversion"/>
  </si>
  <si>
    <t>尺寸</t>
    <phoneticPr fontId="1" type="noConversion"/>
  </si>
  <si>
    <t>费用</t>
    <phoneticPr fontId="1" type="noConversion"/>
  </si>
  <si>
    <t>大门</t>
    <phoneticPr fontId="1" type="noConversion"/>
  </si>
  <si>
    <t>2770*1510*238</t>
    <phoneticPr fontId="1" type="noConversion"/>
  </si>
  <si>
    <t>一楼房门</t>
    <phoneticPr fontId="1" type="noConversion"/>
  </si>
  <si>
    <t>2160*1010*235</t>
    <phoneticPr fontId="1" type="noConversion"/>
  </si>
  <si>
    <t>二楼左边</t>
    <phoneticPr fontId="1" type="noConversion"/>
  </si>
  <si>
    <t>2200*1015*130</t>
    <phoneticPr fontId="1" type="noConversion"/>
  </si>
  <si>
    <t>二楼右边1</t>
    <phoneticPr fontId="1" type="noConversion"/>
  </si>
  <si>
    <t>2220*1015*130</t>
    <phoneticPr fontId="1" type="noConversion"/>
  </si>
  <si>
    <t>二楼右边2</t>
    <phoneticPr fontId="1" type="noConversion"/>
  </si>
  <si>
    <t>2220*1010*200</t>
    <phoneticPr fontId="1" type="noConversion"/>
  </si>
  <si>
    <t>三楼</t>
    <phoneticPr fontId="1" type="noConversion"/>
  </si>
  <si>
    <t>2210*1000*125</t>
    <phoneticPr fontId="1" type="noConversion"/>
  </si>
  <si>
    <t>天花</t>
    <phoneticPr fontId="1" type="noConversion"/>
  </si>
  <si>
    <t>平方</t>
    <phoneticPr fontId="1" type="noConversion"/>
  </si>
  <si>
    <t>费用</t>
    <phoneticPr fontId="1" type="noConversion"/>
  </si>
  <si>
    <t>二楼杂物间</t>
    <phoneticPr fontId="1" type="noConversion"/>
  </si>
  <si>
    <t>2150*1015*150</t>
    <phoneticPr fontId="1" type="noConversion"/>
  </si>
  <si>
    <t>五金件</t>
    <phoneticPr fontId="1" type="noConversion"/>
  </si>
  <si>
    <t>杂物长桌140*50</t>
    <phoneticPr fontId="1" type="noConversion"/>
  </si>
  <si>
    <t>脚凳</t>
    <phoneticPr fontId="1" type="noConversion"/>
  </si>
  <si>
    <t>https://detail.tmall.com/item.htm?id=573715332220&amp;spm=a1z09.2.0.0.48a32e8dpfkuQZ&amp;_u=e2i42u3c6bdd</t>
    <phoneticPr fontId="1" type="noConversion"/>
  </si>
  <si>
    <t>电视柜</t>
    <phoneticPr fontId="1" type="noConversion"/>
  </si>
  <si>
    <t>https://detail.tmall.com/item.htm?id=35112109098&amp;spm=a1z09.2.0.0.48a32e8dpfkuQZ&amp;_u=e2i42u3c4234&amp;skuId=4747257281922</t>
    <phoneticPr fontId="1" type="noConversion"/>
  </si>
  <si>
    <t>衣柜*2</t>
    <phoneticPr fontId="1" type="noConversion"/>
  </si>
  <si>
    <t>https://detail.tmall.com/item.htm?id=570274664841&amp;spm=a1z09.2.0.0.418e2e8dj3wX2z&amp;_u=e2i42u3c855d&amp;sku_properties=13744110:11555292;122582666:97926</t>
    <phoneticPr fontId="1" type="noConversion"/>
  </si>
  <si>
    <t>总费用</t>
    <phoneticPr fontId="1" type="noConversion"/>
  </si>
  <si>
    <t>区域</t>
  </si>
  <si>
    <t>区域</t>
    <phoneticPr fontId="1" type="noConversion"/>
  </si>
  <si>
    <t>三楼</t>
    <phoneticPr fontId="1" type="noConversion"/>
  </si>
  <si>
    <t>长度</t>
    <phoneticPr fontId="1" type="noConversion"/>
  </si>
  <si>
    <t>总长</t>
    <phoneticPr fontId="1" type="noConversion"/>
  </si>
  <si>
    <t>费用</t>
  </si>
  <si>
    <t>费用</t>
    <phoneticPr fontId="1" type="noConversion"/>
  </si>
  <si>
    <t>二楼</t>
    <phoneticPr fontId="1" type="noConversion"/>
  </si>
  <si>
    <t>总价</t>
    <phoneticPr fontId="1" type="noConversion"/>
  </si>
  <si>
    <t>款式1</t>
    <phoneticPr fontId="1" type="noConversion"/>
  </si>
  <si>
    <t>款式类型</t>
    <phoneticPr fontId="1" type="noConversion"/>
  </si>
  <si>
    <t>单价/m</t>
    <phoneticPr fontId="1" type="noConversion"/>
  </si>
  <si>
    <t>安装费</t>
    <phoneticPr fontId="1" type="noConversion"/>
  </si>
  <si>
    <t>扇灰打磨扫油单价（全套）</t>
  </si>
  <si>
    <t>扇灰打磨单价（半套）</t>
  </si>
  <si>
    <t>一楼（全套）</t>
  </si>
  <si>
    <t>长</t>
  </si>
  <si>
    <t>宽</t>
  </si>
  <si>
    <t>高</t>
  </si>
  <si>
    <t>面积</t>
  </si>
  <si>
    <t>大门顶</t>
  </si>
  <si>
    <t>饭厅</t>
  </si>
  <si>
    <t>厨房</t>
  </si>
  <si>
    <t>一楼房间</t>
  </si>
  <si>
    <t>大厅</t>
  </si>
  <si>
    <t>走廊</t>
  </si>
  <si>
    <t>一楼厕所</t>
  </si>
  <si>
    <t>二楼（全套）</t>
  </si>
  <si>
    <t>客房1</t>
  </si>
  <si>
    <t>客房2</t>
  </si>
  <si>
    <t>主人房</t>
  </si>
  <si>
    <t>主人房厕所</t>
  </si>
  <si>
    <t>二楼阳台</t>
  </si>
  <si>
    <t>杂物间</t>
  </si>
  <si>
    <t>房间</t>
  </si>
  <si>
    <t>阳台</t>
  </si>
  <si>
    <t>二楼（不规则）</t>
  </si>
  <si>
    <t>一楼楼梯（不刷）</t>
  </si>
  <si>
    <t>三楼（全套）</t>
    <phoneticPr fontId="1" type="noConversion"/>
  </si>
  <si>
    <t>楼梯（全套）</t>
    <phoneticPr fontId="1" type="noConversion"/>
  </si>
  <si>
    <t>费用（不计乳胶漆）</t>
    <phoneticPr fontId="1" type="noConversion"/>
  </si>
  <si>
    <t>乳胶漆费用</t>
    <phoneticPr fontId="1" type="noConversion"/>
  </si>
  <si>
    <t>底漆单桶面积</t>
    <phoneticPr fontId="1" type="noConversion"/>
  </si>
  <si>
    <t>底漆数量</t>
    <phoneticPr fontId="1" type="noConversion"/>
  </si>
  <si>
    <t>底漆单价</t>
    <phoneticPr fontId="1" type="noConversion"/>
  </si>
  <si>
    <t>面漆单桶面积</t>
    <phoneticPr fontId="1" type="noConversion"/>
  </si>
  <si>
    <t>面漆数量</t>
    <phoneticPr fontId="1" type="noConversion"/>
  </si>
  <si>
    <t>面漆单价</t>
    <phoneticPr fontId="1" type="noConversion"/>
  </si>
  <si>
    <t>总费用（计算乳胶漆）</t>
    <phoneticPr fontId="1" type="noConversion"/>
  </si>
  <si>
    <t>款式2</t>
    <phoneticPr fontId="1" type="noConversion"/>
  </si>
  <si>
    <t>款式3</t>
    <phoneticPr fontId="1" type="noConversion"/>
  </si>
  <si>
    <t>长度</t>
    <phoneticPr fontId="1" type="noConversion"/>
  </si>
  <si>
    <t>单价</t>
    <phoneticPr fontId="1" type="noConversion"/>
  </si>
  <si>
    <t>款式1</t>
    <phoneticPr fontId="1" type="noConversion"/>
  </si>
  <si>
    <t>立柱数量</t>
    <phoneticPr fontId="1" type="noConversion"/>
  </si>
  <si>
    <t>立柱费用</t>
    <phoneticPr fontId="1" type="noConversion"/>
  </si>
  <si>
    <t>总费用</t>
    <phoneticPr fontId="1" type="noConversion"/>
  </si>
  <si>
    <t>方数</t>
    <phoneticPr fontId="7" type="noConversion"/>
  </si>
  <si>
    <t>单价/方</t>
    <phoneticPr fontId="7" type="noConversion"/>
  </si>
  <si>
    <t>合计</t>
    <phoneticPr fontId="7" type="noConversion"/>
  </si>
  <si>
    <t>客厅天花</t>
    <phoneticPr fontId="7" type="noConversion"/>
  </si>
  <si>
    <t>走廊天花</t>
    <phoneticPr fontId="7" type="noConversion"/>
  </si>
  <si>
    <t>窗帘盒</t>
    <phoneticPr fontId="7" type="noConversion"/>
  </si>
  <si>
    <t>3楼平天花</t>
    <phoneticPr fontId="7" type="noConversion"/>
  </si>
  <si>
    <t>3楼藏光带</t>
    <phoneticPr fontId="7" type="noConversion"/>
  </si>
  <si>
    <t>3楼天花</t>
    <phoneticPr fontId="7" type="noConversion"/>
  </si>
  <si>
    <t>区域</t>
    <phoneticPr fontId="7" type="noConversion"/>
  </si>
  <si>
    <t>RX600</t>
    <phoneticPr fontId="1" type="noConversion"/>
  </si>
  <si>
    <t>https://item.taobao.com/item.htm?spm=a230r.1.14.29.7f981dceUFye7D&amp;id=625199337534&amp;ns=1&amp;abbucket=20#detail</t>
    <phoneticPr fontId="1" type="noConversion"/>
  </si>
  <si>
    <t>石膏线</t>
    <phoneticPr fontId="1" type="noConversion"/>
  </si>
  <si>
    <t>筒灯</t>
    <phoneticPr fontId="1" type="noConversion"/>
  </si>
  <si>
    <t>数量</t>
    <phoneticPr fontId="1" type="noConversion"/>
  </si>
  <si>
    <t>https://item.jd.com/10732713677.html#crumb-wrap</t>
    <phoneticPr fontId="1" type="noConversion"/>
  </si>
  <si>
    <t>灯带（DC）</t>
    <phoneticPr fontId="1" type="noConversion"/>
  </si>
  <si>
    <t>https://item.jd.com/10632480926.html</t>
    <phoneticPr fontId="1" type="noConversion"/>
  </si>
  <si>
    <t>满减</t>
  </si>
  <si>
    <t>offline</t>
    <phoneticPr fontId="1" type="noConversion"/>
  </si>
  <si>
    <t>链接或备注</t>
    <phoneticPr fontId="1" type="noConversion"/>
  </si>
  <si>
    <t>超六网线100m</t>
    <phoneticPr fontId="1" type="noConversion"/>
  </si>
  <si>
    <t>优惠</t>
    <phoneticPr fontId="1" type="noConversion"/>
  </si>
  <si>
    <t>瓷砖保护垫50㎡</t>
    <phoneticPr fontId="1" type="noConversion"/>
  </si>
  <si>
    <t>电动高压水枪</t>
    <phoneticPr fontId="1" type="noConversion"/>
  </si>
  <si>
    <t>手机信号增幅器</t>
    <phoneticPr fontId="1" type="noConversion"/>
  </si>
  <si>
    <t>公牛插座</t>
    <phoneticPr fontId="1" type="noConversion"/>
  </si>
  <si>
    <t>公牛排插</t>
    <phoneticPr fontId="1" type="noConversion"/>
  </si>
  <si>
    <t>金刚擦</t>
    <phoneticPr fontId="1" type="noConversion"/>
  </si>
  <si>
    <t>CEC屏蔽头</t>
    <phoneticPr fontId="1" type="noConversion"/>
  </si>
  <si>
    <t>清洁剂</t>
    <phoneticPr fontId="1" type="noConversion"/>
  </si>
  <si>
    <t>玻璃刮</t>
    <phoneticPr fontId="1" type="noConversion"/>
  </si>
  <si>
    <t>画</t>
    <phoneticPr fontId="1" type="noConversion"/>
  </si>
  <si>
    <t>拉货小车</t>
    <phoneticPr fontId="1" type="noConversion"/>
  </si>
  <si>
    <t>https://item.jd.com/54663742736.html</t>
    <phoneticPr fontId="1" type="noConversion"/>
  </si>
  <si>
    <t>150W灯带电源</t>
    <phoneticPr fontId="1" type="noConversion"/>
  </si>
  <si>
    <t>60W灯带电源</t>
    <phoneticPr fontId="1" type="noConversion"/>
  </si>
  <si>
    <t>大门门楣玻璃</t>
    <phoneticPr fontId="1" type="noConversion"/>
  </si>
  <si>
    <t>1588*330*8</t>
    <phoneticPr fontId="1" type="noConversion"/>
  </si>
  <si>
    <t>网口面板</t>
    <phoneticPr fontId="1" type="noConversion"/>
  </si>
  <si>
    <t>种类</t>
    <phoneticPr fontId="1" type="noConversion"/>
  </si>
  <si>
    <t>一楼走廊</t>
    <phoneticPr fontId="1" type="noConversion"/>
  </si>
  <si>
    <t>一体洗手盆</t>
    <phoneticPr fontId="1" type="noConversion"/>
  </si>
  <si>
    <t>B400</t>
    <phoneticPr fontId="1" type="noConversion"/>
  </si>
  <si>
    <t>单冷水龙头</t>
    <phoneticPr fontId="1" type="noConversion"/>
  </si>
  <si>
    <t>原始价格</t>
    <phoneticPr fontId="1" type="noConversion"/>
  </si>
  <si>
    <t>M019</t>
    <phoneticPr fontId="1" type="noConversion"/>
  </si>
  <si>
    <t>花洒</t>
    <phoneticPr fontId="1" type="noConversion"/>
  </si>
  <si>
    <t>Q105B1</t>
    <phoneticPr fontId="1" type="noConversion"/>
  </si>
  <si>
    <t>浴缸龙头</t>
    <phoneticPr fontId="1" type="noConversion"/>
  </si>
  <si>
    <t>洗手盆</t>
    <phoneticPr fontId="1" type="noConversion"/>
  </si>
  <si>
    <t>钩子</t>
    <phoneticPr fontId="1" type="noConversion"/>
  </si>
  <si>
    <t>纸巾盒</t>
    <phoneticPr fontId="1" type="noConversion"/>
  </si>
  <si>
    <t>TK26</t>
    <phoneticPr fontId="1" type="noConversion"/>
  </si>
  <si>
    <t>置物架</t>
    <phoneticPr fontId="1" type="noConversion"/>
  </si>
  <si>
    <t>TD75-60mm</t>
    <phoneticPr fontId="1" type="noConversion"/>
  </si>
  <si>
    <t>二楼公共厕所</t>
    <phoneticPr fontId="1" type="noConversion"/>
  </si>
  <si>
    <t>马桶</t>
    <phoneticPr fontId="1" type="noConversion"/>
  </si>
  <si>
    <t>A2980</t>
    <phoneticPr fontId="1" type="noConversion"/>
  </si>
  <si>
    <t>水箱</t>
    <phoneticPr fontId="1" type="noConversion"/>
  </si>
  <si>
    <t>B059</t>
    <phoneticPr fontId="1" type="noConversion"/>
  </si>
  <si>
    <t>洗手盘冷暖水龙头</t>
    <phoneticPr fontId="1" type="noConversion"/>
  </si>
  <si>
    <t>M304-17</t>
    <phoneticPr fontId="1" type="noConversion"/>
  </si>
  <si>
    <t>花洒</t>
    <phoneticPr fontId="1" type="noConversion"/>
  </si>
  <si>
    <t>浴缸龙头</t>
    <phoneticPr fontId="1" type="noConversion"/>
  </si>
  <si>
    <t>置物架</t>
    <phoneticPr fontId="1" type="noConversion"/>
  </si>
  <si>
    <t>钩子</t>
    <phoneticPr fontId="1" type="noConversion"/>
  </si>
  <si>
    <t>纸巾盒</t>
    <phoneticPr fontId="1" type="noConversion"/>
  </si>
  <si>
    <t>Q3080</t>
    <phoneticPr fontId="1" type="noConversion"/>
  </si>
  <si>
    <t>二楼主人厕所</t>
    <phoneticPr fontId="1" type="noConversion"/>
  </si>
  <si>
    <t>三楼厕所</t>
    <phoneticPr fontId="1" type="noConversion"/>
  </si>
  <si>
    <t>马桶</t>
    <phoneticPr fontId="1" type="noConversion"/>
  </si>
  <si>
    <t>A2980</t>
    <phoneticPr fontId="1" type="noConversion"/>
  </si>
  <si>
    <t>40*40*82</t>
    <phoneticPr fontId="1" type="noConversion"/>
  </si>
  <si>
    <t>Φ41*85</t>
    <phoneticPr fontId="1" type="noConversion"/>
  </si>
  <si>
    <t>B058</t>
    <phoneticPr fontId="1" type="noConversion"/>
  </si>
  <si>
    <t>70*39*66</t>
    <phoneticPr fontId="1" type="noConversion"/>
  </si>
  <si>
    <t>51*36*78</t>
    <phoneticPr fontId="1" type="noConversion"/>
  </si>
  <si>
    <t>43*36*74</t>
    <phoneticPr fontId="1" type="noConversion"/>
  </si>
  <si>
    <t>F828</t>
    <phoneticPr fontId="1" type="noConversion"/>
  </si>
  <si>
    <t>洗手盆冷暖水龙头</t>
    <phoneticPr fontId="1" type="noConversion"/>
  </si>
  <si>
    <t>M304-10</t>
    <phoneticPr fontId="1" type="noConversion"/>
  </si>
  <si>
    <t>TA02-4钩</t>
    <phoneticPr fontId="1" type="noConversion"/>
  </si>
  <si>
    <t>型号</t>
    <phoneticPr fontId="1" type="noConversion"/>
  </si>
  <si>
    <t>大灯</t>
    <phoneticPr fontId="1" type="noConversion"/>
  </si>
  <si>
    <t>K5022-500</t>
    <phoneticPr fontId="1" type="noConversion"/>
  </si>
  <si>
    <t>D1037-方</t>
    <phoneticPr fontId="1" type="noConversion"/>
  </si>
  <si>
    <t>A9招财进宝C</t>
    <phoneticPr fontId="1" type="noConversion"/>
  </si>
  <si>
    <t>二楼阳台</t>
    <phoneticPr fontId="1" type="noConversion"/>
  </si>
  <si>
    <t>二楼走廊</t>
    <phoneticPr fontId="1" type="noConversion"/>
  </si>
  <si>
    <t>E8041-正方黑色</t>
    <phoneticPr fontId="1" type="noConversion"/>
  </si>
  <si>
    <t>二楼大厅</t>
    <phoneticPr fontId="1" type="noConversion"/>
  </si>
  <si>
    <t>C8010-白色</t>
    <phoneticPr fontId="1" type="noConversion"/>
  </si>
  <si>
    <t>A1072</t>
    <phoneticPr fontId="1" type="noConversion"/>
  </si>
  <si>
    <t>三楼阳台</t>
    <phoneticPr fontId="1" type="noConversion"/>
  </si>
  <si>
    <t>10w吸顶灯</t>
    <phoneticPr fontId="1" type="noConversion"/>
  </si>
  <si>
    <t>吊灯</t>
    <phoneticPr fontId="1" type="noConversion"/>
  </si>
  <si>
    <t>吸顶灯</t>
    <phoneticPr fontId="1" type="noConversion"/>
  </si>
  <si>
    <t>一楼楼梯</t>
    <phoneticPr fontId="1" type="noConversion"/>
  </si>
  <si>
    <t>壁灯</t>
    <phoneticPr fontId="1" type="noConversion"/>
  </si>
  <si>
    <t>一楼大厅</t>
    <phoneticPr fontId="1" type="noConversion"/>
  </si>
  <si>
    <t>飞利浦</t>
    <phoneticPr fontId="1" type="noConversion"/>
  </si>
  <si>
    <t>三楼厕所</t>
    <phoneticPr fontId="1" type="noConversion"/>
  </si>
  <si>
    <t>一开二三插座</t>
    <phoneticPr fontId="1" type="noConversion"/>
  </si>
  <si>
    <t>1位双控</t>
    <phoneticPr fontId="1" type="noConversion"/>
  </si>
  <si>
    <t>1位单控</t>
    <phoneticPr fontId="1" type="noConversion"/>
  </si>
  <si>
    <t>2位单控</t>
    <phoneticPr fontId="1" type="noConversion"/>
  </si>
  <si>
    <t>2位双控</t>
    <phoneticPr fontId="1" type="noConversion"/>
  </si>
  <si>
    <t>3位单控</t>
    <phoneticPr fontId="1" type="noConversion"/>
  </si>
  <si>
    <t>3位双控</t>
    <phoneticPr fontId="1" type="noConversion"/>
  </si>
  <si>
    <t>4位单控</t>
    <phoneticPr fontId="1" type="noConversion"/>
  </si>
  <si>
    <t>4位双控</t>
    <phoneticPr fontId="1" type="noConversion"/>
  </si>
  <si>
    <t>电视电脑</t>
    <phoneticPr fontId="1" type="noConversion"/>
  </si>
  <si>
    <t>电脑</t>
    <phoneticPr fontId="1" type="noConversion"/>
  </si>
  <si>
    <t>380V63A漏电</t>
    <phoneticPr fontId="1" type="noConversion"/>
  </si>
  <si>
    <t>380V32A4P空气</t>
    <phoneticPr fontId="1" type="noConversion"/>
  </si>
  <si>
    <t>220V63A漏电</t>
    <phoneticPr fontId="1" type="noConversion"/>
  </si>
  <si>
    <t>220V25A2P空气</t>
    <phoneticPr fontId="1" type="noConversion"/>
  </si>
  <si>
    <t>防水双盒</t>
    <phoneticPr fontId="1" type="noConversion"/>
  </si>
  <si>
    <t>https://item.jd.com/100011315270.html#crumb-wrap</t>
    <phoneticPr fontId="1" type="noConversion"/>
  </si>
  <si>
    <t>https://item.jd.com/100011315586.html</t>
    <phoneticPr fontId="1" type="noConversion"/>
  </si>
  <si>
    <t>16A插座</t>
    <phoneticPr fontId="1" type="noConversion"/>
  </si>
  <si>
    <t>https://item.jd.com/100006258993.html#none</t>
    <phoneticPr fontId="1" type="noConversion"/>
  </si>
  <si>
    <t>https://item.jd.com/100011315570.html#crumb-wrap</t>
    <phoneticPr fontId="1" type="noConversion"/>
  </si>
  <si>
    <t>https://item.jd.com/100011265498.html</t>
    <phoneticPr fontId="1" type="noConversion"/>
  </si>
  <si>
    <t>https://item.jd.com/100005443888.html#crumb-wrap</t>
    <phoneticPr fontId="1" type="noConversion"/>
  </si>
  <si>
    <t>https://item.jd.com/100022723084.html</t>
    <phoneticPr fontId="1" type="noConversion"/>
  </si>
  <si>
    <t>https://item.jd.com/100011315568.html</t>
    <phoneticPr fontId="1" type="noConversion"/>
  </si>
  <si>
    <t>https://item.jd.com/100011315584.html</t>
    <phoneticPr fontId="1" type="noConversion"/>
  </si>
  <si>
    <t>https://item.jd.com/100011315214.html</t>
    <phoneticPr fontId="1" type="noConversion"/>
  </si>
  <si>
    <t>https://item.jd.com/100011315236.html</t>
    <phoneticPr fontId="1" type="noConversion"/>
  </si>
  <si>
    <t>https://item.jd.com/100011315268.html#none</t>
    <phoneticPr fontId="1" type="noConversion"/>
  </si>
  <si>
    <t>https://shop357702730.taobao.com/search.htm?orderType=coefp_desc&amp;viewType=grid&amp;keyword=%BF%D5%C6%F8%BF%AA%B9%D8&amp;lowPrice=&amp;highPrice=</t>
    <phoneticPr fontId="1" type="noConversion"/>
  </si>
  <si>
    <t>链接</t>
    <phoneticPr fontId="1" type="noConversion"/>
  </si>
  <si>
    <t>380V100A空气开关</t>
    <phoneticPr fontId="1" type="noConversion"/>
  </si>
  <si>
    <t>二楼公共厕所</t>
    <phoneticPr fontId="1" type="noConversion"/>
  </si>
  <si>
    <t>二楼套房厕所</t>
    <phoneticPr fontId="1" type="noConversion"/>
  </si>
  <si>
    <t>三楼厕所</t>
    <phoneticPr fontId="1" type="noConversion"/>
  </si>
  <si>
    <t>380V32A漏电开关</t>
    <phoneticPr fontId="1" type="noConversion"/>
  </si>
  <si>
    <t>220V25A1P单极</t>
    <phoneticPr fontId="1" type="noConversion"/>
  </si>
  <si>
    <t>220V32A2P双极</t>
    <phoneticPr fontId="1" type="noConversion"/>
  </si>
  <si>
    <t>二楼厕所（包括厕所门顶）</t>
    <phoneticPr fontId="1" type="noConversion"/>
  </si>
  <si>
    <t>二楼大厅（包括走廊）</t>
    <phoneticPr fontId="1" type="noConversion"/>
  </si>
  <si>
    <t>/</t>
    <phoneticPr fontId="1" type="noConversion"/>
  </si>
  <si>
    <t>三楼（不规则）</t>
    <phoneticPr fontId="1" type="noConversion"/>
  </si>
  <si>
    <t>角阀+不锈钢水管</t>
    <phoneticPr fontId="1" type="noConversion"/>
  </si>
  <si>
    <t>洗衣机罩</t>
    <phoneticPr fontId="1" type="noConversion"/>
  </si>
  <si>
    <t>不锈钢刷</t>
    <phoneticPr fontId="1" type="noConversion"/>
  </si>
  <si>
    <t>空调不锈钢架</t>
    <phoneticPr fontId="1" type="noConversion"/>
  </si>
  <si>
    <t>草酸</t>
    <phoneticPr fontId="1" type="noConversion"/>
  </si>
  <si>
    <t>喷壶+手套</t>
    <phoneticPr fontId="1" type="noConversion"/>
  </si>
  <si>
    <t>链接</t>
    <phoneticPr fontId="1" type="noConversion"/>
  </si>
  <si>
    <t>尺寸</t>
    <phoneticPr fontId="1" type="noConversion"/>
  </si>
  <si>
    <t>网购</t>
    <phoneticPr fontId="1" type="noConversion"/>
  </si>
  <si>
    <t>https://item.taobao.com/item.htm?spm=a1z09.2.0.0.79562e8dD9bpgG&amp;id=653807463428&amp;_u=n2i42u3ce2a1</t>
    <phoneticPr fontId="1" type="noConversion"/>
  </si>
  <si>
    <t>安装费用</t>
    <phoneticPr fontId="1" type="noConversion"/>
  </si>
  <si>
    <t>洗碗机</t>
    <phoneticPr fontId="1" type="noConversion"/>
  </si>
  <si>
    <t>美的烟机</t>
    <phoneticPr fontId="1" type="noConversion"/>
  </si>
  <si>
    <t>康宝热水器</t>
    <phoneticPr fontId="1" type="noConversion"/>
  </si>
  <si>
    <t>二楼房间新盖板</t>
    <phoneticPr fontId="1" type="noConversion"/>
  </si>
  <si>
    <t>B159</t>
    <phoneticPr fontId="1" type="noConversion"/>
  </si>
  <si>
    <t>B155</t>
    <phoneticPr fontId="1" type="noConversion"/>
  </si>
  <si>
    <t>门槛石（材料=装工）</t>
    <phoneticPr fontId="1" type="noConversion"/>
  </si>
  <si>
    <t>马贝141</t>
    <phoneticPr fontId="1" type="noConversion"/>
  </si>
  <si>
    <t>一楼大门顶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</si>
</sst>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6">
    <xf numFmtId="0" fontId="0" fillId="0" borderId="0" xfId="0"/>
    <xf numFmtId="0" fontId="2" fillId="0" borderId="0" xfId="1"/>
    <xf numFmtId="0" fontId="3" fillId="2" borderId="0" xfId="2" applyAlignment="1"/>
    <xf numFmtId="0" fontId="0" fillId="0" borderId="0" xfId="0" applyAlignment="1"/>
    <xf numFmtId="0" fontId="4" fillId="3" borderId="0" xfId="3" applyAlignment="1"/>
    <xf numFmtId="0" fontId="4" fillId="3" borderId="1" xfId="3" applyBorder="1" applyAlignment="1"/>
    <xf numFmtId="0" fontId="4" fillId="3" borderId="0" xfId="3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2" borderId="0" xfId="2" applyAlignment="1">
      <alignment vertical="center"/>
    </xf>
    <xf numFmtId="0" fontId="5" fillId="4" borderId="0" xfId="4" applyAlignment="1">
      <alignment vertical="center"/>
    </xf>
    <xf numFmtId="0" fontId="4" fillId="3" borderId="0" xfId="3" applyAlignment="1">
      <alignment vertical="center"/>
    </xf>
    <xf numFmtId="0" fontId="0" fillId="0" borderId="0" xfId="0" applyAlignment="1">
      <alignment horizontal="fill"/>
    </xf>
    <xf numFmtId="0" fontId="2" fillId="0" borderId="0" xfId="1" applyAlignment="1">
      <alignment horizontal="fill"/>
    </xf>
    <xf numFmtId="0" fontId="0" fillId="0" borderId="0" xfId="0" applyAlignment="1">
      <alignment horizontal="center" vertical="center"/>
    </xf>
    <xf numFmtId="0" fontId="4" fillId="3" borderId="0" xfId="3" applyAlignment="1">
      <alignment horizontal="center" vertical="center"/>
    </xf>
  </cellXfs>
  <cellStyles count="5">
    <cellStyle name="差" xfId="2" builtinId="27"/>
    <cellStyle name="常规" xfId="0" builtinId="0"/>
    <cellStyle name="超链接" xfId="1" builtinId="8"/>
    <cellStyle name="好" xfId="3" builtinId="26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57150</xdr:rowOff>
    </xdr:from>
    <xdr:to>
      <xdr:col>3</xdr:col>
      <xdr:colOff>523874</xdr:colOff>
      <xdr:row>12</xdr:row>
      <xdr:rowOff>219075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642345E-A5A6-49B7-846A-E3BBA6F40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4" y="304800"/>
          <a:ext cx="288607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31331</xdr:colOff>
      <xdr:row>33</xdr:row>
      <xdr:rowOff>85724</xdr:rowOff>
    </xdr:from>
    <xdr:to>
      <xdr:col>3</xdr:col>
      <xdr:colOff>1037711</xdr:colOff>
      <xdr:row>48</xdr:row>
      <xdr:rowOff>56589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56E7778-4559-4B69-9E3D-2BFC202D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956" y="8258174"/>
          <a:ext cx="3387630" cy="3685615"/>
        </a:xfrm>
        <a:prstGeom prst="rect">
          <a:avLst/>
        </a:prstGeom>
      </xdr:spPr>
    </xdr:pic>
    <xdr:clientData/>
  </xdr:twoCellAnchor>
  <xdr:twoCellAnchor editAs="oneCell">
    <xdr:from>
      <xdr:col>0</xdr:col>
      <xdr:colOff>1171575</xdr:colOff>
      <xdr:row>15</xdr:row>
      <xdr:rowOff>85725</xdr:rowOff>
    </xdr:from>
    <xdr:to>
      <xdr:col>3</xdr:col>
      <xdr:colOff>1097086</xdr:colOff>
      <xdr:row>32</xdr:row>
      <xdr:rowOff>104073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7E8A8E9-023F-4596-9A48-7142C3FE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800475"/>
          <a:ext cx="3497386" cy="4228398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48</xdr:row>
      <xdr:rowOff>228600</xdr:rowOff>
    </xdr:from>
    <xdr:to>
      <xdr:col>3</xdr:col>
      <xdr:colOff>1018734</xdr:colOff>
      <xdr:row>69</xdr:row>
      <xdr:rowOff>66045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F49664-95FE-4612-94E0-8B8E4A21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" y="12115800"/>
          <a:ext cx="3523809" cy="5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70</xdr:row>
      <xdr:rowOff>76200</xdr:rowOff>
    </xdr:from>
    <xdr:to>
      <xdr:col>3</xdr:col>
      <xdr:colOff>1129567</xdr:colOff>
      <xdr:row>78</xdr:row>
      <xdr:rowOff>28139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F448DDC-B377-43BF-B91A-6EA6D1C7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" y="17411700"/>
          <a:ext cx="4025167" cy="1933139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78</xdr:row>
      <xdr:rowOff>84597</xdr:rowOff>
    </xdr:from>
    <xdr:to>
      <xdr:col>3</xdr:col>
      <xdr:colOff>19050</xdr:colOff>
      <xdr:row>89</xdr:row>
      <xdr:rowOff>18469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EBC1969-9354-4517-BEB6-4D60066A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5450" y="19401297"/>
          <a:ext cx="1895475" cy="265802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1066801</xdr:colOff>
      <xdr:row>89</xdr:row>
      <xdr:rowOff>142875</xdr:rowOff>
    </xdr:from>
    <xdr:to>
      <xdr:col>3</xdr:col>
      <xdr:colOff>952418</xdr:colOff>
      <xdr:row>102</xdr:row>
      <xdr:rowOff>228059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5330C49-9C81-43DC-8CC3-1F8D7BC6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1" y="22183725"/>
          <a:ext cx="3457492" cy="330463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104</xdr:row>
      <xdr:rowOff>152400</xdr:rowOff>
    </xdr:from>
    <xdr:to>
      <xdr:col>3</xdr:col>
      <xdr:colOff>1152096</xdr:colOff>
      <xdr:row>115</xdr:row>
      <xdr:rowOff>161583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E506F3C-CA42-47F4-8F02-B885982B9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25908000"/>
          <a:ext cx="3428571" cy="2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142874</xdr:rowOff>
    </xdr:from>
    <xdr:to>
      <xdr:col>8</xdr:col>
      <xdr:colOff>35065</xdr:colOff>
      <xdr:row>13</xdr:row>
      <xdr:rowOff>94377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5553B6-D17F-4455-AFD7-AD724825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142874"/>
          <a:ext cx="2378215" cy="317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9</xdr:row>
      <xdr:rowOff>190500</xdr:rowOff>
    </xdr:from>
    <xdr:to>
      <xdr:col>8</xdr:col>
      <xdr:colOff>713846</xdr:colOff>
      <xdr:row>18</xdr:row>
      <xdr:rowOff>171174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FEE1451-020E-4828-97CD-96725FA9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2419350"/>
          <a:ext cx="4228571" cy="2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</xdr:row>
      <xdr:rowOff>9525</xdr:rowOff>
    </xdr:from>
    <xdr:to>
      <xdr:col>8</xdr:col>
      <xdr:colOff>723369</xdr:colOff>
      <xdr:row>8</xdr:row>
      <xdr:rowOff>95023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D33F28-FE6B-4B5B-B37F-B0C584F30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57175"/>
          <a:ext cx="4247619" cy="1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20</xdr:row>
      <xdr:rowOff>6495</xdr:rowOff>
    </xdr:from>
    <xdr:to>
      <xdr:col>8</xdr:col>
      <xdr:colOff>542925</xdr:colOff>
      <xdr:row>27</xdr:row>
      <xdr:rowOff>180514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127101-4A87-4811-BB94-D040BFD7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59495"/>
          <a:ext cx="4067175" cy="1907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3" Type="http://schemas.openxmlformats.org/officeDocument/2006/relationships/hyperlink" Target="https://detail.tmall.com/item.htm?spm=a230r.1.14.18.873956b3qfxhcv&amp;id=640125027515&amp;ns=1&amp;abbucket=2&amp;skuId=4619699613606" TargetMode="External"/><Relationship Id="rId18" Type="http://schemas.openxmlformats.org/officeDocument/2006/relationships/hyperlink" Target="https://detail.tmall.com/item.htm?spm=a230r.1.14.18.873956b3qfxhcv&amp;id=640125027515&amp;ns=1&amp;abbucket=2&amp;skuId=4619699613606" TargetMode="External"/><Relationship Id="rId26" Type="http://schemas.openxmlformats.org/officeDocument/2006/relationships/hyperlink" Target="https://item.jd.com/100006500153.html" TargetMode="External"/><Relationship Id="rId3" Type="http://schemas.openxmlformats.org/officeDocument/2006/relationships/hyperlink" Target="https://item.jd.com/100024077146.html" TargetMode="External"/><Relationship Id="rId21" Type="http://schemas.openxmlformats.org/officeDocument/2006/relationships/hyperlink" Target="https://item.jd.com/100014229985.html" TargetMode="External"/><Relationship Id="rId7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2" Type="http://schemas.openxmlformats.org/officeDocument/2006/relationships/hyperlink" Target="https://item.jd.com/100016058934.html" TargetMode="External"/><Relationship Id="rId17" Type="http://schemas.openxmlformats.org/officeDocument/2006/relationships/hyperlink" Target="https://detail.tmall.com/item.htm?spm=a230r.1.14.18.873956b3qfxhcv&amp;id=640125027515&amp;ns=1&amp;abbucket=2&amp;skuId=4619699613606" TargetMode="External"/><Relationship Id="rId25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2" Type="http://schemas.openxmlformats.org/officeDocument/2006/relationships/hyperlink" Target="https://detail.tmall.com/item.htm?spm=a1z10.3-b-s.w4011-20055436255.88.1b6c57fbxZspin&amp;id=644093764450&amp;rn=cf2d18b81aef4139cbfdfb3599e9f418&amp;abbucket=11&amp;skuId=4849741290801" TargetMode="External"/><Relationship Id="rId16" Type="http://schemas.openxmlformats.org/officeDocument/2006/relationships/hyperlink" Target="https://detail.tmall.com/item.htm?spm=a230r.1.14.18.873956b3qfxhcv&amp;id=640125027515&amp;ns=1&amp;abbucket=2&amp;skuId=4619699613606" TargetMode="External"/><Relationship Id="rId20" Type="http://schemas.openxmlformats.org/officeDocument/2006/relationships/hyperlink" Target="https://item.taobao.com/item.htm?spm=a1z10.1-c.w4004-11953605649.16.58b363592eHYsD&amp;id=57710549433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6.529040a6yhvnV6&amp;id=656985502041&amp;ns=1&amp;abbucket=8" TargetMode="External"/><Relationship Id="rId6" Type="http://schemas.openxmlformats.org/officeDocument/2006/relationships/hyperlink" Target="https://item.jd.com/100018833836.html" TargetMode="External"/><Relationship Id="rId11" Type="http://schemas.openxmlformats.org/officeDocument/2006/relationships/hyperlink" Target="https://item.jd.com/100016058934.html" TargetMode="External"/><Relationship Id="rId24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5" Type="http://schemas.openxmlformats.org/officeDocument/2006/relationships/hyperlink" Target="https://item.taobao.com/item.htm?spm=a230r.1.14.29.7f981dceUFye7D&amp;id=625199337534&amp;ns=1&amp;abbucket=20" TargetMode="External"/><Relationship Id="rId15" Type="http://schemas.openxmlformats.org/officeDocument/2006/relationships/hyperlink" Target="https://detail.tmall.com/item.htm?spm=a230r.1.14.18.873956b3qfxhcv&amp;id=640125027515&amp;ns=1&amp;abbucket=2&amp;skuId=4619699613606" TargetMode="External"/><Relationship Id="rId23" Type="http://schemas.openxmlformats.org/officeDocument/2006/relationships/hyperlink" Target="https://item.taobao.com/item.htm?spm=a230r.1.14.41.60c745fa4Bz9WJ&amp;id=633402032449&amp;ns=1&amp;abbucket=8" TargetMode="External"/><Relationship Id="rId28" Type="http://schemas.openxmlformats.org/officeDocument/2006/relationships/hyperlink" Target="https://detail.tmall.com/item.htm?id=632918882513&amp;spm=a1z09.2.0.0.511b2e8dT6yRJ4&amp;_u=12i42u3ccade" TargetMode="External"/><Relationship Id="rId10" Type="http://schemas.openxmlformats.org/officeDocument/2006/relationships/hyperlink" Target="https://item.jd.com/100016058900.html" TargetMode="External"/><Relationship Id="rId19" Type="http://schemas.openxmlformats.org/officeDocument/2006/relationships/hyperlink" Target="https://item.jd.com/100006500153.html" TargetMode="External"/><Relationship Id="rId4" Type="http://schemas.openxmlformats.org/officeDocument/2006/relationships/hyperlink" Target="https://item.jd.com/100014512568.html" TargetMode="External"/><Relationship Id="rId9" Type="http://schemas.openxmlformats.org/officeDocument/2006/relationships/hyperlink" Target="https://detail.tmall.com/item.htm?spm=a230r.1.14.64.529040a6yhvnV6&amp;id=620008886434&amp;ns=1&amp;abbucket=8&amp;skuId=4377621496549" TargetMode="External"/><Relationship Id="rId14" Type="http://schemas.openxmlformats.org/officeDocument/2006/relationships/hyperlink" Target="https://detail.tmall.com/item.htm?spm=a230r.1.14.18.873956b3qfxhcv&amp;id=640125027515&amp;ns=1&amp;abbucket=2&amp;skuId=4619699613606" TargetMode="External"/><Relationship Id="rId22" Type="http://schemas.openxmlformats.org/officeDocument/2006/relationships/hyperlink" Target="https://item.taobao.com/item.htm?spm=a230r.1.14.28.7ff615c6brU1zs&amp;id=641181918478&amp;ns=1&amp;abbucket=3" TargetMode="External"/><Relationship Id="rId27" Type="http://schemas.openxmlformats.org/officeDocument/2006/relationships/hyperlink" Target="https://item.taobao.com/item.htm?spm=a1z10.1-c.w4004-11953605649.30.58b363592eHYsD&amp;id=63022980283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jd.com/54663742736.html" TargetMode="External"/><Relationship Id="rId2" Type="http://schemas.openxmlformats.org/officeDocument/2006/relationships/hyperlink" Target="https://item.jd.com/10632480926.html" TargetMode="External"/><Relationship Id="rId1" Type="http://schemas.openxmlformats.org/officeDocument/2006/relationships/hyperlink" Target="https://item.jd.com/10732713677.html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item.jd.com/54663742736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item.taobao.com/item.htm?spm=a1z09.2.0.0.79562e8dD9bpgG&amp;id=653807463428&amp;_u=n2i42u3ce2a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00011315568.html" TargetMode="External"/><Relationship Id="rId13" Type="http://schemas.openxmlformats.org/officeDocument/2006/relationships/hyperlink" Target="https://shop357702730.taobao.com/search.htm?orderType=coefp_desc&amp;viewType=grid&amp;keyword=%BF%D5%C6%F8%BF%AA%B9%D8&amp;lowPrice=&amp;highPrice=" TargetMode="External"/><Relationship Id="rId3" Type="http://schemas.openxmlformats.org/officeDocument/2006/relationships/hyperlink" Target="https://item.jd.com/100006258993.html" TargetMode="External"/><Relationship Id="rId7" Type="http://schemas.openxmlformats.org/officeDocument/2006/relationships/hyperlink" Target="https://item.jd.com/100022723084.html" TargetMode="External"/><Relationship Id="rId12" Type="http://schemas.openxmlformats.org/officeDocument/2006/relationships/hyperlink" Target="https://item.jd.com/100011315268.html" TargetMode="External"/><Relationship Id="rId2" Type="http://schemas.openxmlformats.org/officeDocument/2006/relationships/hyperlink" Target="https://item.jd.com/100011315586.html" TargetMode="External"/><Relationship Id="rId1" Type="http://schemas.openxmlformats.org/officeDocument/2006/relationships/hyperlink" Target="https://item.jd.com/100011315270.html" TargetMode="External"/><Relationship Id="rId6" Type="http://schemas.openxmlformats.org/officeDocument/2006/relationships/hyperlink" Target="https://item.jd.com/100005443888.html" TargetMode="External"/><Relationship Id="rId11" Type="http://schemas.openxmlformats.org/officeDocument/2006/relationships/hyperlink" Target="https://item.jd.com/100011315236.html" TargetMode="External"/><Relationship Id="rId5" Type="http://schemas.openxmlformats.org/officeDocument/2006/relationships/hyperlink" Target="https://item.jd.com/100011265498.html" TargetMode="External"/><Relationship Id="rId10" Type="http://schemas.openxmlformats.org/officeDocument/2006/relationships/hyperlink" Target="https://item.jd.com/100011315214.html" TargetMode="External"/><Relationship Id="rId4" Type="http://schemas.openxmlformats.org/officeDocument/2006/relationships/hyperlink" Target="https://item.jd.com/100011315570.html" TargetMode="External"/><Relationship Id="rId9" Type="http://schemas.openxmlformats.org/officeDocument/2006/relationships/hyperlink" Target="https://item.jd.com/100011315584.html" TargetMode="External"/><Relationship Id="rId1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570274664841&amp;spm=a1z09.2.0.0.418e2e8dj3wX2z&amp;_u=e2i42u3c855d&amp;sku_properties=13744110:11555292;122582666:97926" TargetMode="External"/><Relationship Id="rId3" Type="http://schemas.openxmlformats.org/officeDocument/2006/relationships/hyperlink" Target="https://detail.tmall.com/item.htm?spm=a230r.1.14.146.47633bdcTtBrqR&amp;id=614742164241&amp;ns=1&amp;abbucket=15&amp;skuId=4479636240972" TargetMode="External"/><Relationship Id="rId7" Type="http://schemas.openxmlformats.org/officeDocument/2006/relationships/hyperlink" Target="https://detail.tmall.com/item.htm?id=35112109098&amp;spm=a1z09.2.0.0.48a32e8dpfkuQZ&amp;_u=e2i42u3c4234&amp;skuId=4747257281922" TargetMode="External"/><Relationship Id="rId2" Type="http://schemas.openxmlformats.org/officeDocument/2006/relationships/hyperlink" Target="https://detail.tmall.com/item.htm?spm=a230r.1.14.150.84865d7bNLrTNr&amp;id=628955699990&amp;ns=1&amp;abbucket=15&amp;skuId=4636133151567" TargetMode="External"/><Relationship Id="rId1" Type="http://schemas.openxmlformats.org/officeDocument/2006/relationships/hyperlink" Target="https://item.taobao.com/item.htm?spm=a1z10.5-c-s.w4002-14960791908.54.2b59513dRX5L9P&amp;id=623857345417" TargetMode="External"/><Relationship Id="rId6" Type="http://schemas.openxmlformats.org/officeDocument/2006/relationships/hyperlink" Target="https://detail.tmall.com/item.htm?id=573715332220&amp;spm=a1z09.2.0.0.48a32e8dpfkuQZ&amp;_u=e2i42u3c6bdd" TargetMode="External"/><Relationship Id="rId5" Type="http://schemas.openxmlformats.org/officeDocument/2006/relationships/hyperlink" Target="https://item.jd.com/100012623126.html" TargetMode="External"/><Relationship Id="rId4" Type="http://schemas.openxmlformats.org/officeDocument/2006/relationships/hyperlink" Target="https://item.jd.com/100012093825.html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30r.1.14.214.273cf4baCxZUMf&amp;id=655762467000&amp;ns=1&amp;abbucket=1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spm=a1z09.2.0.0.5daa2e8db8IaYW&amp;id=596127162362&amp;_u=12i42u3c0da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9" zoomScaleNormal="100" workbookViewId="0">
      <selection activeCell="G52" sqref="G52"/>
    </sheetView>
  </sheetViews>
  <sheetFormatPr defaultRowHeight="20.100000000000001" customHeight="1" x14ac:dyDescent="0.2"/>
  <cols>
    <col min="1" max="1" width="13" bestFit="1" customWidth="1"/>
    <col min="2" max="2" width="11" bestFit="1" customWidth="1"/>
    <col min="4" max="4" width="10.5" bestFit="1" customWidth="1"/>
    <col min="6" max="6" width="18" bestFit="1" customWidth="1"/>
    <col min="7" max="7" width="18" customWidth="1"/>
    <col min="8" max="8" width="23.875" style="12" customWidth="1"/>
  </cols>
  <sheetData>
    <row r="1" spans="1:8" ht="20.10000000000000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G1" t="s">
        <v>85</v>
      </c>
      <c r="H1" s="3" t="s">
        <v>5</v>
      </c>
    </row>
    <row r="2" spans="1:8" ht="20.100000000000001" customHeight="1" x14ac:dyDescent="0.2">
      <c r="A2" t="s">
        <v>6</v>
      </c>
      <c r="B2" t="s">
        <v>7</v>
      </c>
      <c r="C2" t="s">
        <v>8</v>
      </c>
      <c r="D2" t="s">
        <v>9</v>
      </c>
      <c r="E2">
        <v>6800</v>
      </c>
      <c r="G2" s="4"/>
      <c r="H2" s="13" t="s">
        <v>84</v>
      </c>
    </row>
    <row r="3" spans="1:8" ht="20.100000000000001" customHeight="1" x14ac:dyDescent="0.2">
      <c r="B3" t="s">
        <v>10</v>
      </c>
      <c r="C3" t="s">
        <v>11</v>
      </c>
      <c r="D3" t="s">
        <v>12</v>
      </c>
      <c r="E3">
        <v>12491</v>
      </c>
      <c r="G3" s="4"/>
      <c r="H3" s="13" t="s">
        <v>91</v>
      </c>
    </row>
    <row r="4" spans="1:8" ht="20.100000000000001" customHeight="1" x14ac:dyDescent="0.2">
      <c r="B4" t="s">
        <v>13</v>
      </c>
      <c r="C4" t="s">
        <v>14</v>
      </c>
      <c r="D4" t="s">
        <v>15</v>
      </c>
      <c r="F4">
        <v>1799</v>
      </c>
      <c r="G4" s="4"/>
      <c r="H4" s="13" t="s">
        <v>16</v>
      </c>
    </row>
    <row r="5" spans="1:8" ht="20.100000000000001" customHeight="1" x14ac:dyDescent="0.2">
      <c r="B5" t="s">
        <v>17</v>
      </c>
      <c r="C5" t="s">
        <v>18</v>
      </c>
      <c r="F5">
        <v>1399</v>
      </c>
      <c r="G5" s="4"/>
      <c r="H5" s="13" t="s">
        <v>19</v>
      </c>
    </row>
    <row r="6" spans="1:8" ht="20.100000000000001" customHeight="1" x14ac:dyDescent="0.2">
      <c r="B6" t="s">
        <v>48</v>
      </c>
      <c r="C6" t="s">
        <v>49</v>
      </c>
      <c r="D6" t="s">
        <v>66</v>
      </c>
      <c r="E6">
        <v>3139</v>
      </c>
      <c r="G6" s="4"/>
      <c r="H6" s="13" t="s">
        <v>67</v>
      </c>
    </row>
    <row r="8" spans="1:8" ht="20.100000000000001" customHeight="1" x14ac:dyDescent="0.2">
      <c r="A8" t="s">
        <v>20</v>
      </c>
      <c r="B8" t="s">
        <v>21</v>
      </c>
      <c r="C8" t="s">
        <v>24</v>
      </c>
      <c r="D8" t="s">
        <v>86</v>
      </c>
      <c r="F8">
        <v>1479</v>
      </c>
      <c r="G8" s="6"/>
      <c r="H8" s="13" t="s">
        <v>87</v>
      </c>
    </row>
    <row r="9" spans="1:8" ht="20.100000000000001" customHeight="1" x14ac:dyDescent="0.2">
      <c r="B9" t="s">
        <v>22</v>
      </c>
      <c r="C9" t="s">
        <v>24</v>
      </c>
      <c r="D9" t="s">
        <v>200</v>
      </c>
      <c r="E9">
        <v>3947</v>
      </c>
      <c r="G9" s="4"/>
      <c r="H9" s="13" t="s">
        <v>201</v>
      </c>
    </row>
    <row r="10" spans="1:8" ht="20.100000000000001" customHeight="1" x14ac:dyDescent="0.2">
      <c r="B10" t="s">
        <v>23</v>
      </c>
      <c r="C10" t="s">
        <v>24</v>
      </c>
      <c r="D10" t="s">
        <v>25</v>
      </c>
      <c r="F10">
        <v>1449</v>
      </c>
      <c r="G10" s="6"/>
      <c r="H10" s="13" t="s">
        <v>88</v>
      </c>
    </row>
    <row r="12" spans="1:8" ht="20.100000000000001" customHeight="1" x14ac:dyDescent="0.2">
      <c r="A12" t="s">
        <v>26</v>
      </c>
      <c r="B12" t="s">
        <v>27</v>
      </c>
      <c r="C12" t="s">
        <v>28</v>
      </c>
      <c r="D12" t="s">
        <v>29</v>
      </c>
      <c r="E12">
        <v>0</v>
      </c>
      <c r="G12" s="4"/>
      <c r="H12" s="13" t="s">
        <v>93</v>
      </c>
    </row>
    <row r="13" spans="1:8" ht="20.100000000000001" customHeight="1" x14ac:dyDescent="0.2">
      <c r="B13" t="s">
        <v>44</v>
      </c>
      <c r="C13" t="s">
        <v>46</v>
      </c>
      <c r="D13" t="s">
        <v>45</v>
      </c>
      <c r="E13">
        <v>634.85</v>
      </c>
      <c r="G13" s="4"/>
      <c r="H13" s="13" t="s">
        <v>47</v>
      </c>
    </row>
    <row r="15" spans="1:8" ht="20.100000000000001" customHeight="1" x14ac:dyDescent="0.2">
      <c r="A15" t="s">
        <v>30</v>
      </c>
      <c r="B15" t="s">
        <v>27</v>
      </c>
      <c r="C15" t="s">
        <v>28</v>
      </c>
      <c r="D15" t="s">
        <v>29</v>
      </c>
      <c r="E15">
        <v>0</v>
      </c>
      <c r="G15" s="4"/>
      <c r="H15" s="13" t="s">
        <v>93</v>
      </c>
    </row>
    <row r="16" spans="1:8" ht="20.100000000000001" customHeight="1" x14ac:dyDescent="0.2">
      <c r="B16" t="s">
        <v>44</v>
      </c>
      <c r="C16" t="s">
        <v>46</v>
      </c>
      <c r="D16" t="s">
        <v>45</v>
      </c>
      <c r="E16">
        <v>0</v>
      </c>
      <c r="G16" s="4"/>
      <c r="H16" s="13" t="s">
        <v>47</v>
      </c>
    </row>
    <row r="17" spans="1:8" ht="20.100000000000001" customHeight="1" x14ac:dyDescent="0.2">
      <c r="B17" t="s">
        <v>55</v>
      </c>
      <c r="C17" t="s">
        <v>56</v>
      </c>
      <c r="D17" t="s">
        <v>57</v>
      </c>
      <c r="E17">
        <v>39</v>
      </c>
      <c r="G17" s="4"/>
      <c r="H17" s="13" t="s">
        <v>58</v>
      </c>
    </row>
    <row r="19" spans="1:8" ht="20.100000000000001" customHeight="1" x14ac:dyDescent="0.2">
      <c r="A19" t="s">
        <v>37</v>
      </c>
      <c r="B19" t="s">
        <v>38</v>
      </c>
      <c r="C19" t="s">
        <v>39</v>
      </c>
      <c r="D19" t="s">
        <v>42</v>
      </c>
      <c r="F19">
        <v>3024.98</v>
      </c>
      <c r="G19" s="6"/>
      <c r="H19" s="13" t="s">
        <v>40</v>
      </c>
    </row>
    <row r="21" spans="1:8" ht="20.100000000000001" customHeight="1" x14ac:dyDescent="0.2">
      <c r="A21" t="s">
        <v>31</v>
      </c>
      <c r="B21" t="s">
        <v>27</v>
      </c>
      <c r="C21" t="s">
        <v>28</v>
      </c>
      <c r="D21" t="s">
        <v>32</v>
      </c>
      <c r="E21">
        <v>0</v>
      </c>
      <c r="G21" s="5"/>
      <c r="H21" s="13" t="s">
        <v>92</v>
      </c>
    </row>
    <row r="22" spans="1:8" ht="20.100000000000001" customHeight="1" x14ac:dyDescent="0.2">
      <c r="B22" t="s">
        <v>44</v>
      </c>
      <c r="C22" t="s">
        <v>46</v>
      </c>
      <c r="D22" t="s">
        <v>45</v>
      </c>
      <c r="E22">
        <v>0</v>
      </c>
      <c r="G22" s="4"/>
      <c r="H22" s="13" t="s">
        <v>47</v>
      </c>
    </row>
    <row r="24" spans="1:8" ht="20.100000000000001" customHeight="1" x14ac:dyDescent="0.2">
      <c r="A24" t="s">
        <v>33</v>
      </c>
      <c r="B24" t="s">
        <v>27</v>
      </c>
      <c r="C24" t="s">
        <v>28</v>
      </c>
      <c r="D24" t="s">
        <v>29</v>
      </c>
      <c r="E24">
        <v>0</v>
      </c>
      <c r="G24" s="4"/>
      <c r="H24" s="13" t="s">
        <v>94</v>
      </c>
    </row>
    <row r="25" spans="1:8" ht="20.100000000000001" customHeight="1" x14ac:dyDescent="0.2">
      <c r="B25" t="s">
        <v>44</v>
      </c>
      <c r="C25" t="s">
        <v>46</v>
      </c>
      <c r="D25" t="s">
        <v>45</v>
      </c>
      <c r="E25">
        <v>0</v>
      </c>
      <c r="G25" s="4"/>
      <c r="H25" s="13" t="s">
        <v>47</v>
      </c>
    </row>
    <row r="26" spans="1:8" ht="20.100000000000001" customHeight="1" x14ac:dyDescent="0.2">
      <c r="B26" t="s">
        <v>55</v>
      </c>
      <c r="C26" t="s">
        <v>56</v>
      </c>
      <c r="D26" t="s">
        <v>57</v>
      </c>
      <c r="E26">
        <v>39</v>
      </c>
      <c r="G26" s="4"/>
      <c r="H26" s="13" t="s">
        <v>58</v>
      </c>
    </row>
    <row r="28" spans="1:8" ht="20.100000000000001" customHeight="1" x14ac:dyDescent="0.2">
      <c r="A28" t="s">
        <v>34</v>
      </c>
      <c r="B28" t="s">
        <v>27</v>
      </c>
      <c r="C28" t="s">
        <v>28</v>
      </c>
      <c r="D28" t="s">
        <v>29</v>
      </c>
      <c r="E28">
        <v>0</v>
      </c>
      <c r="G28" s="4"/>
      <c r="H28" s="13" t="s">
        <v>94</v>
      </c>
    </row>
    <row r="29" spans="1:8" ht="20.100000000000001" customHeight="1" x14ac:dyDescent="0.2">
      <c r="B29" t="s">
        <v>44</v>
      </c>
      <c r="C29" t="s">
        <v>46</v>
      </c>
      <c r="D29" t="s">
        <v>45</v>
      </c>
      <c r="E29">
        <v>0</v>
      </c>
      <c r="G29" s="4"/>
      <c r="H29" s="13" t="s">
        <v>47</v>
      </c>
    </row>
    <row r="30" spans="1:8" ht="20.100000000000001" customHeight="1" x14ac:dyDescent="0.2">
      <c r="B30" t="s">
        <v>55</v>
      </c>
      <c r="C30" t="s">
        <v>56</v>
      </c>
      <c r="D30" t="s">
        <v>57</v>
      </c>
      <c r="E30">
        <v>39</v>
      </c>
      <c r="G30" s="4"/>
      <c r="H30" s="13" t="s">
        <v>96</v>
      </c>
    </row>
    <row r="31" spans="1:8" ht="20.100000000000001" customHeight="1" x14ac:dyDescent="0.2">
      <c r="H31" s="13"/>
    </row>
    <row r="32" spans="1:8" ht="20.100000000000001" customHeight="1" x14ac:dyDescent="0.2">
      <c r="A32" t="s">
        <v>41</v>
      </c>
      <c r="B32" t="s">
        <v>38</v>
      </c>
      <c r="C32" t="s">
        <v>39</v>
      </c>
      <c r="D32" t="s">
        <v>42</v>
      </c>
      <c r="F32">
        <v>0</v>
      </c>
      <c r="G32" s="4"/>
      <c r="H32" s="13" t="s">
        <v>43</v>
      </c>
    </row>
    <row r="33" spans="1:8" ht="20.100000000000001" customHeight="1" x14ac:dyDescent="0.2">
      <c r="H33" s="13"/>
    </row>
    <row r="34" spans="1:8" ht="20.100000000000001" customHeight="1" x14ac:dyDescent="0.2">
      <c r="A34" t="s">
        <v>50</v>
      </c>
      <c r="B34" t="s">
        <v>51</v>
      </c>
      <c r="C34" t="s">
        <v>52</v>
      </c>
      <c r="D34" t="s">
        <v>53</v>
      </c>
      <c r="F34">
        <v>0</v>
      </c>
      <c r="G34" s="4"/>
      <c r="H34" s="13" t="s">
        <v>89</v>
      </c>
    </row>
    <row r="36" spans="1:8" ht="20.100000000000001" customHeight="1" x14ac:dyDescent="0.2">
      <c r="A36" t="s">
        <v>35</v>
      </c>
      <c r="B36" t="s">
        <v>27</v>
      </c>
      <c r="C36" t="s">
        <v>28</v>
      </c>
      <c r="D36" t="s">
        <v>36</v>
      </c>
      <c r="E36">
        <v>3769</v>
      </c>
      <c r="G36" s="4"/>
      <c r="H36" s="13" t="s">
        <v>100</v>
      </c>
    </row>
    <row r="37" spans="1:8" ht="20.100000000000001" customHeight="1" x14ac:dyDescent="0.2">
      <c r="B37" t="s">
        <v>38</v>
      </c>
      <c r="C37" t="s">
        <v>39</v>
      </c>
      <c r="D37" t="s">
        <v>42</v>
      </c>
      <c r="F37">
        <v>0</v>
      </c>
      <c r="G37" s="4"/>
      <c r="H37" s="13" t="s">
        <v>43</v>
      </c>
    </row>
    <row r="38" spans="1:8" ht="20.100000000000001" customHeight="1" x14ac:dyDescent="0.2">
      <c r="B38" t="s">
        <v>44</v>
      </c>
      <c r="C38" t="s">
        <v>46</v>
      </c>
      <c r="D38" t="s">
        <v>45</v>
      </c>
      <c r="E38">
        <v>0</v>
      </c>
      <c r="G38" s="4"/>
      <c r="H38" s="13" t="s">
        <v>47</v>
      </c>
    </row>
    <row r="39" spans="1:8" ht="20.100000000000001" customHeight="1" x14ac:dyDescent="0.2">
      <c r="H39" s="13"/>
    </row>
    <row r="41" spans="1:8" ht="20.100000000000001" customHeight="1" x14ac:dyDescent="0.2">
      <c r="A41" t="s">
        <v>54</v>
      </c>
      <c r="B41" t="s">
        <v>51</v>
      </c>
      <c r="C41" t="s">
        <v>52</v>
      </c>
      <c r="D41" t="s">
        <v>53</v>
      </c>
      <c r="F41">
        <v>0</v>
      </c>
      <c r="G41" s="4"/>
      <c r="H41" s="13" t="s">
        <v>90</v>
      </c>
    </row>
    <row r="42" spans="1:8" ht="20.100000000000001" customHeight="1" x14ac:dyDescent="0.2">
      <c r="B42" t="s">
        <v>55</v>
      </c>
      <c r="C42" t="s">
        <v>56</v>
      </c>
      <c r="D42" t="s">
        <v>59</v>
      </c>
      <c r="E42">
        <v>62</v>
      </c>
      <c r="G42" s="4"/>
      <c r="H42" s="13" t="s">
        <v>60</v>
      </c>
    </row>
    <row r="45" spans="1:8" ht="20.100000000000001" customHeight="1" x14ac:dyDescent="0.2">
      <c r="A45" t="s">
        <v>61</v>
      </c>
      <c r="B45" t="s">
        <v>62</v>
      </c>
      <c r="C45" t="s">
        <v>63</v>
      </c>
      <c r="D45" t="s">
        <v>64</v>
      </c>
      <c r="F45">
        <v>694</v>
      </c>
      <c r="G45" s="4"/>
      <c r="H45" s="13" t="s">
        <v>65</v>
      </c>
    </row>
    <row r="46" spans="1:8" ht="20.100000000000001" customHeight="1" x14ac:dyDescent="0.2">
      <c r="E46">
        <f>SUM(E2:E45)</f>
        <v>30959.85</v>
      </c>
    </row>
    <row r="48" spans="1:8" ht="20.100000000000001" customHeight="1" x14ac:dyDescent="0.2">
      <c r="F48">
        <f>SUM(F2:F46)-F47</f>
        <v>9844.98</v>
      </c>
    </row>
    <row r="49" spans="1:6" ht="20.100000000000001" customHeight="1" x14ac:dyDescent="0.2">
      <c r="A49" t="s">
        <v>345</v>
      </c>
      <c r="B49" t="s">
        <v>346</v>
      </c>
      <c r="E49">
        <v>357</v>
      </c>
    </row>
    <row r="50" spans="1:6" ht="20.100000000000001" customHeight="1" x14ac:dyDescent="0.2">
      <c r="B50" t="s">
        <v>347</v>
      </c>
      <c r="E50">
        <v>108</v>
      </c>
    </row>
    <row r="51" spans="1:6" ht="20.100000000000001" customHeight="1" x14ac:dyDescent="0.2">
      <c r="B51" t="s">
        <v>348</v>
      </c>
      <c r="E51">
        <v>360</v>
      </c>
    </row>
    <row r="52" spans="1:6" ht="20.100000000000001" customHeight="1" x14ac:dyDescent="0.2">
      <c r="A52" t="s">
        <v>132</v>
      </c>
      <c r="F52">
        <f>SUM(E46,F48,E49:E51)</f>
        <v>41629.83</v>
      </c>
    </row>
  </sheetData>
  <phoneticPr fontId="1" type="noConversion"/>
  <hyperlinks>
    <hyperlink ref="H3" r:id="rId1" location="detail"/>
    <hyperlink ref="H4" r:id="rId2"/>
    <hyperlink ref="H5" r:id="rId3"/>
    <hyperlink ref="H8" r:id="rId4" location="crumb-wrap"/>
    <hyperlink ref="H9" r:id="rId5" location="detail"/>
    <hyperlink ref="H10" r:id="rId6"/>
    <hyperlink ref="H24" r:id="rId7"/>
    <hyperlink ref="H28" r:id="rId8"/>
    <hyperlink ref="H21" r:id="rId9"/>
    <hyperlink ref="H19" r:id="rId10" location="crumb-wrap"/>
    <hyperlink ref="H32" r:id="rId11" location="crumb-wrap"/>
    <hyperlink ref="H37" r:id="rId12" location="crumb-wrap"/>
    <hyperlink ref="H13" r:id="rId13"/>
    <hyperlink ref="H16" r:id="rId14"/>
    <hyperlink ref="H22" r:id="rId15"/>
    <hyperlink ref="H25" r:id="rId16"/>
    <hyperlink ref="H29" r:id="rId17"/>
    <hyperlink ref="H38" r:id="rId18"/>
    <hyperlink ref="H41" r:id="rId19"/>
    <hyperlink ref="H42" r:id="rId20"/>
    <hyperlink ref="H45" r:id="rId21" location="crumb-wrap"/>
    <hyperlink ref="H6" r:id="rId22" location="detail"/>
    <hyperlink ref="H2" r:id="rId23" location="detail"/>
    <hyperlink ref="H12" r:id="rId24"/>
    <hyperlink ref="H15" r:id="rId25"/>
    <hyperlink ref="H34" r:id="rId26"/>
    <hyperlink ref="H30" r:id="rId27"/>
    <hyperlink ref="H36" r:id="rId28"/>
  </hyperlinks>
  <pageMargins left="0.7" right="0.7" top="0.75" bottom="0.75" header="0.3" footer="0.3"/>
  <pageSetup paperSize="9" orientation="portrait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27" sqref="H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s="7" t="s">
        <v>199</v>
      </c>
      <c r="B1" s="7" t="s">
        <v>190</v>
      </c>
      <c r="C1" s="7" t="s">
        <v>191</v>
      </c>
      <c r="D1" s="7" t="s">
        <v>192</v>
      </c>
    </row>
    <row r="2" spans="1:4" ht="20.100000000000001" customHeight="1" x14ac:dyDescent="0.2">
      <c r="A2" s="7" t="s">
        <v>193</v>
      </c>
      <c r="B2" s="7">
        <v>21.6</v>
      </c>
      <c r="C2" s="7">
        <v>140</v>
      </c>
      <c r="D2" s="7">
        <v>3024</v>
      </c>
    </row>
    <row r="3" spans="1:4" ht="20.100000000000001" customHeight="1" x14ac:dyDescent="0.2">
      <c r="A3" s="7" t="s">
        <v>194</v>
      </c>
      <c r="B3" s="7">
        <v>13.3</v>
      </c>
      <c r="C3" s="7">
        <v>140</v>
      </c>
      <c r="D3" s="7">
        <v>1862</v>
      </c>
    </row>
    <row r="4" spans="1:4" ht="20.100000000000001" customHeight="1" x14ac:dyDescent="0.2">
      <c r="A4" s="7" t="s">
        <v>195</v>
      </c>
      <c r="B4" s="7">
        <v>3.5</v>
      </c>
      <c r="C4" s="7">
        <v>75</v>
      </c>
      <c r="D4" s="7">
        <v>262.5</v>
      </c>
    </row>
    <row r="5" spans="1:4" ht="20.100000000000001" customHeight="1" x14ac:dyDescent="0.2">
      <c r="A5" s="7" t="s">
        <v>196</v>
      </c>
      <c r="B5" s="7">
        <v>7.94</v>
      </c>
      <c r="C5" s="7">
        <v>120</v>
      </c>
      <c r="D5" s="7">
        <v>952.8</v>
      </c>
    </row>
    <row r="6" spans="1:4" ht="20.100000000000001" customHeight="1" x14ac:dyDescent="0.2">
      <c r="A6" s="7" t="s">
        <v>197</v>
      </c>
      <c r="B6" s="7">
        <v>2.96</v>
      </c>
      <c r="C6" s="7">
        <v>45</v>
      </c>
      <c r="D6" s="7">
        <v>133.19999999999999</v>
      </c>
    </row>
    <row r="7" spans="1:4" ht="20.100000000000001" customHeight="1" x14ac:dyDescent="0.2">
      <c r="A7" s="7" t="s">
        <v>198</v>
      </c>
      <c r="B7" s="7">
        <v>4.68</v>
      </c>
      <c r="C7" s="7">
        <v>140</v>
      </c>
      <c r="D7" s="7">
        <v>655.20000000000005</v>
      </c>
    </row>
    <row r="8" spans="1:4" ht="20.100000000000001" customHeight="1" x14ac:dyDescent="0.2">
      <c r="A8" s="7" t="s">
        <v>202</v>
      </c>
      <c r="B8" s="7">
        <v>62</v>
      </c>
      <c r="C8" s="7">
        <v>15</v>
      </c>
      <c r="D8" s="7">
        <v>930</v>
      </c>
    </row>
    <row r="9" spans="1:4" ht="20.100000000000001" customHeight="1" x14ac:dyDescent="0.2">
      <c r="A9" s="7" t="s">
        <v>192</v>
      </c>
      <c r="B9" s="7"/>
      <c r="C9" s="7"/>
      <c r="D9" s="11">
        <f>SUM(D2:D8)</f>
        <v>7819.7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2" sqref="I12"/>
    </sheetView>
  </sheetViews>
  <sheetFormatPr defaultColWidth="15.625" defaultRowHeight="20.100000000000001" customHeight="1" x14ac:dyDescent="0.2"/>
  <sheetData>
    <row r="1" spans="1:7" ht="20.100000000000001" customHeight="1" x14ac:dyDescent="0.2">
      <c r="A1" t="s">
        <v>0</v>
      </c>
      <c r="B1" t="s">
        <v>1</v>
      </c>
      <c r="C1" t="s">
        <v>273</v>
      </c>
      <c r="D1" t="s">
        <v>185</v>
      </c>
      <c r="E1" t="s">
        <v>204</v>
      </c>
      <c r="F1" t="s">
        <v>141</v>
      </c>
      <c r="G1" t="s">
        <v>5</v>
      </c>
    </row>
    <row r="2" spans="1:7" ht="20.100000000000001" customHeight="1" x14ac:dyDescent="0.2">
      <c r="A2" t="s">
        <v>354</v>
      </c>
      <c r="B2" t="s">
        <v>287</v>
      </c>
      <c r="C2" t="s">
        <v>276</v>
      </c>
      <c r="D2">
        <v>311.10000000000002</v>
      </c>
      <c r="E2">
        <v>1</v>
      </c>
      <c r="F2" s="4">
        <f>E2*D2</f>
        <v>311.10000000000002</v>
      </c>
    </row>
    <row r="4" spans="1:7" ht="20.100000000000001" customHeight="1" x14ac:dyDescent="0.2">
      <c r="A4" t="s">
        <v>290</v>
      </c>
      <c r="B4" t="s">
        <v>203</v>
      </c>
      <c r="D4">
        <v>27</v>
      </c>
      <c r="E4">
        <v>18</v>
      </c>
      <c r="F4" s="4">
        <f>E4*D4</f>
        <v>486</v>
      </c>
      <c r="G4" s="1" t="s">
        <v>205</v>
      </c>
    </row>
    <row r="5" spans="1:7" ht="20.100000000000001" customHeight="1" x14ac:dyDescent="0.2">
      <c r="B5" t="s">
        <v>206</v>
      </c>
      <c r="D5">
        <v>49</v>
      </c>
      <c r="E5">
        <v>5</v>
      </c>
      <c r="F5" s="4">
        <f>E5*D5</f>
        <v>245</v>
      </c>
      <c r="G5" s="1" t="s">
        <v>224</v>
      </c>
    </row>
    <row r="6" spans="1:7" ht="20.100000000000001" customHeight="1" x14ac:dyDescent="0.2">
      <c r="B6" t="s">
        <v>225</v>
      </c>
      <c r="D6">
        <v>40</v>
      </c>
      <c r="E6">
        <v>1</v>
      </c>
      <c r="F6" s="4">
        <f>E6*D6</f>
        <v>40</v>
      </c>
      <c r="G6" s="1"/>
    </row>
    <row r="7" spans="1:7" ht="20.100000000000001" customHeight="1" x14ac:dyDescent="0.2">
      <c r="B7" t="s">
        <v>274</v>
      </c>
      <c r="C7" t="s">
        <v>283</v>
      </c>
      <c r="D7">
        <v>813</v>
      </c>
      <c r="E7">
        <v>1</v>
      </c>
      <c r="F7" s="4">
        <f t="shared" ref="F7:F25" si="0">E7*D7</f>
        <v>813</v>
      </c>
      <c r="G7" s="1"/>
    </row>
    <row r="9" spans="1:7" ht="20.100000000000001" customHeight="1" x14ac:dyDescent="0.2">
      <c r="A9" t="s">
        <v>231</v>
      </c>
      <c r="B9" t="s">
        <v>286</v>
      </c>
      <c r="C9" t="s">
        <v>277</v>
      </c>
      <c r="D9">
        <v>102</v>
      </c>
      <c r="E9">
        <v>2</v>
      </c>
      <c r="F9" s="4">
        <f t="shared" si="0"/>
        <v>204</v>
      </c>
      <c r="G9" s="1"/>
    </row>
    <row r="11" spans="1:7" ht="20.100000000000001" customHeight="1" x14ac:dyDescent="0.2">
      <c r="A11" t="s">
        <v>288</v>
      </c>
      <c r="B11" t="s">
        <v>289</v>
      </c>
      <c r="C11" t="s">
        <v>275</v>
      </c>
      <c r="D11">
        <v>144</v>
      </c>
      <c r="E11">
        <v>1</v>
      </c>
      <c r="F11" s="4">
        <f t="shared" si="0"/>
        <v>144</v>
      </c>
    </row>
    <row r="13" spans="1:7" ht="20.100000000000001" customHeight="1" x14ac:dyDescent="0.2">
      <c r="A13" t="s">
        <v>281</v>
      </c>
      <c r="B13" t="s">
        <v>287</v>
      </c>
      <c r="C13" t="s">
        <v>282</v>
      </c>
      <c r="D13">
        <v>325</v>
      </c>
      <c r="E13">
        <v>1</v>
      </c>
      <c r="F13" s="4">
        <f t="shared" si="0"/>
        <v>325</v>
      </c>
    </row>
    <row r="15" spans="1:7" ht="20.100000000000001" customHeight="1" x14ac:dyDescent="0.2">
      <c r="A15" t="s">
        <v>278</v>
      </c>
      <c r="B15" t="s">
        <v>285</v>
      </c>
      <c r="C15" t="s">
        <v>291</v>
      </c>
      <c r="D15">
        <v>99</v>
      </c>
      <c r="E15">
        <v>1</v>
      </c>
      <c r="F15" s="4">
        <f t="shared" si="0"/>
        <v>99</v>
      </c>
    </row>
    <row r="17" spans="1:7" ht="20.100000000000001" customHeight="1" x14ac:dyDescent="0.2">
      <c r="A17" t="s">
        <v>279</v>
      </c>
      <c r="B17" t="s">
        <v>287</v>
      </c>
      <c r="C17" t="s">
        <v>280</v>
      </c>
      <c r="D17">
        <v>112.5</v>
      </c>
      <c r="E17">
        <v>3</v>
      </c>
      <c r="F17" s="4">
        <f t="shared" si="0"/>
        <v>337.5</v>
      </c>
    </row>
    <row r="19" spans="1:7" ht="20.100000000000001" customHeight="1" x14ac:dyDescent="0.2">
      <c r="A19" t="s">
        <v>35</v>
      </c>
      <c r="B19" t="s">
        <v>203</v>
      </c>
      <c r="D19">
        <v>19</v>
      </c>
      <c r="E19">
        <v>5</v>
      </c>
      <c r="F19" s="4">
        <f t="shared" si="0"/>
        <v>95</v>
      </c>
      <c r="G19" s="1" t="s">
        <v>207</v>
      </c>
    </row>
    <row r="20" spans="1:7" ht="20.100000000000001" customHeight="1" x14ac:dyDescent="0.2">
      <c r="B20" t="s">
        <v>206</v>
      </c>
      <c r="D20">
        <v>49</v>
      </c>
      <c r="E20">
        <v>5</v>
      </c>
      <c r="F20" s="4">
        <f t="shared" si="0"/>
        <v>245</v>
      </c>
      <c r="G20" s="1" t="s">
        <v>224</v>
      </c>
    </row>
    <row r="21" spans="1:7" ht="20.100000000000001" customHeight="1" x14ac:dyDescent="0.2">
      <c r="B21" t="s">
        <v>226</v>
      </c>
      <c r="D21">
        <v>28</v>
      </c>
      <c r="E21">
        <v>1</v>
      </c>
      <c r="F21" s="4">
        <f t="shared" si="0"/>
        <v>28</v>
      </c>
    </row>
    <row r="23" spans="1:7" ht="20.100000000000001" customHeight="1" x14ac:dyDescent="0.2">
      <c r="A23" t="s">
        <v>292</v>
      </c>
      <c r="B23" t="s">
        <v>285</v>
      </c>
      <c r="C23" t="s">
        <v>291</v>
      </c>
      <c r="D23">
        <v>99</v>
      </c>
      <c r="E23">
        <v>1</v>
      </c>
      <c r="F23" s="4">
        <f t="shared" si="0"/>
        <v>99</v>
      </c>
    </row>
    <row r="25" spans="1:7" ht="20.100000000000001" customHeight="1" x14ac:dyDescent="0.2">
      <c r="A25" t="s">
        <v>284</v>
      </c>
      <c r="B25" t="s">
        <v>285</v>
      </c>
      <c r="C25" t="s">
        <v>291</v>
      </c>
      <c r="D25">
        <v>99</v>
      </c>
      <c r="E25">
        <v>2</v>
      </c>
      <c r="F25" s="4">
        <f t="shared" si="0"/>
        <v>198</v>
      </c>
    </row>
    <row r="27" spans="1:7" ht="20.100000000000001" customHeight="1" x14ac:dyDescent="0.2">
      <c r="A27" s="15" t="s">
        <v>208</v>
      </c>
      <c r="F27" s="4">
        <v>100</v>
      </c>
    </row>
    <row r="28" spans="1:7" ht="20.100000000000001" customHeight="1" x14ac:dyDescent="0.2">
      <c r="A28" s="15"/>
      <c r="F28" s="4">
        <v>100</v>
      </c>
    </row>
    <row r="29" spans="1:7" ht="20.100000000000001" customHeight="1" x14ac:dyDescent="0.2">
      <c r="F29">
        <f>SUM(F2:F25)-F27-F28</f>
        <v>3469.6</v>
      </c>
    </row>
  </sheetData>
  <mergeCells count="1">
    <mergeCell ref="A27:A28"/>
  </mergeCells>
  <phoneticPr fontId="1" type="noConversion"/>
  <hyperlinks>
    <hyperlink ref="G4" r:id="rId1" location="crumb-wrap"/>
    <hyperlink ref="G19" r:id="rId2"/>
    <hyperlink ref="G5" r:id="rId3"/>
    <hyperlink ref="G20" r:id="rId4"/>
  </hyperlinks>
  <pageMargins left="0.7" right="0.7" top="0.75" bottom="0.75" header="0.3" footer="0.3"/>
  <pageSetup paperSize="9"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G16" sqref="G16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1</v>
      </c>
      <c r="B1" t="s">
        <v>185</v>
      </c>
      <c r="C1" t="s">
        <v>204</v>
      </c>
      <c r="D1" t="s">
        <v>212</v>
      </c>
      <c r="E1" t="s">
        <v>141</v>
      </c>
      <c r="F1" t="s">
        <v>210</v>
      </c>
    </row>
    <row r="2" spans="1:6" ht="20.100000000000001" customHeight="1" x14ac:dyDescent="0.2">
      <c r="A2" t="s">
        <v>211</v>
      </c>
      <c r="B2">
        <v>240</v>
      </c>
      <c r="C2">
        <v>1</v>
      </c>
      <c r="E2">
        <f>B2*C2-D2</f>
        <v>240</v>
      </c>
    </row>
    <row r="3" spans="1:6" ht="20.100000000000001" customHeight="1" x14ac:dyDescent="0.2">
      <c r="A3" t="s">
        <v>213</v>
      </c>
      <c r="B3">
        <v>102</v>
      </c>
      <c r="C3">
        <v>2</v>
      </c>
      <c r="D3">
        <v>10</v>
      </c>
      <c r="E3">
        <f t="shared" ref="E3:E21" si="0">B3*C3-D3</f>
        <v>194</v>
      </c>
    </row>
    <row r="4" spans="1:6" ht="20.100000000000001" customHeight="1" x14ac:dyDescent="0.2">
      <c r="A4" t="s">
        <v>214</v>
      </c>
      <c r="B4">
        <v>208</v>
      </c>
      <c r="C4">
        <v>1</v>
      </c>
      <c r="D4">
        <v>27.51</v>
      </c>
      <c r="E4">
        <f t="shared" si="0"/>
        <v>180.49</v>
      </c>
    </row>
    <row r="5" spans="1:6" ht="20.100000000000001" customHeight="1" x14ac:dyDescent="0.2">
      <c r="A5" t="s">
        <v>215</v>
      </c>
      <c r="B5">
        <v>419</v>
      </c>
      <c r="C5">
        <v>1</v>
      </c>
      <c r="D5">
        <v>50</v>
      </c>
      <c r="E5">
        <f t="shared" si="0"/>
        <v>369</v>
      </c>
    </row>
    <row r="6" spans="1:6" ht="20.100000000000001" customHeight="1" x14ac:dyDescent="0.2">
      <c r="A6" t="s">
        <v>216</v>
      </c>
      <c r="B6">
        <v>23.59</v>
      </c>
      <c r="C6">
        <v>1</v>
      </c>
      <c r="E6">
        <f t="shared" si="0"/>
        <v>23.59</v>
      </c>
    </row>
    <row r="7" spans="1:6" ht="20.100000000000001" customHeight="1" x14ac:dyDescent="0.2">
      <c r="A7" t="s">
        <v>217</v>
      </c>
      <c r="B7">
        <v>25</v>
      </c>
      <c r="C7">
        <v>5</v>
      </c>
      <c r="E7">
        <f t="shared" si="0"/>
        <v>125</v>
      </c>
    </row>
    <row r="8" spans="1:6" ht="20.100000000000001" customHeight="1" x14ac:dyDescent="0.2">
      <c r="A8" t="s">
        <v>218</v>
      </c>
      <c r="B8">
        <v>22.75</v>
      </c>
      <c r="C8">
        <v>1</v>
      </c>
      <c r="E8">
        <f t="shared" si="0"/>
        <v>22.75</v>
      </c>
    </row>
    <row r="9" spans="1:6" ht="20.100000000000001" customHeight="1" x14ac:dyDescent="0.2">
      <c r="A9" t="s">
        <v>219</v>
      </c>
      <c r="B9">
        <v>39.22</v>
      </c>
      <c r="C9">
        <v>1</v>
      </c>
      <c r="E9">
        <f t="shared" si="0"/>
        <v>39.22</v>
      </c>
    </row>
    <row r="10" spans="1:6" ht="20.100000000000001" customHeight="1" x14ac:dyDescent="0.2">
      <c r="A10" t="s">
        <v>220</v>
      </c>
      <c r="B10">
        <v>30.59</v>
      </c>
      <c r="C10">
        <v>1</v>
      </c>
      <c r="E10">
        <f t="shared" si="0"/>
        <v>30.59</v>
      </c>
    </row>
    <row r="11" spans="1:6" ht="20.100000000000001" customHeight="1" x14ac:dyDescent="0.2">
      <c r="A11" t="s">
        <v>221</v>
      </c>
      <c r="B11">
        <v>42</v>
      </c>
      <c r="C11">
        <v>1</v>
      </c>
      <c r="E11">
        <f t="shared" si="0"/>
        <v>42</v>
      </c>
    </row>
    <row r="12" spans="1:6" ht="20.100000000000001" customHeight="1" x14ac:dyDescent="0.2">
      <c r="A12" t="s">
        <v>222</v>
      </c>
      <c r="B12">
        <v>168</v>
      </c>
      <c r="C12">
        <v>2</v>
      </c>
      <c r="D12">
        <v>27.22</v>
      </c>
      <c r="E12">
        <f t="shared" si="0"/>
        <v>308.77999999999997</v>
      </c>
    </row>
    <row r="13" spans="1:6" ht="20.100000000000001" customHeight="1" x14ac:dyDescent="0.2">
      <c r="A13" t="s">
        <v>223</v>
      </c>
      <c r="B13">
        <v>157</v>
      </c>
      <c r="C13">
        <v>1</v>
      </c>
      <c r="D13">
        <v>30</v>
      </c>
      <c r="E13">
        <f t="shared" si="0"/>
        <v>127</v>
      </c>
    </row>
    <row r="14" spans="1:6" ht="20.100000000000001" customHeight="1" x14ac:dyDescent="0.2">
      <c r="A14" t="s">
        <v>211</v>
      </c>
      <c r="B14">
        <v>240</v>
      </c>
      <c r="C14">
        <v>1</v>
      </c>
      <c r="E14">
        <f t="shared" si="0"/>
        <v>240</v>
      </c>
    </row>
    <row r="15" spans="1:6" ht="20.100000000000001" customHeight="1" x14ac:dyDescent="0.2">
      <c r="A15" t="s">
        <v>229</v>
      </c>
      <c r="B15">
        <v>160</v>
      </c>
      <c r="C15">
        <v>1</v>
      </c>
      <c r="E15">
        <f t="shared" si="0"/>
        <v>160</v>
      </c>
    </row>
    <row r="16" spans="1:6" ht="20.100000000000001" customHeight="1" x14ac:dyDescent="0.2">
      <c r="A16" t="s">
        <v>335</v>
      </c>
      <c r="B16">
        <v>355.46</v>
      </c>
      <c r="C16">
        <v>1</v>
      </c>
      <c r="E16">
        <f t="shared" si="0"/>
        <v>355.46</v>
      </c>
    </row>
    <row r="17" spans="1:5" ht="20.100000000000001" customHeight="1" x14ac:dyDescent="0.2">
      <c r="A17" t="s">
        <v>336</v>
      </c>
      <c r="B17">
        <v>46.9</v>
      </c>
      <c r="C17">
        <v>1</v>
      </c>
      <c r="E17">
        <f t="shared" si="0"/>
        <v>46.9</v>
      </c>
    </row>
    <row r="18" spans="1:5" ht="20.100000000000001" customHeight="1" x14ac:dyDescent="0.2">
      <c r="A18" t="s">
        <v>337</v>
      </c>
      <c r="B18">
        <v>64.2</v>
      </c>
      <c r="C18">
        <v>1</v>
      </c>
      <c r="E18">
        <f t="shared" si="0"/>
        <v>64.2</v>
      </c>
    </row>
    <row r="19" spans="1:5" ht="20.100000000000001" customHeight="1" x14ac:dyDescent="0.2">
      <c r="A19" t="s">
        <v>338</v>
      </c>
      <c r="B19">
        <v>337.29</v>
      </c>
      <c r="C19">
        <v>1</v>
      </c>
      <c r="E19">
        <f t="shared" si="0"/>
        <v>337.29</v>
      </c>
    </row>
    <row r="20" spans="1:5" ht="20.100000000000001" customHeight="1" x14ac:dyDescent="0.2">
      <c r="A20" t="s">
        <v>339</v>
      </c>
      <c r="B20">
        <v>88</v>
      </c>
      <c r="C20">
        <v>1</v>
      </c>
      <c r="E20">
        <f t="shared" si="0"/>
        <v>88</v>
      </c>
    </row>
    <row r="21" spans="1:5" ht="20.100000000000001" customHeight="1" x14ac:dyDescent="0.2">
      <c r="A21" t="s">
        <v>340</v>
      </c>
      <c r="B21">
        <v>2</v>
      </c>
      <c r="C21">
        <v>4</v>
      </c>
      <c r="E21">
        <f t="shared" si="0"/>
        <v>8</v>
      </c>
    </row>
    <row r="22" spans="1:5" ht="20.100000000000001" customHeight="1" x14ac:dyDescent="0.2">
      <c r="A22" s="4" t="s">
        <v>141</v>
      </c>
      <c r="E22" s="4">
        <f>SUM(E2:E21)</f>
        <v>3002.27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9" sqref="E19"/>
    </sheetView>
  </sheetViews>
  <sheetFormatPr defaultColWidth="15.625" defaultRowHeight="20.100000000000001" customHeight="1" x14ac:dyDescent="0.2"/>
  <sheetData>
    <row r="1" spans="1:9" ht="20.100000000000001" customHeight="1" x14ac:dyDescent="0.2">
      <c r="A1" t="s">
        <v>0</v>
      </c>
      <c r="B1" t="s">
        <v>230</v>
      </c>
      <c r="C1" t="s">
        <v>3</v>
      </c>
      <c r="D1" t="s">
        <v>204</v>
      </c>
      <c r="E1" t="s">
        <v>235</v>
      </c>
      <c r="F1" t="s">
        <v>185</v>
      </c>
      <c r="G1" t="s">
        <v>141</v>
      </c>
      <c r="H1" t="s">
        <v>342</v>
      </c>
      <c r="I1" t="s">
        <v>341</v>
      </c>
    </row>
    <row r="2" spans="1:9" ht="20.100000000000001" customHeight="1" x14ac:dyDescent="0.2">
      <c r="A2" t="s">
        <v>231</v>
      </c>
      <c r="B2" t="s">
        <v>232</v>
      </c>
      <c r="C2" t="s">
        <v>233</v>
      </c>
      <c r="D2">
        <v>1</v>
      </c>
      <c r="E2">
        <v>3550</v>
      </c>
      <c r="F2">
        <f>E2*0.2</f>
        <v>710</v>
      </c>
      <c r="H2" t="s">
        <v>263</v>
      </c>
      <c r="I2" s="12"/>
    </row>
    <row r="3" spans="1:9" ht="20.100000000000001" customHeight="1" x14ac:dyDescent="0.2">
      <c r="I3" s="12"/>
    </row>
    <row r="4" spans="1:9" ht="20.100000000000001" customHeight="1" x14ac:dyDescent="0.2">
      <c r="A4" t="s">
        <v>37</v>
      </c>
      <c r="B4" t="s">
        <v>232</v>
      </c>
      <c r="C4" t="s">
        <v>350</v>
      </c>
      <c r="D4">
        <v>1</v>
      </c>
      <c r="E4">
        <v>375</v>
      </c>
      <c r="F4">
        <f>E4*0.2</f>
        <v>75</v>
      </c>
      <c r="H4" t="s">
        <v>264</v>
      </c>
      <c r="I4" s="12"/>
    </row>
    <row r="5" spans="1:9" ht="20.100000000000001" customHeight="1" x14ac:dyDescent="0.2">
      <c r="B5" t="s">
        <v>261</v>
      </c>
      <c r="C5" t="s">
        <v>262</v>
      </c>
      <c r="D5">
        <v>1</v>
      </c>
      <c r="E5">
        <v>2175</v>
      </c>
      <c r="F5">
        <f>E5*0.2</f>
        <v>435</v>
      </c>
      <c r="I5" s="12"/>
    </row>
    <row r="6" spans="1:9" ht="20.100000000000001" customHeight="1" x14ac:dyDescent="0.2">
      <c r="I6" s="12"/>
    </row>
    <row r="7" spans="1:9" ht="20.100000000000001" customHeight="1" x14ac:dyDescent="0.2">
      <c r="A7" t="s">
        <v>246</v>
      </c>
      <c r="B7" t="s">
        <v>247</v>
      </c>
      <c r="C7" t="s">
        <v>248</v>
      </c>
      <c r="D7">
        <v>1</v>
      </c>
      <c r="E7">
        <v>2175</v>
      </c>
      <c r="F7">
        <f>E7*0.2</f>
        <v>435</v>
      </c>
      <c r="H7" t="s">
        <v>266</v>
      </c>
      <c r="I7" s="12"/>
    </row>
    <row r="8" spans="1:9" ht="20.100000000000001" customHeight="1" x14ac:dyDescent="0.2">
      <c r="B8" t="s">
        <v>240</v>
      </c>
      <c r="C8" t="s">
        <v>351</v>
      </c>
      <c r="D8">
        <v>1</v>
      </c>
      <c r="E8">
        <v>375</v>
      </c>
      <c r="F8">
        <f>E8*0.2</f>
        <v>75</v>
      </c>
      <c r="H8" t="s">
        <v>267</v>
      </c>
      <c r="I8" s="12"/>
    </row>
    <row r="9" spans="1:9" ht="20.100000000000001" customHeight="1" x14ac:dyDescent="0.2">
      <c r="I9" s="12"/>
    </row>
    <row r="10" spans="1:9" ht="20.100000000000001" customHeight="1" x14ac:dyDescent="0.2">
      <c r="A10" t="s">
        <v>259</v>
      </c>
      <c r="B10" t="s">
        <v>247</v>
      </c>
      <c r="C10" t="s">
        <v>248</v>
      </c>
      <c r="D10">
        <v>1</v>
      </c>
      <c r="E10">
        <v>2175</v>
      </c>
      <c r="F10">
        <f t="shared" ref="F10:F13" si="0">E10*0.2</f>
        <v>435</v>
      </c>
      <c r="I10" s="12"/>
    </row>
    <row r="11" spans="1:9" ht="20.100000000000001" customHeight="1" x14ac:dyDescent="0.2">
      <c r="B11" t="s">
        <v>240</v>
      </c>
      <c r="C11" t="s">
        <v>265</v>
      </c>
      <c r="D11">
        <v>1</v>
      </c>
      <c r="E11">
        <v>450</v>
      </c>
      <c r="F11">
        <f t="shared" si="0"/>
        <v>90</v>
      </c>
      <c r="I11" s="12"/>
    </row>
    <row r="12" spans="1:9" ht="20.100000000000001" customHeight="1" x14ac:dyDescent="0.2">
      <c r="I12" s="12"/>
    </row>
    <row r="13" spans="1:9" ht="20.100000000000001" customHeight="1" x14ac:dyDescent="0.2">
      <c r="A13" t="s">
        <v>260</v>
      </c>
      <c r="B13" t="s">
        <v>247</v>
      </c>
      <c r="C13" t="s">
        <v>248</v>
      </c>
      <c r="D13">
        <v>1</v>
      </c>
      <c r="E13">
        <v>2175</v>
      </c>
      <c r="F13">
        <f t="shared" si="0"/>
        <v>435</v>
      </c>
      <c r="I13" s="12"/>
    </row>
    <row r="14" spans="1:9" ht="20.100000000000001" customHeight="1" x14ac:dyDescent="0.2">
      <c r="B14" t="s">
        <v>240</v>
      </c>
      <c r="C14" t="s">
        <v>343</v>
      </c>
      <c r="D14">
        <v>1</v>
      </c>
      <c r="F14">
        <v>611.1</v>
      </c>
      <c r="H14" t="s">
        <v>268</v>
      </c>
      <c r="I14" s="13" t="s">
        <v>344</v>
      </c>
    </row>
    <row r="15" spans="1:9" ht="20.100000000000001" customHeight="1" x14ac:dyDescent="0.2">
      <c r="I15" s="12"/>
    </row>
  </sheetData>
  <phoneticPr fontId="1" type="noConversion"/>
  <hyperlinks>
    <hyperlink ref="I14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H30" sqref="H30"/>
    </sheetView>
  </sheetViews>
  <sheetFormatPr defaultColWidth="15.625" defaultRowHeight="20.100000000000001" customHeight="1" x14ac:dyDescent="0.2"/>
  <cols>
    <col min="2" max="2" width="17.25" bestFit="1" customWidth="1"/>
  </cols>
  <sheetData>
    <row r="1" spans="1:7" ht="20.100000000000001" customHeight="1" x14ac:dyDescent="0.2">
      <c r="A1" t="s">
        <v>0</v>
      </c>
      <c r="B1" t="s">
        <v>230</v>
      </c>
      <c r="C1" t="s">
        <v>3</v>
      </c>
      <c r="D1" t="s">
        <v>204</v>
      </c>
      <c r="E1" t="s">
        <v>235</v>
      </c>
      <c r="F1" t="s">
        <v>185</v>
      </c>
      <c r="G1" t="s">
        <v>141</v>
      </c>
    </row>
    <row r="2" spans="1:7" ht="20.100000000000001" customHeight="1" x14ac:dyDescent="0.2">
      <c r="A2" s="14" t="s">
        <v>231</v>
      </c>
      <c r="B2" t="s">
        <v>232</v>
      </c>
      <c r="C2" t="s">
        <v>233</v>
      </c>
      <c r="D2">
        <v>1</v>
      </c>
      <c r="E2">
        <v>3550</v>
      </c>
      <c r="F2">
        <f>E2*0.2</f>
        <v>710</v>
      </c>
    </row>
    <row r="3" spans="1:7" ht="20.100000000000001" customHeight="1" x14ac:dyDescent="0.2">
      <c r="A3" s="14"/>
      <c r="B3" t="s">
        <v>234</v>
      </c>
      <c r="C3" t="s">
        <v>236</v>
      </c>
      <c r="D3">
        <v>1</v>
      </c>
      <c r="E3">
        <v>315</v>
      </c>
      <c r="F3">
        <f>E3*0.2</f>
        <v>63</v>
      </c>
    </row>
    <row r="5" spans="1:7" ht="20.100000000000001" customHeight="1" x14ac:dyDescent="0.2">
      <c r="A5" s="14" t="s">
        <v>37</v>
      </c>
      <c r="B5" t="s">
        <v>237</v>
      </c>
      <c r="C5" t="s">
        <v>238</v>
      </c>
      <c r="D5">
        <v>1</v>
      </c>
      <c r="E5">
        <v>490</v>
      </c>
      <c r="F5">
        <f t="shared" ref="F5:F24" si="0">E5*0.2</f>
        <v>98</v>
      </c>
    </row>
    <row r="6" spans="1:7" ht="20.100000000000001" customHeight="1" x14ac:dyDescent="0.2">
      <c r="A6" s="14"/>
      <c r="B6" t="s">
        <v>239</v>
      </c>
      <c r="C6" t="s">
        <v>271</v>
      </c>
      <c r="D6">
        <v>1</v>
      </c>
      <c r="E6">
        <v>650</v>
      </c>
      <c r="F6">
        <f t="shared" si="0"/>
        <v>130</v>
      </c>
    </row>
    <row r="7" spans="1:7" ht="20.100000000000001" customHeight="1" x14ac:dyDescent="0.2">
      <c r="A7" s="14"/>
    </row>
    <row r="8" spans="1:7" ht="20.100000000000001" customHeight="1" x14ac:dyDescent="0.2">
      <c r="A8" s="14"/>
      <c r="B8" t="s">
        <v>270</v>
      </c>
      <c r="C8" t="s">
        <v>252</v>
      </c>
      <c r="D8">
        <v>1</v>
      </c>
      <c r="E8">
        <v>330</v>
      </c>
      <c r="F8">
        <f t="shared" si="0"/>
        <v>66</v>
      </c>
    </row>
    <row r="9" spans="1:7" ht="20.100000000000001" customHeight="1" x14ac:dyDescent="0.2">
      <c r="A9" s="14"/>
    </row>
    <row r="10" spans="1:7" ht="20.100000000000001" customHeight="1" x14ac:dyDescent="0.2">
      <c r="A10" s="14"/>
      <c r="B10" t="s">
        <v>244</v>
      </c>
      <c r="C10" t="s">
        <v>245</v>
      </c>
      <c r="D10">
        <v>1</v>
      </c>
      <c r="E10">
        <v>190</v>
      </c>
      <c r="F10">
        <f t="shared" si="0"/>
        <v>38</v>
      </c>
    </row>
    <row r="11" spans="1:7" ht="20.100000000000001" customHeight="1" x14ac:dyDescent="0.2">
      <c r="A11" s="14"/>
      <c r="B11" t="s">
        <v>241</v>
      </c>
      <c r="C11" t="s">
        <v>272</v>
      </c>
      <c r="D11">
        <v>2</v>
      </c>
      <c r="E11">
        <v>110</v>
      </c>
      <c r="F11">
        <f t="shared" si="0"/>
        <v>22</v>
      </c>
    </row>
    <row r="12" spans="1:7" ht="20.100000000000001" customHeight="1" x14ac:dyDescent="0.2">
      <c r="A12" s="14"/>
      <c r="B12" t="s">
        <v>242</v>
      </c>
      <c r="C12" t="s">
        <v>243</v>
      </c>
      <c r="D12">
        <v>1</v>
      </c>
      <c r="E12">
        <v>300</v>
      </c>
      <c r="F12">
        <f t="shared" si="0"/>
        <v>60</v>
      </c>
    </row>
    <row r="13" spans="1:7" ht="20.100000000000001" customHeight="1" x14ac:dyDescent="0.2">
      <c r="A13" s="14"/>
    </row>
    <row r="14" spans="1:7" ht="20.100000000000001" customHeight="1" x14ac:dyDescent="0.2">
      <c r="A14" s="14"/>
      <c r="B14" t="s">
        <v>261</v>
      </c>
      <c r="C14" t="s">
        <v>248</v>
      </c>
      <c r="D14">
        <v>1</v>
      </c>
      <c r="E14">
        <v>2175</v>
      </c>
      <c r="F14">
        <f t="shared" si="0"/>
        <v>435</v>
      </c>
    </row>
    <row r="15" spans="1:7" ht="20.100000000000001" customHeight="1" x14ac:dyDescent="0.2">
      <c r="A15" s="14"/>
      <c r="B15" t="s">
        <v>249</v>
      </c>
      <c r="C15" t="s">
        <v>269</v>
      </c>
      <c r="D15">
        <v>1</v>
      </c>
      <c r="E15">
        <v>375</v>
      </c>
      <c r="F15">
        <f t="shared" si="0"/>
        <v>75</v>
      </c>
    </row>
    <row r="17" spans="1:6" ht="20.100000000000001" customHeight="1" x14ac:dyDescent="0.2">
      <c r="A17" s="14" t="s">
        <v>325</v>
      </c>
      <c r="B17" t="s">
        <v>251</v>
      </c>
      <c r="C17" t="s">
        <v>252</v>
      </c>
      <c r="D17">
        <v>1</v>
      </c>
      <c r="E17">
        <v>330</v>
      </c>
      <c r="F17">
        <f t="shared" si="0"/>
        <v>66</v>
      </c>
    </row>
    <row r="18" spans="1:6" ht="20.100000000000001" customHeight="1" x14ac:dyDescent="0.2">
      <c r="A18" s="14"/>
    </row>
    <row r="19" spans="1:6" ht="20.100000000000001" customHeight="1" x14ac:dyDescent="0.2">
      <c r="A19" s="14"/>
      <c r="B19" t="s">
        <v>253</v>
      </c>
      <c r="C19" t="s">
        <v>258</v>
      </c>
      <c r="D19">
        <v>1</v>
      </c>
      <c r="E19">
        <v>1900</v>
      </c>
      <c r="F19">
        <f t="shared" si="0"/>
        <v>380</v>
      </c>
    </row>
    <row r="20" spans="1:6" ht="20.100000000000001" customHeight="1" x14ac:dyDescent="0.2">
      <c r="A20" s="14"/>
      <c r="B20" t="s">
        <v>254</v>
      </c>
      <c r="C20" t="s">
        <v>271</v>
      </c>
      <c r="D20">
        <v>1</v>
      </c>
      <c r="E20">
        <v>650</v>
      </c>
      <c r="F20">
        <f t="shared" si="0"/>
        <v>130</v>
      </c>
    </row>
    <row r="21" spans="1:6" ht="20.100000000000001" customHeight="1" x14ac:dyDescent="0.2">
      <c r="A21" s="14"/>
    </row>
    <row r="22" spans="1:6" ht="20.100000000000001" customHeight="1" x14ac:dyDescent="0.2">
      <c r="A22" s="14"/>
      <c r="B22" t="s">
        <v>255</v>
      </c>
      <c r="C22" t="s">
        <v>245</v>
      </c>
      <c r="D22">
        <v>1</v>
      </c>
      <c r="E22">
        <v>190</v>
      </c>
      <c r="F22">
        <f t="shared" si="0"/>
        <v>38</v>
      </c>
    </row>
    <row r="23" spans="1:6" ht="20.100000000000001" customHeight="1" x14ac:dyDescent="0.2">
      <c r="A23" s="14"/>
      <c r="B23" t="s">
        <v>256</v>
      </c>
      <c r="C23" t="s">
        <v>272</v>
      </c>
      <c r="D23">
        <v>2</v>
      </c>
      <c r="E23">
        <v>110</v>
      </c>
      <c r="F23">
        <f t="shared" si="0"/>
        <v>22</v>
      </c>
    </row>
    <row r="24" spans="1:6" ht="20.100000000000001" customHeight="1" x14ac:dyDescent="0.2">
      <c r="A24" s="14"/>
      <c r="B24" t="s">
        <v>257</v>
      </c>
      <c r="C24" t="s">
        <v>243</v>
      </c>
      <c r="D24">
        <v>1</v>
      </c>
      <c r="E24">
        <v>300</v>
      </c>
      <c r="F24">
        <f t="shared" si="0"/>
        <v>60</v>
      </c>
    </row>
    <row r="26" spans="1:6" ht="20.100000000000001" customHeight="1" x14ac:dyDescent="0.2">
      <c r="A26" s="14" t="s">
        <v>326</v>
      </c>
      <c r="B26" t="s">
        <v>251</v>
      </c>
      <c r="C26" t="s">
        <v>252</v>
      </c>
      <c r="D26">
        <v>1</v>
      </c>
      <c r="E26">
        <v>330</v>
      </c>
      <c r="F26">
        <f t="shared" ref="F26" si="1">E26*0.2</f>
        <v>66</v>
      </c>
    </row>
    <row r="27" spans="1:6" ht="20.100000000000001" customHeight="1" x14ac:dyDescent="0.2">
      <c r="A27" s="14"/>
    </row>
    <row r="28" spans="1:6" ht="20.100000000000001" customHeight="1" x14ac:dyDescent="0.2">
      <c r="A28" s="14"/>
      <c r="B28" t="s">
        <v>237</v>
      </c>
      <c r="C28" t="s">
        <v>258</v>
      </c>
      <c r="D28">
        <v>1</v>
      </c>
      <c r="E28">
        <v>1900</v>
      </c>
      <c r="F28">
        <f t="shared" ref="F28:F29" si="2">E28*0.2</f>
        <v>380</v>
      </c>
    </row>
    <row r="29" spans="1:6" ht="20.100000000000001" customHeight="1" x14ac:dyDescent="0.2">
      <c r="A29" s="14"/>
      <c r="B29" t="s">
        <v>239</v>
      </c>
      <c r="C29" t="s">
        <v>271</v>
      </c>
      <c r="D29">
        <v>1</v>
      </c>
      <c r="E29">
        <v>650</v>
      </c>
      <c r="F29">
        <f t="shared" si="2"/>
        <v>130</v>
      </c>
    </row>
    <row r="30" spans="1:6" ht="20.100000000000001" customHeight="1" x14ac:dyDescent="0.2">
      <c r="A30" s="14"/>
    </row>
    <row r="31" spans="1:6" ht="20.100000000000001" customHeight="1" x14ac:dyDescent="0.2">
      <c r="A31" s="14"/>
      <c r="B31" t="s">
        <v>244</v>
      </c>
      <c r="C31" t="s">
        <v>245</v>
      </c>
      <c r="D31">
        <v>1</v>
      </c>
      <c r="E31">
        <v>190</v>
      </c>
      <c r="F31">
        <f t="shared" ref="F31:F33" si="3">E31*0.2</f>
        <v>38</v>
      </c>
    </row>
    <row r="32" spans="1:6" ht="20.100000000000001" customHeight="1" x14ac:dyDescent="0.2">
      <c r="A32" s="14"/>
      <c r="B32" t="s">
        <v>241</v>
      </c>
      <c r="C32" t="s">
        <v>272</v>
      </c>
      <c r="D32">
        <v>2</v>
      </c>
      <c r="E32">
        <v>110</v>
      </c>
      <c r="F32">
        <f t="shared" si="3"/>
        <v>22</v>
      </c>
    </row>
    <row r="33" spans="1:6" ht="20.100000000000001" customHeight="1" x14ac:dyDescent="0.2">
      <c r="A33" s="14"/>
      <c r="B33" t="s">
        <v>242</v>
      </c>
      <c r="C33" t="s">
        <v>243</v>
      </c>
      <c r="D33">
        <v>1</v>
      </c>
      <c r="E33">
        <v>300</v>
      </c>
      <c r="F33">
        <f t="shared" si="3"/>
        <v>60</v>
      </c>
    </row>
    <row r="35" spans="1:6" ht="20.100000000000001" customHeight="1" x14ac:dyDescent="0.2">
      <c r="A35" s="14" t="s">
        <v>327</v>
      </c>
      <c r="B35" t="s">
        <v>240</v>
      </c>
      <c r="C35" t="s">
        <v>250</v>
      </c>
      <c r="D35">
        <v>1</v>
      </c>
      <c r="E35">
        <v>400</v>
      </c>
      <c r="F35">
        <f t="shared" ref="F35:F36" si="4">E35*0.2</f>
        <v>80</v>
      </c>
    </row>
    <row r="36" spans="1:6" ht="20.100000000000001" customHeight="1" x14ac:dyDescent="0.2">
      <c r="A36" s="14"/>
      <c r="B36" t="s">
        <v>251</v>
      </c>
      <c r="C36" t="s">
        <v>252</v>
      </c>
      <c r="D36">
        <v>1</v>
      </c>
      <c r="E36">
        <v>330</v>
      </c>
      <c r="F36">
        <f t="shared" si="4"/>
        <v>66</v>
      </c>
    </row>
    <row r="37" spans="1:6" ht="20.100000000000001" customHeight="1" x14ac:dyDescent="0.2">
      <c r="A37" s="14"/>
    </row>
    <row r="38" spans="1:6" ht="20.100000000000001" customHeight="1" x14ac:dyDescent="0.2">
      <c r="A38" s="14"/>
      <c r="B38" t="s">
        <v>244</v>
      </c>
      <c r="C38" t="s">
        <v>245</v>
      </c>
      <c r="D38">
        <v>1</v>
      </c>
      <c r="E38">
        <v>190</v>
      </c>
      <c r="F38">
        <f t="shared" ref="F38:F40" si="5">E38*0.2</f>
        <v>38</v>
      </c>
    </row>
    <row r="39" spans="1:6" ht="20.100000000000001" customHeight="1" x14ac:dyDescent="0.2">
      <c r="A39" s="14"/>
      <c r="B39" t="s">
        <v>241</v>
      </c>
      <c r="C39" t="s">
        <v>272</v>
      </c>
      <c r="D39">
        <v>2</v>
      </c>
      <c r="E39">
        <v>110</v>
      </c>
      <c r="F39">
        <f t="shared" si="5"/>
        <v>22</v>
      </c>
    </row>
    <row r="40" spans="1:6" ht="20.100000000000001" customHeight="1" x14ac:dyDescent="0.2">
      <c r="A40" s="14"/>
      <c r="B40" t="s">
        <v>242</v>
      </c>
      <c r="C40" t="s">
        <v>243</v>
      </c>
      <c r="D40">
        <v>1</v>
      </c>
      <c r="E40">
        <v>300</v>
      </c>
      <c r="F40">
        <f t="shared" si="5"/>
        <v>60</v>
      </c>
    </row>
    <row r="41" spans="1:6" ht="20.100000000000001" customHeight="1" x14ac:dyDescent="0.2">
      <c r="F41">
        <f>SUM(F2:F40)</f>
        <v>3355</v>
      </c>
    </row>
  </sheetData>
  <mergeCells count="5">
    <mergeCell ref="A5:A15"/>
    <mergeCell ref="A2:A3"/>
    <mergeCell ref="A17:A24"/>
    <mergeCell ref="A26:A33"/>
    <mergeCell ref="A35:A40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16" sqref="F16"/>
    </sheetView>
  </sheetViews>
  <sheetFormatPr defaultColWidth="15.625" defaultRowHeight="20.100000000000001" customHeight="1" x14ac:dyDescent="0.2"/>
  <cols>
    <col min="1" max="1" width="18.125" bestFit="1" customWidth="1"/>
    <col min="5" max="5" width="15.625" style="12"/>
  </cols>
  <sheetData>
    <row r="1" spans="1:5" ht="20.100000000000001" customHeight="1" x14ac:dyDescent="0.2">
      <c r="A1" t="s">
        <v>1</v>
      </c>
      <c r="B1" t="s">
        <v>204</v>
      </c>
      <c r="C1" t="s">
        <v>185</v>
      </c>
      <c r="D1" t="s">
        <v>141</v>
      </c>
      <c r="E1" s="12" t="s">
        <v>210</v>
      </c>
    </row>
    <row r="2" spans="1:5" ht="20.100000000000001" customHeight="1" x14ac:dyDescent="0.2">
      <c r="A2" t="s">
        <v>293</v>
      </c>
      <c r="B2">
        <v>85</v>
      </c>
      <c r="C2">
        <v>13.6</v>
      </c>
      <c r="D2">
        <f>C2*B2</f>
        <v>1156</v>
      </c>
      <c r="E2" s="13" t="s">
        <v>309</v>
      </c>
    </row>
    <row r="3" spans="1:5" ht="20.100000000000001" customHeight="1" x14ac:dyDescent="0.2">
      <c r="A3" t="s">
        <v>311</v>
      </c>
      <c r="B3">
        <v>7</v>
      </c>
      <c r="C3">
        <v>12.24</v>
      </c>
      <c r="D3">
        <f t="shared" ref="D3:D22" si="0">C3*B3</f>
        <v>85.68</v>
      </c>
      <c r="E3" s="13" t="s">
        <v>312</v>
      </c>
    </row>
    <row r="4" spans="1:5" ht="20.100000000000001" customHeight="1" x14ac:dyDescent="0.2">
      <c r="A4" t="s">
        <v>294</v>
      </c>
      <c r="B4">
        <v>8</v>
      </c>
      <c r="C4">
        <v>10.24</v>
      </c>
      <c r="D4">
        <f t="shared" si="0"/>
        <v>81.92</v>
      </c>
      <c r="E4" s="13" t="s">
        <v>310</v>
      </c>
    </row>
    <row r="5" spans="1:5" ht="20.100000000000001" customHeight="1" x14ac:dyDescent="0.2">
      <c r="A5" t="s">
        <v>295</v>
      </c>
      <c r="B5">
        <v>1</v>
      </c>
      <c r="C5">
        <v>8.32</v>
      </c>
      <c r="D5">
        <f t="shared" si="0"/>
        <v>8.32</v>
      </c>
      <c r="E5" s="13" t="s">
        <v>313</v>
      </c>
    </row>
    <row r="6" spans="1:5" ht="20.100000000000001" customHeight="1" x14ac:dyDescent="0.2">
      <c r="A6" t="s">
        <v>296</v>
      </c>
      <c r="B6">
        <v>5</v>
      </c>
      <c r="C6">
        <v>11.52</v>
      </c>
      <c r="D6">
        <f t="shared" si="0"/>
        <v>57.599999999999994</v>
      </c>
      <c r="E6" s="13" t="s">
        <v>314</v>
      </c>
    </row>
    <row r="7" spans="1:5" ht="20.100000000000001" customHeight="1" x14ac:dyDescent="0.2">
      <c r="A7" t="s">
        <v>297</v>
      </c>
      <c r="B7">
        <v>5</v>
      </c>
      <c r="C7">
        <v>12.16</v>
      </c>
      <c r="D7">
        <f t="shared" si="0"/>
        <v>60.8</v>
      </c>
      <c r="E7" s="13" t="s">
        <v>316</v>
      </c>
    </row>
    <row r="8" spans="1:5" ht="20.100000000000001" customHeight="1" x14ac:dyDescent="0.2">
      <c r="A8" t="s">
        <v>298</v>
      </c>
      <c r="B8">
        <v>4</v>
      </c>
      <c r="C8">
        <v>15.12</v>
      </c>
      <c r="D8">
        <f t="shared" si="0"/>
        <v>60.48</v>
      </c>
      <c r="E8" s="13" t="s">
        <v>317</v>
      </c>
    </row>
    <row r="9" spans="1:5" ht="20.100000000000001" customHeight="1" x14ac:dyDescent="0.2">
      <c r="A9" t="s">
        <v>299</v>
      </c>
      <c r="B9">
        <v>3</v>
      </c>
      <c r="C9">
        <v>17.04</v>
      </c>
      <c r="D9">
        <f t="shared" si="0"/>
        <v>51.12</v>
      </c>
      <c r="E9" s="13" t="s">
        <v>318</v>
      </c>
    </row>
    <row r="10" spans="1:5" ht="20.100000000000001" customHeight="1" x14ac:dyDescent="0.2">
      <c r="A10" t="s">
        <v>300</v>
      </c>
      <c r="B10">
        <v>1</v>
      </c>
      <c r="C10">
        <v>24.64</v>
      </c>
      <c r="D10">
        <f t="shared" si="0"/>
        <v>24.64</v>
      </c>
      <c r="E10" s="13" t="s">
        <v>319</v>
      </c>
    </row>
    <row r="11" spans="1:5" ht="20.100000000000001" customHeight="1" x14ac:dyDescent="0.2">
      <c r="A11" t="s">
        <v>301</v>
      </c>
      <c r="B11">
        <v>3</v>
      </c>
      <c r="C11">
        <v>27.28</v>
      </c>
      <c r="D11">
        <f t="shared" si="0"/>
        <v>81.84</v>
      </c>
      <c r="E11" s="13" t="s">
        <v>320</v>
      </c>
    </row>
    <row r="12" spans="1:5" ht="20.100000000000001" customHeight="1" x14ac:dyDescent="0.2">
      <c r="A12" t="s">
        <v>302</v>
      </c>
      <c r="B12">
        <v>7</v>
      </c>
      <c r="C12">
        <v>78</v>
      </c>
      <c r="D12">
        <f t="shared" si="0"/>
        <v>546</v>
      </c>
      <c r="E12" s="13" t="s">
        <v>315</v>
      </c>
    </row>
    <row r="13" spans="1:5" ht="20.100000000000001" customHeight="1" x14ac:dyDescent="0.2">
      <c r="A13" t="s">
        <v>303</v>
      </c>
      <c r="B13">
        <v>2</v>
      </c>
      <c r="C13">
        <v>0</v>
      </c>
      <c r="D13">
        <f t="shared" si="0"/>
        <v>0</v>
      </c>
    </row>
    <row r="14" spans="1:5" ht="20.100000000000001" customHeight="1" x14ac:dyDescent="0.2">
      <c r="A14" t="s">
        <v>324</v>
      </c>
      <c r="B14">
        <v>1</v>
      </c>
      <c r="C14">
        <v>367.96</v>
      </c>
      <c r="D14">
        <f t="shared" si="0"/>
        <v>367.96</v>
      </c>
    </row>
    <row r="15" spans="1:5" ht="20.100000000000001" customHeight="1" x14ac:dyDescent="0.2">
      <c r="A15" t="s">
        <v>304</v>
      </c>
      <c r="B15">
        <v>1</v>
      </c>
      <c r="C15">
        <v>293.13</v>
      </c>
      <c r="D15">
        <f t="shared" si="0"/>
        <v>293.13</v>
      </c>
      <c r="E15" s="13" t="s">
        <v>322</v>
      </c>
    </row>
    <row r="16" spans="1:5" ht="20.100000000000001" customHeight="1" x14ac:dyDescent="0.2">
      <c r="A16" t="s">
        <v>328</v>
      </c>
      <c r="B16">
        <v>1</v>
      </c>
      <c r="C16">
        <v>191.22</v>
      </c>
      <c r="D16">
        <f t="shared" si="0"/>
        <v>191.22</v>
      </c>
      <c r="E16" s="13"/>
    </row>
    <row r="17" spans="1:5" ht="20.100000000000001" customHeight="1" x14ac:dyDescent="0.2">
      <c r="A17" t="s">
        <v>305</v>
      </c>
      <c r="B17">
        <v>1</v>
      </c>
      <c r="C17">
        <v>76.680000000000007</v>
      </c>
      <c r="D17">
        <f t="shared" si="0"/>
        <v>76.680000000000007</v>
      </c>
    </row>
    <row r="18" spans="1:5" ht="20.100000000000001" customHeight="1" x14ac:dyDescent="0.2">
      <c r="A18" t="s">
        <v>330</v>
      </c>
      <c r="B18">
        <v>3</v>
      </c>
      <c r="C18">
        <v>36.33</v>
      </c>
      <c r="D18">
        <f t="shared" si="0"/>
        <v>108.99</v>
      </c>
    </row>
    <row r="19" spans="1:5" ht="20.100000000000001" customHeight="1" x14ac:dyDescent="0.2">
      <c r="A19" t="s">
        <v>329</v>
      </c>
      <c r="B19">
        <v>8</v>
      </c>
      <c r="C19">
        <v>15.2</v>
      </c>
      <c r="D19">
        <f t="shared" si="0"/>
        <v>121.6</v>
      </c>
    </row>
    <row r="20" spans="1:5" ht="20.100000000000001" customHeight="1" x14ac:dyDescent="0.2">
      <c r="A20" t="s">
        <v>306</v>
      </c>
      <c r="B20">
        <v>1</v>
      </c>
      <c r="C20">
        <v>144.66999999999999</v>
      </c>
      <c r="D20">
        <f t="shared" si="0"/>
        <v>144.66999999999999</v>
      </c>
    </row>
    <row r="21" spans="1:5" ht="20.100000000000001" customHeight="1" x14ac:dyDescent="0.2">
      <c r="A21" t="s">
        <v>307</v>
      </c>
      <c r="B21">
        <v>1</v>
      </c>
      <c r="C21">
        <v>36.340000000000003</v>
      </c>
      <c r="D21">
        <f t="shared" si="0"/>
        <v>36.340000000000003</v>
      </c>
    </row>
    <row r="22" spans="1:5" ht="20.100000000000001" customHeight="1" x14ac:dyDescent="0.2">
      <c r="A22" t="s">
        <v>308</v>
      </c>
      <c r="B22">
        <v>2</v>
      </c>
      <c r="C22">
        <v>20.88</v>
      </c>
      <c r="D22">
        <f t="shared" si="0"/>
        <v>41.76</v>
      </c>
      <c r="E22" s="13" t="s">
        <v>321</v>
      </c>
    </row>
    <row r="23" spans="1:5" ht="20.100000000000001" customHeight="1" x14ac:dyDescent="0.2">
      <c r="D23" s="4">
        <f>SUM(D2:D22)</f>
        <v>3596.7499999999995</v>
      </c>
    </row>
  </sheetData>
  <phoneticPr fontId="1" type="noConversion"/>
  <hyperlinks>
    <hyperlink ref="E2" r:id="rId1" location="crumb-wrap"/>
    <hyperlink ref="E4" r:id="rId2"/>
    <hyperlink ref="E3" r:id="rId3" location="none"/>
    <hyperlink ref="E5" r:id="rId4" location="crumb-wrap"/>
    <hyperlink ref="E6" r:id="rId5"/>
    <hyperlink ref="E12" r:id="rId6" location="crumb-wrap"/>
    <hyperlink ref="E7" r:id="rId7"/>
    <hyperlink ref="E8" r:id="rId8"/>
    <hyperlink ref="E9" r:id="rId9"/>
    <hyperlink ref="E10" r:id="rId10"/>
    <hyperlink ref="E11" r:id="rId11"/>
    <hyperlink ref="E22" r:id="rId12" location="none"/>
    <hyperlink ref="E15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19"/>
  <sheetViews>
    <sheetView topLeftCell="A106" zoomScaleNormal="100" workbookViewId="0">
      <selection activeCell="G91" sqref="G91"/>
    </sheetView>
  </sheetViews>
  <sheetFormatPr defaultColWidth="15.625" defaultRowHeight="20.100000000000001" customHeight="1" x14ac:dyDescent="0.2"/>
  <cols>
    <col min="6" max="6" width="20.75" style="12" customWidth="1"/>
  </cols>
  <sheetData>
    <row r="2" spans="5:8" ht="20.100000000000001" customHeight="1" x14ac:dyDescent="0.2">
      <c r="E2" t="s">
        <v>4</v>
      </c>
      <c r="F2" s="12" t="s">
        <v>78</v>
      </c>
      <c r="G2" s="3"/>
      <c r="H2" s="3"/>
    </row>
    <row r="3" spans="5:8" ht="20.100000000000001" customHeight="1" x14ac:dyDescent="0.2">
      <c r="E3" s="4">
        <v>1662.29</v>
      </c>
      <c r="F3" s="13" t="s">
        <v>68</v>
      </c>
      <c r="G3" s="3"/>
      <c r="H3" s="3"/>
    </row>
    <row r="4" spans="5:8" ht="20.100000000000001" customHeight="1" x14ac:dyDescent="0.2">
      <c r="G4" s="3"/>
      <c r="H4" s="3"/>
    </row>
    <row r="5" spans="5:8" ht="20.100000000000001" customHeight="1" x14ac:dyDescent="0.2">
      <c r="G5" s="3"/>
      <c r="H5" s="3"/>
    </row>
    <row r="6" spans="5:8" ht="20.100000000000001" customHeight="1" x14ac:dyDescent="0.2">
      <c r="G6" s="3"/>
      <c r="H6" s="3"/>
    </row>
    <row r="7" spans="5:8" ht="20.100000000000001" customHeight="1" x14ac:dyDescent="0.2">
      <c r="G7" s="3"/>
      <c r="H7" s="3"/>
    </row>
    <row r="8" spans="5:8" ht="20.100000000000001" customHeight="1" x14ac:dyDescent="0.2">
      <c r="G8" s="3"/>
      <c r="H8" s="3"/>
    </row>
    <row r="15" spans="5:8" ht="20.100000000000001" customHeight="1" x14ac:dyDescent="0.2">
      <c r="F15" s="12" t="s">
        <v>79</v>
      </c>
    </row>
    <row r="16" spans="5:8" ht="20.100000000000001" customHeight="1" x14ac:dyDescent="0.2">
      <c r="E16" s="4">
        <v>198</v>
      </c>
      <c r="F16" s="13" t="s">
        <v>77</v>
      </c>
    </row>
    <row r="18" spans="6:6" ht="20.100000000000001" customHeight="1" x14ac:dyDescent="0.2">
      <c r="F18" s="13"/>
    </row>
    <row r="30" spans="6:6" ht="20.100000000000001" customHeight="1" x14ac:dyDescent="0.2">
      <c r="F30" s="13"/>
    </row>
    <row r="33" spans="5:6" ht="20.100000000000001" customHeight="1" x14ac:dyDescent="0.2">
      <c r="F33" s="12" t="s">
        <v>125</v>
      </c>
    </row>
    <row r="34" spans="5:6" ht="20.100000000000001" customHeight="1" x14ac:dyDescent="0.2">
      <c r="E34" s="4">
        <v>145</v>
      </c>
      <c r="F34" s="13" t="s">
        <v>76</v>
      </c>
    </row>
    <row r="44" spans="5:6" ht="20.100000000000001" customHeight="1" x14ac:dyDescent="0.2">
      <c r="F44" s="13"/>
    </row>
    <row r="50" spans="5:6" ht="20.100000000000001" customHeight="1" x14ac:dyDescent="0.2">
      <c r="F50" s="12" t="s">
        <v>80</v>
      </c>
    </row>
    <row r="51" spans="5:6" ht="20.100000000000001" customHeight="1" x14ac:dyDescent="0.2">
      <c r="E51" s="4">
        <v>2999</v>
      </c>
      <c r="F51" s="13" t="s">
        <v>81</v>
      </c>
    </row>
    <row r="73" spans="5:6" ht="20.100000000000001" customHeight="1" x14ac:dyDescent="0.2">
      <c r="F73" s="12" t="s">
        <v>82</v>
      </c>
    </row>
    <row r="74" spans="5:6" ht="20.100000000000001" customHeight="1" x14ac:dyDescent="0.2">
      <c r="E74" s="4">
        <v>1999</v>
      </c>
      <c r="F74" s="13" t="s">
        <v>83</v>
      </c>
    </row>
    <row r="80" spans="5:6" ht="20.100000000000001" customHeight="1" x14ac:dyDescent="0.2">
      <c r="F80" s="12" t="s">
        <v>126</v>
      </c>
    </row>
    <row r="81" spans="5:6" ht="20.100000000000001" customHeight="1" x14ac:dyDescent="0.2">
      <c r="E81" s="4">
        <v>172.69</v>
      </c>
      <c r="F81" s="13" t="s">
        <v>127</v>
      </c>
    </row>
    <row r="91" spans="5:6" ht="20.100000000000001" customHeight="1" x14ac:dyDescent="0.2">
      <c r="F91" s="12" t="s">
        <v>128</v>
      </c>
    </row>
    <row r="92" spans="5:6" ht="20.100000000000001" customHeight="1" x14ac:dyDescent="0.2">
      <c r="E92" s="4">
        <v>737.6</v>
      </c>
      <c r="F92" s="13" t="s">
        <v>129</v>
      </c>
    </row>
    <row r="101" spans="5:6" ht="20.100000000000001" customHeight="1" x14ac:dyDescent="0.2">
      <c r="F101" s="13"/>
    </row>
    <row r="105" spans="5:6" ht="20.100000000000001" customHeight="1" x14ac:dyDescent="0.2">
      <c r="F105" s="12" t="s">
        <v>130</v>
      </c>
    </row>
    <row r="106" spans="5:6" ht="20.100000000000001" customHeight="1" x14ac:dyDescent="0.2">
      <c r="E106" s="4">
        <v>4871.95</v>
      </c>
      <c r="F106" s="13" t="s">
        <v>131</v>
      </c>
    </row>
    <row r="119" spans="5:6" ht="20.100000000000001" customHeight="1" x14ac:dyDescent="0.2">
      <c r="E119" s="4">
        <f>SUM(E3:E106)</f>
        <v>12785.529999999999</v>
      </c>
      <c r="F119" s="12" t="s">
        <v>132</v>
      </c>
    </row>
  </sheetData>
  <phoneticPr fontId="1" type="noConversion"/>
  <hyperlinks>
    <hyperlink ref="F3" r:id="rId1"/>
    <hyperlink ref="F16" r:id="rId2"/>
    <hyperlink ref="F34" r:id="rId3"/>
    <hyperlink ref="F51" r:id="rId4" location="crumb-wrap"/>
    <hyperlink ref="F74" r:id="rId5" location="none"/>
    <hyperlink ref="F81" r:id="rId6"/>
    <hyperlink ref="F92" r:id="rId7"/>
    <hyperlink ref="F106" r:id="rId8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23" sqref="F22:F23"/>
    </sheetView>
  </sheetViews>
  <sheetFormatPr defaultColWidth="15.625" defaultRowHeight="20.100000000000001" customHeight="1" x14ac:dyDescent="0.2"/>
  <cols>
    <col min="4" max="4" width="20.625" style="12" customWidth="1"/>
  </cols>
  <sheetData>
    <row r="1" spans="1:4" ht="20.100000000000001" customHeight="1" x14ac:dyDescent="0.2">
      <c r="A1" t="s">
        <v>69</v>
      </c>
      <c r="B1" t="s">
        <v>70</v>
      </c>
      <c r="C1" t="s">
        <v>4</v>
      </c>
      <c r="D1" s="3" t="s">
        <v>323</v>
      </c>
    </row>
    <row r="2" spans="1:4" ht="20.100000000000001" customHeight="1" x14ac:dyDescent="0.2">
      <c r="A2" t="s">
        <v>71</v>
      </c>
      <c r="B2" t="s">
        <v>72</v>
      </c>
      <c r="C2" s="4">
        <v>508</v>
      </c>
      <c r="D2" s="13" t="s">
        <v>73</v>
      </c>
    </row>
    <row r="3" spans="1:4" ht="20.100000000000001" customHeight="1" x14ac:dyDescent="0.2">
      <c r="A3" t="s">
        <v>74</v>
      </c>
      <c r="B3">
        <v>5.26</v>
      </c>
      <c r="C3" s="4">
        <f>B3*1000</f>
        <v>5260</v>
      </c>
      <c r="D3" s="3" t="s">
        <v>75</v>
      </c>
    </row>
  </sheetData>
  <phoneticPr fontId="1" type="noConversion"/>
  <hyperlinks>
    <hyperlink ref="D2" r:id="rId1" location="detail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6" sqref="E6"/>
    </sheetView>
  </sheetViews>
  <sheetFormatPr defaultColWidth="15.625" defaultRowHeight="20.100000000000001" customHeight="1" x14ac:dyDescent="0.2"/>
  <cols>
    <col min="1" max="1" width="21.75" customWidth="1"/>
  </cols>
  <sheetData>
    <row r="1" spans="1:4" ht="20.100000000000001" customHeight="1" x14ac:dyDescent="0.2">
      <c r="A1" t="s">
        <v>97</v>
      </c>
      <c r="B1" t="s">
        <v>98</v>
      </c>
      <c r="C1" s="4">
        <v>2262</v>
      </c>
      <c r="D1" s="1" t="s">
        <v>99</v>
      </c>
    </row>
    <row r="2" spans="1:4" ht="20.100000000000001" customHeight="1" x14ac:dyDescent="0.2">
      <c r="A2" t="s">
        <v>352</v>
      </c>
      <c r="C2" s="4">
        <v>650</v>
      </c>
      <c r="D2" s="1"/>
    </row>
    <row r="4" spans="1:4" ht="20.100000000000001" customHeight="1" x14ac:dyDescent="0.2">
      <c r="B4" t="s">
        <v>120</v>
      </c>
      <c r="C4" t="s">
        <v>121</v>
      </c>
    </row>
    <row r="5" spans="1:4" ht="20.100000000000001" customHeight="1" x14ac:dyDescent="0.2">
      <c r="A5" t="s">
        <v>119</v>
      </c>
      <c r="B5">
        <v>40</v>
      </c>
      <c r="C5" s="4">
        <v>7000</v>
      </c>
      <c r="D5" t="s">
        <v>209</v>
      </c>
    </row>
  </sheetData>
  <phoneticPr fontId="1" type="noConversion"/>
  <hyperlinks>
    <hyperlink ref="D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9" sqref="K9"/>
    </sheetView>
  </sheetViews>
  <sheetFormatPr defaultColWidth="15.625" defaultRowHeight="20.100000000000001" customHeight="1" x14ac:dyDescent="0.2"/>
  <sheetData>
    <row r="1" spans="1:6" ht="20.100000000000001" customHeight="1" x14ac:dyDescent="0.2">
      <c r="B1" t="s">
        <v>184</v>
      </c>
      <c r="C1" t="s">
        <v>185</v>
      </c>
      <c r="D1" t="s">
        <v>187</v>
      </c>
      <c r="E1" t="s">
        <v>188</v>
      </c>
      <c r="F1" t="s">
        <v>189</v>
      </c>
    </row>
    <row r="2" spans="1:6" ht="20.100000000000001" customHeight="1" x14ac:dyDescent="0.2">
      <c r="A2" t="s">
        <v>186</v>
      </c>
      <c r="B2">
        <v>15.5</v>
      </c>
      <c r="C2">
        <v>300</v>
      </c>
      <c r="D2">
        <v>9</v>
      </c>
      <c r="E2">
        <v>100</v>
      </c>
      <c r="F2" s="4">
        <f>C2*B2+D2*E2</f>
        <v>5550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0" sqref="G10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0</v>
      </c>
      <c r="B1" t="s">
        <v>105</v>
      </c>
      <c r="C1" t="s">
        <v>106</v>
      </c>
      <c r="D1" t="s">
        <v>124</v>
      </c>
      <c r="E1" t="s">
        <v>145</v>
      </c>
      <c r="F1" t="s">
        <v>139</v>
      </c>
    </row>
    <row r="2" spans="1:6" ht="20.100000000000001" customHeight="1" x14ac:dyDescent="0.2">
      <c r="A2" t="s">
        <v>107</v>
      </c>
      <c r="B2" t="s">
        <v>108</v>
      </c>
      <c r="C2">
        <v>7668</v>
      </c>
      <c r="D2">
        <v>140</v>
      </c>
      <c r="E2">
        <v>680</v>
      </c>
      <c r="F2">
        <f>SUM(C2:E2)</f>
        <v>8488</v>
      </c>
    </row>
    <row r="3" spans="1:6" ht="20.100000000000001" customHeight="1" x14ac:dyDescent="0.2">
      <c r="A3" t="s">
        <v>227</v>
      </c>
      <c r="B3" t="s">
        <v>228</v>
      </c>
      <c r="C3">
        <v>91</v>
      </c>
      <c r="F3">
        <f>SUM(C3:E3)</f>
        <v>91</v>
      </c>
    </row>
    <row r="4" spans="1:6" ht="20.100000000000001" customHeight="1" x14ac:dyDescent="0.2">
      <c r="A4" t="s">
        <v>109</v>
      </c>
      <c r="B4" t="s">
        <v>110</v>
      </c>
      <c r="C4">
        <v>1230</v>
      </c>
      <c r="D4">
        <v>77</v>
      </c>
      <c r="E4">
        <v>180</v>
      </c>
      <c r="F4">
        <f t="shared" ref="F4:F9" si="0">SUM(C4:E4)</f>
        <v>1487</v>
      </c>
    </row>
    <row r="5" spans="1:6" ht="20.100000000000001" customHeight="1" x14ac:dyDescent="0.2">
      <c r="A5" t="s">
        <v>111</v>
      </c>
      <c r="B5" t="s">
        <v>112</v>
      </c>
      <c r="C5">
        <v>1160</v>
      </c>
      <c r="D5">
        <v>77</v>
      </c>
      <c r="E5">
        <v>180</v>
      </c>
      <c r="F5">
        <f t="shared" si="0"/>
        <v>1417</v>
      </c>
    </row>
    <row r="6" spans="1:6" ht="20.100000000000001" customHeight="1" x14ac:dyDescent="0.2">
      <c r="A6" t="s">
        <v>113</v>
      </c>
      <c r="B6" t="s">
        <v>114</v>
      </c>
      <c r="C6">
        <v>1160</v>
      </c>
      <c r="D6">
        <v>77</v>
      </c>
      <c r="E6">
        <v>180</v>
      </c>
      <c r="F6">
        <f t="shared" si="0"/>
        <v>1417</v>
      </c>
    </row>
    <row r="7" spans="1:6" ht="20.100000000000001" customHeight="1" x14ac:dyDescent="0.2">
      <c r="A7" t="s">
        <v>115</v>
      </c>
      <c r="B7" t="s">
        <v>116</v>
      </c>
      <c r="C7">
        <v>1190</v>
      </c>
      <c r="D7">
        <v>77</v>
      </c>
      <c r="E7">
        <v>180</v>
      </c>
      <c r="F7">
        <f t="shared" si="0"/>
        <v>1447</v>
      </c>
    </row>
    <row r="8" spans="1:6" ht="20.100000000000001" customHeight="1" x14ac:dyDescent="0.2">
      <c r="A8" t="s">
        <v>122</v>
      </c>
      <c r="B8" t="s">
        <v>123</v>
      </c>
      <c r="C8">
        <v>800</v>
      </c>
      <c r="D8">
        <v>77</v>
      </c>
      <c r="E8">
        <v>180</v>
      </c>
      <c r="F8">
        <f t="shared" si="0"/>
        <v>1057</v>
      </c>
    </row>
    <row r="9" spans="1:6" ht="20.100000000000001" customHeight="1" x14ac:dyDescent="0.2">
      <c r="A9" t="s">
        <v>117</v>
      </c>
      <c r="B9" t="s">
        <v>118</v>
      </c>
      <c r="C9">
        <v>1160</v>
      </c>
      <c r="D9">
        <v>77</v>
      </c>
      <c r="E9">
        <v>180</v>
      </c>
      <c r="F9">
        <f t="shared" si="0"/>
        <v>1417</v>
      </c>
    </row>
    <row r="10" spans="1:6" ht="20.100000000000001" customHeight="1" x14ac:dyDescent="0.2">
      <c r="A10" t="s">
        <v>349</v>
      </c>
      <c r="F10">
        <v>727</v>
      </c>
    </row>
    <row r="11" spans="1:6" ht="20.100000000000001" customHeight="1" x14ac:dyDescent="0.2">
      <c r="F11" s="4">
        <f>SUM(F2:F10)</f>
        <v>17548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4" sqref="D14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102</v>
      </c>
      <c r="B1" t="s">
        <v>103</v>
      </c>
      <c r="C1" t="s">
        <v>104</v>
      </c>
      <c r="D1" t="s">
        <v>101</v>
      </c>
    </row>
    <row r="2" spans="1:4" ht="20.100000000000001" customHeight="1" x14ac:dyDescent="0.2">
      <c r="A2">
        <v>74.900000000000006</v>
      </c>
      <c r="B2">
        <v>40</v>
      </c>
      <c r="C2" t="s">
        <v>353</v>
      </c>
      <c r="D2" s="4">
        <f>A2*B2</f>
        <v>2996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8" sqref="D18"/>
    </sheetView>
  </sheetViews>
  <sheetFormatPr defaultColWidth="15.625" defaultRowHeight="20.100000000000001" customHeight="1" x14ac:dyDescent="0.2"/>
  <sheetData>
    <row r="1" spans="1:5" ht="20.100000000000001" customHeight="1" x14ac:dyDescent="0.2">
      <c r="A1" t="s">
        <v>134</v>
      </c>
      <c r="B1" t="s">
        <v>136</v>
      </c>
      <c r="D1" t="s">
        <v>143</v>
      </c>
      <c r="E1" t="s">
        <v>144</v>
      </c>
    </row>
    <row r="2" spans="1:5" ht="20.100000000000001" customHeight="1" x14ac:dyDescent="0.2">
      <c r="D2" t="s">
        <v>142</v>
      </c>
      <c r="E2">
        <v>285</v>
      </c>
    </row>
    <row r="3" spans="1:5" ht="20.100000000000001" customHeight="1" x14ac:dyDescent="0.2">
      <c r="A3" s="14" t="s">
        <v>135</v>
      </c>
      <c r="B3">
        <v>2.145</v>
      </c>
    </row>
    <row r="4" spans="1:5" ht="20.100000000000001" customHeight="1" x14ac:dyDescent="0.2">
      <c r="A4" s="14"/>
      <c r="B4">
        <v>2.125</v>
      </c>
    </row>
    <row r="5" spans="1:5" ht="20.100000000000001" customHeight="1" x14ac:dyDescent="0.2">
      <c r="A5" s="14"/>
      <c r="B5">
        <v>2.4900000000000002</v>
      </c>
    </row>
    <row r="6" spans="1:5" ht="20.100000000000001" customHeight="1" x14ac:dyDescent="0.2">
      <c r="A6" s="14"/>
      <c r="B6">
        <v>2.3250000000000002</v>
      </c>
    </row>
    <row r="7" spans="1:5" ht="20.100000000000001" customHeight="1" x14ac:dyDescent="0.2">
      <c r="A7" s="14"/>
      <c r="B7">
        <v>2.5049999999999999</v>
      </c>
    </row>
    <row r="8" spans="1:5" ht="20.100000000000001" customHeight="1" x14ac:dyDescent="0.2">
      <c r="A8" s="14"/>
      <c r="B8">
        <v>2.99</v>
      </c>
    </row>
    <row r="9" spans="1:5" ht="20.100000000000001" customHeight="1" x14ac:dyDescent="0.2">
      <c r="A9" s="14"/>
      <c r="B9">
        <v>2.82</v>
      </c>
    </row>
    <row r="10" spans="1:5" ht="20.100000000000001" customHeight="1" x14ac:dyDescent="0.2">
      <c r="A10" s="14"/>
      <c r="B10">
        <v>2.82</v>
      </c>
    </row>
    <row r="11" spans="1:5" ht="20.100000000000001" customHeight="1" x14ac:dyDescent="0.2">
      <c r="A11" s="14"/>
      <c r="B11">
        <v>3.0049999999999999</v>
      </c>
      <c r="D11" t="s">
        <v>182</v>
      </c>
      <c r="E11">
        <v>270</v>
      </c>
    </row>
    <row r="12" spans="1:5" ht="20.100000000000001" customHeight="1" x14ac:dyDescent="0.2">
      <c r="A12" s="14"/>
      <c r="B12">
        <v>2.7850000000000001</v>
      </c>
    </row>
    <row r="14" spans="1:5" ht="20.100000000000001" customHeight="1" x14ac:dyDescent="0.2">
      <c r="A14" s="14" t="s">
        <v>140</v>
      </c>
      <c r="B14">
        <v>2.7850000000000001</v>
      </c>
    </row>
    <row r="15" spans="1:5" ht="20.100000000000001" customHeight="1" x14ac:dyDescent="0.2">
      <c r="A15" s="14"/>
      <c r="B15">
        <v>4.6399999999999997</v>
      </c>
    </row>
    <row r="16" spans="1:5" ht="20.100000000000001" customHeight="1" x14ac:dyDescent="0.2">
      <c r="A16" t="s">
        <v>137</v>
      </c>
      <c r="B16">
        <f>SUM(B3:B15)</f>
        <v>33.434999999999995</v>
      </c>
    </row>
    <row r="18" spans="1:5" ht="20.100000000000001" customHeight="1" x14ac:dyDescent="0.2">
      <c r="A18" t="s">
        <v>141</v>
      </c>
      <c r="B18" s="4">
        <v>9167</v>
      </c>
    </row>
    <row r="21" spans="1:5" ht="20.100000000000001" customHeight="1" x14ac:dyDescent="0.2">
      <c r="D21" t="s">
        <v>183</v>
      </c>
      <c r="E21">
        <v>285</v>
      </c>
    </row>
  </sheetData>
  <mergeCells count="2">
    <mergeCell ref="A3:A12"/>
    <mergeCell ref="A14:A1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40" sqref="E40"/>
    </sheetView>
  </sheetViews>
  <sheetFormatPr defaultColWidth="15.625" defaultRowHeight="20.100000000000001" customHeight="1" x14ac:dyDescent="0.2"/>
  <cols>
    <col min="1" max="1" width="25.5" bestFit="1" customWidth="1"/>
    <col min="2" max="2" width="21.375" bestFit="1" customWidth="1"/>
  </cols>
  <sheetData>
    <row r="1" spans="1:7" ht="20.100000000000001" customHeight="1" x14ac:dyDescent="0.2">
      <c r="A1" s="7" t="s">
        <v>146</v>
      </c>
      <c r="B1" s="7" t="s">
        <v>147</v>
      </c>
      <c r="C1" s="7"/>
      <c r="D1" s="7"/>
      <c r="E1" s="7"/>
      <c r="F1" s="7"/>
      <c r="G1" s="7"/>
    </row>
    <row r="2" spans="1:7" ht="20.100000000000001" customHeight="1" x14ac:dyDescent="0.2">
      <c r="A2" s="7">
        <v>28</v>
      </c>
      <c r="B2" s="7">
        <v>25</v>
      </c>
      <c r="C2" s="7"/>
      <c r="D2" s="7"/>
      <c r="E2" s="7"/>
      <c r="F2" s="7"/>
      <c r="G2" s="7"/>
    </row>
    <row r="3" spans="1:7" ht="20.100000000000001" customHeight="1" x14ac:dyDescent="0.2">
      <c r="A3" s="7"/>
      <c r="B3" s="7"/>
      <c r="C3" s="7"/>
      <c r="D3" s="7"/>
      <c r="E3" s="7"/>
      <c r="F3" s="7"/>
      <c r="G3" s="7"/>
    </row>
    <row r="4" spans="1:7" ht="20.100000000000001" customHeight="1" x14ac:dyDescent="0.2">
      <c r="A4" s="14" t="s">
        <v>148</v>
      </c>
      <c r="B4" s="7" t="s">
        <v>133</v>
      </c>
      <c r="C4" s="7" t="s">
        <v>149</v>
      </c>
      <c r="D4" s="7" t="s">
        <v>150</v>
      </c>
      <c r="E4" s="7" t="s">
        <v>151</v>
      </c>
      <c r="F4" s="7" t="s">
        <v>152</v>
      </c>
      <c r="G4" s="7" t="s">
        <v>138</v>
      </c>
    </row>
    <row r="5" spans="1:7" ht="20.100000000000001" customHeight="1" x14ac:dyDescent="0.2">
      <c r="A5" s="14"/>
      <c r="B5" s="7" t="s">
        <v>153</v>
      </c>
      <c r="C5" s="7">
        <v>5.0999999999999996</v>
      </c>
      <c r="D5" s="7">
        <v>1.8</v>
      </c>
      <c r="E5" s="7"/>
      <c r="F5" s="7">
        <f>IF(E5&lt;0.1,C5*D5,2*E5*(C5+D5)+C5*D5)</f>
        <v>9.18</v>
      </c>
      <c r="G5" s="7">
        <f>$A$2*F5</f>
        <v>257.03999999999996</v>
      </c>
    </row>
    <row r="6" spans="1:7" ht="20.100000000000001" customHeight="1" x14ac:dyDescent="0.2">
      <c r="A6" s="14"/>
      <c r="B6" s="7" t="s">
        <v>154</v>
      </c>
      <c r="C6" s="7">
        <v>3</v>
      </c>
      <c r="D6" s="7">
        <v>3.1</v>
      </c>
      <c r="E6" s="7"/>
      <c r="F6" s="7">
        <f t="shared" ref="F6:F27" si="0">IF(E6&lt;0.1,C6*D6,2*E6*(C6+D6)+C6*D6)</f>
        <v>9.3000000000000007</v>
      </c>
      <c r="G6" s="7">
        <f t="shared" ref="G6:G27" si="1">$A$2*F6</f>
        <v>260.40000000000003</v>
      </c>
    </row>
    <row r="7" spans="1:7" ht="20.100000000000001" customHeight="1" x14ac:dyDescent="0.2">
      <c r="A7" s="14"/>
      <c r="B7" s="7" t="s">
        <v>155</v>
      </c>
      <c r="C7" s="7">
        <v>3.1</v>
      </c>
      <c r="D7" s="7">
        <v>3.1</v>
      </c>
      <c r="E7" s="7"/>
      <c r="F7" s="7">
        <f t="shared" si="0"/>
        <v>9.6100000000000012</v>
      </c>
      <c r="G7" s="7">
        <f t="shared" si="1"/>
        <v>269.08000000000004</v>
      </c>
    </row>
    <row r="8" spans="1:7" ht="20.100000000000001" customHeight="1" x14ac:dyDescent="0.2">
      <c r="A8" s="14"/>
      <c r="B8" s="7" t="s">
        <v>156</v>
      </c>
      <c r="C8" s="7">
        <v>3.2</v>
      </c>
      <c r="D8" s="7">
        <v>4.5999999999999996</v>
      </c>
      <c r="E8" s="7">
        <v>3.5</v>
      </c>
      <c r="F8" s="7">
        <f t="shared" si="0"/>
        <v>69.319999999999993</v>
      </c>
      <c r="G8" s="7">
        <f t="shared" si="1"/>
        <v>1940.9599999999998</v>
      </c>
    </row>
    <row r="9" spans="1:7" ht="20.100000000000001" customHeight="1" x14ac:dyDescent="0.2">
      <c r="A9" s="14"/>
      <c r="B9" s="7" t="s">
        <v>157</v>
      </c>
      <c r="C9" s="7">
        <v>5.7</v>
      </c>
      <c r="D9" s="7">
        <v>7.3</v>
      </c>
      <c r="E9" s="7"/>
      <c r="F9" s="7">
        <f t="shared" si="0"/>
        <v>41.61</v>
      </c>
      <c r="G9" s="7">
        <f t="shared" si="1"/>
        <v>1165.08</v>
      </c>
    </row>
    <row r="10" spans="1:7" ht="20.100000000000001" customHeight="1" x14ac:dyDescent="0.2">
      <c r="A10" s="14"/>
      <c r="B10" s="7" t="s">
        <v>158</v>
      </c>
      <c r="C10" s="7">
        <v>8.1</v>
      </c>
      <c r="D10" s="7">
        <v>1.7</v>
      </c>
      <c r="E10" s="7"/>
      <c r="F10" s="7">
        <f t="shared" si="0"/>
        <v>13.77</v>
      </c>
      <c r="G10" s="7">
        <f t="shared" si="1"/>
        <v>385.56</v>
      </c>
    </row>
    <row r="11" spans="1:7" ht="20.100000000000001" customHeight="1" x14ac:dyDescent="0.2">
      <c r="A11" s="14"/>
      <c r="B11" s="7" t="s">
        <v>159</v>
      </c>
      <c r="C11" s="7">
        <v>1.33</v>
      </c>
      <c r="D11" s="7">
        <v>3.2</v>
      </c>
      <c r="E11" s="7"/>
      <c r="F11" s="7">
        <f t="shared" si="0"/>
        <v>4.2560000000000002</v>
      </c>
      <c r="G11" s="7">
        <f t="shared" si="1"/>
        <v>119.16800000000001</v>
      </c>
    </row>
    <row r="12" spans="1:7" ht="20.100000000000001" customHeight="1" x14ac:dyDescent="0.2">
      <c r="A12" s="7"/>
      <c r="B12" s="7"/>
      <c r="C12" s="7"/>
      <c r="D12" s="7"/>
      <c r="E12" s="7"/>
      <c r="F12" s="7">
        <f t="shared" si="0"/>
        <v>0</v>
      </c>
      <c r="G12" s="7">
        <f t="shared" si="1"/>
        <v>0</v>
      </c>
    </row>
    <row r="13" spans="1:7" ht="20.100000000000001" customHeight="1" x14ac:dyDescent="0.2">
      <c r="A13" s="14" t="s">
        <v>160</v>
      </c>
      <c r="B13" s="7" t="s">
        <v>161</v>
      </c>
      <c r="C13" s="7">
        <v>3.2</v>
      </c>
      <c r="D13" s="7">
        <v>4.5999999999999996</v>
      </c>
      <c r="E13" s="7">
        <v>3.5</v>
      </c>
      <c r="F13" s="7">
        <f t="shared" si="0"/>
        <v>69.319999999999993</v>
      </c>
      <c r="G13" s="7">
        <f t="shared" si="1"/>
        <v>1940.9599999999998</v>
      </c>
    </row>
    <row r="14" spans="1:7" ht="20.100000000000001" customHeight="1" x14ac:dyDescent="0.2">
      <c r="A14" s="14"/>
      <c r="B14" s="7" t="s">
        <v>162</v>
      </c>
      <c r="C14" s="7">
        <v>3.2</v>
      </c>
      <c r="D14" s="7">
        <v>4.5999999999999996</v>
      </c>
      <c r="E14" s="7">
        <v>3.5</v>
      </c>
      <c r="F14" s="7">
        <f t="shared" si="0"/>
        <v>69.319999999999993</v>
      </c>
      <c r="G14" s="7">
        <f t="shared" si="1"/>
        <v>1940.9599999999998</v>
      </c>
    </row>
    <row r="15" spans="1:7" ht="20.100000000000001" customHeight="1" x14ac:dyDescent="0.2">
      <c r="A15" s="14"/>
      <c r="B15" s="7" t="s">
        <v>163</v>
      </c>
      <c r="C15" s="7">
        <v>3.1</v>
      </c>
      <c r="D15" s="7">
        <v>4.0999999999999996</v>
      </c>
      <c r="E15" s="7">
        <v>3.5</v>
      </c>
      <c r="F15" s="7">
        <f t="shared" si="0"/>
        <v>63.109999999999992</v>
      </c>
      <c r="G15" s="7">
        <f t="shared" si="1"/>
        <v>1767.0799999999997</v>
      </c>
    </row>
    <row r="16" spans="1:7" ht="20.100000000000001" customHeight="1" x14ac:dyDescent="0.2">
      <c r="A16" s="14"/>
      <c r="B16" s="7" t="s">
        <v>164</v>
      </c>
      <c r="C16" s="7">
        <v>1.4</v>
      </c>
      <c r="D16" s="7">
        <v>2.2999999999999998</v>
      </c>
      <c r="E16" s="7"/>
      <c r="F16" s="7">
        <f t="shared" si="0"/>
        <v>3.2199999999999998</v>
      </c>
      <c r="G16" s="7">
        <f t="shared" si="1"/>
        <v>90.16</v>
      </c>
    </row>
    <row r="17" spans="1:8" ht="20.100000000000001" customHeight="1" x14ac:dyDescent="0.2">
      <c r="A17" s="14"/>
      <c r="B17" s="7" t="s">
        <v>331</v>
      </c>
      <c r="C17" s="7">
        <v>4.7</v>
      </c>
      <c r="D17" s="7">
        <v>1.7</v>
      </c>
      <c r="E17" s="7"/>
      <c r="F17" s="7">
        <f t="shared" si="0"/>
        <v>7.99</v>
      </c>
      <c r="G17" s="7">
        <f t="shared" si="1"/>
        <v>223.72</v>
      </c>
    </row>
    <row r="18" spans="1:8" ht="20.100000000000001" customHeight="1" x14ac:dyDescent="0.2">
      <c r="A18" s="14"/>
      <c r="B18" s="7" t="s">
        <v>165</v>
      </c>
      <c r="C18" s="7">
        <v>5.0999999999999996</v>
      </c>
      <c r="D18" s="7">
        <v>1.8</v>
      </c>
      <c r="E18" s="7"/>
      <c r="F18" s="7">
        <f t="shared" si="0"/>
        <v>9.18</v>
      </c>
      <c r="G18" s="7">
        <f t="shared" si="1"/>
        <v>257.03999999999996</v>
      </c>
    </row>
    <row r="19" spans="1:8" ht="20.100000000000001" customHeight="1" x14ac:dyDescent="0.2">
      <c r="A19" s="14"/>
      <c r="B19" s="7" t="s">
        <v>332</v>
      </c>
      <c r="C19" s="7" t="s">
        <v>333</v>
      </c>
      <c r="D19" s="7" t="s">
        <v>333</v>
      </c>
      <c r="E19" s="7"/>
      <c r="F19" s="7">
        <v>22.92</v>
      </c>
      <c r="G19" s="7">
        <f t="shared" si="1"/>
        <v>641.76</v>
      </c>
    </row>
    <row r="20" spans="1:8" ht="20.100000000000001" customHeight="1" x14ac:dyDescent="0.2">
      <c r="A20" s="14"/>
      <c r="B20" s="7" t="s">
        <v>166</v>
      </c>
      <c r="C20" s="7">
        <v>2.4</v>
      </c>
      <c r="D20" s="7">
        <v>3.5</v>
      </c>
      <c r="E20" s="7">
        <v>3.5</v>
      </c>
      <c r="F20" s="7">
        <f t="shared" si="0"/>
        <v>49.7</v>
      </c>
      <c r="G20" s="7">
        <f t="shared" si="1"/>
        <v>1391.6000000000001</v>
      </c>
    </row>
    <row r="21" spans="1:8" ht="20.100000000000001" customHeight="1" x14ac:dyDescent="0.2">
      <c r="A21" s="7"/>
      <c r="B21" s="7"/>
      <c r="C21" s="7"/>
      <c r="D21" s="7"/>
      <c r="E21" s="7"/>
      <c r="F21" s="7">
        <f t="shared" si="0"/>
        <v>0</v>
      </c>
      <c r="G21" s="7">
        <f t="shared" si="1"/>
        <v>0</v>
      </c>
    </row>
    <row r="22" spans="1:8" ht="20.100000000000001" customHeight="1" x14ac:dyDescent="0.2">
      <c r="A22" s="14" t="s">
        <v>171</v>
      </c>
      <c r="B22" s="7" t="s">
        <v>167</v>
      </c>
      <c r="C22" s="7">
        <v>5.0999999999999996</v>
      </c>
      <c r="D22" s="7">
        <v>5.9</v>
      </c>
      <c r="E22" s="7">
        <v>3.4</v>
      </c>
      <c r="F22" s="7">
        <f t="shared" si="0"/>
        <v>104.89</v>
      </c>
      <c r="G22" s="7">
        <f t="shared" si="1"/>
        <v>2936.92</v>
      </c>
    </row>
    <row r="23" spans="1:8" ht="20.100000000000001" customHeight="1" x14ac:dyDescent="0.2">
      <c r="A23" s="14"/>
      <c r="B23" s="7" t="s">
        <v>168</v>
      </c>
      <c r="C23" s="7">
        <v>8</v>
      </c>
      <c r="D23" s="7">
        <v>1.7</v>
      </c>
      <c r="E23" s="7"/>
      <c r="F23" s="7">
        <f t="shared" si="0"/>
        <v>13.6</v>
      </c>
      <c r="G23" s="7">
        <f t="shared" si="1"/>
        <v>380.8</v>
      </c>
    </row>
    <row r="24" spans="1:8" ht="20.100000000000001" customHeight="1" x14ac:dyDescent="0.2">
      <c r="A24" s="7"/>
      <c r="B24" s="7"/>
      <c r="C24" s="7"/>
      <c r="D24" s="7"/>
      <c r="E24" s="7"/>
      <c r="F24" s="7">
        <f t="shared" si="0"/>
        <v>0</v>
      </c>
      <c r="G24" s="7">
        <f t="shared" si="1"/>
        <v>0</v>
      </c>
    </row>
    <row r="25" spans="1:8" ht="20.100000000000001" customHeight="1" x14ac:dyDescent="0.2">
      <c r="A25" s="14" t="s">
        <v>172</v>
      </c>
      <c r="B25" s="7" t="s">
        <v>334</v>
      </c>
      <c r="C25" s="7" t="s">
        <v>333</v>
      </c>
      <c r="D25" s="7" t="s">
        <v>333</v>
      </c>
      <c r="E25" s="7"/>
      <c r="F25" s="7">
        <v>14.01</v>
      </c>
      <c r="G25" s="7">
        <f t="shared" si="1"/>
        <v>392.28</v>
      </c>
    </row>
    <row r="26" spans="1:8" ht="20.100000000000001" customHeight="1" x14ac:dyDescent="0.2">
      <c r="A26" s="14"/>
      <c r="B26" s="7" t="s">
        <v>169</v>
      </c>
      <c r="C26" s="7">
        <v>8.5</v>
      </c>
      <c r="D26" s="7">
        <v>1.2</v>
      </c>
      <c r="E26" s="7"/>
      <c r="F26" s="7">
        <f t="shared" si="0"/>
        <v>10.199999999999999</v>
      </c>
      <c r="G26" s="7">
        <f t="shared" si="1"/>
        <v>285.59999999999997</v>
      </c>
    </row>
    <row r="27" spans="1:8" ht="20.100000000000001" customHeight="1" x14ac:dyDescent="0.2">
      <c r="A27" s="14"/>
      <c r="B27" s="8" t="s">
        <v>170</v>
      </c>
      <c r="C27" s="7">
        <v>8.5</v>
      </c>
      <c r="D27" s="7">
        <v>1.2</v>
      </c>
      <c r="E27" s="7"/>
      <c r="F27" s="7">
        <f t="shared" si="0"/>
        <v>10.199999999999999</v>
      </c>
      <c r="G27" s="7">
        <f t="shared" si="1"/>
        <v>285.59999999999997</v>
      </c>
    </row>
    <row r="28" spans="1:8" ht="20.100000000000001" customHeight="1" x14ac:dyDescent="0.2">
      <c r="A28" t="s">
        <v>173</v>
      </c>
      <c r="F28" s="10">
        <f>SUM(F5:F27)</f>
        <v>604.70600000000013</v>
      </c>
      <c r="G28" s="9">
        <f>SUM(G5:G27)</f>
        <v>16931.767999999996</v>
      </c>
    </row>
    <row r="30" spans="1:8" ht="20.100000000000001" customHeight="1" x14ac:dyDescent="0.2">
      <c r="B30" t="s">
        <v>175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101</v>
      </c>
    </row>
    <row r="31" spans="1:8" ht="20.100000000000001" customHeight="1" x14ac:dyDescent="0.2">
      <c r="A31" t="s">
        <v>174</v>
      </c>
      <c r="B31">
        <v>240</v>
      </c>
      <c r="C31">
        <v>2</v>
      </c>
      <c r="D31">
        <v>499</v>
      </c>
      <c r="E31">
        <v>120</v>
      </c>
      <c r="F31">
        <v>4</v>
      </c>
      <c r="G31">
        <v>378</v>
      </c>
      <c r="H31" s="2">
        <f>C31*D31+F31*G31</f>
        <v>2510</v>
      </c>
    </row>
    <row r="33" spans="1:7" ht="20.100000000000001" customHeight="1" x14ac:dyDescent="0.2">
      <c r="A33" t="s">
        <v>181</v>
      </c>
      <c r="G33" s="2">
        <f>SUM(G28,H31)</f>
        <v>19441.767999999996</v>
      </c>
    </row>
  </sheetData>
  <mergeCells count="4">
    <mergeCell ref="A4:A11"/>
    <mergeCell ref="A13:A20"/>
    <mergeCell ref="A22:A23"/>
    <mergeCell ref="A25:A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电器</vt:lpstr>
      <vt:lpstr>三楼房间家私</vt:lpstr>
      <vt:lpstr>厨房装饰</vt:lpstr>
      <vt:lpstr>大厅装饰</vt:lpstr>
      <vt:lpstr>楼梯扶手</vt:lpstr>
      <vt:lpstr>木门</vt:lpstr>
      <vt:lpstr>填缝</vt:lpstr>
      <vt:lpstr>阳台扶手</vt:lpstr>
      <vt:lpstr>扇灰&amp;乳胶漆</vt:lpstr>
      <vt:lpstr>天花</vt:lpstr>
      <vt:lpstr>照明</vt:lpstr>
      <vt:lpstr>杂项</vt:lpstr>
      <vt:lpstr> 净洁具</vt:lpstr>
      <vt:lpstr> 洁具五金</vt:lpstr>
      <vt:lpstr>面板和漏电开关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jj_busy</dc:creator>
  <cp:lastModifiedBy>rmbt</cp:lastModifiedBy>
  <dcterms:created xsi:type="dcterms:W3CDTF">2015-06-05T18:19:34Z</dcterms:created>
  <dcterms:modified xsi:type="dcterms:W3CDTF">2022-01-19T08:59:57Z</dcterms:modified>
</cp:coreProperties>
</file>