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40"/>
  </bookViews>
  <sheets>
    <sheet name="Research outcome" sheetId="1" r:id="rId1"/>
  </sheets>
  <definedNames>
    <definedName name="_xlnm._FilterDatabase" localSheetId="0" hidden="1">'Research outcome'!$J$1:$K$51</definedName>
  </definedNames>
  <calcPr calcId="144525"/>
</workbook>
</file>

<file path=xl/sharedStrings.xml><?xml version="1.0" encoding="utf-8"?>
<sst xmlns="http://schemas.openxmlformats.org/spreadsheetml/2006/main" count="176">
  <si>
    <t>Colors</t>
  </si>
  <si>
    <t>Color Counting</t>
  </si>
  <si>
    <t>Shape Pattern of UFO</t>
  </si>
  <si>
    <t>num2</t>
  </si>
  <si>
    <t>State Positions Pattern of UFO</t>
  </si>
  <si>
    <t>num3</t>
  </si>
  <si>
    <t>Audio Pattern of UFO</t>
  </si>
  <si>
    <t xml:space="preserve"> </t>
  </si>
  <si>
    <t>visualization state</t>
  </si>
  <si>
    <t>num4</t>
  </si>
  <si>
    <t>year</t>
  </si>
  <si>
    <t>num5</t>
  </si>
  <si>
    <t>during</t>
  </si>
  <si>
    <t>num6</t>
  </si>
  <si>
    <t>cross</t>
  </si>
  <si>
    <t>red/orange</t>
  </si>
  <si>
    <t>#fd3c06</t>
  </si>
  <si>
    <t>10s]</t>
  </si>
  <si>
    <t>2008 1</t>
  </si>
  <si>
    <t>place</t>
  </si>
  <si>
    <t>num</t>
  </si>
  <si>
    <t>silver</t>
  </si>
  <si>
    <t>NJ</t>
  </si>
  <si>
    <t>Has sound   4.87%</t>
  </si>
  <si>
    <t>AK</t>
  </si>
  <si>
    <t>cone</t>
  </si>
  <si>
    <t>reddish</t>
  </si>
  <si>
    <t>#c44240</t>
  </si>
  <si>
    <t>10s-1min]</t>
  </si>
  <si>
    <t xml:space="preserve">home / house / bedroom / kitchen 
</t>
  </si>
  <si>
    <t>Home</t>
  </si>
  <si>
    <t>yellow</t>
  </si>
  <si>
    <t>CO</t>
  </si>
  <si>
    <t xml:space="preserve">Not mentiond / no sound   95.13%  </t>
  </si>
  <si>
    <t>AL</t>
  </si>
  <si>
    <t>teardrop</t>
  </si>
  <si>
    <t>#c5c9c7</t>
  </si>
  <si>
    <t>1min-10min]</t>
  </si>
  <si>
    <t xml:space="preserve">valley / foothills / mountains / hill </t>
  </si>
  <si>
    <t>Mountain</t>
  </si>
  <si>
    <t>dark</t>
  </si>
  <si>
    <t>OR</t>
  </si>
  <si>
    <t>AR</t>
  </si>
  <si>
    <t>egg</t>
  </si>
  <si>
    <t>#ffff14</t>
  </si>
  <si>
    <t>10min-1h]</t>
  </si>
  <si>
    <t xml:space="preserve">crossing / road /street / parkway  
</t>
  </si>
  <si>
    <t>Street</t>
  </si>
  <si>
    <t>black</t>
  </si>
  <si>
    <t>NC</t>
  </si>
  <si>
    <t>AZ</t>
  </si>
  <si>
    <t xml:space="preserve">chevron </t>
  </si>
  <si>
    <t>#03012d</t>
  </si>
  <si>
    <t>1h+</t>
  </si>
  <si>
    <t>lake</t>
  </si>
  <si>
    <t>Lake</t>
  </si>
  <si>
    <t>blue</t>
  </si>
  <si>
    <t>MI</t>
  </si>
  <si>
    <t>Michigan</t>
  </si>
  <si>
    <t>CA</t>
  </si>
  <si>
    <t>diamond</t>
  </si>
  <si>
    <t>#1b2431</t>
  </si>
  <si>
    <t>sum</t>
  </si>
  <si>
    <t xml:space="preserve">backyard / yard / garden
</t>
  </si>
  <si>
    <t>Backyards</t>
  </si>
  <si>
    <t>green</t>
  </si>
  <si>
    <t>IL</t>
  </si>
  <si>
    <t>Illinois</t>
  </si>
  <si>
    <t xml:space="preserve">cylinder </t>
  </si>
  <si>
    <t>#0343df</t>
  </si>
  <si>
    <t>beach</t>
  </si>
  <si>
    <t>Beach</t>
  </si>
  <si>
    <t>red</t>
  </si>
  <si>
    <t>OH</t>
  </si>
  <si>
    <t>Ohio</t>
  </si>
  <si>
    <t>CT</t>
  </si>
  <si>
    <t>rectangle</t>
  </si>
  <si>
    <t>#15b01a</t>
  </si>
  <si>
    <t xml:space="preserve">ocean / sea /  
</t>
  </si>
  <si>
    <t>Sea</t>
  </si>
  <si>
    <t>orange</t>
  </si>
  <si>
    <t>PA</t>
  </si>
  <si>
    <t>Pennsylvania</t>
  </si>
  <si>
    <t>DE</t>
  </si>
  <si>
    <t>flash</t>
  </si>
  <si>
    <t>#e50000</t>
  </si>
  <si>
    <t xml:space="preserve">field   / farm
</t>
  </si>
  <si>
    <t>Field</t>
  </si>
  <si>
    <t>white</t>
  </si>
  <si>
    <t>Arizona</t>
  </si>
  <si>
    <t>FL</t>
  </si>
  <si>
    <t xml:space="preserve">changing </t>
  </si>
  <si>
    <t>#f97306</t>
  </si>
  <si>
    <t xml:space="preserve">highway / freeway
</t>
  </si>
  <si>
    <t>Highway</t>
  </si>
  <si>
    <t>bright</t>
  </si>
  <si>
    <t>NY</t>
  </si>
  <si>
    <t>New York</t>
  </si>
  <si>
    <t>GA</t>
  </si>
  <si>
    <t>cigar</t>
  </si>
  <si>
    <t>#c6fcff</t>
  </si>
  <si>
    <t xml:space="preserve">airport </t>
  </si>
  <si>
    <t>Airport</t>
  </si>
  <si>
    <t>TX</t>
  </si>
  <si>
    <t>Texas</t>
  </si>
  <si>
    <t>HI</t>
  </si>
  <si>
    <t>formation</t>
  </si>
  <si>
    <t>#ffffff</t>
  </si>
  <si>
    <t>coast / gulf / shore</t>
  </si>
  <si>
    <t>WA</t>
  </si>
  <si>
    <t>Washington</t>
  </si>
  <si>
    <t>IA</t>
  </si>
  <si>
    <t>oval</t>
  </si>
  <si>
    <t>park</t>
  </si>
  <si>
    <t>Florida</t>
  </si>
  <si>
    <t>ID</t>
  </si>
  <si>
    <t>disk</t>
  </si>
  <si>
    <t>2009 1</t>
  </si>
  <si>
    <t xml:space="preserve">island </t>
  </si>
  <si>
    <t>California</t>
  </si>
  <si>
    <t>sphere</t>
  </si>
  <si>
    <t xml:space="preserve">woods / forest / grove
</t>
  </si>
  <si>
    <t>IN</t>
  </si>
  <si>
    <t>other</t>
  </si>
  <si>
    <t xml:space="preserve">school / college university
</t>
  </si>
  <si>
    <t>fireball</t>
  </si>
  <si>
    <t>KS</t>
  </si>
  <si>
    <t xml:space="preserve">porch </t>
  </si>
  <si>
    <t>triangle</t>
  </si>
  <si>
    <t>KY</t>
  </si>
  <si>
    <t>station</t>
  </si>
  <si>
    <t xml:space="preserve">circle </t>
  </si>
  <si>
    <t>LA</t>
  </si>
  <si>
    <t>deck</t>
  </si>
  <si>
    <t>MA</t>
  </si>
  <si>
    <t>desert</t>
  </si>
  <si>
    <t>MD</t>
  </si>
  <si>
    <t xml:space="preserve">
</t>
  </si>
  <si>
    <t>ME</t>
  </si>
  <si>
    <t>MN</t>
  </si>
  <si>
    <t>MO</t>
  </si>
  <si>
    <t>MS</t>
  </si>
  <si>
    <t>MT</t>
  </si>
  <si>
    <t>2010 1</t>
  </si>
  <si>
    <t>port</t>
  </si>
  <si>
    <t xml:space="preserve">creek / stream
</t>
  </si>
  <si>
    <t>ND</t>
  </si>
  <si>
    <t>canyon</t>
  </si>
  <si>
    <t>NE</t>
  </si>
  <si>
    <t>patio</t>
  </si>
  <si>
    <t>NH</t>
  </si>
  <si>
    <t>pool</t>
  </si>
  <si>
    <t>camp</t>
  </si>
  <si>
    <t>NM</t>
  </si>
  <si>
    <t>UT</t>
  </si>
  <si>
    <t>NV</t>
  </si>
  <si>
    <t>OK</t>
  </si>
  <si>
    <t>2011 1</t>
  </si>
  <si>
    <t>RI</t>
  </si>
  <si>
    <t>SC</t>
  </si>
  <si>
    <t>SD</t>
  </si>
  <si>
    <t>TN</t>
  </si>
  <si>
    <t>VA</t>
  </si>
  <si>
    <t>VT</t>
  </si>
  <si>
    <t>WI</t>
  </si>
  <si>
    <t>WV</t>
  </si>
  <si>
    <t>WY</t>
  </si>
  <si>
    <t>2012 1</t>
  </si>
  <si>
    <t>2013 1</t>
  </si>
  <si>
    <t>2014 1</t>
  </si>
  <si>
    <t>2015 1</t>
  </si>
  <si>
    <t>2016 1</t>
  </si>
  <si>
    <t>2017 1</t>
  </si>
  <si>
    <t>2018 1</t>
  </si>
  <si>
    <t>2019 1</t>
  </si>
  <si>
    <t>2020 1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</si>
</sst>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3">
    <font>
      <sz val="11"/>
      <color theme="1"/>
      <name val="Calibri"/>
      <charset val="134"/>
      <scheme val="minor"/>
    </font>
    <font>
      <sz val="10.5"/>
      <color rgb="FF000000"/>
      <name val="Calibri"/>
      <charset val="134"/>
      <scheme val="minor"/>
    </font>
    <font>
      <sz val="10.5"/>
      <color rgb="FF000000"/>
      <name val="Arial Regular"/>
      <charset val="134"/>
    </font>
    <font>
      <sz val="11"/>
      <color theme="1"/>
      <name val="Arial Regular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Patten of UFO</a:t>
            </a:r>
          </a:p>
        </c:rich>
      </c:tx>
      <c:layout>
        <c:manualLayout>
          <c:xMode val="edge"/>
          <c:yMode val="edge"/>
          <c:x val="0.2610704924817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418060200669"/>
          <c:y val="0.175255338904364"/>
          <c:w val="0.868924191750279"/>
          <c:h val="0.71819870009285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'Research outcome'!$Q$2:$Q$25</c:f>
              <c:numCache>
                <c:formatCode>General</c:formatCode>
                <c:ptCount val="24"/>
                <c:pt idx="0">
                  <c:v>3919</c:v>
                </c:pt>
                <c:pt idx="1">
                  <c:v>3131</c:v>
                </c:pt>
                <c:pt idx="2">
                  <c:v>2226</c:v>
                </c:pt>
                <c:pt idx="3">
                  <c:v>2083</c:v>
                </c:pt>
                <c:pt idx="4">
                  <c:v>1676</c:v>
                </c:pt>
                <c:pt idx="5">
                  <c:v>1911</c:v>
                </c:pt>
                <c:pt idx="6">
                  <c:v>1513</c:v>
                </c:pt>
                <c:pt idx="7">
                  <c:v>1061</c:v>
                </c:pt>
                <c:pt idx="8">
                  <c:v>892</c:v>
                </c:pt>
                <c:pt idx="9">
                  <c:v>1025</c:v>
                </c:pt>
                <c:pt idx="10">
                  <c:v>2618</c:v>
                </c:pt>
                <c:pt idx="11">
                  <c:v>2429</c:v>
                </c:pt>
                <c:pt idx="12">
                  <c:v>2590</c:v>
                </c:pt>
                <c:pt idx="13">
                  <c:v>2229</c:v>
                </c:pt>
                <c:pt idx="14">
                  <c:v>2181</c:v>
                </c:pt>
                <c:pt idx="15">
                  <c:v>2415</c:v>
                </c:pt>
                <c:pt idx="16">
                  <c:v>2778</c:v>
                </c:pt>
                <c:pt idx="17">
                  <c:v>4273</c:v>
                </c:pt>
                <c:pt idx="18">
                  <c:v>6962</c:v>
                </c:pt>
                <c:pt idx="19">
                  <c:v>10217</c:v>
                </c:pt>
                <c:pt idx="20">
                  <c:v>14460</c:v>
                </c:pt>
                <c:pt idx="21">
                  <c:v>19152</c:v>
                </c:pt>
                <c:pt idx="22">
                  <c:v>17704</c:v>
                </c:pt>
                <c:pt idx="23">
                  <c:v>12793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13387"/>
        <c:axId val="196876922"/>
      </c:lineChart>
      <c:catAx>
        <c:axId val="1945133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876922"/>
        <c:crosses val="autoZero"/>
        <c:auto val="1"/>
        <c:lblAlgn val="ctr"/>
        <c:lblOffset val="100"/>
        <c:noMultiLvlLbl val="0"/>
      </c:catAx>
      <c:valAx>
        <c:axId val="19687692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133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Emergence year pattern of UFO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9583853516438"/>
          <c:y val="0.166564354409658"/>
          <c:w val="0.869524205853794"/>
          <c:h val="0.72887251892776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'Research outcome'!$N$2:$N$32</c:f>
              <c:numCache>
                <c:formatCode>General</c:formatCode>
                <c:ptCount val="31"/>
                <c:pt idx="0">
                  <c:v>332</c:v>
                </c:pt>
                <c:pt idx="1">
                  <c:v>303</c:v>
                </c:pt>
                <c:pt idx="2">
                  <c:v>331</c:v>
                </c:pt>
                <c:pt idx="3">
                  <c:v>351</c:v>
                </c:pt>
                <c:pt idx="4">
                  <c:v>527</c:v>
                </c:pt>
                <c:pt idx="5">
                  <c:v>1505</c:v>
                </c:pt>
                <c:pt idx="6">
                  <c:v>1038</c:v>
                </c:pt>
                <c:pt idx="7">
                  <c:v>1483</c:v>
                </c:pt>
                <c:pt idx="8">
                  <c:v>2045</c:v>
                </c:pt>
                <c:pt idx="9">
                  <c:v>3175</c:v>
                </c:pt>
                <c:pt idx="10">
                  <c:v>3124</c:v>
                </c:pt>
                <c:pt idx="11">
                  <c:v>3452</c:v>
                </c:pt>
                <c:pt idx="12">
                  <c:v>3826</c:v>
                </c:pt>
                <c:pt idx="13">
                  <c:v>4435</c:v>
                </c:pt>
                <c:pt idx="14">
                  <c:v>4764</c:v>
                </c:pt>
                <c:pt idx="15">
                  <c:v>4534</c:v>
                </c:pt>
                <c:pt idx="16">
                  <c:v>4179</c:v>
                </c:pt>
                <c:pt idx="17">
                  <c:v>4749</c:v>
                </c:pt>
                <c:pt idx="18">
                  <c:v>5323</c:v>
                </c:pt>
                <c:pt idx="19">
                  <c:v>5009</c:v>
                </c:pt>
                <c:pt idx="20">
                  <c:v>4814</c:v>
                </c:pt>
                <c:pt idx="21">
                  <c:v>5652</c:v>
                </c:pt>
                <c:pt idx="22">
                  <c:v>8161</c:v>
                </c:pt>
                <c:pt idx="23">
                  <c:v>7865</c:v>
                </c:pt>
                <c:pt idx="24">
                  <c:v>8739</c:v>
                </c:pt>
                <c:pt idx="25">
                  <c:v>6954</c:v>
                </c:pt>
                <c:pt idx="26">
                  <c:v>5720</c:v>
                </c:pt>
                <c:pt idx="27">
                  <c:v>5099</c:v>
                </c:pt>
                <c:pt idx="28">
                  <c:v>3469</c:v>
                </c:pt>
                <c:pt idx="29">
                  <c:v>6286</c:v>
                </c:pt>
                <c:pt idx="30">
                  <c:v>7213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82434"/>
        <c:axId val="699485587"/>
      </c:lineChart>
      <c:catAx>
        <c:axId val="90488243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485587"/>
        <c:crosses val="autoZero"/>
        <c:auto val="1"/>
        <c:lblAlgn val="ctr"/>
        <c:lblOffset val="100"/>
        <c:noMultiLvlLbl val="0"/>
      </c:catAx>
      <c:valAx>
        <c:axId val="6994855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8824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468630</xdr:colOff>
      <xdr:row>5</xdr:row>
      <xdr:rowOff>25400</xdr:rowOff>
    </xdr:from>
    <xdr:to>
      <xdr:col>24</xdr:col>
      <xdr:colOff>537845</xdr:colOff>
      <xdr:row>21</xdr:row>
      <xdr:rowOff>25400</xdr:rowOff>
    </xdr:to>
    <xdr:graphicFrame>
      <xdr:nvGraphicFramePr>
        <xdr:cNvPr id="11" name="图表 10"/>
        <xdr:cNvGraphicFramePr/>
      </xdr:nvGraphicFramePr>
      <xdr:xfrm>
        <a:off x="18751550" y="1943100"/>
        <a:ext cx="4874260" cy="407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178435</xdr:colOff>
      <xdr:row>19</xdr:row>
      <xdr:rowOff>108585</xdr:rowOff>
    </xdr:from>
    <xdr:to>
      <xdr:col>24</xdr:col>
      <xdr:colOff>501015</xdr:colOff>
      <xdr:row>20</xdr:row>
      <xdr:rowOff>149860</xdr:rowOff>
    </xdr:to>
    <xdr:sp>
      <xdr:nvSpPr>
        <xdr:cNvPr id="2" name="文本框 1"/>
        <xdr:cNvSpPr txBox="1"/>
      </xdr:nvSpPr>
      <xdr:spPr>
        <a:xfrm>
          <a:off x="19147790" y="5569585"/>
          <a:ext cx="444119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900"/>
            <a:t>00:00  02:00   </a:t>
          </a:r>
          <a:r>
            <a:rPr lang="en-US" altLang="zh-CN" sz="900">
              <a:sym typeface="+mn-ea"/>
            </a:rPr>
            <a:t>04:00  06:00  08:00   10:00   12:00  14:00   16:00   18:00  20:00   22:00</a:t>
          </a:r>
          <a:endParaRPr lang="en-US" altLang="zh-CN" sz="900"/>
        </a:p>
        <a:p>
          <a:pPr algn="l"/>
          <a:r>
            <a:rPr lang="en-US" altLang="zh-CN" sz="1000"/>
            <a:t>  </a:t>
          </a:r>
          <a:endParaRPr lang="en-US" altLang="zh-CN" sz="1000"/>
        </a:p>
        <a:p>
          <a:pPr algn="l"/>
          <a:endParaRPr lang="en-US" altLang="zh-CN" sz="1000"/>
        </a:p>
        <a:p>
          <a:pPr algn="l"/>
          <a:endParaRPr lang="en-US" altLang="zh-CN" sz="1000"/>
        </a:p>
        <a:p>
          <a:pPr algn="l"/>
          <a:endParaRPr lang="en-US" altLang="zh-CN" sz="1000"/>
        </a:p>
        <a:p>
          <a:pPr algn="l"/>
          <a:endParaRPr lang="en-US" altLang="zh-CN" sz="1000"/>
        </a:p>
        <a:p>
          <a:pPr algn="l"/>
          <a:endParaRPr lang="en-US" altLang="zh-CN" sz="1000"/>
        </a:p>
      </xdr:txBody>
    </xdr:sp>
    <xdr:clientData/>
  </xdr:twoCellAnchor>
  <xdr:twoCellAnchor>
    <xdr:from>
      <xdr:col>17</xdr:col>
      <xdr:colOff>474980</xdr:colOff>
      <xdr:row>22</xdr:row>
      <xdr:rowOff>104140</xdr:rowOff>
    </xdr:from>
    <xdr:to>
      <xdr:col>24</xdr:col>
      <xdr:colOff>551815</xdr:colOff>
      <xdr:row>40</xdr:row>
      <xdr:rowOff>64135</xdr:rowOff>
    </xdr:to>
    <xdr:graphicFrame>
      <xdr:nvGraphicFramePr>
        <xdr:cNvPr id="6" name="图表 5"/>
        <xdr:cNvGraphicFramePr/>
      </xdr:nvGraphicFramePr>
      <xdr:xfrm>
        <a:off x="18757900" y="6276340"/>
        <a:ext cx="4881880" cy="3693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146685</xdr:colOff>
      <xdr:row>38</xdr:row>
      <xdr:rowOff>123825</xdr:rowOff>
    </xdr:from>
    <xdr:to>
      <xdr:col>24</xdr:col>
      <xdr:colOff>469265</xdr:colOff>
      <xdr:row>39</xdr:row>
      <xdr:rowOff>165100</xdr:rowOff>
    </xdr:to>
    <xdr:sp>
      <xdr:nvSpPr>
        <xdr:cNvPr id="8" name="文本框 7"/>
        <xdr:cNvSpPr txBox="1"/>
      </xdr:nvSpPr>
      <xdr:spPr>
        <a:xfrm>
          <a:off x="19116040" y="9674225"/>
          <a:ext cx="444119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900"/>
            <a:t>1990</a:t>
          </a:r>
          <a:r>
            <a:rPr lang="en-US" altLang="zh-CN" sz="1000"/>
            <a:t>          1994         1998         2002         2006         2010         2014         2018</a:t>
          </a:r>
          <a:endParaRPr lang="en-US" altLang="zh-CN" sz="1000"/>
        </a:p>
        <a:p>
          <a:pPr algn="l"/>
          <a:endParaRPr lang="en-US" altLang="zh-CN" sz="1000"/>
        </a:p>
        <a:p>
          <a:pPr algn="l"/>
          <a:endParaRPr lang="en-US" altLang="zh-CN" sz="1000"/>
        </a:p>
        <a:p>
          <a:pPr algn="l"/>
          <a:endParaRPr lang="en-US" altLang="zh-CN" sz="1000"/>
        </a:p>
        <a:p>
          <a:pPr algn="l"/>
          <a:endParaRPr lang="en-US" altLang="zh-CN" sz="1000"/>
        </a:p>
        <a:p>
          <a:pPr algn="l"/>
          <a:endParaRPr lang="en-US" altLang="zh-CN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169"/>
  <sheetViews>
    <sheetView tabSelected="1" zoomScale="167" zoomScaleNormal="167" topLeftCell="J6" workbookViewId="0">
      <selection activeCell="Q26" sqref="Q26"/>
    </sheetView>
  </sheetViews>
  <sheetFormatPr defaultColWidth="8.4453125" defaultRowHeight="14"/>
  <cols>
    <col min="1" max="1" width="19.3671875" customWidth="1"/>
    <col min="2" max="2" width="14.953125" customWidth="1"/>
    <col min="3" max="3" width="21.625" customWidth="1"/>
    <col min="4" max="4" width="12.5859375" customWidth="1"/>
    <col min="5" max="5" width="18.390625" customWidth="1"/>
    <col min="6" max="6" width="14.21875" customWidth="1"/>
    <col min="7" max="7" width="29.59375" customWidth="1"/>
    <col min="10" max="10" width="18.1953125" customWidth="1"/>
    <col min="28" max="29" width="8.4453125" style="1"/>
    <col min="30" max="30" width="13.9140625" style="1" customWidth="1"/>
    <col min="31" max="31" width="12.09375" style="1" customWidth="1"/>
    <col min="32" max="32" width="8.4453125" style="1"/>
    <col min="34" max="34" width="3.3671875" customWidth="1"/>
    <col min="35" max="35" width="12.9140625" customWidth="1"/>
    <col min="37" max="37" width="11.453125" customWidth="1"/>
    <col min="43" max="43" width="11.2734375" style="1" customWidth="1"/>
    <col min="44" max="44" width="8.4453125" style="1"/>
    <col min="45" max="46" width="12.6875" style="1"/>
    <col min="47" max="47" width="8.4453125" style="1"/>
    <col min="52" max="52" width="12.6875"/>
    <col min="56" max="56" width="14.265625" style="2" customWidth="1"/>
    <col min="57" max="57" width="6.078125" style="2" customWidth="1"/>
    <col min="58" max="58" width="8.2578125" style="2" customWidth="1"/>
  </cols>
  <sheetData>
    <row r="1" ht="35" customHeight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  <c r="P1" t="s">
        <v>12</v>
      </c>
      <c r="Q1" t="s">
        <v>13</v>
      </c>
      <c r="AB1" s="1" t="s">
        <v>14</v>
      </c>
      <c r="AC1" s="1">
        <v>435</v>
      </c>
      <c r="AD1" s="1">
        <f>AC1/SUM(AC$1:AC$19)</f>
        <v>0.00471974480828071</v>
      </c>
      <c r="AE1" s="1">
        <f t="shared" ref="AE1:AE19" si="0">AD1*1000</f>
        <v>4.71974480828071</v>
      </c>
      <c r="AF1" s="1">
        <v>5</v>
      </c>
      <c r="AG1" t="s">
        <v>14</v>
      </c>
      <c r="AH1" s="6"/>
      <c r="AQ1" s="1" t="s">
        <v>15</v>
      </c>
      <c r="AR1" s="1">
        <v>492</v>
      </c>
      <c r="AS1" s="1">
        <f>AR1/AR$27</f>
        <v>0.00678012816095914</v>
      </c>
      <c r="AT1" s="1">
        <f>AS1*100</f>
        <v>0.678012816095914</v>
      </c>
      <c r="AU1" s="1" t="s">
        <v>16</v>
      </c>
      <c r="AX1" t="s">
        <v>17</v>
      </c>
      <c r="AY1">
        <v>789</v>
      </c>
      <c r="AZ1">
        <f>AY1/AY$6</f>
        <v>0.136198860693941</v>
      </c>
      <c r="BA1" t="s">
        <v>18</v>
      </c>
      <c r="BB1">
        <v>477</v>
      </c>
      <c r="BD1" s="8" t="s">
        <v>19</v>
      </c>
      <c r="BE1" s="9" t="s">
        <v>20</v>
      </c>
    </row>
    <row r="2" ht="42" spans="1:58">
      <c r="A2" s="3" t="s">
        <v>21</v>
      </c>
      <c r="B2" s="3">
        <v>1736</v>
      </c>
      <c r="C2" t="s">
        <v>14</v>
      </c>
      <c r="D2">
        <v>435</v>
      </c>
      <c r="E2" t="s">
        <v>22</v>
      </c>
      <c r="F2">
        <v>2621</v>
      </c>
      <c r="G2" t="s">
        <v>23</v>
      </c>
      <c r="H2">
        <v>6553</v>
      </c>
      <c r="J2" s="6" t="s">
        <v>24</v>
      </c>
      <c r="K2" s="6">
        <v>607</v>
      </c>
      <c r="M2">
        <v>1990</v>
      </c>
      <c r="N2">
        <v>332</v>
      </c>
      <c r="P2" s="7">
        <v>0</v>
      </c>
      <c r="Q2">
        <v>3919</v>
      </c>
      <c r="AB2" s="1" t="s">
        <v>25</v>
      </c>
      <c r="AC2" s="1">
        <v>537</v>
      </c>
      <c r="AD2" s="1">
        <f t="shared" ref="AD2:AD19" si="1">AC2/SUM(AC$1:AC$19)</f>
        <v>0.00582644359091205</v>
      </c>
      <c r="AE2" s="1">
        <f t="shared" si="0"/>
        <v>5.82644359091205</v>
      </c>
      <c r="AF2" s="1">
        <v>6</v>
      </c>
      <c r="AG2" t="s">
        <v>25</v>
      </c>
      <c r="AH2" s="6"/>
      <c r="AQ2" s="1" t="s">
        <v>26</v>
      </c>
      <c r="AR2" s="1">
        <v>767</v>
      </c>
      <c r="AS2" s="1">
        <f t="shared" ref="AS2:AS12" si="2">AR2/AR$27</f>
        <v>0.010569833941983</v>
      </c>
      <c r="AT2" s="1">
        <f>AS2*100</f>
        <v>1.0569833941983</v>
      </c>
      <c r="AU2" s="1" t="s">
        <v>27</v>
      </c>
      <c r="AX2" t="s">
        <v>28</v>
      </c>
      <c r="AY2">
        <v>941</v>
      </c>
      <c r="AZ2">
        <f>AY2/AY$6</f>
        <v>0.162437424477818</v>
      </c>
      <c r="BA2">
        <v>2</v>
      </c>
      <c r="BB2">
        <v>373</v>
      </c>
      <c r="BD2" s="8" t="s">
        <v>29</v>
      </c>
      <c r="BE2" s="2">
        <v>4177</v>
      </c>
      <c r="BF2" s="2" t="s">
        <v>30</v>
      </c>
    </row>
    <row r="3" ht="28" spans="1:58">
      <c r="A3" s="3" t="s">
        <v>31</v>
      </c>
      <c r="B3" s="3">
        <v>1820</v>
      </c>
      <c r="C3" t="s">
        <v>25</v>
      </c>
      <c r="D3">
        <v>537</v>
      </c>
      <c r="E3" t="s">
        <v>32</v>
      </c>
      <c r="F3">
        <v>2905</v>
      </c>
      <c r="G3" t="s">
        <v>33</v>
      </c>
      <c r="H3">
        <v>127826</v>
      </c>
      <c r="J3" s="6" t="s">
        <v>34</v>
      </c>
      <c r="K3" s="6">
        <v>1235</v>
      </c>
      <c r="M3">
        <v>1991</v>
      </c>
      <c r="N3">
        <v>303</v>
      </c>
      <c r="P3" s="7">
        <v>0.0416666666666667</v>
      </c>
      <c r="Q3">
        <v>3131</v>
      </c>
      <c r="AB3" s="1" t="s">
        <v>35</v>
      </c>
      <c r="AC3" s="1">
        <v>1163</v>
      </c>
      <c r="AD3" s="1">
        <f t="shared" si="1"/>
        <v>0.0126185361196103</v>
      </c>
      <c r="AE3" s="1">
        <f t="shared" si="0"/>
        <v>12.6185361196103</v>
      </c>
      <c r="AF3" s="1">
        <v>13</v>
      </c>
      <c r="AG3" t="s">
        <v>35</v>
      </c>
      <c r="AH3" s="6"/>
      <c r="AQ3" s="1" t="s">
        <v>21</v>
      </c>
      <c r="AR3" s="1">
        <v>1736</v>
      </c>
      <c r="AS3" s="1">
        <f t="shared" si="2"/>
        <v>0.0239233790394818</v>
      </c>
      <c r="AT3" s="1">
        <f t="shared" ref="AT3:AT12" si="3">AS3*100</f>
        <v>2.39233790394818</v>
      </c>
      <c r="AU3" s="1" t="s">
        <v>36</v>
      </c>
      <c r="AX3" t="s">
        <v>37</v>
      </c>
      <c r="AY3">
        <v>2373</v>
      </c>
      <c r="AZ3">
        <f>AY3/AY$6</f>
        <v>0.409632314862765</v>
      </c>
      <c r="BA3">
        <v>3</v>
      </c>
      <c r="BB3">
        <v>343</v>
      </c>
      <c r="BD3" s="8" t="s">
        <v>38</v>
      </c>
      <c r="BE3" s="9">
        <v>2448</v>
      </c>
      <c r="BF3" s="2" t="s">
        <v>39</v>
      </c>
    </row>
    <row r="4" ht="32" customHeight="1" spans="1:58">
      <c r="A4" s="3" t="s">
        <v>40</v>
      </c>
      <c r="B4" s="3">
        <v>2068</v>
      </c>
      <c r="C4" t="s">
        <v>35</v>
      </c>
      <c r="D4">
        <v>1163</v>
      </c>
      <c r="E4" t="s">
        <v>41</v>
      </c>
      <c r="F4">
        <v>3264</v>
      </c>
      <c r="J4" t="s">
        <v>42</v>
      </c>
      <c r="K4">
        <v>1136</v>
      </c>
      <c r="M4">
        <v>1992</v>
      </c>
      <c r="N4">
        <v>331</v>
      </c>
      <c r="P4" s="7">
        <v>0.0833333333333333</v>
      </c>
      <c r="Q4">
        <v>2226</v>
      </c>
      <c r="AB4" s="1" t="s">
        <v>43</v>
      </c>
      <c r="AC4" s="1">
        <v>1171</v>
      </c>
      <c r="AD4" s="1">
        <f t="shared" si="1"/>
        <v>0.0127053360241304</v>
      </c>
      <c r="AE4" s="1">
        <f t="shared" si="0"/>
        <v>12.7053360241304</v>
      </c>
      <c r="AF4" s="1">
        <v>13</v>
      </c>
      <c r="AG4" t="s">
        <v>43</v>
      </c>
      <c r="AH4" s="6"/>
      <c r="AQ4" s="1" t="s">
        <v>31</v>
      </c>
      <c r="AR4" s="1">
        <v>1820</v>
      </c>
      <c r="AS4" s="1">
        <f t="shared" si="2"/>
        <v>0.025080961896231</v>
      </c>
      <c r="AT4" s="1">
        <f t="shared" si="3"/>
        <v>2.5080961896231</v>
      </c>
      <c r="AU4" s="1" t="s">
        <v>44</v>
      </c>
      <c r="AX4" t="s">
        <v>45</v>
      </c>
      <c r="AY4">
        <v>1357</v>
      </c>
      <c r="AZ4">
        <f>AY4/AY$6</f>
        <v>0.234248230623166</v>
      </c>
      <c r="BA4">
        <v>4</v>
      </c>
      <c r="BB4">
        <v>445</v>
      </c>
      <c r="BD4" s="8" t="s">
        <v>46</v>
      </c>
      <c r="BE4" s="2">
        <v>1761</v>
      </c>
      <c r="BF4" s="2" t="s">
        <v>47</v>
      </c>
    </row>
    <row r="5" spans="1:58">
      <c r="A5" s="3" t="s">
        <v>48</v>
      </c>
      <c r="B5" s="3">
        <v>2676</v>
      </c>
      <c r="C5" t="s">
        <v>43</v>
      </c>
      <c r="D5">
        <v>1171</v>
      </c>
      <c r="E5" t="s">
        <v>49</v>
      </c>
      <c r="F5">
        <v>3285</v>
      </c>
      <c r="J5" t="s">
        <v>50</v>
      </c>
      <c r="K5">
        <v>4539</v>
      </c>
      <c r="M5">
        <v>1993</v>
      </c>
      <c r="N5">
        <v>351</v>
      </c>
      <c r="P5" s="7">
        <v>0.125</v>
      </c>
      <c r="Q5">
        <v>2083</v>
      </c>
      <c r="AB5" s="1" t="s">
        <v>51</v>
      </c>
      <c r="AC5" s="1">
        <v>1537</v>
      </c>
      <c r="AD5" s="1">
        <f t="shared" si="1"/>
        <v>0.0166764316559252</v>
      </c>
      <c r="AE5" s="1">
        <f t="shared" si="0"/>
        <v>16.6764316559252</v>
      </c>
      <c r="AF5" s="1">
        <v>17</v>
      </c>
      <c r="AG5" t="s">
        <v>51</v>
      </c>
      <c r="AH5" s="6"/>
      <c r="AQ5" s="1" t="s">
        <v>40</v>
      </c>
      <c r="AR5" s="1">
        <v>2068</v>
      </c>
      <c r="AS5" s="1">
        <f t="shared" si="2"/>
        <v>0.0284985874732998</v>
      </c>
      <c r="AT5" s="1">
        <f t="shared" si="3"/>
        <v>2.84985874732998</v>
      </c>
      <c r="AU5" s="1" t="s">
        <v>52</v>
      </c>
      <c r="AX5" t="s">
        <v>53</v>
      </c>
      <c r="AY5">
        <v>333</v>
      </c>
      <c r="AZ5">
        <f>AY5/AY$6</f>
        <v>0.0574831693423097</v>
      </c>
      <c r="BA5">
        <v>5</v>
      </c>
      <c r="BB5">
        <v>349</v>
      </c>
      <c r="BD5" s="2" t="s">
        <v>54</v>
      </c>
      <c r="BE5" s="2">
        <v>1592</v>
      </c>
      <c r="BF5" s="2" t="s">
        <v>55</v>
      </c>
    </row>
    <row r="6" ht="28" customHeight="1" spans="1:58">
      <c r="A6" s="3" t="s">
        <v>56</v>
      </c>
      <c r="B6" s="3">
        <v>4303</v>
      </c>
      <c r="C6" t="s">
        <v>51</v>
      </c>
      <c r="D6">
        <v>1537</v>
      </c>
      <c r="E6" s="3" t="s">
        <v>57</v>
      </c>
      <c r="F6" s="3">
        <v>3347</v>
      </c>
      <c r="G6" s="5" t="s">
        <v>58</v>
      </c>
      <c r="J6" s="6" t="s">
        <v>59</v>
      </c>
      <c r="K6" s="6">
        <v>14863</v>
      </c>
      <c r="M6">
        <v>1994</v>
      </c>
      <c r="N6">
        <v>527</v>
      </c>
      <c r="P6" s="7">
        <v>0.166666666666667</v>
      </c>
      <c r="Q6">
        <v>1676</v>
      </c>
      <c r="AB6" s="1" t="s">
        <v>60</v>
      </c>
      <c r="AC6" s="1">
        <v>1948</v>
      </c>
      <c r="AD6" s="1">
        <f t="shared" si="1"/>
        <v>0.0211357767506456</v>
      </c>
      <c r="AE6" s="1">
        <f t="shared" si="0"/>
        <v>21.1357767506456</v>
      </c>
      <c r="AF6" s="1">
        <v>21</v>
      </c>
      <c r="AG6" t="s">
        <v>60</v>
      </c>
      <c r="AH6" s="6"/>
      <c r="AQ6" s="1" t="s">
        <v>48</v>
      </c>
      <c r="AR6" s="1">
        <v>2676</v>
      </c>
      <c r="AS6" s="1">
        <f t="shared" si="2"/>
        <v>0.0368772824364363</v>
      </c>
      <c r="AT6" s="1">
        <f t="shared" si="3"/>
        <v>3.68772824364363</v>
      </c>
      <c r="AU6" s="1" t="s">
        <v>61</v>
      </c>
      <c r="AX6" t="s">
        <v>62</v>
      </c>
      <c r="AY6">
        <f>SUM(AY1:AY5)</f>
        <v>5793</v>
      </c>
      <c r="BA6">
        <v>6</v>
      </c>
      <c r="BB6">
        <v>494</v>
      </c>
      <c r="BD6" s="8" t="s">
        <v>63</v>
      </c>
      <c r="BE6" s="2">
        <v>1187</v>
      </c>
      <c r="BF6" s="2" t="s">
        <v>64</v>
      </c>
    </row>
    <row r="7" spans="1:58">
      <c r="A7" s="3" t="s">
        <v>65</v>
      </c>
      <c r="B7" s="3">
        <v>5149</v>
      </c>
      <c r="C7" t="s">
        <v>60</v>
      </c>
      <c r="D7">
        <v>1948</v>
      </c>
      <c r="E7" s="3" t="s">
        <v>66</v>
      </c>
      <c r="F7" s="3">
        <v>3979</v>
      </c>
      <c r="G7" s="5" t="s">
        <v>67</v>
      </c>
      <c r="J7" t="s">
        <v>32</v>
      </c>
      <c r="K7">
        <v>2905</v>
      </c>
      <c r="M7">
        <v>1995</v>
      </c>
      <c r="N7">
        <v>1505</v>
      </c>
      <c r="P7" s="7">
        <v>0.208333333333333</v>
      </c>
      <c r="Q7">
        <v>1911</v>
      </c>
      <c r="AB7" s="1" t="s">
        <v>68</v>
      </c>
      <c r="AC7" s="1">
        <v>2091</v>
      </c>
      <c r="AD7" s="1">
        <f t="shared" si="1"/>
        <v>0.0226873250439425</v>
      </c>
      <c r="AE7" s="1">
        <f t="shared" si="0"/>
        <v>22.6873250439425</v>
      </c>
      <c r="AF7" s="1">
        <v>23</v>
      </c>
      <c r="AG7" t="s">
        <v>68</v>
      </c>
      <c r="AH7" s="6"/>
      <c r="AQ7" s="1" t="s">
        <v>56</v>
      </c>
      <c r="AR7" s="1">
        <v>4303</v>
      </c>
      <c r="AS7" s="1">
        <f t="shared" si="2"/>
        <v>0.0592985599118032</v>
      </c>
      <c r="AT7" s="1">
        <f t="shared" si="3"/>
        <v>5.92985599118032</v>
      </c>
      <c r="AU7" s="1" t="s">
        <v>69</v>
      </c>
      <c r="BA7">
        <v>7</v>
      </c>
      <c r="BB7">
        <v>581</v>
      </c>
      <c r="BD7" s="2" t="s">
        <v>70</v>
      </c>
      <c r="BE7" s="2">
        <v>1154</v>
      </c>
      <c r="BF7" s="2" t="s">
        <v>71</v>
      </c>
    </row>
    <row r="8" ht="19" customHeight="1" spans="1:58">
      <c r="A8" s="3" t="s">
        <v>72</v>
      </c>
      <c r="B8" s="3">
        <v>10420</v>
      </c>
      <c r="C8" t="s">
        <v>68</v>
      </c>
      <c r="D8">
        <v>2091</v>
      </c>
      <c r="E8" s="3" t="s">
        <v>73</v>
      </c>
      <c r="F8" s="3">
        <v>4050</v>
      </c>
      <c r="G8" s="5" t="s">
        <v>74</v>
      </c>
      <c r="J8" s="6" t="s">
        <v>75</v>
      </c>
      <c r="K8" s="6">
        <v>1812</v>
      </c>
      <c r="M8">
        <v>1996</v>
      </c>
      <c r="N8">
        <v>1038</v>
      </c>
      <c r="P8" s="7">
        <v>0.25</v>
      </c>
      <c r="Q8">
        <v>1513</v>
      </c>
      <c r="AB8" s="1" t="s">
        <v>76</v>
      </c>
      <c r="AC8" s="1">
        <v>2284</v>
      </c>
      <c r="AD8" s="1">
        <f t="shared" si="1"/>
        <v>0.02478137274049</v>
      </c>
      <c r="AE8" s="1">
        <f t="shared" si="0"/>
        <v>24.78137274049</v>
      </c>
      <c r="AF8" s="1">
        <v>25</v>
      </c>
      <c r="AG8" t="s">
        <v>76</v>
      </c>
      <c r="AH8" s="6"/>
      <c r="AQ8" s="1" t="s">
        <v>65</v>
      </c>
      <c r="AR8" s="1">
        <v>5149</v>
      </c>
      <c r="AS8" s="1">
        <f t="shared" si="2"/>
        <v>0.0709570729690622</v>
      </c>
      <c r="AT8" s="1">
        <f t="shared" si="3"/>
        <v>7.09570729690622</v>
      </c>
      <c r="AU8" s="1" t="s">
        <v>77</v>
      </c>
      <c r="BA8">
        <v>8</v>
      </c>
      <c r="BB8">
        <v>514</v>
      </c>
      <c r="BD8" s="8" t="s">
        <v>78</v>
      </c>
      <c r="BE8" s="2">
        <v>1115</v>
      </c>
      <c r="BF8" s="2" t="s">
        <v>79</v>
      </c>
    </row>
    <row r="9" ht="19" customHeight="1" spans="1:58">
      <c r="A9" s="3" t="s">
        <v>80</v>
      </c>
      <c r="B9" s="3">
        <v>11737</v>
      </c>
      <c r="C9" t="s">
        <v>76</v>
      </c>
      <c r="D9">
        <v>2284</v>
      </c>
      <c r="E9" s="3" t="s">
        <v>81</v>
      </c>
      <c r="F9" s="3">
        <v>4500</v>
      </c>
      <c r="G9" s="5" t="s">
        <v>82</v>
      </c>
      <c r="J9" s="6" t="s">
        <v>83</v>
      </c>
      <c r="K9" s="6">
        <v>361</v>
      </c>
      <c r="M9">
        <v>1997</v>
      </c>
      <c r="N9">
        <v>1483</v>
      </c>
      <c r="P9" s="7">
        <v>0.291666666666667</v>
      </c>
      <c r="Q9">
        <v>1061</v>
      </c>
      <c r="AB9" s="1" t="s">
        <v>84</v>
      </c>
      <c r="AC9" s="1">
        <v>2356</v>
      </c>
      <c r="AD9" s="1">
        <f t="shared" si="1"/>
        <v>0.0255625718811709</v>
      </c>
      <c r="AE9" s="1">
        <f t="shared" si="0"/>
        <v>25.5625718811709</v>
      </c>
      <c r="AF9" s="1">
        <v>26</v>
      </c>
      <c r="AG9" t="s">
        <v>84</v>
      </c>
      <c r="AH9" s="6"/>
      <c r="AQ9" s="1" t="s">
        <v>72</v>
      </c>
      <c r="AR9" s="1">
        <v>10420</v>
      </c>
      <c r="AS9" s="1">
        <f t="shared" si="2"/>
        <v>0.14359539723007</v>
      </c>
      <c r="AT9" s="1">
        <f t="shared" si="3"/>
        <v>14.359539723007</v>
      </c>
      <c r="AU9" s="1" t="s">
        <v>85</v>
      </c>
      <c r="BA9">
        <v>9</v>
      </c>
      <c r="BB9">
        <v>391</v>
      </c>
      <c r="BD9" s="8" t="s">
        <v>86</v>
      </c>
      <c r="BE9" s="2">
        <v>1014</v>
      </c>
      <c r="BF9" s="2" t="s">
        <v>87</v>
      </c>
    </row>
    <row r="10" ht="31" customHeight="1" spans="1:58">
      <c r="A10" s="3" t="s">
        <v>88</v>
      </c>
      <c r="B10" s="3">
        <v>11862</v>
      </c>
      <c r="C10" s="3" t="s">
        <v>84</v>
      </c>
      <c r="D10" s="3">
        <v>2356</v>
      </c>
      <c r="E10" s="3" t="s">
        <v>50</v>
      </c>
      <c r="F10" s="3">
        <v>4539</v>
      </c>
      <c r="G10" s="5" t="s">
        <v>89</v>
      </c>
      <c r="J10" s="6" t="s">
        <v>90</v>
      </c>
      <c r="K10" s="6">
        <v>7398</v>
      </c>
      <c r="M10">
        <v>1998</v>
      </c>
      <c r="N10">
        <v>2045</v>
      </c>
      <c r="P10" s="7">
        <v>0.333333333333333</v>
      </c>
      <c r="Q10">
        <v>892</v>
      </c>
      <c r="AB10" s="1" t="s">
        <v>91</v>
      </c>
      <c r="AC10" s="1">
        <v>3262</v>
      </c>
      <c r="AD10" s="1">
        <f t="shared" si="1"/>
        <v>0.0353926610680728</v>
      </c>
      <c r="AE10" s="1">
        <f t="shared" si="0"/>
        <v>35.3926610680728</v>
      </c>
      <c r="AF10" s="1">
        <v>35</v>
      </c>
      <c r="AG10" t="s">
        <v>91</v>
      </c>
      <c r="AH10" s="6"/>
      <c r="AQ10" s="1" t="s">
        <v>80</v>
      </c>
      <c r="AR10" s="1">
        <v>11737</v>
      </c>
      <c r="AS10" s="1">
        <f t="shared" si="2"/>
        <v>0.1617446427341</v>
      </c>
      <c r="AT10" s="1">
        <f t="shared" si="3"/>
        <v>16.17446427341</v>
      </c>
      <c r="AU10" s="1" t="s">
        <v>92</v>
      </c>
      <c r="BA10">
        <v>10</v>
      </c>
      <c r="BB10">
        <v>540</v>
      </c>
      <c r="BD10" s="8" t="s">
        <v>93</v>
      </c>
      <c r="BE10" s="2">
        <v>1002</v>
      </c>
      <c r="BF10" s="2" t="s">
        <v>94</v>
      </c>
    </row>
    <row r="11" spans="1:58">
      <c r="A11" s="3" t="s">
        <v>95</v>
      </c>
      <c r="B11" s="3">
        <v>19535</v>
      </c>
      <c r="C11" s="3" t="s">
        <v>91</v>
      </c>
      <c r="D11" s="3">
        <v>3262</v>
      </c>
      <c r="E11" s="3" t="s">
        <v>96</v>
      </c>
      <c r="F11" s="3">
        <v>5286</v>
      </c>
      <c r="G11" s="5" t="s">
        <v>97</v>
      </c>
      <c r="J11" s="6" t="s">
        <v>98</v>
      </c>
      <c r="K11" s="6">
        <v>2469</v>
      </c>
      <c r="M11">
        <v>1999</v>
      </c>
      <c r="N11">
        <v>3175</v>
      </c>
      <c r="P11" s="7">
        <v>0.375</v>
      </c>
      <c r="Q11">
        <v>1025</v>
      </c>
      <c r="AB11" s="1" t="s">
        <v>99</v>
      </c>
      <c r="AC11" s="1">
        <v>3264</v>
      </c>
      <c r="AD11" s="1">
        <f t="shared" si="1"/>
        <v>0.0354143610442028</v>
      </c>
      <c r="AE11" s="1">
        <f t="shared" si="0"/>
        <v>35.4143610442028</v>
      </c>
      <c r="AF11" s="1">
        <v>35</v>
      </c>
      <c r="AG11" t="s">
        <v>99</v>
      </c>
      <c r="AH11" s="6"/>
      <c r="AQ11" s="1" t="s">
        <v>88</v>
      </c>
      <c r="AR11" s="1">
        <v>11862</v>
      </c>
      <c r="AS11" s="1">
        <f t="shared" si="2"/>
        <v>0.16346723627093</v>
      </c>
      <c r="AT11" s="1">
        <f t="shared" si="3"/>
        <v>16.346723627093</v>
      </c>
      <c r="AU11" s="1" t="s">
        <v>100</v>
      </c>
      <c r="BA11">
        <v>11</v>
      </c>
      <c r="BB11">
        <v>463</v>
      </c>
      <c r="BD11" s="2" t="s">
        <v>101</v>
      </c>
      <c r="BE11" s="2">
        <v>738</v>
      </c>
      <c r="BF11" s="2" t="s">
        <v>102</v>
      </c>
    </row>
    <row r="12" spans="3:57">
      <c r="C12" s="3" t="s">
        <v>99</v>
      </c>
      <c r="D12" s="3">
        <v>3264</v>
      </c>
      <c r="E12" s="3" t="s">
        <v>103</v>
      </c>
      <c r="F12" s="3">
        <v>5555</v>
      </c>
      <c r="G12" s="5" t="s">
        <v>104</v>
      </c>
      <c r="J12" s="6" t="s">
        <v>105</v>
      </c>
      <c r="K12" s="6">
        <v>630</v>
      </c>
      <c r="M12">
        <v>2000</v>
      </c>
      <c r="N12">
        <v>3124</v>
      </c>
      <c r="P12" s="7">
        <v>0.416666666666667</v>
      </c>
      <c r="Q12">
        <v>2618</v>
      </c>
      <c r="AB12" s="1" t="s">
        <v>106</v>
      </c>
      <c r="AC12" s="1">
        <v>4479</v>
      </c>
      <c r="AD12" s="1">
        <f t="shared" si="1"/>
        <v>0.0485970965431938</v>
      </c>
      <c r="AE12" s="1">
        <f t="shared" si="0"/>
        <v>48.5970965431938</v>
      </c>
      <c r="AF12" s="1">
        <v>49</v>
      </c>
      <c r="AG12" t="s">
        <v>106</v>
      </c>
      <c r="AH12" s="6"/>
      <c r="AQ12" s="1" t="s">
        <v>95</v>
      </c>
      <c r="AR12" s="1">
        <v>19535</v>
      </c>
      <c r="AS12" s="1">
        <f t="shared" si="2"/>
        <v>0.269206917935644</v>
      </c>
      <c r="AT12" s="1">
        <f t="shared" si="3"/>
        <v>26.9206917935644</v>
      </c>
      <c r="AU12" s="1" t="s">
        <v>107</v>
      </c>
      <c r="BA12">
        <v>12</v>
      </c>
      <c r="BB12">
        <v>352</v>
      </c>
      <c r="BD12" s="2" t="s">
        <v>108</v>
      </c>
      <c r="BE12" s="2">
        <v>710</v>
      </c>
    </row>
    <row r="13" spans="2:57">
      <c r="B13">
        <f>SUM(AH8)</f>
        <v>0</v>
      </c>
      <c r="C13" s="3" t="s">
        <v>106</v>
      </c>
      <c r="D13" s="3">
        <v>4479</v>
      </c>
      <c r="E13" s="3" t="s">
        <v>109</v>
      </c>
      <c r="F13" s="3">
        <v>6617</v>
      </c>
      <c r="G13" s="5" t="s">
        <v>110</v>
      </c>
      <c r="J13" t="s">
        <v>111</v>
      </c>
      <c r="K13">
        <v>1126</v>
      </c>
      <c r="M13">
        <v>2001</v>
      </c>
      <c r="N13">
        <v>3452</v>
      </c>
      <c r="P13" s="7">
        <v>0.458333333333333</v>
      </c>
      <c r="Q13">
        <v>2429</v>
      </c>
      <c r="AB13" s="1" t="s">
        <v>112</v>
      </c>
      <c r="AC13" s="1">
        <v>5842</v>
      </c>
      <c r="AD13" s="1">
        <f t="shared" si="1"/>
        <v>0.0633856302758067</v>
      </c>
      <c r="AE13" s="1">
        <f t="shared" si="0"/>
        <v>63.3856302758067</v>
      </c>
      <c r="AF13" s="1">
        <v>63</v>
      </c>
      <c r="AG13" t="s">
        <v>112</v>
      </c>
      <c r="AH13" s="6"/>
      <c r="BD13" s="2" t="s">
        <v>113</v>
      </c>
      <c r="BE13" s="2">
        <v>704</v>
      </c>
    </row>
    <row r="14" spans="3:57">
      <c r="C14" s="3" t="s">
        <v>112</v>
      </c>
      <c r="D14" s="3">
        <v>5842</v>
      </c>
      <c r="E14" s="3" t="s">
        <v>90</v>
      </c>
      <c r="F14" s="3">
        <v>7398</v>
      </c>
      <c r="G14" s="5" t="s">
        <v>114</v>
      </c>
      <c r="J14" t="s">
        <v>115</v>
      </c>
      <c r="K14">
        <v>1226</v>
      </c>
      <c r="M14">
        <v>2002</v>
      </c>
      <c r="N14">
        <v>3826</v>
      </c>
      <c r="P14" s="7">
        <v>0.5</v>
      </c>
      <c r="Q14">
        <v>2590</v>
      </c>
      <c r="AB14" s="1" t="s">
        <v>116</v>
      </c>
      <c r="AC14" s="1">
        <v>8002</v>
      </c>
      <c r="AD14" s="1">
        <f t="shared" si="1"/>
        <v>0.086821604496235</v>
      </c>
      <c r="AE14" s="1">
        <f t="shared" si="0"/>
        <v>86.8216044962351</v>
      </c>
      <c r="AF14" s="1">
        <v>87</v>
      </c>
      <c r="AG14" t="s">
        <v>116</v>
      </c>
      <c r="AH14" s="6"/>
      <c r="AQ14" s="1">
        <f>SUM(AR1:AR12)</f>
        <v>72565</v>
      </c>
      <c r="BA14" t="s">
        <v>117</v>
      </c>
      <c r="BB14">
        <v>501</v>
      </c>
      <c r="BD14" s="2" t="s">
        <v>118</v>
      </c>
      <c r="BE14" s="9">
        <v>548</v>
      </c>
    </row>
    <row r="15" ht="28" spans="3:57">
      <c r="C15" s="3" t="s">
        <v>116</v>
      </c>
      <c r="D15" s="3">
        <v>8002</v>
      </c>
      <c r="E15" s="3" t="s">
        <v>59</v>
      </c>
      <c r="F15" s="3">
        <v>14863</v>
      </c>
      <c r="G15" s="5" t="s">
        <v>119</v>
      </c>
      <c r="J15" s="6" t="s">
        <v>66</v>
      </c>
      <c r="K15" s="6">
        <v>3979</v>
      </c>
      <c r="M15">
        <v>2003</v>
      </c>
      <c r="N15">
        <v>4435</v>
      </c>
      <c r="P15" s="7">
        <v>0.541666666666667</v>
      </c>
      <c r="Q15">
        <v>2229</v>
      </c>
      <c r="AB15" s="1" t="s">
        <v>120</v>
      </c>
      <c r="AC15" s="1">
        <v>8754</v>
      </c>
      <c r="AD15" s="1">
        <f t="shared" si="1"/>
        <v>0.0949807955211249</v>
      </c>
      <c r="AE15" s="1">
        <f t="shared" si="0"/>
        <v>94.9807955211249</v>
      </c>
      <c r="AF15" s="1">
        <v>95</v>
      </c>
      <c r="AG15" t="s">
        <v>120</v>
      </c>
      <c r="AH15" s="6"/>
      <c r="BA15">
        <v>2</v>
      </c>
      <c r="BB15">
        <v>398</v>
      </c>
      <c r="BD15" s="8" t="s">
        <v>121</v>
      </c>
      <c r="BE15" s="2">
        <v>518</v>
      </c>
    </row>
    <row r="16" ht="42" spans="3:57">
      <c r="C16" s="3" t="s">
        <v>120</v>
      </c>
      <c r="D16" s="3">
        <v>8754</v>
      </c>
      <c r="J16" s="6" t="s">
        <v>122</v>
      </c>
      <c r="K16" s="6">
        <v>2451</v>
      </c>
      <c r="M16">
        <v>2004</v>
      </c>
      <c r="N16">
        <v>4764</v>
      </c>
      <c r="P16" s="7">
        <v>0.583333333333333</v>
      </c>
      <c r="Q16">
        <v>2181</v>
      </c>
      <c r="AB16" s="1" t="s">
        <v>123</v>
      </c>
      <c r="AC16" s="1">
        <v>9230</v>
      </c>
      <c r="AD16" s="1">
        <f t="shared" si="1"/>
        <v>0.100145389840071</v>
      </c>
      <c r="AE16" s="1">
        <f t="shared" si="0"/>
        <v>100.145389840071</v>
      </c>
      <c r="AF16" s="1">
        <v>100</v>
      </c>
      <c r="AG16" t="s">
        <v>123</v>
      </c>
      <c r="AH16" s="6"/>
      <c r="BA16">
        <v>3</v>
      </c>
      <c r="BB16">
        <v>344</v>
      </c>
      <c r="BD16" s="8" t="s">
        <v>124</v>
      </c>
      <c r="BE16" s="2">
        <v>475</v>
      </c>
    </row>
    <row r="17" spans="3:57">
      <c r="C17" s="3" t="s">
        <v>125</v>
      </c>
      <c r="D17" s="3">
        <v>9516</v>
      </c>
      <c r="J17" t="s">
        <v>126</v>
      </c>
      <c r="K17">
        <v>1087</v>
      </c>
      <c r="M17">
        <v>2005</v>
      </c>
      <c r="N17">
        <v>4534</v>
      </c>
      <c r="P17" s="7">
        <v>0.625</v>
      </c>
      <c r="Q17">
        <v>2415</v>
      </c>
      <c r="AB17" s="1" t="s">
        <v>125</v>
      </c>
      <c r="AC17" s="1">
        <v>9516</v>
      </c>
      <c r="AD17" s="1">
        <f t="shared" si="1"/>
        <v>0.103248486426665</v>
      </c>
      <c r="AE17" s="1">
        <f t="shared" si="0"/>
        <v>103.248486426665</v>
      </c>
      <c r="AF17" s="1">
        <v>103</v>
      </c>
      <c r="AG17" t="s">
        <v>125</v>
      </c>
      <c r="AH17" s="6"/>
      <c r="BA17">
        <v>4</v>
      </c>
      <c r="BB17">
        <v>320</v>
      </c>
      <c r="BD17" s="2" t="s">
        <v>127</v>
      </c>
      <c r="BE17" s="2">
        <v>390</v>
      </c>
    </row>
    <row r="18" spans="3:57">
      <c r="C18" s="3" t="s">
        <v>128</v>
      </c>
      <c r="D18" s="3">
        <v>12132</v>
      </c>
      <c r="J18" t="s">
        <v>129</v>
      </c>
      <c r="K18">
        <v>1538</v>
      </c>
      <c r="M18">
        <v>2006</v>
      </c>
      <c r="N18">
        <v>4179</v>
      </c>
      <c r="P18" s="7">
        <v>0.666666666666667</v>
      </c>
      <c r="Q18">
        <v>2778</v>
      </c>
      <c r="AB18" s="1" t="s">
        <v>128</v>
      </c>
      <c r="AC18" s="1">
        <v>12132</v>
      </c>
      <c r="AD18" s="1">
        <f t="shared" si="1"/>
        <v>0.131632055204739</v>
      </c>
      <c r="AE18" s="1">
        <f t="shared" si="0"/>
        <v>131.632055204739</v>
      </c>
      <c r="AF18" s="1">
        <v>132</v>
      </c>
      <c r="AG18" t="s">
        <v>128</v>
      </c>
      <c r="AH18" s="6"/>
      <c r="BA18">
        <v>5</v>
      </c>
      <c r="BB18">
        <v>364</v>
      </c>
      <c r="BD18" s="2" t="s">
        <v>130</v>
      </c>
      <c r="BE18" s="2">
        <v>286</v>
      </c>
    </row>
    <row r="19" spans="3:57">
      <c r="C19" s="3" t="s">
        <v>131</v>
      </c>
      <c r="D19" s="3">
        <v>14163</v>
      </c>
      <c r="J19" s="6" t="s">
        <v>132</v>
      </c>
      <c r="K19" s="6">
        <v>1016</v>
      </c>
      <c r="M19">
        <v>2007</v>
      </c>
      <c r="N19">
        <v>4749</v>
      </c>
      <c r="P19" s="7">
        <v>0.708333333333333</v>
      </c>
      <c r="Q19">
        <v>4273</v>
      </c>
      <c r="AB19" s="1" t="s">
        <v>131</v>
      </c>
      <c r="AC19" s="1">
        <v>14163</v>
      </c>
      <c r="AD19" s="1">
        <f t="shared" si="1"/>
        <v>0.153668380964781</v>
      </c>
      <c r="AE19" s="1">
        <f t="shared" si="0"/>
        <v>153.668380964781</v>
      </c>
      <c r="AF19" s="1">
        <v>154</v>
      </c>
      <c r="AG19" t="s">
        <v>131</v>
      </c>
      <c r="AH19" s="6"/>
      <c r="BA19">
        <v>6</v>
      </c>
      <c r="BB19">
        <v>400</v>
      </c>
      <c r="BD19" s="2" t="s">
        <v>133</v>
      </c>
      <c r="BE19" s="2">
        <v>268</v>
      </c>
    </row>
    <row r="20" spans="10:57">
      <c r="J20" s="6" t="s">
        <v>134</v>
      </c>
      <c r="K20" s="6">
        <v>2400</v>
      </c>
      <c r="M20">
        <v>2008</v>
      </c>
      <c r="N20">
        <v>5323</v>
      </c>
      <c r="P20" s="7">
        <v>0.75</v>
      </c>
      <c r="Q20">
        <v>6962</v>
      </c>
      <c r="AH20" s="6"/>
      <c r="BA20">
        <v>7</v>
      </c>
      <c r="BB20">
        <v>620</v>
      </c>
      <c r="BD20" s="2" t="s">
        <v>135</v>
      </c>
      <c r="BE20" s="2">
        <v>242</v>
      </c>
    </row>
    <row r="21" ht="28" spans="4:57">
      <c r="D21">
        <f>SUM(D2:D19)</f>
        <v>82936</v>
      </c>
      <c r="J21" s="6" t="s">
        <v>136</v>
      </c>
      <c r="K21" s="6">
        <v>1655</v>
      </c>
      <c r="M21">
        <v>2009</v>
      </c>
      <c r="N21">
        <v>5009</v>
      </c>
      <c r="P21" s="7">
        <v>0.791666666666667</v>
      </c>
      <c r="Q21">
        <v>10217</v>
      </c>
      <c r="AC21" s="1">
        <f>SUM(AC1:AC19)</f>
        <v>92166</v>
      </c>
      <c r="BA21">
        <v>8</v>
      </c>
      <c r="BB21">
        <v>507</v>
      </c>
      <c r="BD21" s="8" t="s">
        <v>137</v>
      </c>
      <c r="BE21" s="10"/>
    </row>
    <row r="22" spans="1:54">
      <c r="A22" s="4"/>
      <c r="B22" s="4"/>
      <c r="C22" s="4"/>
      <c r="D22" s="4"/>
      <c r="E22" s="4"/>
      <c r="F22" s="4"/>
      <c r="J22" s="6" t="s">
        <v>138</v>
      </c>
      <c r="K22" s="6">
        <v>1087</v>
      </c>
      <c r="M22">
        <v>2010</v>
      </c>
      <c r="N22">
        <v>4814</v>
      </c>
      <c r="P22" s="7">
        <v>0.833333333333333</v>
      </c>
      <c r="Q22">
        <v>14460</v>
      </c>
      <c r="BA22">
        <v>9</v>
      </c>
      <c r="BB22">
        <v>603</v>
      </c>
    </row>
    <row r="23" spans="10:54">
      <c r="J23" s="6" t="s">
        <v>57</v>
      </c>
      <c r="K23" s="6">
        <v>3347</v>
      </c>
      <c r="M23">
        <v>2011</v>
      </c>
      <c r="N23">
        <v>5652</v>
      </c>
      <c r="P23" s="7">
        <v>0.875</v>
      </c>
      <c r="Q23">
        <v>19152</v>
      </c>
      <c r="BA23">
        <v>10</v>
      </c>
      <c r="BB23">
        <v>329</v>
      </c>
    </row>
    <row r="24" spans="10:54">
      <c r="J24" s="6" t="s">
        <v>139</v>
      </c>
      <c r="K24" s="6">
        <v>1935</v>
      </c>
      <c r="M24">
        <v>2012</v>
      </c>
      <c r="N24">
        <v>8161</v>
      </c>
      <c r="P24" s="7">
        <v>0.916666666666667</v>
      </c>
      <c r="Q24">
        <v>17704</v>
      </c>
      <c r="BA24">
        <v>11</v>
      </c>
      <c r="BB24">
        <v>327</v>
      </c>
    </row>
    <row r="25" ht="28" spans="10:56">
      <c r="J25" t="s">
        <v>140</v>
      </c>
      <c r="K25">
        <v>2568</v>
      </c>
      <c r="M25">
        <v>2013</v>
      </c>
      <c r="N25">
        <v>7865</v>
      </c>
      <c r="P25" s="7">
        <v>0.958333333333333</v>
      </c>
      <c r="Q25">
        <v>12793</v>
      </c>
      <c r="BA25">
        <v>12</v>
      </c>
      <c r="BB25">
        <v>296</v>
      </c>
      <c r="BD25" s="8" t="s">
        <v>137</v>
      </c>
    </row>
    <row r="26" spans="10:17">
      <c r="J26" s="6" t="s">
        <v>141</v>
      </c>
      <c r="K26" s="6">
        <v>729</v>
      </c>
      <c r="M26">
        <v>2014</v>
      </c>
      <c r="N26">
        <v>8739</v>
      </c>
      <c r="Q26">
        <f>SUM(Q2:Q25)</f>
        <v>122238</v>
      </c>
    </row>
    <row r="27" spans="10:57">
      <c r="J27" t="s">
        <v>142</v>
      </c>
      <c r="K27">
        <v>937</v>
      </c>
      <c r="M27">
        <v>2015</v>
      </c>
      <c r="N27">
        <v>6954</v>
      </c>
      <c r="AR27" s="1">
        <f>SUM(AR1:AR12)</f>
        <v>72565</v>
      </c>
      <c r="BA27" t="s">
        <v>143</v>
      </c>
      <c r="BB27">
        <v>296</v>
      </c>
      <c r="BD27" s="2" t="s">
        <v>144</v>
      </c>
      <c r="BE27" s="2">
        <v>156</v>
      </c>
    </row>
    <row r="28" ht="42" spans="10:57">
      <c r="J28" s="6" t="s">
        <v>49</v>
      </c>
      <c r="K28" s="6">
        <v>3285</v>
      </c>
      <c r="M28">
        <v>2016</v>
      </c>
      <c r="N28">
        <v>5720</v>
      </c>
      <c r="BA28">
        <v>2</v>
      </c>
      <c r="BB28">
        <v>195</v>
      </c>
      <c r="BD28" s="8" t="s">
        <v>145</v>
      </c>
      <c r="BE28" s="2">
        <v>261</v>
      </c>
    </row>
    <row r="29" spans="10:57">
      <c r="J29" t="s">
        <v>146</v>
      </c>
      <c r="K29">
        <v>259</v>
      </c>
      <c r="M29">
        <v>2017</v>
      </c>
      <c r="N29">
        <v>5099</v>
      </c>
      <c r="BA29">
        <v>3</v>
      </c>
      <c r="BB29">
        <v>267</v>
      </c>
      <c r="BD29" s="2" t="s">
        <v>147</v>
      </c>
      <c r="BE29" s="2">
        <v>118</v>
      </c>
    </row>
    <row r="30" spans="10:57">
      <c r="J30" t="s">
        <v>148</v>
      </c>
      <c r="K30">
        <v>647</v>
      </c>
      <c r="M30">
        <v>2018</v>
      </c>
      <c r="N30">
        <v>3469</v>
      </c>
      <c r="BA30">
        <v>4</v>
      </c>
      <c r="BB30">
        <v>297</v>
      </c>
      <c r="BD30" s="2" t="s">
        <v>149</v>
      </c>
      <c r="BE30" s="2">
        <v>104</v>
      </c>
    </row>
    <row r="31" spans="10:57">
      <c r="J31" s="6" t="s">
        <v>150</v>
      </c>
      <c r="K31" s="6">
        <v>1073</v>
      </c>
      <c r="M31">
        <v>2019</v>
      </c>
      <c r="N31">
        <v>6286</v>
      </c>
      <c r="BA31">
        <v>5</v>
      </c>
      <c r="BB31">
        <v>339</v>
      </c>
      <c r="BD31" s="2" t="s">
        <v>151</v>
      </c>
      <c r="BE31" s="2">
        <v>96</v>
      </c>
    </row>
    <row r="32" spans="10:57">
      <c r="J32" s="6" t="s">
        <v>22</v>
      </c>
      <c r="K32" s="6">
        <v>2621</v>
      </c>
      <c r="M32">
        <v>2020</v>
      </c>
      <c r="N32">
        <v>7213</v>
      </c>
      <c r="BA32">
        <v>6</v>
      </c>
      <c r="BB32">
        <v>394</v>
      </c>
      <c r="BD32" s="2" t="s">
        <v>152</v>
      </c>
      <c r="BE32" s="2">
        <v>97</v>
      </c>
    </row>
    <row r="33" spans="10:54">
      <c r="J33" t="s">
        <v>153</v>
      </c>
      <c r="K33">
        <v>1511</v>
      </c>
      <c r="BA33">
        <v>7</v>
      </c>
      <c r="BB33">
        <v>862</v>
      </c>
    </row>
    <row r="34" spans="10:54">
      <c r="J34" t="s">
        <v>154</v>
      </c>
      <c r="K34">
        <v>1389</v>
      </c>
      <c r="BA34">
        <v>8</v>
      </c>
      <c r="BB34">
        <v>541</v>
      </c>
    </row>
    <row r="35" spans="10:56">
      <c r="J35" t="s">
        <v>155</v>
      </c>
      <c r="K35">
        <v>1567</v>
      </c>
      <c r="BA35">
        <v>9</v>
      </c>
      <c r="BB35">
        <v>458</v>
      </c>
      <c r="BD35" s="2">
        <f>SUM(BE2:BE32)</f>
        <v>21161</v>
      </c>
    </row>
    <row r="36" spans="10:54">
      <c r="J36" s="6" t="s">
        <v>96</v>
      </c>
      <c r="K36" s="6">
        <v>5286</v>
      </c>
      <c r="BA36">
        <v>10</v>
      </c>
      <c r="BB36">
        <v>482</v>
      </c>
    </row>
    <row r="37" spans="10:54">
      <c r="J37" s="6" t="s">
        <v>73</v>
      </c>
      <c r="K37" s="6">
        <v>4050</v>
      </c>
      <c r="BA37">
        <v>11</v>
      </c>
      <c r="BB37">
        <v>372</v>
      </c>
    </row>
    <row r="38" spans="10:54">
      <c r="J38" t="s">
        <v>156</v>
      </c>
      <c r="K38">
        <v>1340</v>
      </c>
      <c r="BA38">
        <v>12</v>
      </c>
      <c r="BB38">
        <v>311</v>
      </c>
    </row>
    <row r="39" spans="10:11">
      <c r="J39" s="6" t="s">
        <v>41</v>
      </c>
      <c r="K39" s="6">
        <v>3264</v>
      </c>
    </row>
    <row r="40" spans="10:54">
      <c r="J40" s="6" t="s">
        <v>81</v>
      </c>
      <c r="K40" s="6">
        <v>4500</v>
      </c>
      <c r="BA40" t="s">
        <v>157</v>
      </c>
      <c r="BB40">
        <v>333</v>
      </c>
    </row>
    <row r="41" spans="10:54">
      <c r="J41" s="6" t="s">
        <v>158</v>
      </c>
      <c r="K41" s="6">
        <v>556</v>
      </c>
      <c r="BA41">
        <v>2</v>
      </c>
      <c r="BB41">
        <v>278</v>
      </c>
    </row>
    <row r="42" spans="1:54">
      <c r="A42" s="4"/>
      <c r="B42" s="4"/>
      <c r="C42" s="4"/>
      <c r="D42" s="4"/>
      <c r="E42" s="4"/>
      <c r="F42" s="4"/>
      <c r="G42" s="4"/>
      <c r="J42" s="6" t="s">
        <v>159</v>
      </c>
      <c r="K42" s="6">
        <v>2060</v>
      </c>
      <c r="BA42">
        <v>3</v>
      </c>
      <c r="BB42">
        <v>338</v>
      </c>
    </row>
    <row r="43" spans="10:54">
      <c r="J43" t="s">
        <v>160</v>
      </c>
      <c r="K43">
        <v>351</v>
      </c>
      <c r="BA43">
        <v>4</v>
      </c>
      <c r="BB43">
        <v>319</v>
      </c>
    </row>
    <row r="44" spans="10:54">
      <c r="J44" t="s">
        <v>161</v>
      </c>
      <c r="K44">
        <v>2068</v>
      </c>
      <c r="BA44">
        <v>5</v>
      </c>
      <c r="BB44">
        <v>324</v>
      </c>
    </row>
    <row r="45" spans="10:54">
      <c r="J45" s="6" t="s">
        <v>103</v>
      </c>
      <c r="K45" s="6">
        <v>5555</v>
      </c>
      <c r="BA45">
        <v>6</v>
      </c>
      <c r="BB45">
        <v>423</v>
      </c>
    </row>
    <row r="46" spans="10:54">
      <c r="J46" s="6" t="s">
        <v>162</v>
      </c>
      <c r="K46" s="6">
        <v>2444</v>
      </c>
      <c r="BA46">
        <v>7</v>
      </c>
      <c r="BB46">
        <v>768</v>
      </c>
    </row>
    <row r="47" spans="10:54">
      <c r="J47" t="s">
        <v>163</v>
      </c>
      <c r="K47">
        <v>549</v>
      </c>
      <c r="BA47">
        <v>8</v>
      </c>
      <c r="BB47">
        <v>648</v>
      </c>
    </row>
    <row r="48" spans="10:54">
      <c r="J48" s="6" t="s">
        <v>109</v>
      </c>
      <c r="K48" s="6">
        <v>6617</v>
      </c>
      <c r="BA48">
        <v>9</v>
      </c>
      <c r="BB48">
        <v>562</v>
      </c>
    </row>
    <row r="49" spans="10:54">
      <c r="J49" s="6" t="s">
        <v>164</v>
      </c>
      <c r="K49" s="6">
        <v>2261</v>
      </c>
      <c r="BA49">
        <v>10</v>
      </c>
      <c r="BB49">
        <v>649</v>
      </c>
    </row>
    <row r="50" spans="10:54">
      <c r="J50" t="s">
        <v>165</v>
      </c>
      <c r="K50">
        <v>828</v>
      </c>
      <c r="BA50">
        <v>11</v>
      </c>
      <c r="BB50">
        <v>451</v>
      </c>
    </row>
    <row r="51" spans="10:54">
      <c r="J51" t="s">
        <v>166</v>
      </c>
      <c r="K51">
        <v>379</v>
      </c>
      <c r="BA51">
        <v>12</v>
      </c>
      <c r="BB51">
        <v>541</v>
      </c>
    </row>
    <row r="53" spans="10:54">
      <c r="J53">
        <f>SUM(K2:K51)</f>
        <v>119496</v>
      </c>
      <c r="BA53" t="s">
        <v>167</v>
      </c>
      <c r="BB53">
        <v>531</v>
      </c>
    </row>
    <row r="54" spans="53:54">
      <c r="BA54">
        <v>2</v>
      </c>
      <c r="BB54">
        <v>400</v>
      </c>
    </row>
    <row r="55" spans="53:54">
      <c r="BA55">
        <v>3</v>
      </c>
      <c r="BB55">
        <v>540</v>
      </c>
    </row>
    <row r="56" spans="53:54">
      <c r="BA56">
        <v>4</v>
      </c>
      <c r="BB56">
        <v>509</v>
      </c>
    </row>
    <row r="57" spans="53:54">
      <c r="BA57">
        <v>5</v>
      </c>
      <c r="BB57">
        <v>532</v>
      </c>
    </row>
    <row r="58" spans="53:54">
      <c r="BA58">
        <v>6</v>
      </c>
      <c r="BB58">
        <v>780</v>
      </c>
    </row>
    <row r="59" spans="53:54">
      <c r="BA59">
        <v>7</v>
      </c>
      <c r="BB59">
        <v>959</v>
      </c>
    </row>
    <row r="60" spans="53:54">
      <c r="BA60">
        <v>8</v>
      </c>
      <c r="BB60">
        <v>913</v>
      </c>
    </row>
    <row r="61" spans="53:54">
      <c r="BA61">
        <v>9</v>
      </c>
      <c r="BB61">
        <v>784</v>
      </c>
    </row>
    <row r="62" spans="53:54">
      <c r="BA62">
        <v>10</v>
      </c>
      <c r="BB62">
        <v>686</v>
      </c>
    </row>
    <row r="63" spans="53:54">
      <c r="BA63">
        <v>11</v>
      </c>
      <c r="BB63">
        <v>786</v>
      </c>
    </row>
    <row r="64" spans="53:54">
      <c r="BA64">
        <v>12</v>
      </c>
      <c r="BB64">
        <v>681</v>
      </c>
    </row>
    <row r="66" spans="53:54">
      <c r="BA66" t="s">
        <v>168</v>
      </c>
      <c r="BB66">
        <v>401</v>
      </c>
    </row>
    <row r="67" spans="53:54">
      <c r="BA67">
        <v>2</v>
      </c>
      <c r="BB67">
        <v>286</v>
      </c>
    </row>
    <row r="68" spans="53:54">
      <c r="BA68">
        <v>3</v>
      </c>
      <c r="BB68">
        <v>401</v>
      </c>
    </row>
    <row r="69" spans="53:54">
      <c r="BA69">
        <v>4</v>
      </c>
      <c r="BB69">
        <v>431</v>
      </c>
    </row>
    <row r="70" spans="53:54">
      <c r="BA70">
        <v>5</v>
      </c>
      <c r="BB70">
        <v>546</v>
      </c>
    </row>
    <row r="71" spans="53:54">
      <c r="BA71">
        <v>6</v>
      </c>
      <c r="BB71">
        <v>661</v>
      </c>
    </row>
    <row r="72" spans="53:54">
      <c r="BA72">
        <v>7</v>
      </c>
      <c r="BB72">
        <v>994</v>
      </c>
    </row>
    <row r="73" spans="53:54">
      <c r="BA73">
        <v>8</v>
      </c>
      <c r="BB73">
        <v>929</v>
      </c>
    </row>
    <row r="74" spans="53:54">
      <c r="BA74">
        <v>9</v>
      </c>
      <c r="BB74">
        <v>802</v>
      </c>
    </row>
    <row r="75" spans="53:54">
      <c r="BA75">
        <v>10</v>
      </c>
      <c r="BB75">
        <v>804</v>
      </c>
    </row>
    <row r="76" spans="53:54">
      <c r="BA76">
        <v>11</v>
      </c>
      <c r="BB76">
        <v>815</v>
      </c>
    </row>
    <row r="77" spans="53:54">
      <c r="BA77">
        <v>12</v>
      </c>
      <c r="BB77">
        <v>777</v>
      </c>
    </row>
    <row r="79" spans="53:54">
      <c r="BA79" t="s">
        <v>169</v>
      </c>
      <c r="BB79">
        <v>720</v>
      </c>
    </row>
    <row r="80" spans="53:54">
      <c r="BA80">
        <v>2</v>
      </c>
      <c r="BB80">
        <v>560</v>
      </c>
    </row>
    <row r="81" spans="53:54">
      <c r="BA81">
        <v>3</v>
      </c>
      <c r="BB81">
        <v>531</v>
      </c>
    </row>
    <row r="82" spans="53:54">
      <c r="BA82">
        <v>4</v>
      </c>
      <c r="BB82">
        <v>673</v>
      </c>
    </row>
    <row r="83" spans="53:54">
      <c r="BA83">
        <v>5</v>
      </c>
      <c r="BB83">
        <v>663</v>
      </c>
    </row>
    <row r="84" spans="53:54">
      <c r="BA84">
        <v>6</v>
      </c>
      <c r="BB84">
        <v>796</v>
      </c>
    </row>
    <row r="85" spans="53:54">
      <c r="BA85">
        <v>7</v>
      </c>
      <c r="BB85">
        <v>1122</v>
      </c>
    </row>
    <row r="86" spans="53:54">
      <c r="BA86">
        <v>8</v>
      </c>
      <c r="BB86">
        <v>938</v>
      </c>
    </row>
    <row r="87" spans="53:54">
      <c r="BA87">
        <v>9</v>
      </c>
      <c r="BB87">
        <v>849</v>
      </c>
    </row>
    <row r="88" spans="53:54">
      <c r="BA88">
        <v>10</v>
      </c>
      <c r="BB88">
        <v>805</v>
      </c>
    </row>
    <row r="89" spans="53:54">
      <c r="BA89">
        <v>11</v>
      </c>
      <c r="BB89">
        <v>552</v>
      </c>
    </row>
    <row r="90" spans="53:54">
      <c r="BA90">
        <v>12</v>
      </c>
      <c r="BB90">
        <v>531</v>
      </c>
    </row>
    <row r="92" spans="53:54">
      <c r="BA92" t="s">
        <v>170</v>
      </c>
      <c r="BB92">
        <v>548</v>
      </c>
    </row>
    <row r="93" spans="53:54">
      <c r="BA93">
        <v>2</v>
      </c>
      <c r="BB93">
        <v>347</v>
      </c>
    </row>
    <row r="94" spans="53:54">
      <c r="BA94">
        <v>3</v>
      </c>
      <c r="BB94">
        <v>483</v>
      </c>
    </row>
    <row r="95" spans="53:54">
      <c r="BA95">
        <v>4</v>
      </c>
      <c r="BB95">
        <v>465</v>
      </c>
    </row>
    <row r="96" spans="53:54">
      <c r="BA96">
        <v>5</v>
      </c>
      <c r="BB96">
        <v>473</v>
      </c>
    </row>
    <row r="97" spans="53:54">
      <c r="BA97">
        <v>6</v>
      </c>
      <c r="BB97">
        <v>499</v>
      </c>
    </row>
    <row r="98" spans="53:54">
      <c r="BA98">
        <v>7</v>
      </c>
      <c r="BB98">
        <v>746</v>
      </c>
    </row>
    <row r="99" spans="53:54">
      <c r="BA99">
        <v>8</v>
      </c>
      <c r="BB99">
        <v>631</v>
      </c>
    </row>
    <row r="100" spans="53:54">
      <c r="BA100">
        <v>9</v>
      </c>
      <c r="BB100">
        <v>741</v>
      </c>
    </row>
    <row r="101" spans="53:54">
      <c r="BA101">
        <v>10</v>
      </c>
      <c r="BB101">
        <v>667</v>
      </c>
    </row>
    <row r="102" spans="53:54">
      <c r="BA102">
        <v>11</v>
      </c>
      <c r="BB102">
        <v>913</v>
      </c>
    </row>
    <row r="103" spans="53:54">
      <c r="BA103">
        <v>12</v>
      </c>
      <c r="BB103">
        <v>441</v>
      </c>
    </row>
    <row r="105" spans="53:54">
      <c r="BA105" t="s">
        <v>171</v>
      </c>
      <c r="BB105">
        <v>424</v>
      </c>
    </row>
    <row r="106" spans="53:54">
      <c r="BA106">
        <v>2</v>
      </c>
      <c r="BB106">
        <v>438</v>
      </c>
    </row>
    <row r="107" spans="53:54">
      <c r="BA107">
        <v>3</v>
      </c>
      <c r="BB107">
        <v>417</v>
      </c>
    </row>
    <row r="108" spans="53:54">
      <c r="BA108">
        <v>4</v>
      </c>
      <c r="BB108">
        <v>392</v>
      </c>
    </row>
    <row r="109" spans="53:54">
      <c r="BA109">
        <v>5</v>
      </c>
      <c r="BB109">
        <v>388</v>
      </c>
    </row>
    <row r="110" spans="53:54">
      <c r="BA110">
        <v>6</v>
      </c>
      <c r="BB110">
        <v>440</v>
      </c>
    </row>
    <row r="111" spans="53:54">
      <c r="BA111">
        <v>7</v>
      </c>
      <c r="BB111">
        <v>703</v>
      </c>
    </row>
    <row r="112" spans="53:54">
      <c r="BA112">
        <v>8</v>
      </c>
      <c r="BB112">
        <v>546</v>
      </c>
    </row>
    <row r="113" spans="53:54">
      <c r="BA113">
        <v>9</v>
      </c>
      <c r="BB113">
        <v>601</v>
      </c>
    </row>
    <row r="114" spans="53:54">
      <c r="BA114">
        <v>10</v>
      </c>
      <c r="BB114">
        <v>496</v>
      </c>
    </row>
    <row r="115" spans="11:54">
      <c r="K115" s="6">
        <v>607</v>
      </c>
      <c r="BA115">
        <v>11</v>
      </c>
      <c r="BB115">
        <v>499</v>
      </c>
    </row>
    <row r="116" spans="11:54">
      <c r="K116" s="6">
        <v>1235</v>
      </c>
      <c r="BA116">
        <v>12</v>
      </c>
      <c r="BB116">
        <v>358</v>
      </c>
    </row>
    <row r="117" spans="11:11">
      <c r="K117" s="6">
        <v>14863</v>
      </c>
    </row>
    <row r="118" spans="11:54">
      <c r="K118" s="6">
        <v>1812</v>
      </c>
      <c r="BA118" t="s">
        <v>172</v>
      </c>
      <c r="BB118">
        <v>340</v>
      </c>
    </row>
    <row r="119" spans="11:54">
      <c r="K119" s="6">
        <v>361</v>
      </c>
      <c r="BA119">
        <v>2</v>
      </c>
      <c r="BB119">
        <v>428</v>
      </c>
    </row>
    <row r="120" spans="11:54">
      <c r="K120" s="6">
        <v>7398</v>
      </c>
      <c r="BA120">
        <v>3</v>
      </c>
      <c r="BB120">
        <v>350</v>
      </c>
    </row>
    <row r="121" spans="11:54">
      <c r="K121" s="6">
        <v>2469</v>
      </c>
      <c r="BA121">
        <v>4</v>
      </c>
      <c r="BB121">
        <v>420</v>
      </c>
    </row>
    <row r="122" spans="11:54">
      <c r="K122" s="6">
        <v>630</v>
      </c>
      <c r="BA122">
        <v>5</v>
      </c>
      <c r="BB122">
        <v>367</v>
      </c>
    </row>
    <row r="123" spans="11:54">
      <c r="K123" s="6">
        <v>3979</v>
      </c>
      <c r="BA123">
        <v>6</v>
      </c>
      <c r="BB123">
        <v>428</v>
      </c>
    </row>
    <row r="124" spans="11:54">
      <c r="K124" s="6">
        <v>2451</v>
      </c>
      <c r="BA124">
        <v>7</v>
      </c>
      <c r="BB124">
        <v>522</v>
      </c>
    </row>
    <row r="125" spans="11:54">
      <c r="K125" s="6">
        <v>1016</v>
      </c>
      <c r="BA125">
        <v>8</v>
      </c>
      <c r="BB125">
        <v>418</v>
      </c>
    </row>
    <row r="126" spans="11:54">
      <c r="K126" s="6">
        <v>2400</v>
      </c>
      <c r="BA126">
        <v>9</v>
      </c>
      <c r="BB126">
        <v>548</v>
      </c>
    </row>
    <row r="127" spans="9:54">
      <c r="I127">
        <f>SUM(K115:K144)</f>
        <v>91546</v>
      </c>
      <c r="K127" s="6">
        <v>1655</v>
      </c>
      <c r="BA127">
        <v>10</v>
      </c>
      <c r="BB127">
        <v>495</v>
      </c>
    </row>
    <row r="128" spans="11:54">
      <c r="K128" s="6">
        <v>1087</v>
      </c>
      <c r="BA128">
        <v>11</v>
      </c>
      <c r="BB128">
        <v>361</v>
      </c>
    </row>
    <row r="129" spans="11:54">
      <c r="K129" s="6">
        <v>3347</v>
      </c>
      <c r="BA129">
        <v>12</v>
      </c>
      <c r="BB129">
        <v>512</v>
      </c>
    </row>
    <row r="130" spans="11:11">
      <c r="K130" s="6">
        <v>1935</v>
      </c>
    </row>
    <row r="131" spans="11:54">
      <c r="K131" s="6">
        <v>729</v>
      </c>
      <c r="BA131" t="s">
        <v>173</v>
      </c>
      <c r="BB131">
        <v>320</v>
      </c>
    </row>
    <row r="132" spans="11:54">
      <c r="K132" s="6">
        <v>3285</v>
      </c>
      <c r="BA132">
        <v>2</v>
      </c>
      <c r="BB132">
        <v>246</v>
      </c>
    </row>
    <row r="133" spans="11:54">
      <c r="K133" s="6">
        <v>1073</v>
      </c>
      <c r="BA133">
        <v>3</v>
      </c>
      <c r="BB133">
        <v>240</v>
      </c>
    </row>
    <row r="134" spans="11:54">
      <c r="K134" s="6">
        <v>2621</v>
      </c>
      <c r="BA134">
        <v>4</v>
      </c>
      <c r="BB134">
        <v>236</v>
      </c>
    </row>
    <row r="135" spans="11:54">
      <c r="K135" s="6">
        <v>5286</v>
      </c>
      <c r="BA135">
        <v>5</v>
      </c>
      <c r="BB135">
        <v>256</v>
      </c>
    </row>
    <row r="136" spans="11:54">
      <c r="K136" s="6">
        <v>4050</v>
      </c>
      <c r="BA136">
        <v>6</v>
      </c>
      <c r="BB136">
        <v>250</v>
      </c>
    </row>
    <row r="137" spans="11:54">
      <c r="K137" s="6">
        <v>3264</v>
      </c>
      <c r="BA137">
        <v>7</v>
      </c>
      <c r="BB137">
        <v>441</v>
      </c>
    </row>
    <row r="138" spans="11:54">
      <c r="K138" s="6">
        <v>4500</v>
      </c>
      <c r="BA138">
        <v>8</v>
      </c>
      <c r="BB138">
        <v>377</v>
      </c>
    </row>
    <row r="139" spans="11:54">
      <c r="K139" s="6">
        <v>556</v>
      </c>
      <c r="BA139">
        <v>9</v>
      </c>
      <c r="BB139">
        <v>316</v>
      </c>
    </row>
    <row r="140" spans="11:54">
      <c r="K140" s="6">
        <v>2060</v>
      </c>
      <c r="BA140">
        <v>10</v>
      </c>
      <c r="BB140">
        <v>286</v>
      </c>
    </row>
    <row r="141" spans="11:54">
      <c r="K141" s="6">
        <v>5555</v>
      </c>
      <c r="BA141">
        <v>11</v>
      </c>
      <c r="BB141">
        <v>541</v>
      </c>
    </row>
    <row r="142" spans="11:54">
      <c r="K142" s="6">
        <v>2444</v>
      </c>
      <c r="BA142">
        <v>12</v>
      </c>
      <c r="BB142">
        <v>246</v>
      </c>
    </row>
    <row r="143" spans="11:11">
      <c r="K143" s="6">
        <v>6617</v>
      </c>
    </row>
    <row r="144" spans="11:54">
      <c r="K144" s="6">
        <v>2261</v>
      </c>
      <c r="BA144" t="s">
        <v>174</v>
      </c>
      <c r="BB144">
        <v>351</v>
      </c>
    </row>
    <row r="145" spans="53:54">
      <c r="BA145">
        <v>2</v>
      </c>
      <c r="BB145">
        <v>222</v>
      </c>
    </row>
    <row r="146" spans="53:54">
      <c r="BA146">
        <v>3</v>
      </c>
      <c r="BB146">
        <v>329</v>
      </c>
    </row>
    <row r="147" spans="53:54">
      <c r="BA147">
        <v>4</v>
      </c>
      <c r="BB147">
        <v>394</v>
      </c>
    </row>
    <row r="148" spans="53:54">
      <c r="BA148">
        <v>5</v>
      </c>
      <c r="BB148">
        <v>549</v>
      </c>
    </row>
    <row r="149" spans="53:54">
      <c r="BA149">
        <v>6</v>
      </c>
      <c r="BB149">
        <v>480</v>
      </c>
    </row>
    <row r="150" spans="53:54">
      <c r="BA150">
        <v>7</v>
      </c>
      <c r="BB150">
        <v>611</v>
      </c>
    </row>
    <row r="151" spans="53:54">
      <c r="BA151">
        <v>8</v>
      </c>
      <c r="BB151">
        <v>481</v>
      </c>
    </row>
    <row r="152" spans="53:54">
      <c r="BA152">
        <v>9</v>
      </c>
      <c r="BB152">
        <v>665</v>
      </c>
    </row>
    <row r="153" spans="53:54">
      <c r="BA153">
        <v>10</v>
      </c>
      <c r="BB153">
        <v>746</v>
      </c>
    </row>
    <row r="154" spans="53:54">
      <c r="BA154">
        <v>11</v>
      </c>
      <c r="BB154">
        <v>699</v>
      </c>
    </row>
    <row r="155" spans="53:54">
      <c r="BA155">
        <v>12</v>
      </c>
      <c r="BB155">
        <v>759</v>
      </c>
    </row>
    <row r="157" spans="53:54">
      <c r="BA157" t="s">
        <v>175</v>
      </c>
      <c r="BB157">
        <v>627</v>
      </c>
    </row>
    <row r="158" spans="53:54">
      <c r="BA158">
        <v>2</v>
      </c>
      <c r="BB158">
        <v>612</v>
      </c>
    </row>
    <row r="159" spans="53:54">
      <c r="BA159">
        <v>3</v>
      </c>
      <c r="BB159">
        <v>828</v>
      </c>
    </row>
    <row r="160" spans="53:54">
      <c r="BA160">
        <v>4</v>
      </c>
      <c r="BB160">
        <v>1045</v>
      </c>
    </row>
    <row r="161" spans="53:54">
      <c r="BA161">
        <v>5</v>
      </c>
      <c r="BB161">
        <v>541</v>
      </c>
    </row>
    <row r="162" spans="53:54">
      <c r="BA162">
        <v>6</v>
      </c>
      <c r="BB162">
        <v>379</v>
      </c>
    </row>
    <row r="163" spans="53:54">
      <c r="BA163">
        <v>7</v>
      </c>
      <c r="BB163">
        <v>647</v>
      </c>
    </row>
    <row r="164" spans="53:54">
      <c r="BA164">
        <v>8</v>
      </c>
      <c r="BB164">
        <v>713</v>
      </c>
    </row>
    <row r="165" spans="53:54">
      <c r="BA165">
        <v>9</v>
      </c>
      <c r="BB165">
        <v>451</v>
      </c>
    </row>
    <row r="166" spans="53:54">
      <c r="BA166">
        <v>10</v>
      </c>
      <c r="BB166">
        <v>528</v>
      </c>
    </row>
    <row r="167" spans="53:54">
      <c r="BA167">
        <v>11</v>
      </c>
      <c r="BB167">
        <v>442</v>
      </c>
    </row>
    <row r="168" spans="53:54">
      <c r="BA168">
        <v>12</v>
      </c>
      <c r="BB168">
        <v>370</v>
      </c>
    </row>
    <row r="169" spans="54:54">
      <c r="BB169">
        <f>SUM(BB1:BB168)</f>
        <v>80536</v>
      </c>
    </row>
  </sheetData>
  <autoFilter ref="J1:K51"/>
  <sortState ref="M2:N32">
    <sortCondition ref="M2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Research outcome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2021-08-23T09:44:00Z</dcterms:created>
  <dcterms:modified xsi:type="dcterms:W3CDTF">2021-09-05T15:04:51Z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1033-3.7.0.5929</vt:lpwstr>
  </property>
  <property fmtid="{D5CDD505-2E9C-101B-9397-08002B2CF9AE}" pid="3" name="ICV">
    <vt:lpwstr>8D1A64A25AF84E0CB420D6E4AB1CC86F</vt:lpwstr>
  </property>
</Properties>
</file>