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Study\JI Courses\2019Fall\Vp241\Mylabreport\lab5\"/>
    </mc:Choice>
  </mc:AlternateContent>
  <xr:revisionPtr revIDLastSave="0" documentId="13_ncr:1_{60AC1380-BB8F-454B-A900-5F7BB81419DE}" xr6:coauthVersionLast="45" xr6:coauthVersionMax="45" xr10:uidLastSave="{00000000-0000-0000-0000-000000000000}"/>
  <bookViews>
    <workbookView xWindow="9307" yWindow="442" windowWidth="9083" windowHeight="13103" xr2:uid="{1ABBCFDA-FB72-468E-88DD-EEE18236FC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L11" i="1"/>
  <c r="L25" i="1"/>
  <c r="K21" i="1"/>
  <c r="L12" i="1"/>
  <c r="L13" i="1"/>
  <c r="L14" i="1"/>
  <c r="L15" i="1"/>
  <c r="L16" i="1"/>
  <c r="L17" i="1"/>
  <c r="L18" i="1"/>
  <c r="L19" i="1"/>
  <c r="L20" i="1"/>
  <c r="L22" i="1"/>
  <c r="L23" i="1"/>
  <c r="L24" i="1"/>
  <c r="L26" i="1"/>
  <c r="L27" i="1"/>
  <c r="L28" i="1"/>
  <c r="L29" i="1"/>
  <c r="L30" i="1"/>
  <c r="L31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  <c r="H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11" i="1"/>
</calcChain>
</file>

<file path=xl/sharedStrings.xml><?xml version="1.0" encoding="utf-8"?>
<sst xmlns="http://schemas.openxmlformats.org/spreadsheetml/2006/main" count="16" uniqueCount="14">
  <si>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1/2</t>
    </r>
    <phoneticPr fontId="1" type="noConversion"/>
  </si>
  <si>
    <t>uncert</t>
    <phoneticPr fontId="1" type="noConversion"/>
  </si>
  <si>
    <t>τ(experi)</t>
    <phoneticPr fontId="1" type="noConversion"/>
  </si>
  <si>
    <t>R</t>
    <phoneticPr fontId="1" type="noConversion"/>
  </si>
  <si>
    <t>C</t>
    <phoneticPr fontId="1" type="noConversion"/>
  </si>
  <si>
    <t>τ(theoreti)</t>
    <phoneticPr fontId="1" type="noConversion"/>
  </si>
  <si>
    <t>ε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</si>
  <si>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R</t>
    </r>
    <phoneticPr fontId="1" type="noConversion"/>
  </si>
  <si>
    <t>f</t>
    <phoneticPr fontId="1" type="noConversion"/>
  </si>
  <si>
    <r>
      <t>I/I</t>
    </r>
    <r>
      <rPr>
        <vertAlign val="subscript"/>
        <sz val="11"/>
        <color theme="1"/>
        <rFont val="等线"/>
        <family val="3"/>
        <charset val="134"/>
        <scheme val="minor"/>
      </rPr>
      <t>m</t>
    </r>
    <phoneticPr fontId="1" type="noConversion"/>
  </si>
  <si>
    <r>
      <rPr>
        <sz val="11"/>
        <color theme="1"/>
        <rFont val="Calibri"/>
        <family val="2"/>
      </rPr>
      <t>ϕ</t>
    </r>
    <r>
      <rPr>
        <sz val="11"/>
        <color theme="1"/>
        <rFont val="等线"/>
        <family val="3"/>
        <charset val="134"/>
      </rPr>
      <t>(theo)</t>
    </r>
    <phoneticPr fontId="1" type="noConversion"/>
  </si>
  <si>
    <r>
      <rPr>
        <sz val="11"/>
        <color theme="1"/>
        <rFont val="Calibri"/>
        <family val="2"/>
      </rPr>
      <t>ϕ</t>
    </r>
    <r>
      <rPr>
        <sz val="11"/>
        <color theme="1"/>
        <rFont val="等线"/>
        <family val="3"/>
        <charset val="134"/>
      </rPr>
      <t>(expe)</t>
    </r>
    <phoneticPr fontId="1" type="noConversion"/>
  </si>
  <si>
    <r>
      <t>f/f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</si>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</sst>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_ "/>
    <numFmt numFmtId="178" formatCode="0.0000_ "/>
    <numFmt numFmtId="179" formatCode="0.0000000_ "/>
    <numFmt numFmtId="180" formatCode="0.00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EE42-F26C-4F3A-AFA3-2F27EB9270B0}">
  <dimension ref="A1:L55"/>
  <sheetViews>
    <sheetView tabSelected="1" topLeftCell="F4" workbookViewId="0">
      <selection activeCell="K19" sqref="K19"/>
    </sheetView>
  </sheetViews>
  <sheetFormatPr defaultRowHeight="13.9" x14ac:dyDescent="0.4"/>
  <cols>
    <col min="6" max="6" width="11.3984375" customWidth="1"/>
    <col min="10" max="10" width="14.1328125" customWidth="1"/>
    <col min="11" max="11" width="9.265625" customWidth="1"/>
  </cols>
  <sheetData>
    <row r="1" spans="1:12" ht="15.4" x14ac:dyDescent="0.4">
      <c r="A1" s="1" t="s">
        <v>0</v>
      </c>
      <c r="B1" s="1" t="s">
        <v>1</v>
      </c>
      <c r="C1" s="2" t="s">
        <v>2</v>
      </c>
      <c r="D1" s="2" t="s">
        <v>3</v>
      </c>
      <c r="E1" s="2"/>
      <c r="F1" s="2"/>
      <c r="G1" s="2" t="s">
        <v>1</v>
      </c>
      <c r="H1" s="2" t="s">
        <v>4</v>
      </c>
      <c r="I1" s="1" t="s">
        <v>1</v>
      </c>
      <c r="J1" s="2" t="s">
        <v>5</v>
      </c>
      <c r="K1" s="2" t="s">
        <v>6</v>
      </c>
    </row>
    <row r="2" spans="1:12" x14ac:dyDescent="0.4">
      <c r="A2">
        <v>9</v>
      </c>
      <c r="B2">
        <v>1E-3</v>
      </c>
    </row>
    <row r="3" spans="1:12" x14ac:dyDescent="0.4">
      <c r="A3">
        <v>72</v>
      </c>
      <c r="B3">
        <v>0.01</v>
      </c>
    </row>
    <row r="4" spans="1:12" x14ac:dyDescent="0.4">
      <c r="A4">
        <v>120</v>
      </c>
      <c r="B4">
        <v>0.1</v>
      </c>
    </row>
    <row r="10" spans="1:12" ht="15.4" x14ac:dyDescent="0.4">
      <c r="A10" s="1" t="s">
        <v>7</v>
      </c>
      <c r="B10" s="1"/>
      <c r="C10" s="1" t="s">
        <v>8</v>
      </c>
      <c r="D10" s="1"/>
      <c r="E10" s="1" t="s">
        <v>12</v>
      </c>
      <c r="F10" s="1"/>
      <c r="G10" s="1" t="s">
        <v>9</v>
      </c>
      <c r="H10" s="1"/>
      <c r="I10" s="8" t="s">
        <v>10</v>
      </c>
      <c r="J10" s="1"/>
      <c r="K10" s="8" t="s">
        <v>11</v>
      </c>
      <c r="L10" s="1"/>
    </row>
    <row r="11" spans="1:12" x14ac:dyDescent="0.4">
      <c r="A11" s="3">
        <v>0.92</v>
      </c>
      <c r="B11" s="3">
        <v>2E-3</v>
      </c>
      <c r="C11" s="3">
        <v>2500</v>
      </c>
      <c r="D11" s="3">
        <v>1E-3</v>
      </c>
      <c r="E11" s="3">
        <f>C11/5000</f>
        <v>0.5</v>
      </c>
      <c r="F11" s="7">
        <f>SQRT(D11*D11/5000/5000+C11*C11*0.000001/625*10^(-12))</f>
        <v>2.2360679774997896E-7</v>
      </c>
      <c r="G11" s="9">
        <f>A11/3.8</f>
        <v>0.24210526315789477</v>
      </c>
      <c r="H11" s="9">
        <f>SQRT(B11*B11/3.8/3.8+A11*A11*0.02*0.02/3.8/3.8/3.8/3.8)</f>
        <v>1.3786556385738842E-3</v>
      </c>
      <c r="I11" s="10">
        <f>ATAN((2*3.1415926*C11*0.01-1/(2*3.1415926*C11*100.63*10^(-9)))/100.63)</f>
        <v>-1.362266861678352</v>
      </c>
      <c r="J11" s="10">
        <f>SQRT((100.63*(2*3.1415926*0.01+1/(2*3.1415926*C11*C11*99.82*10^(-9)))*0.001/(100.63*100.63+(2*3.1415926*C11*0.01-1/(2*3.1415926*C11*99.82*10^(-9)))^2))^2+(100.63*10^(-11)/(2*3.1415926*C11*(99.82*10^(-9))^2*(100.63*100.63+(2*3.1415926*C11*0.01-1/(2*3.1415926*C11*99.82*10^(-9)))^2)))^2+((2*3.1415926*C11*0.01-1/(2*3.1415926*C11*99.82*10^(-9)))*0.01/(100.63*100.63+(2*3.1415926*C11*0.01-1/(2*3.1415926*C11*99.82*10^(-9)))^2))^2)</f>
        <v>3.3284255695289196E-5</v>
      </c>
      <c r="K11" s="9">
        <f>ACOS(A11/3.8)</f>
        <v>1.3262612459574337</v>
      </c>
      <c r="L11" s="9">
        <f>SQRT((B11/SQRT(3.8*3.8-A11*A11))^2+(A11*0.02/3.8/SQRT(3.8*3.8-A11*A11))^2)</f>
        <v>1.4209282699444248E-3</v>
      </c>
    </row>
    <row r="12" spans="1:12" x14ac:dyDescent="0.4">
      <c r="A12" s="4">
        <v>1.24</v>
      </c>
      <c r="B12" s="4">
        <v>0.02</v>
      </c>
      <c r="C12" s="3">
        <v>3000</v>
      </c>
      <c r="D12" s="3">
        <v>1E-3</v>
      </c>
      <c r="E12" s="3">
        <f t="shared" ref="E12:E31" si="0">C12/5000</f>
        <v>0.6</v>
      </c>
      <c r="F12" s="7">
        <f t="shared" ref="F12:F31" si="1">SQRT(D12*D12/5000/5000+C12*C12*0.000001/625*10^(-12))</f>
        <v>2.3323807579381201E-7</v>
      </c>
      <c r="G12" s="3">
        <f t="shared" ref="G12:G31" si="2">A12/3.8</f>
        <v>0.32631578947368423</v>
      </c>
      <c r="H12" s="3">
        <f t="shared" ref="H12:H31" si="3">SQRT(B12*B12/3.8/3.8+A12*A12*0.02*0.02/3.8/3.8/3.8/3.8)</f>
        <v>5.5362867303509686E-3</v>
      </c>
      <c r="I12" s="10">
        <f t="shared" ref="I12:I31" si="4">ATAN((2*3.1415926*C12*0.01-1/(2*3.1415926*C12*100.63*10^(-9)))/100.63)</f>
        <v>-1.2819958297869307</v>
      </c>
      <c r="J12" s="10">
        <f t="shared" ref="J12:J31" si="5">SQRT((100.63*(2*3.1415926*0.01+1/(2*3.1415926*C12*C12*99.82*10^(-9)))*0.001/(100.63*100.63+(2*3.1415926*C12*0.01-1/(2*3.1415926*C12*99.82*10^(-9)))^2))^2+(100.63*10^(-11)/(2*3.1415926*C12*(99.82*10^(-9))^2*(100.63*100.63+(2*3.1415926*C12*0.01-1/(2*3.1415926*C12*99.82*10^(-9)))^2)))^2+((2*3.1415926*C12*0.01-1/(2*3.1415926*C12*99.82*10^(-9)))*0.01/(100.63*100.63+(2*3.1415926*C12*0.01-1/(2*3.1415926*C12*99.82*10^(-9)))^2))^2)</f>
        <v>4.9793747061965006E-5</v>
      </c>
      <c r="K12" s="3">
        <f t="shared" ref="K12:K31" si="6">ACOS(A12/3.8)</f>
        <v>1.2383929469069408</v>
      </c>
      <c r="L12" s="3">
        <f t="shared" ref="L12:L31" si="7">SQRT((B12/SQRT(3.8*3.8-A12*A12))^2+(A12*0.02/3.8/SQRT(3.8*3.8-A12*A12))^2)</f>
        <v>5.8568880157501323E-3</v>
      </c>
    </row>
    <row r="13" spans="1:12" x14ac:dyDescent="0.4">
      <c r="A13" s="4">
        <v>1.64</v>
      </c>
      <c r="B13" s="4">
        <v>0.02</v>
      </c>
      <c r="C13" s="3">
        <v>3500</v>
      </c>
      <c r="D13" s="3">
        <v>1E-3</v>
      </c>
      <c r="E13" s="3">
        <f t="shared" si="0"/>
        <v>0.7</v>
      </c>
      <c r="F13" s="7">
        <f t="shared" si="1"/>
        <v>2.4413111231467402E-7</v>
      </c>
      <c r="G13" s="3">
        <f t="shared" si="2"/>
        <v>0.43157894736842106</v>
      </c>
      <c r="H13" s="3">
        <f t="shared" si="3"/>
        <v>5.7323990226029195E-3</v>
      </c>
      <c r="I13" s="10">
        <f t="shared" si="4"/>
        <v>-1.1614906710868305</v>
      </c>
      <c r="J13" s="10">
        <f t="shared" si="5"/>
        <v>7.8623587071822317E-5</v>
      </c>
      <c r="K13" s="3">
        <f t="shared" si="6"/>
        <v>1.1245539311364705</v>
      </c>
      <c r="L13" s="3">
        <f t="shared" si="7"/>
        <v>6.3546799798332269E-3</v>
      </c>
    </row>
    <row r="14" spans="1:12" x14ac:dyDescent="0.4">
      <c r="A14" s="4">
        <v>2.04</v>
      </c>
      <c r="B14" s="4">
        <v>0.02</v>
      </c>
      <c r="C14" s="3">
        <v>3800</v>
      </c>
      <c r="D14" s="3">
        <v>1E-3</v>
      </c>
      <c r="E14" s="3">
        <f t="shared" si="0"/>
        <v>0.76</v>
      </c>
      <c r="F14" s="7">
        <f t="shared" si="1"/>
        <v>2.5120509548972129E-7</v>
      </c>
      <c r="G14" s="3">
        <f t="shared" si="2"/>
        <v>0.5368421052631579</v>
      </c>
      <c r="H14" s="3">
        <f t="shared" si="3"/>
        <v>5.9736249614112035E-3</v>
      </c>
      <c r="I14" s="10">
        <f t="shared" si="4"/>
        <v>-1.0549169710681092</v>
      </c>
      <c r="J14" s="10">
        <f t="shared" si="5"/>
        <v>1.0742296506739761E-4</v>
      </c>
      <c r="K14" s="3">
        <f t="shared" si="6"/>
        <v>1.0041066826193605</v>
      </c>
      <c r="L14" s="3">
        <f t="shared" si="7"/>
        <v>7.0804162839059482E-3</v>
      </c>
    </row>
    <row r="15" spans="1:12" x14ac:dyDescent="0.4">
      <c r="A15" s="4">
        <v>2.48</v>
      </c>
      <c r="B15" s="4">
        <v>0.02</v>
      </c>
      <c r="C15" s="3">
        <v>4100</v>
      </c>
      <c r="D15" s="3">
        <v>1E-3</v>
      </c>
      <c r="E15" s="3">
        <f t="shared" si="0"/>
        <v>0.82</v>
      </c>
      <c r="F15" s="7">
        <f t="shared" si="1"/>
        <v>2.5864261056523534E-7</v>
      </c>
      <c r="G15" s="3">
        <f t="shared" si="2"/>
        <v>0.65263157894736845</v>
      </c>
      <c r="H15" s="3">
        <f t="shared" si="3"/>
        <v>6.2848540132487262E-3</v>
      </c>
      <c r="I15" s="10">
        <f t="shared" si="4"/>
        <v>-0.90508272026141601</v>
      </c>
      <c r="J15" s="10">
        <f t="shared" si="5"/>
        <v>1.5111622699211802E-4</v>
      </c>
      <c r="K15" s="3">
        <f t="shared" si="6"/>
        <v>0.85974383572332502</v>
      </c>
      <c r="L15" s="3">
        <f t="shared" si="7"/>
        <v>8.2949162086356706E-3</v>
      </c>
    </row>
    <row r="16" spans="1:12" x14ac:dyDescent="0.4">
      <c r="A16" s="4">
        <v>2.86</v>
      </c>
      <c r="B16" s="4">
        <v>0.02</v>
      </c>
      <c r="C16" s="3">
        <v>4300</v>
      </c>
      <c r="D16" s="3">
        <v>1E-3</v>
      </c>
      <c r="E16" s="3">
        <f t="shared" si="0"/>
        <v>0.86</v>
      </c>
      <c r="F16" s="7">
        <f t="shared" si="1"/>
        <v>2.6378779350076074E-7</v>
      </c>
      <c r="G16" s="3">
        <f t="shared" si="2"/>
        <v>0.75263157894736843</v>
      </c>
      <c r="H16" s="3">
        <f t="shared" si="3"/>
        <v>6.5872669367567681E-3</v>
      </c>
      <c r="I16" s="10">
        <f t="shared" si="4"/>
        <v>-0.7702861559046269</v>
      </c>
      <c r="J16" s="10">
        <f t="shared" si="5"/>
        <v>1.9116241184231783E-4</v>
      </c>
      <c r="K16" s="3">
        <f t="shared" si="6"/>
        <v>0.71874664886886686</v>
      </c>
      <c r="L16" s="3">
        <f t="shared" si="7"/>
        <v>1.000432560470641E-2</v>
      </c>
    </row>
    <row r="17" spans="1:12" x14ac:dyDescent="0.4">
      <c r="A17" s="4">
        <v>3.22</v>
      </c>
      <c r="B17" s="4">
        <v>0.02</v>
      </c>
      <c r="C17" s="3">
        <v>4500</v>
      </c>
      <c r="D17" s="3">
        <v>1E-3</v>
      </c>
      <c r="E17" s="3">
        <f t="shared" si="0"/>
        <v>0.9</v>
      </c>
      <c r="F17" s="7">
        <f t="shared" si="1"/>
        <v>2.6907248094147422E-7</v>
      </c>
      <c r="G17" s="3">
        <f t="shared" si="2"/>
        <v>0.84736842105263166</v>
      </c>
      <c r="H17" s="3">
        <f t="shared" si="3"/>
        <v>6.8986193186809782E-3</v>
      </c>
      <c r="I17" s="9">
        <f t="shared" si="4"/>
        <v>-0.59915619095219363</v>
      </c>
      <c r="J17" s="9">
        <f t="shared" si="5"/>
        <v>2.3889719710160461E-4</v>
      </c>
      <c r="K17" s="3">
        <f t="shared" si="6"/>
        <v>0.55978664859225136</v>
      </c>
      <c r="L17" s="3">
        <f t="shared" si="7"/>
        <v>1.2991617454293907E-2</v>
      </c>
    </row>
    <row r="18" spans="1:12" x14ac:dyDescent="0.4">
      <c r="A18" s="4">
        <v>3.58</v>
      </c>
      <c r="B18" s="4">
        <v>0.02</v>
      </c>
      <c r="C18" s="3">
        <v>4700</v>
      </c>
      <c r="D18" s="3">
        <v>1E-3</v>
      </c>
      <c r="E18" s="3">
        <f t="shared" si="0"/>
        <v>0.94</v>
      </c>
      <c r="F18" s="7">
        <f t="shared" si="1"/>
        <v>2.7448861542876418E-7</v>
      </c>
      <c r="G18" s="3">
        <f t="shared" si="2"/>
        <v>0.94210526315789478</v>
      </c>
      <c r="H18" s="3">
        <f t="shared" si="3"/>
        <v>7.2309781541397009E-3</v>
      </c>
      <c r="I18" s="9">
        <f t="shared" si="4"/>
        <v>-0.38858279014738445</v>
      </c>
      <c r="J18" s="9">
        <f t="shared" si="5"/>
        <v>2.8599893228760723E-4</v>
      </c>
      <c r="K18" s="4">
        <f t="shared" si="6"/>
        <v>0.34194197945123905</v>
      </c>
      <c r="L18" s="4">
        <f t="shared" si="7"/>
        <v>2.1564585992416885E-2</v>
      </c>
    </row>
    <row r="19" spans="1:12" x14ac:dyDescent="0.4">
      <c r="A19" s="4">
        <v>3.7</v>
      </c>
      <c r="B19" s="4">
        <v>0.02</v>
      </c>
      <c r="C19" s="3">
        <v>4800</v>
      </c>
      <c r="D19" s="3">
        <v>1E-3</v>
      </c>
      <c r="E19" s="3">
        <f t="shared" si="0"/>
        <v>0.96</v>
      </c>
      <c r="F19" s="7">
        <f t="shared" si="1"/>
        <v>2.772435752186153E-7</v>
      </c>
      <c r="G19" s="3">
        <f t="shared" si="2"/>
        <v>0.97368421052631593</v>
      </c>
      <c r="H19" s="3">
        <f t="shared" si="3"/>
        <v>7.3459449341695959E-3</v>
      </c>
      <c r="I19" s="9">
        <f t="shared" si="4"/>
        <v>-0.27049756052824242</v>
      </c>
      <c r="J19" s="9">
        <f t="shared" si="5"/>
        <v>3.0399583722921265E-4</v>
      </c>
      <c r="K19" s="4">
        <f t="shared" si="6"/>
        <v>0.22992184100141233</v>
      </c>
      <c r="L19" s="4">
        <f t="shared" si="7"/>
        <v>3.2232992967481916E-2</v>
      </c>
    </row>
    <row r="20" spans="1:12" x14ac:dyDescent="0.4">
      <c r="A20" s="4">
        <v>3.76</v>
      </c>
      <c r="B20" s="4">
        <v>0.02</v>
      </c>
      <c r="C20" s="3">
        <v>4900</v>
      </c>
      <c r="D20" s="3">
        <v>1E-3</v>
      </c>
      <c r="E20" s="3">
        <f t="shared" si="0"/>
        <v>0.98</v>
      </c>
      <c r="F20" s="7">
        <f t="shared" si="1"/>
        <v>2.800285699709942E-7</v>
      </c>
      <c r="G20" s="3">
        <f t="shared" si="2"/>
        <v>0.98947368421052628</v>
      </c>
      <c r="H20" s="3">
        <f t="shared" si="3"/>
        <v>7.4041580212756697E-3</v>
      </c>
      <c r="I20" s="9">
        <f t="shared" si="4"/>
        <v>-0.14696479564831627</v>
      </c>
      <c r="J20" s="9">
        <f t="shared" si="5"/>
        <v>3.1486235016130832E-4</v>
      </c>
      <c r="K20" s="4">
        <f t="shared" si="6"/>
        <v>0.14522282894930538</v>
      </c>
      <c r="L20" s="4">
        <f t="shared" si="7"/>
        <v>5.1164458508594718E-2</v>
      </c>
    </row>
    <row r="21" spans="1:12" x14ac:dyDescent="0.4">
      <c r="A21" s="5">
        <v>3.8</v>
      </c>
      <c r="B21" s="4">
        <v>0.02</v>
      </c>
      <c r="C21" s="6">
        <v>5000</v>
      </c>
      <c r="D21" s="3">
        <v>1E-3</v>
      </c>
      <c r="E21" s="3">
        <f t="shared" si="0"/>
        <v>1</v>
      </c>
      <c r="F21" s="7">
        <f t="shared" si="1"/>
        <v>2.8284271247461898E-7</v>
      </c>
      <c r="G21" s="3">
        <f>A21/3.8</f>
        <v>1</v>
      </c>
      <c r="H21" s="3">
        <f t="shared" si="3"/>
        <v>7.4432292756478691E-3</v>
      </c>
      <c r="I21" s="9">
        <f t="shared" si="4"/>
        <v>-2.1439961043799055E-2</v>
      </c>
      <c r="J21" s="9">
        <f t="shared" si="5"/>
        <v>3.1679736346429535E-4</v>
      </c>
      <c r="K21" s="4">
        <f>ACOS(A21/3.8)</f>
        <v>0</v>
      </c>
      <c r="L21" s="1" t="s">
        <v>13</v>
      </c>
    </row>
    <row r="22" spans="1:12" x14ac:dyDescent="0.4">
      <c r="A22" s="4">
        <v>3.78</v>
      </c>
      <c r="B22" s="4">
        <v>0.02</v>
      </c>
      <c r="C22" s="3">
        <v>5100</v>
      </c>
      <c r="D22" s="3">
        <v>1E-3</v>
      </c>
      <c r="E22" s="3">
        <f t="shared" si="0"/>
        <v>1.02</v>
      </c>
      <c r="F22" s="7">
        <f t="shared" si="1"/>
        <v>2.8568514137070552E-7</v>
      </c>
      <c r="G22" s="3">
        <f t="shared" si="2"/>
        <v>0.99473684210526314</v>
      </c>
      <c r="H22" s="3">
        <f t="shared" si="3"/>
        <v>7.4236676710977374E-3</v>
      </c>
      <c r="I22" s="9">
        <f t="shared" si="4"/>
        <v>0.10227183410153869</v>
      </c>
      <c r="J22" s="9">
        <f t="shared" si="5"/>
        <v>3.0946761318284376E-4</v>
      </c>
      <c r="K22" s="4">
        <f t="shared" si="6"/>
        <v>0.10264288763101637</v>
      </c>
      <c r="L22" s="4">
        <f t="shared" si="7"/>
        <v>7.245235692409413E-2</v>
      </c>
    </row>
    <row r="23" spans="1:12" x14ac:dyDescent="0.4">
      <c r="A23" s="4">
        <v>3.74</v>
      </c>
      <c r="B23" s="4">
        <v>0.02</v>
      </c>
      <c r="C23" s="3">
        <v>5200</v>
      </c>
      <c r="D23" s="3">
        <v>1E-3</v>
      </c>
      <c r="E23" s="3">
        <f t="shared" si="0"/>
        <v>1.04</v>
      </c>
      <c r="F23" s="7">
        <f t="shared" si="1"/>
        <v>2.8855502074994293E-7</v>
      </c>
      <c r="G23" s="3">
        <f t="shared" si="2"/>
        <v>0.98421052631578954</v>
      </c>
      <c r="H23" s="3">
        <f t="shared" si="3"/>
        <v>7.3847007379594567E-3</v>
      </c>
      <c r="I23" s="9">
        <f t="shared" si="4"/>
        <v>0.22067900675694335</v>
      </c>
      <c r="J23" s="9">
        <f t="shared" si="5"/>
        <v>2.9415309509977518E-4</v>
      </c>
      <c r="K23" s="4">
        <f t="shared" si="6"/>
        <v>0.17793931986099687</v>
      </c>
      <c r="L23" s="4">
        <f t="shared" si="7"/>
        <v>4.1721047025546749E-2</v>
      </c>
    </row>
    <row r="24" spans="1:12" x14ac:dyDescent="0.4">
      <c r="A24" s="4">
        <v>3.66</v>
      </c>
      <c r="B24" s="4">
        <v>0.02</v>
      </c>
      <c r="C24" s="3">
        <v>5300</v>
      </c>
      <c r="D24" s="3">
        <v>1E-3</v>
      </c>
      <c r="E24" s="3">
        <f t="shared" si="0"/>
        <v>1.06</v>
      </c>
      <c r="F24" s="7">
        <f t="shared" si="1"/>
        <v>2.9145153971114991E-7</v>
      </c>
      <c r="G24" s="3">
        <f t="shared" si="2"/>
        <v>0.96315789473684221</v>
      </c>
      <c r="H24" s="3">
        <f t="shared" si="3"/>
        <v>7.3074036189881243E-3</v>
      </c>
      <c r="I24" s="9">
        <f t="shared" si="4"/>
        <v>0.33113962659003093</v>
      </c>
      <c r="J24" s="9">
        <f t="shared" si="5"/>
        <v>2.7323919339919921E-4</v>
      </c>
      <c r="K24" s="4">
        <f t="shared" si="6"/>
        <v>0.27228873620484939</v>
      </c>
      <c r="L24" s="4">
        <f t="shared" si="7"/>
        <v>2.7171477896951485E-2</v>
      </c>
    </row>
    <row r="25" spans="1:12" x14ac:dyDescent="0.4">
      <c r="A25" s="4">
        <v>3.38</v>
      </c>
      <c r="B25" s="4">
        <v>0.02</v>
      </c>
      <c r="C25" s="3">
        <v>5500</v>
      </c>
      <c r="D25" s="3">
        <v>1E-3</v>
      </c>
      <c r="E25" s="3">
        <f t="shared" si="0"/>
        <v>1.1000000000000001</v>
      </c>
      <c r="F25" s="7">
        <f t="shared" si="1"/>
        <v>2.9732137494637009E-7</v>
      </c>
      <c r="G25" s="3">
        <f t="shared" si="2"/>
        <v>0.88947368421052631</v>
      </c>
      <c r="H25" s="3">
        <f t="shared" si="3"/>
        <v>7.0439133759781468E-3</v>
      </c>
      <c r="I25" s="9">
        <f t="shared" si="4"/>
        <v>0.52296827150669611</v>
      </c>
      <c r="J25" s="9">
        <f t="shared" si="5"/>
        <v>2.2492774324315326E-4</v>
      </c>
      <c r="K25" s="3">
        <f t="shared" si="6"/>
        <v>0.47460416128563332</v>
      </c>
      <c r="L25" s="3">
        <f t="shared" si="7"/>
        <v>1.5413836068293867E-2</v>
      </c>
    </row>
    <row r="26" spans="1:12" x14ac:dyDescent="0.4">
      <c r="A26" s="4">
        <v>3.12</v>
      </c>
      <c r="B26" s="4">
        <v>0.02</v>
      </c>
      <c r="C26" s="3">
        <v>5700</v>
      </c>
      <c r="D26" s="3">
        <v>1E-3</v>
      </c>
      <c r="E26" s="3">
        <f t="shared" si="0"/>
        <v>1.1399999999999999</v>
      </c>
      <c r="F26" s="7">
        <f t="shared" si="1"/>
        <v>3.032886413962778E-7</v>
      </c>
      <c r="G26" s="3">
        <f t="shared" si="2"/>
        <v>0.82105263157894748</v>
      </c>
      <c r="H26" s="3">
        <f t="shared" si="3"/>
        <v>6.8098987423834464E-3</v>
      </c>
      <c r="I26" s="10">
        <f t="shared" si="4"/>
        <v>0.67574854054787281</v>
      </c>
      <c r="J26" s="10">
        <f t="shared" si="5"/>
        <v>1.7983345314659437E-4</v>
      </c>
      <c r="K26" s="3">
        <f t="shared" si="6"/>
        <v>0.60754378156031008</v>
      </c>
      <c r="L26" s="3">
        <f t="shared" si="7"/>
        <v>1.1929349084803666E-2</v>
      </c>
    </row>
    <row r="27" spans="1:12" x14ac:dyDescent="0.4">
      <c r="A27" s="4">
        <v>2.8</v>
      </c>
      <c r="B27" s="4">
        <v>0.02</v>
      </c>
      <c r="C27" s="3">
        <v>5900</v>
      </c>
      <c r="D27" s="3">
        <v>1E-3</v>
      </c>
      <c r="E27" s="3">
        <f t="shared" si="0"/>
        <v>1.18</v>
      </c>
      <c r="F27" s="7">
        <f t="shared" si="1"/>
        <v>3.0934770081576491E-7</v>
      </c>
      <c r="G27" s="3">
        <f t="shared" si="2"/>
        <v>0.73684210526315785</v>
      </c>
      <c r="H27" s="3">
        <f t="shared" si="3"/>
        <v>6.5376308704742092E-3</v>
      </c>
      <c r="I27" s="10">
        <f t="shared" si="4"/>
        <v>0.79529879573693729</v>
      </c>
      <c r="J27" s="10">
        <f t="shared" si="5"/>
        <v>1.4360486053197245E-4</v>
      </c>
      <c r="K27" s="3">
        <f t="shared" si="6"/>
        <v>0.74240893002029551</v>
      </c>
      <c r="L27" s="3">
        <f t="shared" si="7"/>
        <v>9.6701235869657044E-3</v>
      </c>
    </row>
    <row r="28" spans="1:12" x14ac:dyDescent="0.4">
      <c r="A28" s="4">
        <v>2.42</v>
      </c>
      <c r="B28" s="4">
        <v>0.02</v>
      </c>
      <c r="C28" s="3">
        <v>6200</v>
      </c>
      <c r="D28" s="3">
        <v>1E-3</v>
      </c>
      <c r="E28" s="3">
        <f t="shared" si="0"/>
        <v>1.24</v>
      </c>
      <c r="F28" s="7">
        <f t="shared" si="1"/>
        <v>3.1859692402783802E-7</v>
      </c>
      <c r="G28" s="3">
        <f t="shared" si="2"/>
        <v>0.63684210526315788</v>
      </c>
      <c r="H28" s="3">
        <f t="shared" si="3"/>
        <v>6.2398235535018835E-3</v>
      </c>
      <c r="I28" s="10">
        <f t="shared" si="4"/>
        <v>0.92833024415089804</v>
      </c>
      <c r="J28" s="10">
        <f t="shared" si="5"/>
        <v>1.0526446859616036E-4</v>
      </c>
      <c r="K28" s="3">
        <f t="shared" si="6"/>
        <v>0.88040089808743738</v>
      </c>
      <c r="L28" s="3">
        <f t="shared" si="7"/>
        <v>8.0932167217702324E-3</v>
      </c>
    </row>
    <row r="29" spans="1:12" x14ac:dyDescent="0.4">
      <c r="A29" s="4">
        <v>2.14</v>
      </c>
      <c r="B29" s="4">
        <v>0.02</v>
      </c>
      <c r="C29" s="3">
        <v>6500</v>
      </c>
      <c r="D29" s="3">
        <v>1E-3</v>
      </c>
      <c r="E29" s="3">
        <f t="shared" si="0"/>
        <v>1.3</v>
      </c>
      <c r="F29" s="7">
        <f t="shared" si="1"/>
        <v>3.280243893371345E-7</v>
      </c>
      <c r="G29" s="3">
        <f t="shared" si="2"/>
        <v>0.56315789473684219</v>
      </c>
      <c r="H29" s="3">
        <f t="shared" si="3"/>
        <v>6.0403693050047032E-3</v>
      </c>
      <c r="I29" s="10">
        <f t="shared" si="4"/>
        <v>1.0233767957768822</v>
      </c>
      <c r="J29" s="10">
        <f t="shared" si="5"/>
        <v>8.064872853855875E-5</v>
      </c>
      <c r="K29" s="3">
        <f t="shared" si="6"/>
        <v>0.97259397988736151</v>
      </c>
      <c r="L29" s="3">
        <f t="shared" si="7"/>
        <v>7.3097045239983839E-3</v>
      </c>
    </row>
    <row r="30" spans="1:12" x14ac:dyDescent="0.4">
      <c r="A30" s="4">
        <v>1.78</v>
      </c>
      <c r="B30" s="4">
        <v>0.02</v>
      </c>
      <c r="C30" s="3">
        <v>7000</v>
      </c>
      <c r="D30" s="3">
        <v>1E-3</v>
      </c>
      <c r="E30" s="3">
        <f t="shared" si="0"/>
        <v>1.4</v>
      </c>
      <c r="F30" s="7">
        <f t="shared" si="1"/>
        <v>3.4409301068170505E-7</v>
      </c>
      <c r="G30" s="3">
        <f t="shared" si="2"/>
        <v>0.46842105263157896</v>
      </c>
      <c r="H30" s="3">
        <f t="shared" si="3"/>
        <v>5.8119617852827122E-3</v>
      </c>
      <c r="I30" s="10">
        <f t="shared" si="4"/>
        <v>1.1310319826898536</v>
      </c>
      <c r="J30" s="10">
        <f t="shared" si="5"/>
        <v>5.6734660490813426E-5</v>
      </c>
      <c r="K30" s="3">
        <f t="shared" si="6"/>
        <v>1.0832935367580343</v>
      </c>
      <c r="L30" s="3">
        <f t="shared" si="7"/>
        <v>6.5782982901731561E-3</v>
      </c>
    </row>
    <row r="31" spans="1:12" x14ac:dyDescent="0.4">
      <c r="A31" s="4">
        <v>1.5</v>
      </c>
      <c r="B31" s="4">
        <v>0.02</v>
      </c>
      <c r="C31" s="3">
        <v>7500</v>
      </c>
      <c r="D31" s="3">
        <v>1E-3</v>
      </c>
      <c r="E31" s="3">
        <f t="shared" si="0"/>
        <v>1.5</v>
      </c>
      <c r="F31" s="7">
        <f t="shared" si="1"/>
        <v>3.6055512754639893E-7</v>
      </c>
      <c r="G31" s="3">
        <f t="shared" si="2"/>
        <v>0.39473684210526316</v>
      </c>
      <c r="H31" s="3">
        <f t="shared" si="3"/>
        <v>5.6583651567355953E-3</v>
      </c>
      <c r="I31" s="10">
        <f t="shared" si="4"/>
        <v>1.2019799726856242</v>
      </c>
      <c r="J31" s="10">
        <f t="shared" si="5"/>
        <v>4.3609078588848647E-5</v>
      </c>
      <c r="K31" s="3">
        <f t="shared" si="6"/>
        <v>1.1650149099406564</v>
      </c>
      <c r="L31" s="3">
        <f t="shared" si="7"/>
        <v>6.1584683608646943E-3</v>
      </c>
    </row>
    <row r="35" spans="1:1" x14ac:dyDescent="0.4">
      <c r="A35" s="3">
        <v>2500</v>
      </c>
    </row>
    <row r="36" spans="1:1" x14ac:dyDescent="0.4">
      <c r="A36" s="3">
        <v>3000</v>
      </c>
    </row>
    <row r="37" spans="1:1" x14ac:dyDescent="0.4">
      <c r="A37" s="3">
        <v>3500</v>
      </c>
    </row>
    <row r="38" spans="1:1" x14ac:dyDescent="0.4">
      <c r="A38" s="3">
        <v>3800</v>
      </c>
    </row>
    <row r="39" spans="1:1" x14ac:dyDescent="0.4">
      <c r="A39" s="3">
        <v>4100</v>
      </c>
    </row>
    <row r="40" spans="1:1" x14ac:dyDescent="0.4">
      <c r="A40" s="3">
        <v>4300</v>
      </c>
    </row>
    <row r="41" spans="1:1" x14ac:dyDescent="0.4">
      <c r="A41" s="3">
        <v>4500</v>
      </c>
    </row>
    <row r="42" spans="1:1" x14ac:dyDescent="0.4">
      <c r="A42" s="3">
        <v>4700</v>
      </c>
    </row>
    <row r="43" spans="1:1" x14ac:dyDescent="0.4">
      <c r="A43" s="3">
        <v>4800</v>
      </c>
    </row>
    <row r="44" spans="1:1" x14ac:dyDescent="0.4">
      <c r="A44" s="3">
        <v>4900</v>
      </c>
    </row>
    <row r="45" spans="1:1" x14ac:dyDescent="0.4">
      <c r="A45" s="6">
        <v>5000</v>
      </c>
    </row>
    <row r="46" spans="1:1" x14ac:dyDescent="0.4">
      <c r="A46" s="3">
        <v>5100</v>
      </c>
    </row>
    <row r="47" spans="1:1" x14ac:dyDescent="0.4">
      <c r="A47" s="3">
        <v>5200</v>
      </c>
    </row>
    <row r="48" spans="1:1" x14ac:dyDescent="0.4">
      <c r="A48" s="3">
        <v>5300</v>
      </c>
    </row>
    <row r="49" spans="1:1" x14ac:dyDescent="0.4">
      <c r="A49" s="3">
        <v>5500</v>
      </c>
    </row>
    <row r="50" spans="1:1" x14ac:dyDescent="0.4">
      <c r="A50" s="3">
        <v>5700</v>
      </c>
    </row>
    <row r="51" spans="1:1" x14ac:dyDescent="0.4">
      <c r="A51" s="3">
        <v>5900</v>
      </c>
    </row>
    <row r="52" spans="1:1" x14ac:dyDescent="0.4">
      <c r="A52" s="3">
        <v>6200</v>
      </c>
    </row>
    <row r="53" spans="1:1" x14ac:dyDescent="0.4">
      <c r="A53" s="3">
        <v>6500</v>
      </c>
    </row>
    <row r="54" spans="1:1" x14ac:dyDescent="0.4">
      <c r="A54" s="3">
        <v>7000</v>
      </c>
    </row>
    <row r="55" spans="1:1" x14ac:dyDescent="0.4">
      <c r="A55" s="3">
        <v>7500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Kang</dc:creator>
  <cp:lastModifiedBy>Jiaming Kang</cp:lastModifiedBy>
  <dcterms:created xsi:type="dcterms:W3CDTF">2019-11-26T12:28:15Z</dcterms:created>
  <dcterms:modified xsi:type="dcterms:W3CDTF">2019-11-28T04:44:29Z</dcterms:modified>
</cp:coreProperties>
</file>