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90" windowWidth="28035" windowHeight="12345"/>
  </bookViews>
  <sheets>
    <sheet name="dvfs" sheetId="1" r:id="rId1"/>
  </sheets>
  <calcPr calcId="144525"/>
</workbook>
</file>

<file path=xl/calcChain.xml><?xml version="1.0" encoding="utf-8"?>
<calcChain xmlns="http://schemas.openxmlformats.org/spreadsheetml/2006/main">
  <c r="I118" i="1" l="1"/>
  <c r="I94" i="1"/>
  <c r="I84" i="1"/>
  <c r="I85" i="1"/>
  <c r="I86" i="1"/>
  <c r="I77" i="1"/>
  <c r="I78" i="1"/>
  <c r="Z86" i="1" l="1"/>
  <c r="X80" i="1"/>
  <c r="X81" i="1"/>
  <c r="X82" i="1"/>
  <c r="X83" i="1"/>
  <c r="X84" i="1"/>
  <c r="X85" i="1"/>
  <c r="X79" i="1"/>
  <c r="V100" i="1"/>
  <c r="U100" i="1"/>
  <c r="I132" i="1"/>
  <c r="I131" i="1"/>
  <c r="I130" i="1"/>
  <c r="I129" i="1"/>
  <c r="I128" i="1"/>
  <c r="I123" i="1"/>
  <c r="I122" i="1"/>
  <c r="I121" i="1"/>
  <c r="I120" i="1"/>
  <c r="I119" i="1"/>
  <c r="I115" i="1"/>
  <c r="I114" i="1"/>
  <c r="I113" i="1"/>
  <c r="I112" i="1"/>
  <c r="I111" i="1"/>
  <c r="I107" i="1"/>
  <c r="I106" i="1"/>
  <c r="I105" i="1"/>
  <c r="I104" i="1"/>
  <c r="I103" i="1"/>
  <c r="I99" i="1"/>
  <c r="I98" i="1"/>
  <c r="I97" i="1"/>
  <c r="I96" i="1"/>
  <c r="I95" i="1"/>
  <c r="I91" i="1"/>
  <c r="I90" i="1"/>
  <c r="I89" i="1"/>
  <c r="I88" i="1"/>
  <c r="I87" i="1"/>
  <c r="I80" i="1"/>
  <c r="I81" i="1"/>
  <c r="I82" i="1"/>
  <c r="I83" i="1"/>
  <c r="I79" i="1"/>
  <c r="O133" i="1"/>
  <c r="P133" i="1"/>
  <c r="N126" i="1"/>
  <c r="N117" i="1"/>
  <c r="N77" i="1"/>
  <c r="O126" i="1"/>
  <c r="O117" i="1"/>
  <c r="O109" i="1"/>
  <c r="O101" i="1"/>
  <c r="O93" i="1"/>
  <c r="O85" i="1"/>
  <c r="N109" i="1"/>
  <c r="N101" i="1"/>
  <c r="N93" i="1"/>
  <c r="N85" i="1"/>
  <c r="N133" i="1" s="1"/>
  <c r="O77" i="1"/>
  <c r="AD17" i="1"/>
  <c r="S48" i="1"/>
  <c r="AF3" i="1" l="1"/>
  <c r="AF4" i="1"/>
  <c r="AF5" i="1"/>
  <c r="S68" i="1"/>
  <c r="S67" i="1"/>
  <c r="S59" i="1"/>
  <c r="S58" i="1"/>
  <c r="T48" i="1"/>
  <c r="T47" i="1"/>
  <c r="T34" i="1"/>
  <c r="T33" i="1"/>
  <c r="T23" i="1"/>
  <c r="T22" i="1"/>
  <c r="T12" i="1"/>
  <c r="T11" i="1"/>
  <c r="T3" i="1"/>
  <c r="T2" i="1"/>
  <c r="AF2" i="1"/>
  <c r="AF1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3" i="1"/>
  <c r="Q4" i="1"/>
  <c r="Q5" i="1"/>
  <c r="Q6" i="1"/>
  <c r="Q7" i="1"/>
  <c r="Q8" i="1"/>
  <c r="Q2" i="1"/>
  <c r="S33" i="1" l="1"/>
  <c r="R59" i="1"/>
  <c r="R58" i="1"/>
  <c r="R68" i="1"/>
  <c r="R67" i="1"/>
  <c r="S34" i="1"/>
  <c r="S47" i="1"/>
  <c r="S23" i="1"/>
  <c r="S22" i="1"/>
  <c r="S12" i="1"/>
  <c r="S11" i="1"/>
  <c r="S3" i="1"/>
  <c r="S2" i="1"/>
</calcChain>
</file>

<file path=xl/sharedStrings.xml><?xml version="1.0" encoding="utf-8"?>
<sst xmlns="http://schemas.openxmlformats.org/spreadsheetml/2006/main" count="241" uniqueCount="50">
  <si>
    <t>net</t>
  </si>
  <si>
    <t>V2</t>
  </si>
  <si>
    <t>web</t>
  </si>
  <si>
    <t>energy</t>
  </si>
  <si>
    <t>EDP</t>
  </si>
  <si>
    <t>loadTime</t>
  </si>
  <si>
    <t>regular_2g</t>
  </si>
  <si>
    <t>performance</t>
  </si>
  <si>
    <t>conservative</t>
  </si>
  <si>
    <t>ondemand</t>
  </si>
  <si>
    <t>powersave</t>
  </si>
  <si>
    <t>interactive</t>
  </si>
  <si>
    <t>good_2g</t>
  </si>
  <si>
    <t>regular_3g</t>
  </si>
  <si>
    <t>Our approach</t>
  </si>
  <si>
    <t>good_3g</t>
  </si>
  <si>
    <t>regular_4g</t>
  </si>
  <si>
    <t>wifi</t>
  </si>
  <si>
    <t>dsl</t>
  </si>
  <si>
    <t>edp</t>
  </si>
  <si>
    <t>oracle</t>
    <phoneticPr fontId="18" type="noConversion"/>
  </si>
  <si>
    <t>ourapproach</t>
    <phoneticPr fontId="18" type="noConversion"/>
  </si>
  <si>
    <t>our</t>
    <phoneticPr fontId="18" type="noConversion"/>
  </si>
  <si>
    <t>ws</t>
    <phoneticPr fontId="18" type="noConversion"/>
  </si>
  <si>
    <t>WS</t>
  </si>
  <si>
    <t>Performance</t>
  </si>
  <si>
    <t>Interactive</t>
  </si>
  <si>
    <t>Conservative</t>
  </si>
  <si>
    <t>Ondemand</t>
  </si>
  <si>
    <t>Powersave</t>
  </si>
  <si>
    <t xml:space="preserve">loadtime </t>
    <phoneticPr fontId="18" type="noConversion"/>
  </si>
  <si>
    <t>energy</t>
    <phoneticPr fontId="18" type="noConversion"/>
  </si>
  <si>
    <t>regular2g</t>
    <phoneticPr fontId="18" type="noConversion"/>
  </si>
  <si>
    <t>good 2g</t>
    <phoneticPr fontId="18" type="noConversion"/>
  </si>
  <si>
    <t>regular3g</t>
    <phoneticPr fontId="18" type="noConversion"/>
  </si>
  <si>
    <t>regular4g</t>
    <phoneticPr fontId="18" type="noConversion"/>
  </si>
  <si>
    <t>good 3g</t>
    <phoneticPr fontId="18" type="noConversion"/>
  </si>
  <si>
    <t>good 4g</t>
    <phoneticPr fontId="18" type="noConversion"/>
  </si>
  <si>
    <t>wifi</t>
    <phoneticPr fontId="18" type="noConversion"/>
  </si>
  <si>
    <t>o-p</t>
    <phoneticPr fontId="18" type="noConversion"/>
  </si>
  <si>
    <t>w-p</t>
    <phoneticPr fontId="18" type="noConversion"/>
  </si>
  <si>
    <t>2g</t>
    <phoneticPr fontId="18" type="noConversion"/>
  </si>
  <si>
    <t>22g</t>
    <phoneticPr fontId="18" type="noConversion"/>
  </si>
  <si>
    <t>3g</t>
    <phoneticPr fontId="18" type="noConversion"/>
  </si>
  <si>
    <t>33g</t>
    <phoneticPr fontId="18" type="noConversion"/>
  </si>
  <si>
    <t>4g</t>
    <phoneticPr fontId="18" type="noConversion"/>
  </si>
  <si>
    <t>44g</t>
    <phoneticPr fontId="18" type="noConversion"/>
  </si>
  <si>
    <t>wifi</t>
    <phoneticPr fontId="18" type="noConversion"/>
  </si>
  <si>
    <t>WS</t>
    <phoneticPr fontId="18" type="noConversion"/>
  </si>
  <si>
    <t>Our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</si>
</sst>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33"/>
  <sheetViews>
    <sheetView tabSelected="1" topLeftCell="C93" zoomScaleNormal="100" workbookViewId="0">
      <selection activeCell="J104" sqref="J104"/>
    </sheetView>
  </sheetViews>
  <sheetFormatPr defaultRowHeight="13.5" x14ac:dyDescent="0.15"/>
  <cols>
    <col min="10" max="10" width="17.5" customWidth="1"/>
    <col min="11" max="11" width="12.5" customWidth="1"/>
    <col min="12" max="12" width="12.875" customWidth="1"/>
    <col min="13" max="13" width="17.75" customWidth="1"/>
    <col min="17" max="17" width="15.25" customWidth="1"/>
    <col min="18" max="18" width="15.75" customWidth="1"/>
  </cols>
  <sheetData>
    <row r="1" spans="1:3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N1" t="s">
        <v>3</v>
      </c>
      <c r="O1" t="s">
        <v>4</v>
      </c>
      <c r="P1" t="s">
        <v>5</v>
      </c>
      <c r="X1" t="s">
        <v>20</v>
      </c>
      <c r="Y1">
        <v>55.592386276993608</v>
      </c>
      <c r="Z1">
        <v>63.114848364465757</v>
      </c>
      <c r="AA1">
        <v>60.872698585377435</v>
      </c>
      <c r="AB1">
        <v>78.164910313846576</v>
      </c>
      <c r="AC1">
        <v>67.540353496743393</v>
      </c>
      <c r="AD1">
        <v>54.658529557985617</v>
      </c>
      <c r="AE1">
        <v>68.129613962705847</v>
      </c>
      <c r="AF1">
        <f>AVERAGE(Y1:AE1)</f>
        <v>64.010477222588321</v>
      </c>
    </row>
    <row r="2" spans="1:32" x14ac:dyDescent="0.15">
      <c r="A2">
        <v>1</v>
      </c>
      <c r="B2" t="s">
        <v>6</v>
      </c>
      <c r="C2" t="s">
        <v>7</v>
      </c>
      <c r="D2">
        <v>163</v>
      </c>
      <c r="E2">
        <v>17.117224920000002</v>
      </c>
      <c r="F2">
        <v>161.83344790000001</v>
      </c>
      <c r="G2">
        <v>9.4499999999999993</v>
      </c>
      <c r="L2" t="s">
        <v>22</v>
      </c>
      <c r="N2">
        <v>5.9</v>
      </c>
      <c r="P2">
        <v>19</v>
      </c>
      <c r="Q2">
        <f>N2*P2</f>
        <v>112.10000000000001</v>
      </c>
      <c r="S2">
        <f>(N8-N2)/N8*100</f>
        <v>55.592386276993608</v>
      </c>
      <c r="T2">
        <f>(P8-P2)/P8*100</f>
        <v>25.681151801332419</v>
      </c>
      <c r="X2" t="s">
        <v>21</v>
      </c>
      <c r="Y2">
        <v>-65.587712187481429</v>
      </c>
      <c r="Z2">
        <v>-32.352602927505224</v>
      </c>
      <c r="AA2">
        <v>-24.441570248340902</v>
      </c>
      <c r="AB2">
        <v>34.351079035709759</v>
      </c>
      <c r="AC2">
        <v>60.824564565035146</v>
      </c>
      <c r="AD2">
        <v>31.771882572968824</v>
      </c>
      <c r="AE2">
        <v>53.643074854844876</v>
      </c>
      <c r="AF2">
        <f>AVERAGE(Y2:AE2)</f>
        <v>8.3155308093187248</v>
      </c>
    </row>
    <row r="3" spans="1:32" x14ac:dyDescent="0.15">
      <c r="A3">
        <v>2</v>
      </c>
      <c r="B3" t="s">
        <v>6</v>
      </c>
      <c r="C3" t="s">
        <v>8</v>
      </c>
      <c r="D3">
        <v>163</v>
      </c>
      <c r="E3">
        <v>8.282942212</v>
      </c>
      <c r="F3">
        <v>78.808005730000005</v>
      </c>
      <c r="G3">
        <v>9.51</v>
      </c>
      <c r="L3" t="s">
        <v>23</v>
      </c>
      <c r="N3">
        <v>22</v>
      </c>
      <c r="P3">
        <v>17.100000000000001</v>
      </c>
      <c r="Q3">
        <f t="shared" ref="Q3:Q53" si="0">N3*P3</f>
        <v>376.20000000000005</v>
      </c>
      <c r="S3">
        <f>(N8-N3)/N8*100</f>
        <v>-65.587712187481429</v>
      </c>
      <c r="T3">
        <f>(P8-P3)/P8*100</f>
        <v>33.113036621199171</v>
      </c>
      <c r="AF3" t="e">
        <f t="shared" ref="AF3:AF5" si="1">AVERAGE(Y3:AE3)</f>
        <v>#DIV/0!</v>
      </c>
    </row>
    <row r="4" spans="1:32" x14ac:dyDescent="0.15">
      <c r="A4">
        <v>3</v>
      </c>
      <c r="B4" t="s">
        <v>6</v>
      </c>
      <c r="C4" t="s">
        <v>9</v>
      </c>
      <c r="D4">
        <v>163</v>
      </c>
      <c r="E4">
        <v>8.7427956249999994</v>
      </c>
      <c r="F4">
        <v>85.933711349999996</v>
      </c>
      <c r="G4">
        <v>9.7962500000000006</v>
      </c>
      <c r="K4" t="s">
        <v>6</v>
      </c>
      <c r="L4" s="1" t="s">
        <v>7</v>
      </c>
      <c r="M4" s="1">
        <v>163</v>
      </c>
      <c r="N4" s="1">
        <v>27.11722</v>
      </c>
      <c r="O4" s="1">
        <v>161.83344790000001</v>
      </c>
      <c r="P4" s="1">
        <v>13.45</v>
      </c>
      <c r="Q4">
        <f t="shared" si="0"/>
        <v>364.726609</v>
      </c>
      <c r="Y4">
        <v>25.681151801332419</v>
      </c>
      <c r="Z4">
        <v>20.907734273237295</v>
      </c>
      <c r="AA4">
        <v>24.374524042784966</v>
      </c>
      <c r="AB4">
        <v>-56.287425136331251</v>
      </c>
      <c r="AC4">
        <v>-26.022529334551127</v>
      </c>
      <c r="AD4">
        <v>-226.03550295857988</v>
      </c>
      <c r="AE4">
        <v>-123.23048997763509</v>
      </c>
      <c r="AF4">
        <f t="shared" si="1"/>
        <v>-51.516076755677524</v>
      </c>
    </row>
    <row r="5" spans="1:32" x14ac:dyDescent="0.15">
      <c r="A5">
        <v>4</v>
      </c>
      <c r="B5" t="s">
        <v>6</v>
      </c>
      <c r="C5" t="s">
        <v>10</v>
      </c>
      <c r="D5">
        <v>163</v>
      </c>
      <c r="E5">
        <v>4.2860088330000004</v>
      </c>
      <c r="F5">
        <v>49.72071614</v>
      </c>
      <c r="G5">
        <v>11.56551724</v>
      </c>
      <c r="L5" t="s">
        <v>11</v>
      </c>
      <c r="M5">
        <v>163</v>
      </c>
      <c r="N5">
        <v>25</v>
      </c>
      <c r="P5">
        <v>15.5</v>
      </c>
      <c r="Q5">
        <f t="shared" si="0"/>
        <v>387.5</v>
      </c>
      <c r="Y5">
        <v>21.378481642462184</v>
      </c>
      <c r="Z5">
        <v>13.943635404214161</v>
      </c>
      <c r="AA5">
        <v>12.591244264010712</v>
      </c>
      <c r="AB5">
        <v>-46.27887081725585</v>
      </c>
      <c r="AC5">
        <v>10.162157306062559</v>
      </c>
      <c r="AD5">
        <v>-142.60355029585799</v>
      </c>
      <c r="AE5">
        <v>-79.673321201511186</v>
      </c>
      <c r="AF5">
        <f t="shared" si="1"/>
        <v>-30.068603385410771</v>
      </c>
    </row>
    <row r="6" spans="1:32" x14ac:dyDescent="0.15">
      <c r="A6">
        <v>5</v>
      </c>
      <c r="B6" t="s">
        <v>12</v>
      </c>
      <c r="C6" t="s">
        <v>7</v>
      </c>
      <c r="D6">
        <v>163</v>
      </c>
      <c r="E6">
        <v>15.120505469999999</v>
      </c>
      <c r="F6">
        <v>102.0460617</v>
      </c>
      <c r="G6">
        <v>6.747142857</v>
      </c>
      <c r="K6" t="s">
        <v>6</v>
      </c>
      <c r="L6" t="s">
        <v>8</v>
      </c>
      <c r="M6">
        <v>163</v>
      </c>
      <c r="N6">
        <v>20.28294</v>
      </c>
      <c r="O6">
        <v>78.808005730000005</v>
      </c>
      <c r="P6">
        <v>18.510000000000002</v>
      </c>
      <c r="Q6">
        <f t="shared" si="0"/>
        <v>375.4372194</v>
      </c>
    </row>
    <row r="7" spans="1:32" x14ac:dyDescent="0.15">
      <c r="A7">
        <v>6</v>
      </c>
      <c r="B7" t="s">
        <v>12</v>
      </c>
      <c r="C7" t="s">
        <v>8</v>
      </c>
      <c r="D7">
        <v>163</v>
      </c>
      <c r="E7">
        <v>7.102025458</v>
      </c>
      <c r="F7">
        <v>49.057874040000002</v>
      </c>
      <c r="G7">
        <v>6.8937499999999998</v>
      </c>
      <c r="K7" t="s">
        <v>6</v>
      </c>
      <c r="L7" t="s">
        <v>9</v>
      </c>
      <c r="M7">
        <v>163</v>
      </c>
      <c r="N7">
        <v>21.742799999999999</v>
      </c>
      <c r="O7">
        <v>85.933711349999996</v>
      </c>
      <c r="P7">
        <v>15.796250000000001</v>
      </c>
      <c r="Q7">
        <f t="shared" si="0"/>
        <v>343.45470449999999</v>
      </c>
    </row>
    <row r="8" spans="1:32" x14ac:dyDescent="0.15">
      <c r="A8">
        <v>7</v>
      </c>
      <c r="B8" t="s">
        <v>12</v>
      </c>
      <c r="C8" t="s">
        <v>9</v>
      </c>
      <c r="D8">
        <v>163</v>
      </c>
      <c r="E8">
        <v>8.8811426129999997</v>
      </c>
      <c r="F8">
        <v>61.006938380000001</v>
      </c>
      <c r="G8">
        <v>6.8674999999999997</v>
      </c>
      <c r="K8" t="s">
        <v>6</v>
      </c>
      <c r="L8" s="1" t="s">
        <v>10</v>
      </c>
      <c r="M8">
        <v>163</v>
      </c>
      <c r="N8" s="1">
        <v>13.286009999999999</v>
      </c>
      <c r="O8">
        <v>49.72071614</v>
      </c>
      <c r="P8" s="1">
        <v>25.565519999999999</v>
      </c>
      <c r="Q8">
        <f t="shared" si="0"/>
        <v>339.66375437519997</v>
      </c>
    </row>
    <row r="9" spans="1:32" x14ac:dyDescent="0.15">
      <c r="A9">
        <v>8</v>
      </c>
      <c r="B9" t="s">
        <v>12</v>
      </c>
      <c r="C9" t="s">
        <v>10</v>
      </c>
      <c r="D9">
        <v>163</v>
      </c>
      <c r="E9">
        <v>3.8267020029999999</v>
      </c>
      <c r="F9">
        <v>38.67203799</v>
      </c>
      <c r="G9">
        <v>10.103103450000001</v>
      </c>
      <c r="Q9">
        <f t="shared" si="0"/>
        <v>0</v>
      </c>
    </row>
    <row r="10" spans="1:32" x14ac:dyDescent="0.15">
      <c r="A10">
        <v>9</v>
      </c>
      <c r="B10" t="s">
        <v>13</v>
      </c>
      <c r="C10" t="s">
        <v>7</v>
      </c>
      <c r="D10">
        <v>163</v>
      </c>
      <c r="E10">
        <v>8.8639989579999998</v>
      </c>
      <c r="F10">
        <v>34.620079230000002</v>
      </c>
      <c r="G10">
        <v>3.852857143</v>
      </c>
      <c r="Q10">
        <f t="shared" si="0"/>
        <v>0</v>
      </c>
    </row>
    <row r="11" spans="1:32" x14ac:dyDescent="0.15">
      <c r="A11">
        <v>10</v>
      </c>
      <c r="B11" t="s">
        <v>13</v>
      </c>
      <c r="C11" t="s">
        <v>8</v>
      </c>
      <c r="D11">
        <v>163</v>
      </c>
      <c r="E11">
        <v>5.1882194070000001</v>
      </c>
      <c r="F11">
        <v>19.92392499</v>
      </c>
      <c r="G11">
        <v>3.8412500000000001</v>
      </c>
      <c r="L11" t="s">
        <v>22</v>
      </c>
      <c r="N11">
        <v>18.3</v>
      </c>
      <c r="P11">
        <v>15.3</v>
      </c>
      <c r="Q11">
        <f t="shared" si="0"/>
        <v>279.99</v>
      </c>
      <c r="S11">
        <f>(N17-N11)/N17*100</f>
        <v>-32.352602927505224</v>
      </c>
      <c r="T11">
        <f>(P17-P11)/P17*100</f>
        <v>23.892348074247206</v>
      </c>
    </row>
    <row r="12" spans="1:32" x14ac:dyDescent="0.15">
      <c r="A12">
        <v>11</v>
      </c>
      <c r="B12" t="s">
        <v>13</v>
      </c>
      <c r="C12" t="s">
        <v>9</v>
      </c>
      <c r="D12">
        <v>163</v>
      </c>
      <c r="E12">
        <v>6.1068136690000001</v>
      </c>
      <c r="F12">
        <v>25.14826712</v>
      </c>
      <c r="G12">
        <v>4.091111111</v>
      </c>
      <c r="L12" t="s">
        <v>23</v>
      </c>
      <c r="N12">
        <v>7.7</v>
      </c>
      <c r="P12">
        <v>17.3</v>
      </c>
      <c r="Q12">
        <f t="shared" si="0"/>
        <v>133.21</v>
      </c>
      <c r="S12">
        <f>(N17-N12)/N17*100</f>
        <v>44.310653413016929</v>
      </c>
      <c r="T12">
        <f>(P17-P12)/P17*100</f>
        <v>13.943635404214161</v>
      </c>
    </row>
    <row r="13" spans="1:32" x14ac:dyDescent="0.15">
      <c r="A13">
        <v>12</v>
      </c>
      <c r="B13" t="s">
        <v>13</v>
      </c>
      <c r="C13" t="s">
        <v>10</v>
      </c>
      <c r="D13">
        <v>163</v>
      </c>
      <c r="E13">
        <v>3.3573358799999999</v>
      </c>
      <c r="F13">
        <v>29.38992747</v>
      </c>
      <c r="G13">
        <v>8.7073076920000005</v>
      </c>
      <c r="K13" t="s">
        <v>12</v>
      </c>
      <c r="L13" t="s">
        <v>7</v>
      </c>
      <c r="M13">
        <v>163</v>
      </c>
      <c r="N13">
        <v>25.120505470000001</v>
      </c>
      <c r="O13">
        <v>102.0460617</v>
      </c>
      <c r="P13" s="1">
        <v>11.747142857</v>
      </c>
      <c r="Q13">
        <f t="shared" si="0"/>
        <v>295.09416639613994</v>
      </c>
    </row>
    <row r="14" spans="1:32" x14ac:dyDescent="0.15">
      <c r="A14">
        <v>13</v>
      </c>
      <c r="B14" t="s">
        <v>15</v>
      </c>
      <c r="C14" t="s">
        <v>7</v>
      </c>
      <c r="D14">
        <v>163</v>
      </c>
      <c r="E14">
        <v>6.0808714720000001</v>
      </c>
      <c r="F14">
        <v>14.543934549999999</v>
      </c>
      <c r="G14">
        <v>2.3028571430000002</v>
      </c>
      <c r="L14" t="s">
        <v>11</v>
      </c>
      <c r="N14">
        <v>20.2</v>
      </c>
      <c r="P14">
        <v>13.8</v>
      </c>
      <c r="Q14">
        <f t="shared" si="0"/>
        <v>278.76</v>
      </c>
    </row>
    <row r="15" spans="1:32" x14ac:dyDescent="0.15">
      <c r="A15">
        <v>14</v>
      </c>
      <c r="B15" t="s">
        <v>15</v>
      </c>
      <c r="C15" t="s">
        <v>8</v>
      </c>
      <c r="D15">
        <v>163</v>
      </c>
      <c r="E15">
        <v>2.9612720709999998</v>
      </c>
      <c r="F15">
        <v>7.8634668059999999</v>
      </c>
      <c r="G15">
        <v>2.5977777780000002</v>
      </c>
      <c r="K15" t="s">
        <v>12</v>
      </c>
      <c r="L15" t="s">
        <v>8</v>
      </c>
      <c r="M15">
        <v>163</v>
      </c>
      <c r="N15">
        <v>17.102025458</v>
      </c>
      <c r="O15">
        <v>49.057874040000002</v>
      </c>
      <c r="P15">
        <v>16.893750000000001</v>
      </c>
      <c r="Q15">
        <f t="shared" si="0"/>
        <v>288.9173425810875</v>
      </c>
    </row>
    <row r="16" spans="1:32" x14ac:dyDescent="0.15">
      <c r="A16">
        <v>15</v>
      </c>
      <c r="B16" t="s">
        <v>15</v>
      </c>
      <c r="C16" t="s">
        <v>9</v>
      </c>
      <c r="D16">
        <v>163</v>
      </c>
      <c r="E16">
        <v>4.2800452670000002</v>
      </c>
      <c r="F16">
        <v>9.8028424510000001</v>
      </c>
      <c r="G16">
        <v>2.2677777780000001</v>
      </c>
      <c r="K16" t="s">
        <v>12</v>
      </c>
      <c r="L16" t="s">
        <v>9</v>
      </c>
      <c r="M16">
        <v>163</v>
      </c>
      <c r="N16">
        <v>18.881142613000002</v>
      </c>
      <c r="O16">
        <v>61.006938380000001</v>
      </c>
      <c r="P16">
        <v>14.8675</v>
      </c>
      <c r="Q16">
        <f t="shared" si="0"/>
        <v>280.7153877987775</v>
      </c>
    </row>
    <row r="17" spans="1:30" x14ac:dyDescent="0.15">
      <c r="A17">
        <v>16</v>
      </c>
      <c r="B17" t="s">
        <v>15</v>
      </c>
      <c r="C17" t="s">
        <v>10</v>
      </c>
      <c r="D17">
        <v>163</v>
      </c>
      <c r="E17">
        <v>3.207236843</v>
      </c>
      <c r="F17">
        <v>27.385308649999999</v>
      </c>
      <c r="G17">
        <v>8.4882758620000001</v>
      </c>
      <c r="K17" t="s">
        <v>12</v>
      </c>
      <c r="L17" t="s">
        <v>10</v>
      </c>
      <c r="M17">
        <v>163</v>
      </c>
      <c r="N17">
        <v>13.826702002999999</v>
      </c>
      <c r="O17">
        <v>38.67203799</v>
      </c>
      <c r="P17">
        <v>20.103103449999999</v>
      </c>
      <c r="Q17">
        <f t="shared" si="0"/>
        <v>277.9596207386312</v>
      </c>
      <c r="W17">
        <v>-65.587712187481429</v>
      </c>
      <c r="X17">
        <v>-32.352602927505224</v>
      </c>
      <c r="Y17">
        <v>-24.441570248340902</v>
      </c>
      <c r="Z17">
        <v>34.351079035709759</v>
      </c>
      <c r="AA17">
        <v>27.245619906493836</v>
      </c>
      <c r="AB17">
        <v>31.771882572968824</v>
      </c>
      <c r="AC17">
        <v>53.643074854844876</v>
      </c>
      <c r="AD17">
        <f>AVERAGE(W17:AC17)</f>
        <v>3.5185387152413936</v>
      </c>
    </row>
    <row r="18" spans="1:30" x14ac:dyDescent="0.15">
      <c r="A18">
        <v>17</v>
      </c>
      <c r="B18" t="s">
        <v>16</v>
      </c>
      <c r="C18" t="s">
        <v>7</v>
      </c>
      <c r="D18">
        <v>163</v>
      </c>
      <c r="E18">
        <v>4.3217139060000003</v>
      </c>
      <c r="F18">
        <v>5.9266696840000002</v>
      </c>
      <c r="G18">
        <v>1.3671428569999999</v>
      </c>
      <c r="Q18">
        <f t="shared" si="0"/>
        <v>0</v>
      </c>
    </row>
    <row r="19" spans="1:30" x14ac:dyDescent="0.15">
      <c r="A19">
        <v>18</v>
      </c>
      <c r="B19" t="s">
        <v>16</v>
      </c>
      <c r="C19" t="s">
        <v>8</v>
      </c>
      <c r="D19">
        <v>163</v>
      </c>
      <c r="E19">
        <v>2.4118710989999999</v>
      </c>
      <c r="F19">
        <v>4.9077216129999996</v>
      </c>
      <c r="G19">
        <v>2.014444444</v>
      </c>
      <c r="Q19">
        <f t="shared" si="0"/>
        <v>0</v>
      </c>
    </row>
    <row r="20" spans="1:30" x14ac:dyDescent="0.15">
      <c r="A20">
        <v>19</v>
      </c>
      <c r="B20" t="s">
        <v>16</v>
      </c>
      <c r="C20" t="s">
        <v>9</v>
      </c>
      <c r="D20">
        <v>163</v>
      </c>
      <c r="E20">
        <v>3.3357101029999998</v>
      </c>
      <c r="F20">
        <v>4.5838863889999999</v>
      </c>
      <c r="G20">
        <v>1.3744444440000001</v>
      </c>
      <c r="Q20">
        <f t="shared" si="0"/>
        <v>0</v>
      </c>
    </row>
    <row r="21" spans="1:30" x14ac:dyDescent="0.15">
      <c r="A21">
        <v>20</v>
      </c>
      <c r="B21" t="s">
        <v>16</v>
      </c>
      <c r="C21" t="s">
        <v>10</v>
      </c>
      <c r="D21">
        <v>163</v>
      </c>
      <c r="E21">
        <v>2.9341737879999998</v>
      </c>
      <c r="F21">
        <v>22.67585235</v>
      </c>
      <c r="G21">
        <v>7.724827586</v>
      </c>
      <c r="Q21">
        <f t="shared" si="0"/>
        <v>0</v>
      </c>
    </row>
    <row r="22" spans="1:30" x14ac:dyDescent="0.15">
      <c r="A22">
        <v>21</v>
      </c>
      <c r="B22" t="s">
        <v>17</v>
      </c>
      <c r="C22" t="s">
        <v>7</v>
      </c>
      <c r="D22">
        <v>163</v>
      </c>
      <c r="E22">
        <v>4.0665075030000004</v>
      </c>
      <c r="F22">
        <v>5.057391033</v>
      </c>
      <c r="G22">
        <v>1.2414285709999999</v>
      </c>
      <c r="L22" t="s">
        <v>22</v>
      </c>
      <c r="N22">
        <v>3.27</v>
      </c>
      <c r="P22">
        <v>15.66</v>
      </c>
      <c r="Q22">
        <f t="shared" si="0"/>
        <v>51.208199999999998</v>
      </c>
      <c r="S22">
        <f>(N28-N22)/N28*100</f>
        <v>60.872698585377435</v>
      </c>
      <c r="T22">
        <f>(P28-P22)/P28*100</f>
        <v>24.374524042784966</v>
      </c>
    </row>
    <row r="23" spans="1:30" x14ac:dyDescent="0.15">
      <c r="A23">
        <v>22</v>
      </c>
      <c r="B23" t="s">
        <v>17</v>
      </c>
      <c r="C23" t="s">
        <v>8</v>
      </c>
      <c r="D23">
        <v>163</v>
      </c>
      <c r="E23">
        <v>2.3157608029999999</v>
      </c>
      <c r="F23">
        <v>3.915293401</v>
      </c>
      <c r="G23">
        <v>1.69</v>
      </c>
      <c r="L23" t="s">
        <v>23</v>
      </c>
      <c r="N23">
        <v>10.4</v>
      </c>
      <c r="P23">
        <v>11.1</v>
      </c>
      <c r="Q23">
        <f t="shared" si="0"/>
        <v>115.44</v>
      </c>
      <c r="S23">
        <f>(N28-N23)/N28*100</f>
        <v>-24.441570248340902</v>
      </c>
      <c r="T23">
        <f>(P28-P23)/P28*100</f>
        <v>46.395735432625365</v>
      </c>
    </row>
    <row r="24" spans="1:30" x14ac:dyDescent="0.15">
      <c r="A24">
        <v>23</v>
      </c>
      <c r="B24" t="s">
        <v>17</v>
      </c>
      <c r="C24" t="s">
        <v>9</v>
      </c>
      <c r="D24">
        <v>163</v>
      </c>
      <c r="E24">
        <v>3.7368732140000001</v>
      </c>
      <c r="F24">
        <v>5.0045713190000001</v>
      </c>
      <c r="G24">
        <v>1.3325</v>
      </c>
      <c r="K24" t="s">
        <v>13</v>
      </c>
      <c r="L24" t="s">
        <v>7</v>
      </c>
      <c r="M24">
        <v>163</v>
      </c>
      <c r="N24">
        <v>20.863998958</v>
      </c>
      <c r="O24">
        <v>34.620079230000002</v>
      </c>
      <c r="P24" s="1">
        <v>8.8528571429999996</v>
      </c>
      <c r="Q24">
        <f t="shared" si="0"/>
        <v>184.70600220687484</v>
      </c>
    </row>
    <row r="25" spans="1:30" x14ac:dyDescent="0.15">
      <c r="A25">
        <v>24</v>
      </c>
      <c r="B25" t="s">
        <v>17</v>
      </c>
      <c r="C25" t="s">
        <v>10</v>
      </c>
      <c r="D25">
        <v>163</v>
      </c>
      <c r="E25">
        <v>2.7784898079999998</v>
      </c>
      <c r="F25">
        <v>20.60390482</v>
      </c>
      <c r="G25">
        <v>7.4111538460000004</v>
      </c>
      <c r="L25" t="s">
        <v>11</v>
      </c>
      <c r="N25">
        <v>16.5</v>
      </c>
      <c r="P25">
        <v>12.1</v>
      </c>
      <c r="Q25">
        <f t="shared" si="0"/>
        <v>199.65</v>
      </c>
    </row>
    <row r="26" spans="1:30" x14ac:dyDescent="0.15">
      <c r="A26">
        <v>25</v>
      </c>
      <c r="B26" t="s">
        <v>18</v>
      </c>
      <c r="C26" t="s">
        <v>7</v>
      </c>
      <c r="D26">
        <v>163</v>
      </c>
      <c r="E26">
        <v>3.8420014990000002</v>
      </c>
      <c r="F26">
        <v>4.7009197939999998</v>
      </c>
      <c r="G26">
        <v>1.22</v>
      </c>
      <c r="K26" t="s">
        <v>13</v>
      </c>
      <c r="L26" t="s">
        <v>8</v>
      </c>
      <c r="M26">
        <v>163</v>
      </c>
      <c r="N26">
        <v>13.188219407</v>
      </c>
      <c r="O26">
        <v>19.92392499</v>
      </c>
      <c r="P26">
        <v>16.841249999999999</v>
      </c>
      <c r="Q26">
        <f t="shared" si="0"/>
        <v>222.10610008813873</v>
      </c>
    </row>
    <row r="27" spans="1:30" x14ac:dyDescent="0.15">
      <c r="A27">
        <v>26</v>
      </c>
      <c r="B27" t="s">
        <v>18</v>
      </c>
      <c r="C27" t="s">
        <v>8</v>
      </c>
      <c r="D27">
        <v>163</v>
      </c>
      <c r="E27">
        <v>2.1069368439999998</v>
      </c>
      <c r="F27">
        <v>3.874751378</v>
      </c>
      <c r="G27">
        <v>1.836666667</v>
      </c>
      <c r="K27" t="s">
        <v>13</v>
      </c>
      <c r="L27" t="s">
        <v>9</v>
      </c>
      <c r="M27">
        <v>163</v>
      </c>
      <c r="N27">
        <v>15.106813668999999</v>
      </c>
      <c r="O27">
        <v>25.14826712</v>
      </c>
      <c r="P27">
        <v>13.391111111000001</v>
      </c>
      <c r="Q27">
        <f t="shared" si="0"/>
        <v>202.29702037475258</v>
      </c>
    </row>
    <row r="28" spans="1:30" x14ac:dyDescent="0.15">
      <c r="A28">
        <v>27</v>
      </c>
      <c r="B28" t="s">
        <v>18</v>
      </c>
      <c r="C28" t="s">
        <v>9</v>
      </c>
      <c r="D28">
        <v>163</v>
      </c>
      <c r="E28">
        <v>3.451482242</v>
      </c>
      <c r="F28">
        <v>4.7594004930000002</v>
      </c>
      <c r="G28">
        <v>1.3766666670000001</v>
      </c>
      <c r="K28" t="s">
        <v>13</v>
      </c>
      <c r="L28" t="s">
        <v>10</v>
      </c>
      <c r="M28">
        <v>163</v>
      </c>
      <c r="N28">
        <v>8.3573358800000008</v>
      </c>
      <c r="O28">
        <v>29.38992747</v>
      </c>
      <c r="P28">
        <v>20.707307692000001</v>
      </c>
      <c r="Q28">
        <f t="shared" si="0"/>
        <v>173.05792555255161</v>
      </c>
    </row>
    <row r="29" spans="1:30" x14ac:dyDescent="0.15">
      <c r="A29">
        <v>28</v>
      </c>
      <c r="B29" t="s">
        <v>18</v>
      </c>
      <c r="C29" t="s">
        <v>10</v>
      </c>
      <c r="D29">
        <v>163</v>
      </c>
      <c r="E29">
        <v>2.8097680459999999</v>
      </c>
      <c r="F29">
        <v>20.982487150000001</v>
      </c>
      <c r="G29">
        <v>7.4615999999999998</v>
      </c>
      <c r="Q29">
        <f t="shared" si="0"/>
        <v>0</v>
      </c>
    </row>
    <row r="30" spans="1:30" x14ac:dyDescent="0.15">
      <c r="Q30">
        <f t="shared" si="0"/>
        <v>0</v>
      </c>
    </row>
    <row r="31" spans="1:30" x14ac:dyDescent="0.15">
      <c r="Q31">
        <f t="shared" si="0"/>
        <v>0</v>
      </c>
    </row>
    <row r="32" spans="1:30" x14ac:dyDescent="0.15">
      <c r="Q32">
        <f t="shared" si="0"/>
        <v>0</v>
      </c>
    </row>
    <row r="33" spans="11:20" x14ac:dyDescent="0.15">
      <c r="L33" t="s">
        <v>22</v>
      </c>
      <c r="N33">
        <v>1.52</v>
      </c>
      <c r="P33">
        <v>4.0599999999999996</v>
      </c>
      <c r="Q33">
        <f t="shared" si="0"/>
        <v>6.1711999999999998</v>
      </c>
      <c r="S33">
        <f>(N37-N33)/N37*100</f>
        <v>78.164910313846576</v>
      </c>
      <c r="T33">
        <f>(P37-P33)/P37*100</f>
        <v>-56.287425136331251</v>
      </c>
    </row>
    <row r="34" spans="11:20" x14ac:dyDescent="0.15">
      <c r="L34" t="s">
        <v>23</v>
      </c>
      <c r="N34">
        <v>4.57</v>
      </c>
      <c r="P34">
        <v>2.34</v>
      </c>
      <c r="Q34">
        <f t="shared" si="0"/>
        <v>10.6938</v>
      </c>
      <c r="S34">
        <f>(N37-N34)/N37*100</f>
        <v>34.351079035709759</v>
      </c>
      <c r="T34">
        <f>(P37-P34)/P37*100</f>
        <v>9.9230111283213969</v>
      </c>
    </row>
    <row r="35" spans="11:20" x14ac:dyDescent="0.15">
      <c r="K35" t="s">
        <v>15</v>
      </c>
      <c r="L35" t="s">
        <v>7</v>
      </c>
      <c r="M35">
        <v>163</v>
      </c>
      <c r="N35">
        <v>12.080871472</v>
      </c>
      <c r="O35">
        <v>14.543934549999999</v>
      </c>
      <c r="P35" s="1">
        <v>1.802857143</v>
      </c>
      <c r="Q35">
        <f t="shared" si="0"/>
        <v>21.780085426960124</v>
      </c>
    </row>
    <row r="36" spans="11:20" x14ac:dyDescent="0.15">
      <c r="L36" t="s">
        <v>11</v>
      </c>
      <c r="N36">
        <v>8.31</v>
      </c>
      <c r="P36">
        <v>2</v>
      </c>
      <c r="Q36">
        <f t="shared" si="0"/>
        <v>16.62</v>
      </c>
    </row>
    <row r="37" spans="11:20" x14ac:dyDescent="0.15">
      <c r="K37" t="s">
        <v>15</v>
      </c>
      <c r="L37" t="s">
        <v>8</v>
      </c>
      <c r="M37">
        <v>163</v>
      </c>
      <c r="N37">
        <v>6.9612720709999998</v>
      </c>
      <c r="O37">
        <v>7.8634668059999999</v>
      </c>
      <c r="P37">
        <v>2.5977777780000002</v>
      </c>
      <c r="Q37">
        <f t="shared" si="0"/>
        <v>18.08383789265584</v>
      </c>
    </row>
    <row r="38" spans="11:20" x14ac:dyDescent="0.15">
      <c r="K38" t="s">
        <v>15</v>
      </c>
      <c r="L38" t="s">
        <v>9</v>
      </c>
      <c r="M38">
        <v>163</v>
      </c>
      <c r="N38">
        <v>8.2800452670000002</v>
      </c>
      <c r="O38">
        <v>9.8028424510000001</v>
      </c>
      <c r="P38">
        <v>2.417777778</v>
      </c>
      <c r="Q38">
        <f t="shared" si="0"/>
        <v>20.019309447386679</v>
      </c>
    </row>
    <row r="39" spans="11:20" x14ac:dyDescent="0.15">
      <c r="K39" t="s">
        <v>15</v>
      </c>
      <c r="L39" t="s">
        <v>10</v>
      </c>
      <c r="M39">
        <v>163</v>
      </c>
      <c r="N39">
        <v>7.2072368429999996</v>
      </c>
      <c r="O39">
        <v>27.385308649999999</v>
      </c>
      <c r="P39">
        <v>8.4882758620000001</v>
      </c>
      <c r="Q39">
        <f t="shared" si="0"/>
        <v>61.177014526153982</v>
      </c>
    </row>
    <row r="40" spans="11:20" x14ac:dyDescent="0.15">
      <c r="Q40">
        <f t="shared" si="0"/>
        <v>0</v>
      </c>
    </row>
    <row r="41" spans="11:20" x14ac:dyDescent="0.15">
      <c r="Q41">
        <f t="shared" si="0"/>
        <v>0</v>
      </c>
    </row>
    <row r="42" spans="11:20" x14ac:dyDescent="0.15">
      <c r="Q42">
        <f t="shared" si="0"/>
        <v>0</v>
      </c>
    </row>
    <row r="43" spans="11:20" x14ac:dyDescent="0.15">
      <c r="Q43">
        <f t="shared" si="0"/>
        <v>0</v>
      </c>
    </row>
    <row r="44" spans="11:20" x14ac:dyDescent="0.15">
      <c r="Q44">
        <f t="shared" si="0"/>
        <v>0</v>
      </c>
    </row>
    <row r="45" spans="11:20" x14ac:dyDescent="0.15">
      <c r="Q45">
        <f t="shared" si="0"/>
        <v>0</v>
      </c>
    </row>
    <row r="46" spans="11:20" x14ac:dyDescent="0.15">
      <c r="Q46">
        <f t="shared" si="0"/>
        <v>0</v>
      </c>
    </row>
    <row r="47" spans="11:20" x14ac:dyDescent="0.15">
      <c r="L47" t="s">
        <v>22</v>
      </c>
      <c r="N47">
        <v>2.9</v>
      </c>
      <c r="P47">
        <v>10.1</v>
      </c>
      <c r="Q47">
        <f t="shared" si="0"/>
        <v>29.29</v>
      </c>
      <c r="S47">
        <f>(N53-N47)/N53*100</f>
        <v>61.50869969751146</v>
      </c>
      <c r="T47">
        <f>(P51-P47)/P51*100</f>
        <v>-26.022529334551127</v>
      </c>
    </row>
    <row r="48" spans="11:20" x14ac:dyDescent="0.15">
      <c r="L48" t="s">
        <v>23</v>
      </c>
      <c r="N48">
        <v>7.3</v>
      </c>
      <c r="P48">
        <v>6.52</v>
      </c>
      <c r="Q48">
        <f t="shared" si="0"/>
        <v>47.595999999999997</v>
      </c>
      <c r="S48" s="1">
        <f>(N53-N48)/N53*100</f>
        <v>3.1081061351150794</v>
      </c>
      <c r="T48">
        <f>(P51-P48)/P51*100</f>
        <v>18.64684244937888</v>
      </c>
    </row>
    <row r="49" spans="11:19" x14ac:dyDescent="0.15">
      <c r="K49" t="s">
        <v>16</v>
      </c>
      <c r="L49" t="s">
        <v>7</v>
      </c>
      <c r="M49">
        <v>163</v>
      </c>
      <c r="N49">
        <v>15.321709999999999</v>
      </c>
      <c r="O49">
        <v>5.9266696840000002</v>
      </c>
      <c r="P49" s="1">
        <v>5.36714</v>
      </c>
      <c r="Q49">
        <f t="shared" si="0"/>
        <v>82.233762609400003</v>
      </c>
    </row>
    <row r="50" spans="11:19" x14ac:dyDescent="0.15">
      <c r="L50" t="s">
        <v>11</v>
      </c>
      <c r="N50">
        <v>10.1</v>
      </c>
      <c r="P50">
        <v>5.6</v>
      </c>
      <c r="Q50">
        <f t="shared" si="0"/>
        <v>56.559999999999995</v>
      </c>
    </row>
    <row r="51" spans="11:19" x14ac:dyDescent="0.15">
      <c r="K51" t="s">
        <v>16</v>
      </c>
      <c r="L51" t="s">
        <v>8</v>
      </c>
      <c r="M51">
        <v>163</v>
      </c>
      <c r="N51">
        <v>8.1</v>
      </c>
      <c r="O51">
        <v>4.9077216129999996</v>
      </c>
      <c r="P51">
        <v>8.0144400000000005</v>
      </c>
      <c r="Q51">
        <f t="shared" si="0"/>
        <v>64.916964000000007</v>
      </c>
    </row>
    <row r="52" spans="11:19" x14ac:dyDescent="0.15">
      <c r="K52" t="s">
        <v>16</v>
      </c>
      <c r="L52" t="s">
        <v>9</v>
      </c>
      <c r="M52">
        <v>163</v>
      </c>
      <c r="N52">
        <v>11.43571</v>
      </c>
      <c r="O52">
        <v>4.5838863889999999</v>
      </c>
      <c r="P52">
        <v>7.9744400000000004</v>
      </c>
      <c r="Q52">
        <f t="shared" si="0"/>
        <v>91.193383252400011</v>
      </c>
    </row>
    <row r="53" spans="11:19" x14ac:dyDescent="0.15">
      <c r="K53" t="s">
        <v>16</v>
      </c>
      <c r="L53" t="s">
        <v>10</v>
      </c>
      <c r="M53">
        <v>163</v>
      </c>
      <c r="N53">
        <v>7.5341699999999996</v>
      </c>
      <c r="O53">
        <v>22.67585235</v>
      </c>
      <c r="P53">
        <v>13.724830000000001</v>
      </c>
      <c r="Q53">
        <f t="shared" si="0"/>
        <v>103.4052024411</v>
      </c>
    </row>
    <row r="57" spans="11:19" x14ac:dyDescent="0.15">
      <c r="P57" t="s">
        <v>19</v>
      </c>
    </row>
    <row r="58" spans="11:19" x14ac:dyDescent="0.15">
      <c r="K58" t="s">
        <v>22</v>
      </c>
      <c r="M58">
        <v>1.05</v>
      </c>
      <c r="O58">
        <v>5.51</v>
      </c>
      <c r="P58">
        <v>5.7854999999999999</v>
      </c>
      <c r="R58">
        <f>(M62-M58)/M62*100</f>
        <v>54.658529557985617</v>
      </c>
      <c r="S58">
        <f>(O62-O58)/O62*100</f>
        <v>-226.03550295857988</v>
      </c>
    </row>
    <row r="59" spans="11:19" x14ac:dyDescent="0.15">
      <c r="K59" t="s">
        <v>23</v>
      </c>
      <c r="M59">
        <v>1.58</v>
      </c>
      <c r="O59">
        <v>4.0999999999999996</v>
      </c>
      <c r="P59">
        <v>6.4779999999999998</v>
      </c>
      <c r="R59">
        <f>(M62-M59)/M62*100</f>
        <v>31.771882572968824</v>
      </c>
      <c r="S59">
        <f>(O62-O59)/O62*100</f>
        <v>-142.60355029585799</v>
      </c>
    </row>
    <row r="60" spans="11:19" x14ac:dyDescent="0.15">
      <c r="K60" t="s">
        <v>7</v>
      </c>
      <c r="L60">
        <v>163</v>
      </c>
      <c r="M60">
        <v>4.0665075030000004</v>
      </c>
      <c r="N60">
        <v>5.057391033</v>
      </c>
      <c r="O60" s="1">
        <v>1.2414285709999999</v>
      </c>
      <c r="P60" s="2">
        <v>5.0482785979999996</v>
      </c>
    </row>
    <row r="61" spans="11:19" x14ac:dyDescent="0.15">
      <c r="K61" t="s">
        <v>11</v>
      </c>
      <c r="M61">
        <v>3.51</v>
      </c>
      <c r="O61">
        <v>1.37</v>
      </c>
      <c r="P61">
        <v>4.8087</v>
      </c>
    </row>
    <row r="62" spans="11:19" x14ac:dyDescent="0.15">
      <c r="K62" t="s">
        <v>8</v>
      </c>
      <c r="L62">
        <v>163</v>
      </c>
      <c r="M62">
        <v>2.3157608029999999</v>
      </c>
      <c r="N62">
        <v>3.915293401</v>
      </c>
      <c r="O62">
        <v>1.69</v>
      </c>
      <c r="P62">
        <v>3.9136357570000002</v>
      </c>
    </row>
    <row r="63" spans="11:19" x14ac:dyDescent="0.15">
      <c r="K63" t="s">
        <v>9</v>
      </c>
      <c r="L63">
        <v>163</v>
      </c>
      <c r="M63">
        <v>3.7368732140000001</v>
      </c>
      <c r="N63">
        <v>5.0045713190000001</v>
      </c>
      <c r="O63">
        <v>1.3325</v>
      </c>
      <c r="P63">
        <v>4.9793835580000003</v>
      </c>
    </row>
    <row r="64" spans="11:19" x14ac:dyDescent="0.15">
      <c r="K64" t="s">
        <v>10</v>
      </c>
      <c r="L64">
        <v>163</v>
      </c>
      <c r="M64">
        <v>4.7784898079999998</v>
      </c>
      <c r="N64">
        <v>20.60390482</v>
      </c>
      <c r="O64">
        <v>7.5411153850000003</v>
      </c>
      <c r="P64">
        <v>36.035143009999999</v>
      </c>
    </row>
    <row r="67" spans="9:26" x14ac:dyDescent="0.15">
      <c r="K67" t="s">
        <v>22</v>
      </c>
      <c r="M67">
        <v>1.1000000000000001</v>
      </c>
      <c r="O67">
        <v>4.0999999999999996</v>
      </c>
      <c r="P67">
        <v>4.51</v>
      </c>
      <c r="R67">
        <f>(M72-M67)/M72*100</f>
        <v>68.129613962705847</v>
      </c>
      <c r="S67">
        <f>(O71-O67)/O71*100</f>
        <v>-123.23048997763509</v>
      </c>
    </row>
    <row r="68" spans="9:26" x14ac:dyDescent="0.15">
      <c r="K68" t="s">
        <v>23</v>
      </c>
      <c r="M68">
        <v>1.6</v>
      </c>
      <c r="O68" s="1">
        <v>3.3</v>
      </c>
      <c r="P68">
        <v>5.28</v>
      </c>
      <c r="R68">
        <f>(M72-M68)/M72*100</f>
        <v>53.643074854844876</v>
      </c>
      <c r="S68">
        <f>(O71-O68)/O71*100</f>
        <v>-79.673321201511186</v>
      </c>
    </row>
    <row r="69" spans="9:26" x14ac:dyDescent="0.15">
      <c r="K69" t="s">
        <v>7</v>
      </c>
      <c r="L69">
        <v>163</v>
      </c>
      <c r="M69">
        <v>3.8420000000000001</v>
      </c>
      <c r="N69">
        <v>4.7009197939999998</v>
      </c>
      <c r="O69">
        <v>1.22</v>
      </c>
      <c r="P69">
        <v>4.6872418290000004</v>
      </c>
    </row>
    <row r="70" spans="9:26" x14ac:dyDescent="0.15">
      <c r="K70" t="s">
        <v>11</v>
      </c>
      <c r="M70">
        <v>3.6</v>
      </c>
      <c r="O70" s="1">
        <v>1.1000000000000001</v>
      </c>
      <c r="P70">
        <v>3.96</v>
      </c>
    </row>
    <row r="71" spans="9:26" x14ac:dyDescent="0.15">
      <c r="K71" t="s">
        <v>8</v>
      </c>
      <c r="L71">
        <v>163</v>
      </c>
      <c r="M71">
        <v>2.4069400000000001</v>
      </c>
      <c r="N71">
        <v>3.874751378</v>
      </c>
      <c r="O71">
        <v>1.836666667</v>
      </c>
      <c r="P71">
        <v>4.4207406709999999</v>
      </c>
    </row>
    <row r="72" spans="9:26" x14ac:dyDescent="0.15">
      <c r="K72" t="s">
        <v>9</v>
      </c>
      <c r="L72">
        <v>163</v>
      </c>
      <c r="M72">
        <v>3.4514800000000001</v>
      </c>
      <c r="N72">
        <v>4.7594004930000002</v>
      </c>
      <c r="O72">
        <v>1.3766666670000001</v>
      </c>
      <c r="P72">
        <v>4.751540554</v>
      </c>
    </row>
    <row r="73" spans="9:26" x14ac:dyDescent="0.15">
      <c r="K73" t="s">
        <v>10</v>
      </c>
      <c r="L73">
        <v>163</v>
      </c>
      <c r="M73">
        <v>4.5097699999999996</v>
      </c>
      <c r="N73">
        <v>20.982487150000001</v>
      </c>
      <c r="O73">
        <v>6.4615999999999998</v>
      </c>
      <c r="P73">
        <v>29.140317209999999</v>
      </c>
    </row>
    <row r="76" spans="9:26" x14ac:dyDescent="0.15">
      <c r="J76" t="s">
        <v>32</v>
      </c>
      <c r="K76" t="s">
        <v>30</v>
      </c>
      <c r="L76" t="s">
        <v>31</v>
      </c>
      <c r="N76" t="s">
        <v>39</v>
      </c>
      <c r="O76" t="s">
        <v>40</v>
      </c>
    </row>
    <row r="77" spans="9:26" x14ac:dyDescent="0.15">
      <c r="I77" s="1">
        <f t="shared" ref="I77:I78" si="2">K77*L77</f>
        <v>143.63505411</v>
      </c>
      <c r="J77" s="1"/>
      <c r="K77" s="1">
        <v>19</v>
      </c>
      <c r="L77" s="1">
        <v>7.5597396899999998</v>
      </c>
      <c r="M77" s="1" t="s">
        <v>14</v>
      </c>
      <c r="N77">
        <f>(L83-L77)/L83</f>
        <v>0.43099999999999999</v>
      </c>
      <c r="O77">
        <f>(L83-L78)/L83</f>
        <v>-0.65587712187481428</v>
      </c>
    </row>
    <row r="78" spans="9:26" x14ac:dyDescent="0.15">
      <c r="I78" s="1">
        <f t="shared" si="2"/>
        <v>376.20000000000005</v>
      </c>
      <c r="J78" s="1"/>
      <c r="K78" s="1">
        <v>17.100000000000001</v>
      </c>
      <c r="L78" s="1">
        <v>22</v>
      </c>
      <c r="M78" s="1" t="s">
        <v>24</v>
      </c>
      <c r="V78" t="s">
        <v>48</v>
      </c>
      <c r="W78" t="s">
        <v>49</v>
      </c>
    </row>
    <row r="79" spans="9:26" x14ac:dyDescent="0.15">
      <c r="I79">
        <f>K79*L79</f>
        <v>364.726609</v>
      </c>
      <c r="K79">
        <v>13.45</v>
      </c>
      <c r="L79">
        <v>27.11722</v>
      </c>
      <c r="M79" t="s">
        <v>25</v>
      </c>
      <c r="Q79">
        <v>13.45</v>
      </c>
      <c r="R79" t="s">
        <v>25</v>
      </c>
      <c r="T79" t="s">
        <v>41</v>
      </c>
      <c r="U79">
        <v>13.45</v>
      </c>
      <c r="V79">
        <v>17.100000000000001</v>
      </c>
      <c r="W79">
        <v>15.2</v>
      </c>
      <c r="X79">
        <f>U79-U79*W79/100</f>
        <v>11.4056</v>
      </c>
      <c r="Z79">
        <v>8.1999999999999993</v>
      </c>
    </row>
    <row r="80" spans="9:26" x14ac:dyDescent="0.15">
      <c r="I80">
        <f t="shared" ref="I80:I86" si="3">K80*L80</f>
        <v>387.5</v>
      </c>
      <c r="K80">
        <v>15.5</v>
      </c>
      <c r="L80">
        <v>25</v>
      </c>
      <c r="M80" t="s">
        <v>26</v>
      </c>
      <c r="Q80">
        <v>15.5</v>
      </c>
      <c r="R80" t="s">
        <v>26</v>
      </c>
      <c r="T80" t="s">
        <v>42</v>
      </c>
      <c r="U80">
        <v>11.74714</v>
      </c>
      <c r="V80">
        <v>15.3</v>
      </c>
      <c r="W80">
        <v>10.9</v>
      </c>
      <c r="X80">
        <f t="shared" ref="X80:X85" si="4">U80-U80*W80/100</f>
        <v>10.46670174</v>
      </c>
      <c r="Z80">
        <v>10.9</v>
      </c>
    </row>
    <row r="81" spans="9:26" x14ac:dyDescent="0.15">
      <c r="I81">
        <f t="shared" si="3"/>
        <v>375.4372194</v>
      </c>
      <c r="K81">
        <v>18.510000000000002</v>
      </c>
      <c r="L81">
        <v>20.28294</v>
      </c>
      <c r="M81" t="s">
        <v>27</v>
      </c>
      <c r="Q81">
        <v>18.510000000000002</v>
      </c>
      <c r="R81" t="s">
        <v>27</v>
      </c>
      <c r="T81" t="s">
        <v>43</v>
      </c>
      <c r="U81">
        <v>8.8528599999999997</v>
      </c>
      <c r="V81">
        <v>11.1</v>
      </c>
      <c r="W81">
        <v>13.1</v>
      </c>
      <c r="X81">
        <f t="shared" si="4"/>
        <v>7.6931353399999995</v>
      </c>
      <c r="Z81">
        <v>8.1</v>
      </c>
    </row>
    <row r="82" spans="9:26" x14ac:dyDescent="0.15">
      <c r="I82">
        <f t="shared" si="3"/>
        <v>343.45470449999999</v>
      </c>
      <c r="K82">
        <v>15.796250000000001</v>
      </c>
      <c r="L82">
        <v>21.742799999999999</v>
      </c>
      <c r="M82" t="s">
        <v>28</v>
      </c>
      <c r="Q82">
        <v>15.796250000000001</v>
      </c>
      <c r="R82" t="s">
        <v>28</v>
      </c>
      <c r="T82" t="s">
        <v>44</v>
      </c>
      <c r="U82">
        <v>1.8028599999999999</v>
      </c>
      <c r="V82">
        <v>2.34</v>
      </c>
      <c r="W82">
        <v>25.4</v>
      </c>
      <c r="X82">
        <f t="shared" si="4"/>
        <v>1.3449335599999999</v>
      </c>
      <c r="Z82">
        <v>35.4</v>
      </c>
    </row>
    <row r="83" spans="9:26" x14ac:dyDescent="0.15">
      <c r="I83" s="1">
        <f t="shared" si="3"/>
        <v>339.66375437519997</v>
      </c>
      <c r="J83" s="1"/>
      <c r="K83" s="1">
        <v>25.565519999999999</v>
      </c>
      <c r="L83" s="1">
        <v>13.286009999999999</v>
      </c>
      <c r="M83" s="1" t="s">
        <v>29</v>
      </c>
      <c r="Q83">
        <v>25.565519999999999</v>
      </c>
      <c r="R83" t="s">
        <v>29</v>
      </c>
      <c r="T83" t="s">
        <v>45</v>
      </c>
      <c r="U83">
        <v>5.36714</v>
      </c>
      <c r="V83">
        <v>7.32</v>
      </c>
      <c r="W83">
        <v>19.399999999999999</v>
      </c>
      <c r="X83">
        <f t="shared" si="4"/>
        <v>4.3259148400000003</v>
      </c>
      <c r="Z83">
        <v>29.7</v>
      </c>
    </row>
    <row r="84" spans="9:26" x14ac:dyDescent="0.15">
      <c r="I84">
        <f t="shared" si="3"/>
        <v>0</v>
      </c>
      <c r="T84" t="s">
        <v>46</v>
      </c>
      <c r="U84">
        <v>1.24143</v>
      </c>
      <c r="V84">
        <v>4.0999999999999996</v>
      </c>
      <c r="W84">
        <v>31.4</v>
      </c>
      <c r="X84">
        <f t="shared" si="4"/>
        <v>0.85162098000000008</v>
      </c>
      <c r="Z84">
        <v>31.4</v>
      </c>
    </row>
    <row r="85" spans="9:26" x14ac:dyDescent="0.15">
      <c r="I85" s="1">
        <f t="shared" si="3"/>
        <v>104.86584081000001</v>
      </c>
      <c r="J85" s="1" t="s">
        <v>33</v>
      </c>
      <c r="K85" s="1">
        <v>15.9</v>
      </c>
      <c r="L85" s="1">
        <v>6.5953359000000003</v>
      </c>
      <c r="M85" s="1" t="s">
        <v>14</v>
      </c>
      <c r="N85">
        <f>(L91-L85)/L91</f>
        <v>0.52300000000000002</v>
      </c>
      <c r="O85">
        <f>(L91-L86)/L91</f>
        <v>-0.32352622100718176</v>
      </c>
      <c r="T85" t="s">
        <v>47</v>
      </c>
      <c r="U85">
        <v>1.22</v>
      </c>
      <c r="V85">
        <v>3.3</v>
      </c>
      <c r="W85">
        <v>29.8</v>
      </c>
      <c r="X85">
        <f t="shared" si="4"/>
        <v>0.85643999999999998</v>
      </c>
      <c r="Z85">
        <v>32.9</v>
      </c>
    </row>
    <row r="86" spans="9:26" x14ac:dyDescent="0.15">
      <c r="I86" s="1">
        <f t="shared" si="3"/>
        <v>279.99</v>
      </c>
      <c r="J86" s="1"/>
      <c r="K86" s="1">
        <v>15.3</v>
      </c>
      <c r="L86" s="1">
        <v>18.3</v>
      </c>
      <c r="M86" s="1" t="s">
        <v>24</v>
      </c>
      <c r="Q86">
        <v>11.74714</v>
      </c>
      <c r="R86" t="s">
        <v>25</v>
      </c>
      <c r="W86">
        <v>33.200000000000003</v>
      </c>
      <c r="Z86">
        <f>AVERAGE(Z79:Z85)</f>
        <v>22.37142857142857</v>
      </c>
    </row>
    <row r="87" spans="9:26" x14ac:dyDescent="0.15">
      <c r="I87">
        <f>K87*L87</f>
        <v>295.0941478414</v>
      </c>
      <c r="K87">
        <v>11.74714</v>
      </c>
      <c r="L87">
        <v>25.120509999999999</v>
      </c>
      <c r="M87" t="s">
        <v>25</v>
      </c>
      <c r="Q87">
        <v>13.8</v>
      </c>
      <c r="R87" t="s">
        <v>26</v>
      </c>
      <c r="V87">
        <v>20</v>
      </c>
    </row>
    <row r="88" spans="9:26" x14ac:dyDescent="0.15">
      <c r="I88">
        <f t="shared" ref="I88:I91" si="5">K88*L88</f>
        <v>278.76</v>
      </c>
      <c r="K88">
        <v>13.8</v>
      </c>
      <c r="L88">
        <v>20.2</v>
      </c>
      <c r="M88" t="s">
        <v>26</v>
      </c>
      <c r="Q88">
        <v>16.893750000000001</v>
      </c>
      <c r="R88" t="s">
        <v>27</v>
      </c>
      <c r="V88">
        <v>30</v>
      </c>
    </row>
    <row r="89" spans="9:26" x14ac:dyDescent="0.15">
      <c r="I89">
        <f t="shared" si="5"/>
        <v>288.91741931249999</v>
      </c>
      <c r="K89">
        <v>16.893750000000001</v>
      </c>
      <c r="L89">
        <v>17.102029999999999</v>
      </c>
      <c r="M89" t="s">
        <v>27</v>
      </c>
      <c r="Q89">
        <v>14.8675</v>
      </c>
      <c r="R89" t="s">
        <v>28</v>
      </c>
    </row>
    <row r="90" spans="9:26" x14ac:dyDescent="0.15">
      <c r="I90">
        <f t="shared" si="5"/>
        <v>280.71534894999996</v>
      </c>
      <c r="K90">
        <v>14.8675</v>
      </c>
      <c r="L90">
        <v>18.881139999999998</v>
      </c>
      <c r="M90" t="s">
        <v>28</v>
      </c>
      <c r="Q90">
        <v>20.103100000000001</v>
      </c>
      <c r="R90" t="s">
        <v>29</v>
      </c>
    </row>
    <row r="91" spans="9:26" x14ac:dyDescent="0.15">
      <c r="I91" s="1">
        <f t="shared" si="5"/>
        <v>277.95953277000001</v>
      </c>
      <c r="J91" s="1"/>
      <c r="K91" s="1">
        <v>20.103100000000001</v>
      </c>
      <c r="L91" s="1">
        <v>13.826700000000001</v>
      </c>
      <c r="M91" s="1" t="s">
        <v>29</v>
      </c>
    </row>
    <row r="92" spans="9:26" x14ac:dyDescent="0.15">
      <c r="U92">
        <v>-14</v>
      </c>
      <c r="V92">
        <v>13.2</v>
      </c>
    </row>
    <row r="93" spans="9:26" x14ac:dyDescent="0.15">
      <c r="I93" s="1">
        <v>11.35</v>
      </c>
      <c r="J93" s="1" t="s">
        <v>34</v>
      </c>
      <c r="K93" s="1">
        <v>15.66</v>
      </c>
      <c r="L93" s="1">
        <v>3.9279498000000004</v>
      </c>
      <c r="M93" s="1" t="s">
        <v>14</v>
      </c>
      <c r="N93">
        <f>(L99-L93)/L99</f>
        <v>0.53</v>
      </c>
      <c r="O93">
        <f>(L99-L94)/L99</f>
        <v>-0.24441508901157541</v>
      </c>
      <c r="U93">
        <v>-10</v>
      </c>
      <c r="V93">
        <v>18.899999999999999</v>
      </c>
    </row>
    <row r="94" spans="9:26" x14ac:dyDescent="0.15">
      <c r="I94" s="1">
        <f t="shared" ref="I93:I94" si="6">K94*L94</f>
        <v>115.44</v>
      </c>
      <c r="J94" s="1"/>
      <c r="K94" s="1">
        <v>11.1</v>
      </c>
      <c r="L94" s="1">
        <v>10.4</v>
      </c>
      <c r="M94" s="1" t="s">
        <v>24</v>
      </c>
      <c r="U94">
        <v>-4.9000000000000004</v>
      </c>
      <c r="V94">
        <v>20.100000000000001</v>
      </c>
    </row>
    <row r="95" spans="9:26" x14ac:dyDescent="0.15">
      <c r="I95">
        <f>K95*L95</f>
        <v>184.70607104000001</v>
      </c>
      <c r="K95">
        <v>8.8528599999999997</v>
      </c>
      <c r="L95">
        <v>20.864000000000001</v>
      </c>
      <c r="M95" t="s">
        <v>25</v>
      </c>
      <c r="Q95">
        <v>8.8528599999999997</v>
      </c>
      <c r="R95" t="s">
        <v>25</v>
      </c>
      <c r="U95">
        <v>0</v>
      </c>
      <c r="V95">
        <v>30.4</v>
      </c>
    </row>
    <row r="96" spans="9:26" x14ac:dyDescent="0.15">
      <c r="I96">
        <f t="shared" ref="I96:I99" si="7">K96*L96</f>
        <v>199.65</v>
      </c>
      <c r="K96">
        <v>12.1</v>
      </c>
      <c r="L96">
        <v>16.5</v>
      </c>
      <c r="M96" t="s">
        <v>26</v>
      </c>
      <c r="Q96">
        <v>12.1</v>
      </c>
      <c r="R96" t="s">
        <v>26</v>
      </c>
      <c r="U96">
        <v>-1.1000000000000001</v>
      </c>
      <c r="V96">
        <v>19.399999999999999</v>
      </c>
    </row>
    <row r="97" spans="9:22" x14ac:dyDescent="0.15">
      <c r="I97">
        <f t="shared" si="7"/>
        <v>222.10611007499998</v>
      </c>
      <c r="K97">
        <v>16.841249999999999</v>
      </c>
      <c r="L97">
        <v>13.188219999999999</v>
      </c>
      <c r="M97" t="s">
        <v>27</v>
      </c>
      <c r="Q97">
        <v>16.841249999999999</v>
      </c>
      <c r="R97" t="s">
        <v>27</v>
      </c>
      <c r="U97">
        <v>10.199999999999999</v>
      </c>
      <c r="V97">
        <v>21.4</v>
      </c>
    </row>
    <row r="98" spans="9:22" x14ac:dyDescent="0.15">
      <c r="I98">
        <f t="shared" si="7"/>
        <v>202.29695445909999</v>
      </c>
      <c r="K98">
        <v>13.391109999999999</v>
      </c>
      <c r="L98">
        <v>15.106809999999999</v>
      </c>
      <c r="M98" t="s">
        <v>28</v>
      </c>
      <c r="Q98">
        <v>13.391109999999999</v>
      </c>
      <c r="R98" t="s">
        <v>28</v>
      </c>
      <c r="U98">
        <v>15.1</v>
      </c>
      <c r="V98">
        <v>32.799999999999997</v>
      </c>
    </row>
    <row r="99" spans="9:22" x14ac:dyDescent="0.15">
      <c r="I99" s="1">
        <f t="shared" si="7"/>
        <v>173.05803015540002</v>
      </c>
      <c r="J99" s="1"/>
      <c r="K99" s="1">
        <v>20.70731</v>
      </c>
      <c r="L99" s="1">
        <v>8.3573400000000007</v>
      </c>
      <c r="M99" s="1" t="s">
        <v>29</v>
      </c>
      <c r="Q99">
        <v>20.70731</v>
      </c>
      <c r="R99" t="s">
        <v>29</v>
      </c>
      <c r="U99">
        <v>19.2</v>
      </c>
      <c r="V99">
        <v>33.200000000000003</v>
      </c>
    </row>
    <row r="100" spans="9:22" x14ac:dyDescent="0.15">
      <c r="U100">
        <f>AVERAGE(U92:U99)</f>
        <v>1.8124999999999998</v>
      </c>
      <c r="V100">
        <f>AVERAGE(V92:V99)</f>
        <v>23.674999999999997</v>
      </c>
    </row>
    <row r="101" spans="9:22" x14ac:dyDescent="0.15">
      <c r="I101" s="1">
        <v>3.1789999999999998</v>
      </c>
      <c r="J101" t="s">
        <v>36</v>
      </c>
      <c r="K101">
        <v>4.0599999999999996</v>
      </c>
      <c r="L101">
        <v>2.0814197300000004</v>
      </c>
      <c r="M101" t="s">
        <v>14</v>
      </c>
      <c r="N101">
        <f>(L107-L101)/L107</f>
        <v>0.7112043264828144</v>
      </c>
      <c r="O101">
        <f>(L107-L102)/L107</f>
        <v>0.36591538508499777</v>
      </c>
    </row>
    <row r="102" spans="9:22" x14ac:dyDescent="0.15">
      <c r="K102">
        <v>2.34</v>
      </c>
      <c r="L102">
        <v>4.57</v>
      </c>
      <c r="M102" t="s">
        <v>24</v>
      </c>
    </row>
    <row r="103" spans="9:22" x14ac:dyDescent="0.15">
      <c r="I103">
        <f>K103*L103</f>
        <v>21.7801172882</v>
      </c>
      <c r="K103">
        <v>1.8028599999999999</v>
      </c>
      <c r="L103">
        <v>12.080870000000001</v>
      </c>
      <c r="M103" t="s">
        <v>25</v>
      </c>
      <c r="Q103">
        <v>1.8028599999999999</v>
      </c>
      <c r="R103" t="s">
        <v>25</v>
      </c>
    </row>
    <row r="104" spans="9:22" x14ac:dyDescent="0.15">
      <c r="I104" s="1">
        <f t="shared" ref="I104:I107" si="8">K104*L104</f>
        <v>16.62</v>
      </c>
      <c r="J104" s="1"/>
      <c r="K104" s="1">
        <v>2</v>
      </c>
      <c r="L104" s="1">
        <v>8.31</v>
      </c>
      <c r="M104" s="1" t="s">
        <v>26</v>
      </c>
      <c r="Q104">
        <v>2</v>
      </c>
      <c r="R104" t="s">
        <v>26</v>
      </c>
    </row>
    <row r="105" spans="9:22" x14ac:dyDescent="0.15">
      <c r="I105">
        <f t="shared" si="8"/>
        <v>18.083847980600002</v>
      </c>
      <c r="K105">
        <v>2.5977800000000002</v>
      </c>
      <c r="L105">
        <v>6.9612699999999998</v>
      </c>
      <c r="M105" t="s">
        <v>27</v>
      </c>
      <c r="Q105">
        <v>2.5977800000000002</v>
      </c>
      <c r="R105" t="s">
        <v>27</v>
      </c>
    </row>
    <row r="106" spans="9:22" x14ac:dyDescent="0.15">
      <c r="I106">
        <f t="shared" si="8"/>
        <v>20.019339288999998</v>
      </c>
      <c r="K106">
        <v>2.41778</v>
      </c>
      <c r="L106">
        <v>8.2800499999999992</v>
      </c>
      <c r="M106" t="s">
        <v>28</v>
      </c>
      <c r="Q106">
        <v>2.41778</v>
      </c>
      <c r="R106" t="s">
        <v>28</v>
      </c>
    </row>
    <row r="107" spans="9:22" x14ac:dyDescent="0.15">
      <c r="I107">
        <f t="shared" si="8"/>
        <v>61.177071147199996</v>
      </c>
      <c r="K107">
        <v>8.4882799999999996</v>
      </c>
      <c r="L107">
        <v>7.2072399999999996</v>
      </c>
      <c r="M107" t="s">
        <v>29</v>
      </c>
      <c r="Q107">
        <v>8.4882799999999996</v>
      </c>
      <c r="R107" t="s">
        <v>29</v>
      </c>
    </row>
    <row r="109" spans="9:22" x14ac:dyDescent="0.15">
      <c r="I109" s="1">
        <v>4.9820000000000002</v>
      </c>
      <c r="J109" t="s">
        <v>35</v>
      </c>
      <c r="K109">
        <v>10.1</v>
      </c>
      <c r="L109">
        <v>3.8099999999999996</v>
      </c>
      <c r="M109" t="s">
        <v>14</v>
      </c>
      <c r="N109">
        <f>(L115-L109)/L115</f>
        <v>0.53160556024769579</v>
      </c>
      <c r="O109">
        <f>(L115-L110)/L115</f>
        <v>0.20090187443832613</v>
      </c>
    </row>
    <row r="110" spans="9:22" x14ac:dyDescent="0.15">
      <c r="K110">
        <v>7.32</v>
      </c>
      <c r="L110">
        <v>6.5</v>
      </c>
      <c r="M110" t="s">
        <v>24</v>
      </c>
    </row>
    <row r="111" spans="9:22" x14ac:dyDescent="0.15">
      <c r="I111">
        <f>K111*L111</f>
        <v>82.233762609400003</v>
      </c>
      <c r="K111">
        <v>5.36714</v>
      </c>
      <c r="L111">
        <v>15.321709999999999</v>
      </c>
      <c r="M111" t="s">
        <v>25</v>
      </c>
      <c r="Q111">
        <v>5.36714</v>
      </c>
      <c r="R111" t="s">
        <v>25</v>
      </c>
    </row>
    <row r="112" spans="9:22" x14ac:dyDescent="0.15">
      <c r="I112" s="1">
        <f t="shared" ref="I112:I115" si="9">K112*L112</f>
        <v>56.559999999999995</v>
      </c>
      <c r="J112" s="1"/>
      <c r="K112" s="1">
        <v>5.6</v>
      </c>
      <c r="L112" s="1">
        <v>10.1</v>
      </c>
      <c r="M112" s="1" t="s">
        <v>26</v>
      </c>
      <c r="Q112">
        <v>5.6</v>
      </c>
      <c r="R112" t="s">
        <v>26</v>
      </c>
    </row>
    <row r="113" spans="9:18" x14ac:dyDescent="0.15">
      <c r="I113">
        <f t="shared" si="9"/>
        <v>60.1083</v>
      </c>
      <c r="K113">
        <v>8.0144400000000005</v>
      </c>
      <c r="L113">
        <v>7.5</v>
      </c>
      <c r="M113" t="s">
        <v>27</v>
      </c>
      <c r="Q113">
        <v>8.0144400000000005</v>
      </c>
      <c r="R113" t="s">
        <v>27</v>
      </c>
    </row>
    <row r="114" spans="9:18" x14ac:dyDescent="0.15">
      <c r="I114">
        <f t="shared" si="9"/>
        <v>91.193383252400011</v>
      </c>
      <c r="K114">
        <v>7.9744400000000004</v>
      </c>
      <c r="L114">
        <v>11.43571</v>
      </c>
      <c r="M114" t="s">
        <v>28</v>
      </c>
      <c r="Q114">
        <v>7.9744400000000004</v>
      </c>
      <c r="R114" t="s">
        <v>28</v>
      </c>
    </row>
    <row r="115" spans="9:18" x14ac:dyDescent="0.15">
      <c r="I115">
        <f t="shared" si="9"/>
        <v>111.64010044109999</v>
      </c>
      <c r="K115">
        <v>13.724830000000001</v>
      </c>
      <c r="L115">
        <v>8.1341699999999992</v>
      </c>
      <c r="M115" t="s">
        <v>29</v>
      </c>
      <c r="Q115">
        <v>13.724830000000001</v>
      </c>
      <c r="R115" t="s">
        <v>29</v>
      </c>
    </row>
    <row r="117" spans="9:18" x14ac:dyDescent="0.15">
      <c r="I117">
        <v>2.2389999999999999</v>
      </c>
      <c r="J117" t="s">
        <v>37</v>
      </c>
      <c r="K117">
        <v>5.51</v>
      </c>
      <c r="L117">
        <v>1.3084044000000001</v>
      </c>
      <c r="M117" t="s">
        <v>14</v>
      </c>
      <c r="N117">
        <f>(L121-L117)/L121</f>
        <v>0.43499999999999994</v>
      </c>
      <c r="O117">
        <f>(L123-L118)/L123</f>
        <v>0.66935161525921361</v>
      </c>
    </row>
    <row r="118" spans="9:18" x14ac:dyDescent="0.15">
      <c r="I118">
        <f>K118*L118</f>
        <v>6.4779999999999998</v>
      </c>
      <c r="K118">
        <v>4.0999999999999996</v>
      </c>
      <c r="L118">
        <v>1.58</v>
      </c>
      <c r="M118" t="s">
        <v>24</v>
      </c>
      <c r="Q118">
        <v>1.24143</v>
      </c>
      <c r="R118" t="s">
        <v>25</v>
      </c>
    </row>
    <row r="119" spans="9:18" x14ac:dyDescent="0.15">
      <c r="I119">
        <f>K119*L119</f>
        <v>5.0482875093000006</v>
      </c>
      <c r="K119">
        <v>1.24143</v>
      </c>
      <c r="L119">
        <v>4.0665100000000001</v>
      </c>
      <c r="M119" t="s">
        <v>25</v>
      </c>
      <c r="Q119">
        <v>1.37</v>
      </c>
      <c r="R119" t="s">
        <v>26</v>
      </c>
    </row>
    <row r="120" spans="9:18" x14ac:dyDescent="0.15">
      <c r="I120">
        <f t="shared" ref="I120:I123" si="10">K120*L120</f>
        <v>4.8087</v>
      </c>
      <c r="K120">
        <v>1.37</v>
      </c>
      <c r="L120">
        <v>3.51</v>
      </c>
      <c r="M120" t="s">
        <v>26</v>
      </c>
      <c r="Q120">
        <v>1.69</v>
      </c>
      <c r="R120" t="s">
        <v>27</v>
      </c>
    </row>
    <row r="121" spans="9:18" x14ac:dyDescent="0.15">
      <c r="I121" s="1">
        <f t="shared" si="10"/>
        <v>3.9136343999999998</v>
      </c>
      <c r="J121" s="1"/>
      <c r="K121" s="1">
        <v>1.69</v>
      </c>
      <c r="L121" s="1">
        <v>2.31576</v>
      </c>
      <c r="M121" s="1" t="s">
        <v>27</v>
      </c>
      <c r="Q121">
        <v>1.3325</v>
      </c>
      <c r="R121" t="s">
        <v>28</v>
      </c>
    </row>
    <row r="122" spans="9:18" x14ac:dyDescent="0.15">
      <c r="I122">
        <f t="shared" si="10"/>
        <v>4.9793792750000003</v>
      </c>
      <c r="K122">
        <v>1.3325</v>
      </c>
      <c r="L122">
        <v>3.7368700000000001</v>
      </c>
      <c r="M122" t="s">
        <v>28</v>
      </c>
      <c r="Q122">
        <v>10.411149999999999</v>
      </c>
      <c r="R122" t="s">
        <v>29</v>
      </c>
    </row>
    <row r="123" spans="9:18" x14ac:dyDescent="0.15">
      <c r="I123">
        <f t="shared" si="10"/>
        <v>49.749576163499995</v>
      </c>
      <c r="K123">
        <v>10.411149999999999</v>
      </c>
      <c r="L123">
        <v>4.7784899999999997</v>
      </c>
      <c r="M123" t="s">
        <v>29</v>
      </c>
    </row>
    <row r="126" spans="9:18" x14ac:dyDescent="0.15">
      <c r="I126">
        <v>4.8920000000000003</v>
      </c>
      <c r="J126" t="s">
        <v>38</v>
      </c>
      <c r="K126">
        <v>4.0999999999999996</v>
      </c>
      <c r="L126">
        <v>0.93401387999999996</v>
      </c>
      <c r="M126" t="s">
        <v>14</v>
      </c>
      <c r="N126">
        <f>(L131-L126)/L131</f>
        <v>0.61899999999999999</v>
      </c>
      <c r="O126">
        <f>(L132-L127)/L132</f>
        <v>0.64521472270204461</v>
      </c>
    </row>
    <row r="127" spans="9:18" x14ac:dyDescent="0.15">
      <c r="K127">
        <v>3.3</v>
      </c>
      <c r="L127">
        <v>1.6</v>
      </c>
      <c r="M127" t="s">
        <v>24</v>
      </c>
      <c r="Q127">
        <v>1.22</v>
      </c>
      <c r="R127" t="s">
        <v>25</v>
      </c>
    </row>
    <row r="128" spans="9:18" x14ac:dyDescent="0.15">
      <c r="I128">
        <f>K128*L128</f>
        <v>4.6872400000000001</v>
      </c>
      <c r="K128">
        <v>1.22</v>
      </c>
      <c r="L128">
        <v>3.8420000000000001</v>
      </c>
      <c r="M128" t="s">
        <v>25</v>
      </c>
      <c r="Q128">
        <v>1.1000000000000001</v>
      </c>
      <c r="R128" t="s">
        <v>26</v>
      </c>
    </row>
    <row r="129" spans="9:18" x14ac:dyDescent="0.15">
      <c r="I129">
        <f t="shared" ref="I129:I132" si="11">K129*L129</f>
        <v>3.9600000000000004</v>
      </c>
      <c r="K129">
        <v>1.1000000000000001</v>
      </c>
      <c r="L129">
        <v>3.6</v>
      </c>
      <c r="M129" t="s">
        <v>26</v>
      </c>
      <c r="Q129">
        <v>1.83667</v>
      </c>
      <c r="R129" t="s">
        <v>27</v>
      </c>
    </row>
    <row r="130" spans="9:18" x14ac:dyDescent="0.15">
      <c r="I130">
        <f t="shared" si="11"/>
        <v>6.2574244898</v>
      </c>
      <c r="K130">
        <v>1.83667</v>
      </c>
      <c r="L130">
        <v>3.4069400000000001</v>
      </c>
      <c r="M130" t="s">
        <v>27</v>
      </c>
      <c r="Q130">
        <v>1.3766700000000001</v>
      </c>
      <c r="R130" t="s">
        <v>28</v>
      </c>
    </row>
    <row r="131" spans="9:18" x14ac:dyDescent="0.15">
      <c r="I131" s="1">
        <f t="shared" si="11"/>
        <v>3.3748789716000003</v>
      </c>
      <c r="J131" s="1"/>
      <c r="K131" s="1">
        <v>1.3766700000000001</v>
      </c>
      <c r="L131" s="1">
        <v>2.4514800000000001</v>
      </c>
      <c r="M131" s="1" t="s">
        <v>28</v>
      </c>
      <c r="Q131">
        <v>6.4615999999999998</v>
      </c>
      <c r="R131" t="s">
        <v>29</v>
      </c>
    </row>
    <row r="132" spans="9:18" x14ac:dyDescent="0.15">
      <c r="I132">
        <f t="shared" si="11"/>
        <v>29.140329831999995</v>
      </c>
      <c r="K132">
        <v>6.4615999999999998</v>
      </c>
      <c r="L132">
        <v>4.5097699999999996</v>
      </c>
      <c r="M132" t="s">
        <v>29</v>
      </c>
    </row>
    <row r="133" spans="9:18" x14ac:dyDescent="0.15">
      <c r="N133">
        <f>AVERAGE(N77:N126)</f>
        <v>0.54011569810435855</v>
      </c>
      <c r="O133">
        <f t="shared" ref="O133:P133" si="12">AVERAGE(O77:O126)</f>
        <v>9.3937880798715803E-2</v>
      </c>
      <c r="P133" t="e">
        <f t="shared" si="12"/>
        <v>#DIV/0!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JesseRen</dc:creator>
  <cp:lastModifiedBy>JesseRen</cp:lastModifiedBy>
  <dcterms:created xsi:type="dcterms:W3CDTF">2017-11-26T13:00:18Z</dcterms:created>
  <dcterms:modified xsi:type="dcterms:W3CDTF">2017-11-30T14:28:07Z</dcterms:modified>
</cp:coreProperties>
</file>