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5" windowHeight="12375"/>
  </bookViews>
  <sheets>
    <sheet name="Sheet3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<sst xmlns="http://schemas.openxmlformats.org/spreadsheetml/2006/main" count="153" uniqueCount="45">
  <si>
    <t>站名</t>
  </si>
  <si>
    <r>
      <t xml:space="preserve">   </t>
    </r>
    <r>
      <rPr>
        <sz val="10.5"/>
        <color rgb="FF000000"/>
        <rFont val="宋体"/>
        <charset val="204"/>
      </rPr>
      <t>月份</t>
    </r>
  </si>
  <si>
    <r>
      <t>α</t>
    </r>
    <r>
      <rPr>
        <sz val="11"/>
        <color rgb="FF000000"/>
        <rFont val="宋体"/>
        <charset val="204"/>
      </rPr>
      <t>、</t>
    </r>
    <r>
      <rPr>
        <sz val="11"/>
        <color rgb="FF000000"/>
        <rFont val="Arial"/>
        <charset val="204"/>
      </rPr>
      <t>Ψw</t>
    </r>
    <r>
      <rPr>
        <sz val="11"/>
        <color rgb="FF000000"/>
        <rFont val="宋体"/>
        <charset val="204"/>
      </rPr>
      <t>、</t>
    </r>
    <r>
      <rPr>
        <sz val="11"/>
        <color rgb="FF000000"/>
        <rFont val="Arial"/>
        <charset val="204"/>
      </rPr>
      <t>∑</t>
    </r>
    <r>
      <rPr>
        <sz val="11"/>
        <color rgb="FF000000"/>
        <rFont val="宋体"/>
        <charset val="204"/>
      </rPr>
      <t>c</t>
    </r>
  </si>
  <si>
    <t>da</t>
  </si>
  <si>
    <t>项别</t>
  </si>
  <si>
    <t>汉中</t>
  </si>
  <si>
    <t>蒸发力</t>
  </si>
  <si>
    <t>降水量</t>
  </si>
  <si>
    <t>c</t>
  </si>
  <si>
    <t>安康</t>
  </si>
  <si>
    <t>通州</t>
  </si>
  <si>
    <t>唐山</t>
  </si>
  <si>
    <t>泰安</t>
  </si>
  <si>
    <t>兖州</t>
  </si>
  <si>
    <t>临沂</t>
  </si>
  <si>
    <t>文登</t>
  </si>
  <si>
    <t>南京</t>
  </si>
  <si>
    <t>蚌埠</t>
  </si>
  <si>
    <t>合肥</t>
  </si>
  <si>
    <t>巢湖</t>
  </si>
  <si>
    <t>许昌</t>
  </si>
  <si>
    <t>南阳</t>
  </si>
  <si>
    <t>郧阳</t>
  </si>
  <si>
    <t>钟祥</t>
  </si>
  <si>
    <t>江陵荆州</t>
  </si>
  <si>
    <r>
      <t>全</t>
    </r>
    <r>
      <rPr>
        <sz val="10.5"/>
        <color rgb="FF000000"/>
        <rFont val="Calibri"/>
        <charset val="204"/>
      </rPr>
      <t xml:space="preserve"> </t>
    </r>
    <r>
      <rPr>
        <sz val="10.5"/>
        <color rgb="FF000000"/>
        <rFont val="宋体"/>
        <charset val="204"/>
      </rPr>
      <t>州</t>
    </r>
  </si>
  <si>
    <t>桂林</t>
  </si>
  <si>
    <t>百色</t>
  </si>
  <si>
    <t>田东</t>
  </si>
  <si>
    <t>贵港</t>
  </si>
  <si>
    <t>南宁</t>
  </si>
  <si>
    <t>上思</t>
  </si>
  <si>
    <t>来宾</t>
  </si>
  <si>
    <r>
      <t>韶关</t>
    </r>
    <r>
      <rPr>
        <sz val="10.5"/>
        <color rgb="FF000000"/>
        <rFont val="Calibri"/>
        <charset val="204"/>
      </rPr>
      <t>(</t>
    </r>
    <r>
      <rPr>
        <sz val="10.5"/>
        <color rgb="FF000000"/>
        <rFont val="宋体"/>
        <charset val="204"/>
      </rPr>
      <t>曲江)</t>
    </r>
  </si>
  <si>
    <t>广州</t>
  </si>
  <si>
    <t>湛江</t>
  </si>
  <si>
    <t>绵阳</t>
  </si>
  <si>
    <t>成都</t>
  </si>
  <si>
    <t>昭通</t>
  </si>
  <si>
    <t>昆明</t>
  </si>
  <si>
    <t>开远</t>
  </si>
  <si>
    <t>元江</t>
  </si>
  <si>
    <t>文山</t>
  </si>
  <si>
    <t>蒙自</t>
  </si>
  <si>
    <t>贵阳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</si>
</sst>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rgb="FF000000"/>
      <name val="Arial"/>
      <charset val="204"/>
    </font>
    <font>
      <sz val="10.5"/>
      <color rgb="FF000000"/>
      <name val="宋体"/>
      <charset val="204"/>
    </font>
    <font>
      <sz val="10.5"/>
      <color rgb="FF000000"/>
      <name val="Calibri"/>
      <charset val="20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0000"/>
      <name val="宋体"/>
      <charset val="20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5"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2"/>
  <sheetViews>
    <sheetView tabSelected="1" zoomScale="85" zoomScaleNormal="85" topLeftCell="C1" workbookViewId="0">
      <selection activeCell="P111" sqref="P3:P113"/>
    </sheetView>
  </sheetViews>
  <sheetFormatPr defaultColWidth="9" defaultRowHeight="14.25"/>
  <cols>
    <col min="1" max="14" width="9" style="1"/>
    <col min="15" max="15" width="12.625" style="1"/>
    <col min="16" max="16384" width="9" style="1"/>
  </cols>
  <sheetData>
    <row r="1" spans="1:16">
      <c r="A1" s="2" t="s">
        <v>0</v>
      </c>
      <c r="B1" s="3" t="s">
        <v>1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11" t="s">
        <v>2</v>
      </c>
      <c r="P1" s="1" t="s">
        <v>3</v>
      </c>
    </row>
    <row r="2" spans="1:19">
      <c r="A2" s="2"/>
      <c r="B2" s="5" t="s">
        <v>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1"/>
      <c r="R2" s="1">
        <v>0.4</v>
      </c>
      <c r="S2" s="1">
        <v>7</v>
      </c>
    </row>
    <row r="3" ht="18" customHeight="1" spans="1:19">
      <c r="A3" s="2" t="s">
        <v>5</v>
      </c>
      <c r="B3" s="6" t="s">
        <v>6</v>
      </c>
      <c r="C3" s="3">
        <v>14.2</v>
      </c>
      <c r="D3" s="3">
        <v>20.6</v>
      </c>
      <c r="E3" s="3">
        <v>43.6</v>
      </c>
      <c r="F3" s="3">
        <v>60.3</v>
      </c>
      <c r="G3" s="3">
        <v>94.1</v>
      </c>
      <c r="H3" s="3">
        <v>114.8</v>
      </c>
      <c r="I3" s="3">
        <v>121.5</v>
      </c>
      <c r="J3" s="3">
        <v>118.1</v>
      </c>
      <c r="K3" s="3">
        <v>57.4</v>
      </c>
      <c r="L3" s="3">
        <v>39</v>
      </c>
      <c r="M3" s="3">
        <v>17.6</v>
      </c>
      <c r="N3" s="3">
        <v>11.9</v>
      </c>
      <c r="O3">
        <f>ROUND((C3+D3+K3+L3+M3+N3)/SUM(C3:N3),3)</f>
        <v>0.225</v>
      </c>
      <c r="P3" s="12">
        <f>_xlfn.XLOOKUP(O4,R:R,S:S)</f>
        <v>2.8</v>
      </c>
      <c r="R3" s="1">
        <v>0.41</v>
      </c>
      <c r="S3" s="1">
        <f>S$2-(R3-R$2)/(R$32-R$2)*(S$2-S$32)</f>
        <v>6.9</v>
      </c>
    </row>
    <row r="4" spans="1:19">
      <c r="A4" s="2"/>
      <c r="B4" s="5" t="s">
        <v>7</v>
      </c>
      <c r="C4" s="7">
        <v>7.5</v>
      </c>
      <c r="D4" s="7">
        <v>10.7</v>
      </c>
      <c r="E4" s="7">
        <v>32.2</v>
      </c>
      <c r="F4" s="7">
        <v>68.1</v>
      </c>
      <c r="G4" s="7">
        <v>86.6</v>
      </c>
      <c r="H4" s="7">
        <v>110.2</v>
      </c>
      <c r="I4" s="7">
        <v>158</v>
      </c>
      <c r="J4" s="7">
        <v>141.7</v>
      </c>
      <c r="K4" s="7">
        <v>146.9</v>
      </c>
      <c r="L4" s="7">
        <v>80.3</v>
      </c>
      <c r="M4" s="7">
        <v>38</v>
      </c>
      <c r="N4" s="7">
        <v>9.3</v>
      </c>
      <c r="O4">
        <f>ROUND(1.152-0.726*O3-0.00107*O5,2)</f>
        <v>0.94</v>
      </c>
      <c r="P4" s="12"/>
      <c r="R4" s="1">
        <v>0.42</v>
      </c>
      <c r="S4" s="1">
        <f>S$2-(R4-R$2)/(R$32-R$2)*(S$2-S$32)</f>
        <v>6.8</v>
      </c>
    </row>
    <row r="5" ht="18" customHeight="1" spans="1:19">
      <c r="A5" s="8"/>
      <c r="B5" s="9" t="s">
        <v>8</v>
      </c>
      <c r="C5" s="10">
        <f t="shared" ref="C5:N5" si="0">IF((C3-C4)&gt;0,C3-C4,0)</f>
        <v>6.7</v>
      </c>
      <c r="D5" s="10">
        <f t="shared" si="0"/>
        <v>9.9</v>
      </c>
      <c r="E5" s="10">
        <f t="shared" si="0"/>
        <v>11.4</v>
      </c>
      <c r="F5" s="10">
        <f t="shared" si="0"/>
        <v>0</v>
      </c>
      <c r="G5" s="10">
        <f t="shared" si="0"/>
        <v>7.5</v>
      </c>
      <c r="H5" s="10">
        <f t="shared" si="0"/>
        <v>4.59999999999999</v>
      </c>
      <c r="I5" s="10">
        <f t="shared" si="0"/>
        <v>0</v>
      </c>
      <c r="J5" s="10">
        <f t="shared" si="0"/>
        <v>0</v>
      </c>
      <c r="K5" s="10">
        <f t="shared" si="0"/>
        <v>0</v>
      </c>
      <c r="L5" s="10">
        <f t="shared" si="0"/>
        <v>0</v>
      </c>
      <c r="M5" s="10">
        <f t="shared" si="0"/>
        <v>0</v>
      </c>
      <c r="N5" s="10">
        <f t="shared" si="0"/>
        <v>2.6</v>
      </c>
      <c r="O5">
        <f>SUM(C5:N5)</f>
        <v>42.7</v>
      </c>
      <c r="P5" s="12"/>
      <c r="R5" s="1">
        <v>0.43</v>
      </c>
      <c r="S5" s="1">
        <f>S$2-(R5-R$2)/(R$32-R$2)*(S$2-S$32)</f>
        <v>6.7</v>
      </c>
    </row>
    <row r="6" ht="18" customHeight="1" spans="1:19">
      <c r="A6" s="8" t="s">
        <v>9</v>
      </c>
      <c r="B6" s="9" t="s">
        <v>6</v>
      </c>
      <c r="C6" s="10">
        <v>18.5</v>
      </c>
      <c r="D6" s="10">
        <v>27</v>
      </c>
      <c r="E6" s="10">
        <v>51</v>
      </c>
      <c r="F6" s="10">
        <v>67.3</v>
      </c>
      <c r="G6" s="10">
        <v>98.3</v>
      </c>
      <c r="H6" s="10">
        <v>122.8</v>
      </c>
      <c r="I6" s="10">
        <v>132.6</v>
      </c>
      <c r="J6" s="10">
        <v>131.9</v>
      </c>
      <c r="K6" s="10">
        <v>67.2</v>
      </c>
      <c r="L6" s="10">
        <v>43.9</v>
      </c>
      <c r="M6" s="10">
        <v>20.6</v>
      </c>
      <c r="N6" s="10">
        <v>16.3</v>
      </c>
      <c r="O6">
        <f>ROUND((C6+D6+K6+L6+M6+N6)/SUM(C6:N6),3)</f>
        <v>0.243</v>
      </c>
      <c r="P6" s="12">
        <f>_xlfn.XLOOKUP(O7,R:R,S:S)</f>
        <v>3.35</v>
      </c>
      <c r="R6" s="1">
        <v>0.44</v>
      </c>
      <c r="S6" s="1">
        <f>S$2-(R6-R$2)/(R$32-R$2)*(S$2-S$32)</f>
        <v>6.6</v>
      </c>
    </row>
    <row r="7" spans="1:19">
      <c r="A7" s="8"/>
      <c r="B7" s="5" t="s">
        <v>7</v>
      </c>
      <c r="C7" s="7">
        <v>4.4</v>
      </c>
      <c r="D7" s="7">
        <v>11.1</v>
      </c>
      <c r="E7" s="7">
        <v>33.2</v>
      </c>
      <c r="F7" s="7">
        <v>80.8</v>
      </c>
      <c r="G7" s="7">
        <v>88.5</v>
      </c>
      <c r="H7" s="7">
        <v>78.6</v>
      </c>
      <c r="I7" s="7">
        <v>120.7</v>
      </c>
      <c r="J7" s="7">
        <v>118.7</v>
      </c>
      <c r="K7" s="7">
        <v>133.7</v>
      </c>
      <c r="L7" s="7">
        <v>70.2</v>
      </c>
      <c r="M7" s="7">
        <v>32.8</v>
      </c>
      <c r="N7" s="7">
        <v>7</v>
      </c>
      <c r="O7">
        <f>ROUND(1.152-0.726*O6-0.00107*O8,2)</f>
        <v>0.83</v>
      </c>
      <c r="P7" s="12"/>
      <c r="R7" s="1">
        <v>0.45</v>
      </c>
      <c r="S7" s="1">
        <f>S$2-(R7-R$2)/(R$32-R$2)*(S$2-S$32)</f>
        <v>6.5</v>
      </c>
    </row>
    <row r="8" ht="18" customHeight="1" spans="1:19">
      <c r="A8" s="8"/>
      <c r="B8" s="9" t="s">
        <v>8</v>
      </c>
      <c r="C8" s="10">
        <f t="shared" ref="C8:N8" si="1">IF((C6-C7)&gt;0,C6-C7,0)</f>
        <v>14.1</v>
      </c>
      <c r="D8" s="10">
        <f t="shared" si="1"/>
        <v>15.9</v>
      </c>
      <c r="E8" s="10">
        <f t="shared" si="1"/>
        <v>17.8</v>
      </c>
      <c r="F8" s="10">
        <f t="shared" si="1"/>
        <v>0</v>
      </c>
      <c r="G8" s="10">
        <f t="shared" si="1"/>
        <v>9.8</v>
      </c>
      <c r="H8" s="10">
        <f t="shared" si="1"/>
        <v>44.2</v>
      </c>
      <c r="I8" s="10">
        <f t="shared" si="1"/>
        <v>11.9</v>
      </c>
      <c r="J8" s="10">
        <f t="shared" si="1"/>
        <v>13.2</v>
      </c>
      <c r="K8" s="10">
        <f t="shared" si="1"/>
        <v>0</v>
      </c>
      <c r="L8" s="10">
        <f t="shared" si="1"/>
        <v>0</v>
      </c>
      <c r="M8" s="10">
        <f t="shared" si="1"/>
        <v>0</v>
      </c>
      <c r="N8" s="10">
        <f t="shared" si="1"/>
        <v>9.3</v>
      </c>
      <c r="O8">
        <f>SUM(C8:N8)</f>
        <v>136.2</v>
      </c>
      <c r="P8" s="12"/>
      <c r="R8" s="1">
        <v>0.46</v>
      </c>
      <c r="S8" s="1">
        <f>S$2-(R8-R$2)/(R$32-R$2)*(S$2-S$32)</f>
        <v>6.4</v>
      </c>
    </row>
    <row r="9" ht="18" customHeight="1" spans="1:19">
      <c r="A9" s="8" t="s">
        <v>10</v>
      </c>
      <c r="B9" s="9" t="s">
        <v>6</v>
      </c>
      <c r="C9" s="10">
        <v>15.6</v>
      </c>
      <c r="D9" s="10">
        <v>21.5</v>
      </c>
      <c r="E9" s="10">
        <v>51</v>
      </c>
      <c r="F9" s="10">
        <v>87.3</v>
      </c>
      <c r="G9" s="10">
        <v>136.9</v>
      </c>
      <c r="H9" s="10">
        <v>44</v>
      </c>
      <c r="I9" s="10">
        <v>130.5</v>
      </c>
      <c r="J9" s="10">
        <v>111.2</v>
      </c>
      <c r="K9" s="10">
        <v>74.4</v>
      </c>
      <c r="L9" s="10">
        <v>44.6</v>
      </c>
      <c r="M9" s="10">
        <v>20.1</v>
      </c>
      <c r="N9" s="10">
        <v>2.3</v>
      </c>
      <c r="O9">
        <f>ROUND((C9+D9+K9+L9+M9+N9)/SUM(C9:N9),3)</f>
        <v>0.241</v>
      </c>
      <c r="P9" s="12">
        <f>_xlfn.XLOOKUP(O10,R:R,S:S)</f>
        <v>4.2</v>
      </c>
      <c r="R9" s="1">
        <v>0.47</v>
      </c>
      <c r="S9" s="1">
        <f>S$2-(R9-R$2)/(R$32-R$2)*(S$2-S$32)</f>
        <v>6.3</v>
      </c>
    </row>
    <row r="10" spans="1:19">
      <c r="A10" s="8"/>
      <c r="B10" s="5" t="s">
        <v>7</v>
      </c>
      <c r="C10" s="7">
        <v>2.7</v>
      </c>
      <c r="D10" s="7">
        <v>7.7</v>
      </c>
      <c r="E10" s="7">
        <v>9.2</v>
      </c>
      <c r="F10" s="7">
        <v>22.7</v>
      </c>
      <c r="G10" s="7">
        <v>35.6</v>
      </c>
      <c r="H10" s="7">
        <v>70.6</v>
      </c>
      <c r="I10" s="7">
        <v>197</v>
      </c>
      <c r="J10" s="7">
        <v>243.5</v>
      </c>
      <c r="K10" s="7">
        <v>64</v>
      </c>
      <c r="L10" s="7">
        <v>21</v>
      </c>
      <c r="M10" s="7">
        <v>7.8</v>
      </c>
      <c r="N10" s="7">
        <v>1.6</v>
      </c>
      <c r="O10">
        <f>ROUND(1.152-0.726*O9-0.00107*O11,2)</f>
        <v>0.68</v>
      </c>
      <c r="P10" s="12"/>
      <c r="R10" s="1">
        <v>0.48</v>
      </c>
      <c r="S10" s="1">
        <f>S$2-(R10-R$2)/(R$32-R$2)*(S$2-S$32)</f>
        <v>6.2</v>
      </c>
    </row>
    <row r="11" ht="18" customHeight="1" spans="1:19">
      <c r="A11" s="8"/>
      <c r="B11" s="9" t="s">
        <v>8</v>
      </c>
      <c r="C11" s="10">
        <f t="shared" ref="C11:N11" si="2">IF((C9-C10)&gt;0,C9-C10,0)</f>
        <v>12.9</v>
      </c>
      <c r="D11" s="10">
        <f t="shared" si="2"/>
        <v>13.8</v>
      </c>
      <c r="E11" s="10">
        <f t="shared" si="2"/>
        <v>41.8</v>
      </c>
      <c r="F11" s="10">
        <f t="shared" si="2"/>
        <v>64.6</v>
      </c>
      <c r="G11" s="10">
        <f t="shared" si="2"/>
        <v>101.3</v>
      </c>
      <c r="H11" s="10">
        <f t="shared" si="2"/>
        <v>0</v>
      </c>
      <c r="I11" s="10">
        <f t="shared" si="2"/>
        <v>0</v>
      </c>
      <c r="J11" s="10">
        <f t="shared" si="2"/>
        <v>0</v>
      </c>
      <c r="K11" s="10">
        <f t="shared" si="2"/>
        <v>10.4</v>
      </c>
      <c r="L11" s="10">
        <f t="shared" si="2"/>
        <v>23.6</v>
      </c>
      <c r="M11" s="10">
        <f t="shared" si="2"/>
        <v>12.3</v>
      </c>
      <c r="N11" s="10">
        <f t="shared" si="2"/>
        <v>0.7</v>
      </c>
      <c r="O11">
        <f>SUM(C11:N11)</f>
        <v>281.4</v>
      </c>
      <c r="P11" s="12"/>
      <c r="R11" s="1">
        <v>0.49</v>
      </c>
      <c r="S11" s="1">
        <f>S$2-(R11-R$2)/(R$32-R$2)*(S$2-S$32)</f>
        <v>6.1</v>
      </c>
    </row>
    <row r="12" ht="18" customHeight="1" spans="1:19">
      <c r="A12" s="8" t="s">
        <v>11</v>
      </c>
      <c r="B12" s="9" t="s">
        <v>6</v>
      </c>
      <c r="C12" s="10">
        <v>14.3</v>
      </c>
      <c r="D12" s="10">
        <v>20.3</v>
      </c>
      <c r="E12" s="10">
        <v>49.8</v>
      </c>
      <c r="F12" s="10">
        <v>83</v>
      </c>
      <c r="G12" s="10">
        <v>138.8</v>
      </c>
      <c r="H12" s="10">
        <v>140.8</v>
      </c>
      <c r="I12" s="10">
        <v>126.2</v>
      </c>
      <c r="J12" s="10">
        <v>112.4</v>
      </c>
      <c r="K12" s="10">
        <v>75.5</v>
      </c>
      <c r="L12" s="10">
        <v>45.5</v>
      </c>
      <c r="M12" s="10">
        <v>20.4</v>
      </c>
      <c r="N12" s="10">
        <v>19.1</v>
      </c>
      <c r="O12">
        <f>ROUND((C12+D12+K12+L12+M12+N12)/SUM(C12:N12),3)</f>
        <v>0.231</v>
      </c>
      <c r="P12" s="12">
        <f>_xlfn.XLOOKUP(O13,R:R,S:S)</f>
        <v>5.4</v>
      </c>
      <c r="R12" s="1">
        <v>0.5</v>
      </c>
      <c r="S12" s="1">
        <f>S$2-(R12-R$2)/(R$32-R$2)*(S$2-S$32)</f>
        <v>6</v>
      </c>
    </row>
    <row r="13" spans="1:19">
      <c r="A13" s="8"/>
      <c r="B13" s="5" t="s">
        <v>7</v>
      </c>
      <c r="C13" s="7">
        <v>2.1</v>
      </c>
      <c r="D13" s="7">
        <v>6.2</v>
      </c>
      <c r="E13" s="7">
        <v>6.5</v>
      </c>
      <c r="F13" s="7">
        <v>27.2</v>
      </c>
      <c r="G13" s="7">
        <v>24.3</v>
      </c>
      <c r="H13" s="7">
        <v>64.4</v>
      </c>
      <c r="I13" s="7">
        <v>224.8</v>
      </c>
      <c r="J13" s="7">
        <v>196.5</v>
      </c>
      <c r="K13" s="7">
        <v>46.2</v>
      </c>
      <c r="L13" s="7">
        <v>22.5</v>
      </c>
      <c r="M13" s="7">
        <v>6.9</v>
      </c>
      <c r="N13" s="7">
        <v>4</v>
      </c>
      <c r="O13">
        <f>ROUND(1.152-0.726*O12-0.00107*O14,2)</f>
        <v>0.56</v>
      </c>
      <c r="P13" s="12"/>
      <c r="R13" s="1">
        <v>0.51</v>
      </c>
      <c r="S13" s="1">
        <f>S$2-(R13-R$2)/(R$32-R$2)*(S$2-S$32)</f>
        <v>5.9</v>
      </c>
    </row>
    <row r="14" spans="1:19">
      <c r="A14" s="8"/>
      <c r="B14" s="9" t="s">
        <v>8</v>
      </c>
      <c r="C14" s="10">
        <f t="shared" ref="C14:N14" si="3">IF((C12-C13)&gt;0,C12-C13,0)</f>
        <v>12.2</v>
      </c>
      <c r="D14" s="10">
        <f t="shared" si="3"/>
        <v>14.1</v>
      </c>
      <c r="E14" s="10">
        <f t="shared" si="3"/>
        <v>43.3</v>
      </c>
      <c r="F14" s="10">
        <f t="shared" si="3"/>
        <v>55.8</v>
      </c>
      <c r="G14" s="10">
        <f t="shared" si="3"/>
        <v>114.5</v>
      </c>
      <c r="H14" s="10">
        <f t="shared" si="3"/>
        <v>76.4</v>
      </c>
      <c r="I14" s="10">
        <f t="shared" si="3"/>
        <v>0</v>
      </c>
      <c r="J14" s="10">
        <f t="shared" si="3"/>
        <v>0</v>
      </c>
      <c r="K14" s="10">
        <f t="shared" si="3"/>
        <v>29.3</v>
      </c>
      <c r="L14" s="10">
        <f t="shared" si="3"/>
        <v>23</v>
      </c>
      <c r="M14" s="10">
        <f t="shared" si="3"/>
        <v>13.5</v>
      </c>
      <c r="N14" s="10">
        <f t="shared" si="3"/>
        <v>15.1</v>
      </c>
      <c r="O14">
        <f>SUM(C14:N14)</f>
        <v>397.2</v>
      </c>
      <c r="P14" s="12"/>
      <c r="R14" s="1">
        <v>0.52</v>
      </c>
      <c r="S14" s="1">
        <f>S$2-(R14-R$2)/(R$32-R$2)*(S$2-S$32)</f>
        <v>5.8</v>
      </c>
    </row>
    <row r="15" ht="18" customHeight="1" spans="1:19">
      <c r="A15" s="8" t="s">
        <v>12</v>
      </c>
      <c r="B15" s="9" t="s">
        <v>6</v>
      </c>
      <c r="C15" s="10">
        <v>16.8</v>
      </c>
      <c r="D15" s="10">
        <v>24.9</v>
      </c>
      <c r="E15" s="10">
        <v>56.8</v>
      </c>
      <c r="F15" s="10">
        <v>85.6</v>
      </c>
      <c r="G15" s="10">
        <v>132.5</v>
      </c>
      <c r="H15" s="10">
        <v>148.1</v>
      </c>
      <c r="I15" s="10">
        <v>133.8</v>
      </c>
      <c r="J15" s="10">
        <v>123.6</v>
      </c>
      <c r="K15" s="10">
        <v>78.5</v>
      </c>
      <c r="L15" s="10">
        <v>54.6</v>
      </c>
      <c r="M15" s="10">
        <v>23.8</v>
      </c>
      <c r="N15" s="10">
        <v>14.2</v>
      </c>
      <c r="O15">
        <f>ROUND((C15+D15+K15+L15+M15+N15)/SUM(C15:N15),3)</f>
        <v>0.238</v>
      </c>
      <c r="P15" s="12">
        <f>_xlfn.XLOOKUP(O16,R:R,S:S)</f>
        <v>4.5</v>
      </c>
      <c r="R15" s="1">
        <v>0.53</v>
      </c>
      <c r="S15" s="1">
        <f>S$2-(R15-R$2)/(R$32-R$2)*(S$2-S$32)</f>
        <v>5.7</v>
      </c>
    </row>
    <row r="16" spans="1:19">
      <c r="A16" s="8"/>
      <c r="B16" s="5" t="s">
        <v>7</v>
      </c>
      <c r="C16" s="7">
        <v>5.5</v>
      </c>
      <c r="D16" s="7">
        <v>8.7</v>
      </c>
      <c r="E16" s="7">
        <v>16.5</v>
      </c>
      <c r="F16" s="7">
        <v>36.8</v>
      </c>
      <c r="G16" s="7">
        <v>42.4</v>
      </c>
      <c r="H16" s="7">
        <v>87.4</v>
      </c>
      <c r="I16" s="7">
        <v>228.8</v>
      </c>
      <c r="J16" s="7">
        <v>163.2</v>
      </c>
      <c r="K16" s="7">
        <v>70.7</v>
      </c>
      <c r="L16" s="7">
        <v>32.2</v>
      </c>
      <c r="M16" s="7">
        <v>26.4</v>
      </c>
      <c r="N16" s="7">
        <v>8.1</v>
      </c>
      <c r="O16">
        <f>ROUND(1.152-0.726*O15-0.00107*O17,2)</f>
        <v>0.65</v>
      </c>
      <c r="P16" s="12"/>
      <c r="R16" s="1">
        <v>0.54</v>
      </c>
      <c r="S16" s="1">
        <f>S$2-(R16-R$2)/(R$32-R$2)*(S$2-S$32)</f>
        <v>5.6</v>
      </c>
    </row>
    <row r="17" spans="1:19">
      <c r="A17" s="8"/>
      <c r="B17" s="9" t="s">
        <v>8</v>
      </c>
      <c r="C17" s="10">
        <f t="shared" ref="C17:N17" si="4">IF((C15-C16)&gt;0,C15-C16,0)</f>
        <v>11.3</v>
      </c>
      <c r="D17" s="10">
        <f t="shared" si="4"/>
        <v>16.2</v>
      </c>
      <c r="E17" s="10">
        <f t="shared" si="4"/>
        <v>40.3</v>
      </c>
      <c r="F17" s="10">
        <f t="shared" si="4"/>
        <v>48.8</v>
      </c>
      <c r="G17" s="10">
        <f t="shared" si="4"/>
        <v>90.1</v>
      </c>
      <c r="H17" s="10">
        <f t="shared" si="4"/>
        <v>60.7</v>
      </c>
      <c r="I17" s="10">
        <f t="shared" si="4"/>
        <v>0</v>
      </c>
      <c r="J17" s="10">
        <f t="shared" si="4"/>
        <v>0</v>
      </c>
      <c r="K17" s="10">
        <f t="shared" si="4"/>
        <v>7.8</v>
      </c>
      <c r="L17" s="10">
        <f t="shared" si="4"/>
        <v>22.4</v>
      </c>
      <c r="M17" s="10">
        <f t="shared" si="4"/>
        <v>0</v>
      </c>
      <c r="N17" s="10">
        <f t="shared" si="4"/>
        <v>6.1</v>
      </c>
      <c r="O17">
        <f>SUM(C17:N17)</f>
        <v>303.7</v>
      </c>
      <c r="P17" s="12"/>
      <c r="R17" s="1">
        <v>0.55</v>
      </c>
      <c r="S17" s="1">
        <f>S$2-(R17-R$2)/(R$32-R$2)*(S$2-S$32)</f>
        <v>5.5</v>
      </c>
    </row>
    <row r="18" ht="18" customHeight="1" spans="1:19">
      <c r="A18" s="8" t="s">
        <v>13</v>
      </c>
      <c r="B18" s="9" t="s">
        <v>6</v>
      </c>
      <c r="C18" s="10">
        <v>16</v>
      </c>
      <c r="D18" s="10">
        <v>24.9</v>
      </c>
      <c r="E18" s="10">
        <v>58.2</v>
      </c>
      <c r="F18" s="10">
        <v>87.7</v>
      </c>
      <c r="G18" s="10">
        <v>137.9</v>
      </c>
      <c r="H18" s="10">
        <v>158.5</v>
      </c>
      <c r="I18" s="10">
        <v>140.3</v>
      </c>
      <c r="J18" s="10">
        <v>129.5</v>
      </c>
      <c r="K18" s="10">
        <v>81</v>
      </c>
      <c r="L18" s="10">
        <v>56.6</v>
      </c>
      <c r="M18" s="10">
        <v>24.8</v>
      </c>
      <c r="N18" s="10">
        <v>14.7</v>
      </c>
      <c r="O18">
        <f>ROUND((C18+D18+K18+L18+M18+N18)/SUM(C18:N18),3)</f>
        <v>0.234</v>
      </c>
      <c r="P18" s="12">
        <f>_xlfn.XLOOKUP(O19,R:R,S:S)</f>
        <v>4.6</v>
      </c>
      <c r="R18" s="1">
        <v>0.56</v>
      </c>
      <c r="S18" s="1">
        <f>S$2-(R18-R$2)/(R$32-R$2)*(S$2-S$32)</f>
        <v>5.4</v>
      </c>
    </row>
    <row r="19" spans="1:19">
      <c r="A19" s="8"/>
      <c r="B19" s="5" t="s">
        <v>7</v>
      </c>
      <c r="C19" s="7">
        <v>8.2</v>
      </c>
      <c r="D19" s="7">
        <v>11.2</v>
      </c>
      <c r="E19" s="7">
        <v>20.4</v>
      </c>
      <c r="F19" s="7">
        <v>42.1</v>
      </c>
      <c r="G19" s="7">
        <v>40</v>
      </c>
      <c r="H19" s="7">
        <v>90.4</v>
      </c>
      <c r="I19" s="7">
        <v>237.1</v>
      </c>
      <c r="J19" s="7">
        <v>156.7</v>
      </c>
      <c r="K19" s="7">
        <v>60.8</v>
      </c>
      <c r="L19" s="7">
        <v>30</v>
      </c>
      <c r="M19" s="7">
        <v>27</v>
      </c>
      <c r="N19" s="7">
        <v>11.3</v>
      </c>
      <c r="O19">
        <f>ROUND(1.152-0.726*O18-0.00107*O20,2)</f>
        <v>0.64</v>
      </c>
      <c r="P19" s="12"/>
      <c r="R19" s="1">
        <v>0.57</v>
      </c>
      <c r="S19" s="1">
        <f>S$2-(R19-R$2)/(R$32-R$2)*(S$2-S$32)</f>
        <v>5.3</v>
      </c>
    </row>
    <row r="20" spans="1:19">
      <c r="A20" s="8"/>
      <c r="B20" s="9" t="s">
        <v>8</v>
      </c>
      <c r="C20" s="10">
        <f t="shared" ref="C20:N20" si="5">IF((C18-C19)&gt;0,C18-C19,0)</f>
        <v>7.8</v>
      </c>
      <c r="D20" s="10">
        <f t="shared" si="5"/>
        <v>13.7</v>
      </c>
      <c r="E20" s="10">
        <f t="shared" si="5"/>
        <v>37.8</v>
      </c>
      <c r="F20" s="10">
        <f t="shared" si="5"/>
        <v>45.6</v>
      </c>
      <c r="G20" s="10">
        <f t="shared" si="5"/>
        <v>97.9</v>
      </c>
      <c r="H20" s="10">
        <f t="shared" si="5"/>
        <v>68.1</v>
      </c>
      <c r="I20" s="10">
        <f t="shared" si="5"/>
        <v>0</v>
      </c>
      <c r="J20" s="10">
        <f t="shared" si="5"/>
        <v>0</v>
      </c>
      <c r="K20" s="10">
        <f t="shared" si="5"/>
        <v>20.2</v>
      </c>
      <c r="L20" s="10">
        <f t="shared" si="5"/>
        <v>26.6</v>
      </c>
      <c r="M20" s="10">
        <f t="shared" si="5"/>
        <v>0</v>
      </c>
      <c r="N20" s="10">
        <f t="shared" si="5"/>
        <v>3.4</v>
      </c>
      <c r="O20">
        <f>SUM(C20:N20)</f>
        <v>321.1</v>
      </c>
      <c r="P20" s="12"/>
      <c r="R20" s="1">
        <v>0.58</v>
      </c>
      <c r="S20" s="1">
        <f>S$2-(R20-R$2)/(R$32-R$2)*(S$2-S$32)</f>
        <v>5.2</v>
      </c>
    </row>
    <row r="21" ht="18" customHeight="1" spans="1:19">
      <c r="A21" s="8" t="s">
        <v>14</v>
      </c>
      <c r="B21" s="9" t="s">
        <v>6</v>
      </c>
      <c r="C21" s="10">
        <v>17.2</v>
      </c>
      <c r="D21" s="10">
        <v>24.3</v>
      </c>
      <c r="E21" s="10">
        <v>53.1</v>
      </c>
      <c r="F21" s="10">
        <v>78.9</v>
      </c>
      <c r="G21" s="10">
        <v>123.7</v>
      </c>
      <c r="H21" s="10">
        <v>137.2</v>
      </c>
      <c r="I21" s="10">
        <v>123.3</v>
      </c>
      <c r="J21" s="10">
        <v>123.7</v>
      </c>
      <c r="K21" s="10">
        <v>77.5</v>
      </c>
      <c r="L21" s="10">
        <v>56.2</v>
      </c>
      <c r="M21" s="10">
        <v>25.6</v>
      </c>
      <c r="N21" s="10">
        <v>15.5</v>
      </c>
      <c r="O21">
        <f>ROUND((C21+D21+K21+L21+M21+N21)/SUM(C21:N21),3)</f>
        <v>0.253</v>
      </c>
      <c r="P21" s="12">
        <f>_xlfn.XLOOKUP(O22,R:R,S:S)</f>
        <v>3.7</v>
      </c>
      <c r="R21" s="1">
        <v>0.59</v>
      </c>
      <c r="S21" s="1">
        <f>S$2-(R21-R$2)/(R$32-R$2)*(S$2-S$32)</f>
        <v>5.1</v>
      </c>
    </row>
    <row r="22" spans="1:19">
      <c r="A22" s="8"/>
      <c r="B22" s="5" t="s">
        <v>7</v>
      </c>
      <c r="C22" s="7">
        <v>11.5</v>
      </c>
      <c r="D22" s="7">
        <v>15.1</v>
      </c>
      <c r="E22" s="7">
        <v>24.4</v>
      </c>
      <c r="F22" s="7">
        <v>52.1</v>
      </c>
      <c r="G22" s="7">
        <v>48.2</v>
      </c>
      <c r="H22" s="7">
        <v>111.1</v>
      </c>
      <c r="I22" s="7">
        <v>284.8</v>
      </c>
      <c r="J22" s="7">
        <v>183.1</v>
      </c>
      <c r="K22" s="7">
        <v>160.4</v>
      </c>
      <c r="L22" s="7">
        <v>33.7</v>
      </c>
      <c r="M22" s="7">
        <v>32.3</v>
      </c>
      <c r="N22" s="7">
        <v>13.3</v>
      </c>
      <c r="O22">
        <f>ROUND(1.152-0.726*O21-0.00107*O23,2)</f>
        <v>0.76</v>
      </c>
      <c r="P22" s="12"/>
      <c r="R22" s="1">
        <v>0.6</v>
      </c>
      <c r="S22" s="1">
        <f>S$2-(R22-R$2)/(R$32-R$2)*(S$2-S$32)</f>
        <v>5</v>
      </c>
    </row>
    <row r="23" spans="1:19">
      <c r="A23" s="8"/>
      <c r="B23" s="9" t="s">
        <v>8</v>
      </c>
      <c r="C23" s="10">
        <f t="shared" ref="C23:N23" si="6">IF((C21-C22)&gt;0,C21-C22,0)</f>
        <v>5.7</v>
      </c>
      <c r="D23" s="10">
        <f t="shared" si="6"/>
        <v>9.2</v>
      </c>
      <c r="E23" s="10">
        <f t="shared" si="6"/>
        <v>28.7</v>
      </c>
      <c r="F23" s="10">
        <f t="shared" si="6"/>
        <v>26.8</v>
      </c>
      <c r="G23" s="10">
        <f t="shared" si="6"/>
        <v>75.5</v>
      </c>
      <c r="H23" s="10">
        <f t="shared" si="6"/>
        <v>26.1</v>
      </c>
      <c r="I23" s="10">
        <f t="shared" si="6"/>
        <v>0</v>
      </c>
      <c r="J23" s="10">
        <f t="shared" si="6"/>
        <v>0</v>
      </c>
      <c r="K23" s="10">
        <f t="shared" si="6"/>
        <v>0</v>
      </c>
      <c r="L23" s="10">
        <f t="shared" si="6"/>
        <v>22.5</v>
      </c>
      <c r="M23" s="10">
        <f t="shared" si="6"/>
        <v>0</v>
      </c>
      <c r="N23" s="10">
        <f t="shared" si="6"/>
        <v>2.2</v>
      </c>
      <c r="O23">
        <f>SUM(C23:N23)</f>
        <v>196.7</v>
      </c>
      <c r="P23" s="12"/>
      <c r="R23" s="1">
        <v>0.61</v>
      </c>
      <c r="S23" s="1">
        <f>S$2-(R23-R$2)/(R$32-R$2)*(S$2-S$32)</f>
        <v>4.9</v>
      </c>
    </row>
    <row r="24" ht="18" customHeight="1" spans="1:19">
      <c r="A24" s="8" t="s">
        <v>15</v>
      </c>
      <c r="B24" s="9" t="s">
        <v>6</v>
      </c>
      <c r="C24" s="10">
        <v>13.2</v>
      </c>
      <c r="D24" s="10">
        <v>20.2</v>
      </c>
      <c r="E24" s="10">
        <v>47.7</v>
      </c>
      <c r="F24" s="10">
        <v>71.5</v>
      </c>
      <c r="G24" s="10">
        <v>120.4</v>
      </c>
      <c r="H24" s="10">
        <v>121.1</v>
      </c>
      <c r="I24" s="10">
        <v>110.4</v>
      </c>
      <c r="J24" s="10">
        <v>112.3</v>
      </c>
      <c r="K24" s="10">
        <v>73.4</v>
      </c>
      <c r="L24" s="10">
        <v>48</v>
      </c>
      <c r="M24" s="10">
        <v>21.4</v>
      </c>
      <c r="N24" s="10">
        <v>12</v>
      </c>
      <c r="O24">
        <f>ROUND((C24+D24+K24+L24+M24+N24)/SUM(C24:N24),3)</f>
        <v>0.244</v>
      </c>
      <c r="P24" s="12">
        <f>_xlfn.XLOOKUP(O25,R:R,S:S)</f>
        <v>3.65</v>
      </c>
      <c r="R24" s="1">
        <v>0.62</v>
      </c>
      <c r="S24" s="1">
        <f>S$2-(R24-R$2)/(R$32-R$2)*(S$2-S$32)</f>
        <v>4.8</v>
      </c>
    </row>
    <row r="25" spans="1:19">
      <c r="A25" s="8"/>
      <c r="B25" s="5" t="s">
        <v>7</v>
      </c>
      <c r="C25" s="7">
        <v>15.7</v>
      </c>
      <c r="D25" s="7">
        <v>12.5</v>
      </c>
      <c r="E25" s="7">
        <v>22.4</v>
      </c>
      <c r="F25" s="7">
        <v>44.3</v>
      </c>
      <c r="G25" s="7">
        <v>43.3</v>
      </c>
      <c r="H25" s="7">
        <v>82.4</v>
      </c>
      <c r="I25" s="7">
        <v>234.1</v>
      </c>
      <c r="J25" s="7">
        <v>194.3</v>
      </c>
      <c r="K25" s="7">
        <v>107.9</v>
      </c>
      <c r="L25" s="7">
        <v>36</v>
      </c>
      <c r="M25" s="7">
        <v>35.3</v>
      </c>
      <c r="N25" s="7">
        <v>6.3</v>
      </c>
      <c r="O25">
        <f>ROUND(1.152-0.726*O24-0.00107*O26,2)</f>
        <v>0.77</v>
      </c>
      <c r="P25" s="12"/>
      <c r="R25" s="1">
        <v>0.63</v>
      </c>
      <c r="S25" s="1">
        <f>S$2-(R25-R$2)/(R$32-R$2)*(S$2-S$32)</f>
        <v>4.7</v>
      </c>
    </row>
    <row r="26" spans="1:19">
      <c r="A26" s="8"/>
      <c r="B26" s="9" t="s">
        <v>8</v>
      </c>
      <c r="C26" s="10">
        <f t="shared" ref="C26:N26" si="7">IF((C24-C25)&gt;0,C24-C25,0)</f>
        <v>0</v>
      </c>
      <c r="D26" s="10">
        <f t="shared" si="7"/>
        <v>7.7</v>
      </c>
      <c r="E26" s="10">
        <f t="shared" si="7"/>
        <v>25.3</v>
      </c>
      <c r="F26" s="10">
        <f t="shared" si="7"/>
        <v>27.2</v>
      </c>
      <c r="G26" s="10">
        <f t="shared" si="7"/>
        <v>77.1</v>
      </c>
      <c r="H26" s="10">
        <f t="shared" si="7"/>
        <v>38.7</v>
      </c>
      <c r="I26" s="10">
        <f t="shared" si="7"/>
        <v>0</v>
      </c>
      <c r="J26" s="10">
        <f t="shared" si="7"/>
        <v>0</v>
      </c>
      <c r="K26" s="10">
        <f t="shared" si="7"/>
        <v>0</v>
      </c>
      <c r="L26" s="10">
        <f t="shared" si="7"/>
        <v>12</v>
      </c>
      <c r="M26" s="10">
        <f t="shared" si="7"/>
        <v>0</v>
      </c>
      <c r="N26" s="10">
        <f t="shared" si="7"/>
        <v>5.7</v>
      </c>
      <c r="O26">
        <f>SUM(C26:N26)</f>
        <v>193.7</v>
      </c>
      <c r="P26" s="12"/>
      <c r="R26" s="1">
        <v>0.64</v>
      </c>
      <c r="S26" s="1">
        <f>S$2-(R26-R$2)/(R$32-R$2)*(S$2-S$32)</f>
        <v>4.6</v>
      </c>
    </row>
    <row r="27" ht="18" customHeight="1" spans="1:19">
      <c r="A27" s="8" t="s">
        <v>16</v>
      </c>
      <c r="B27" s="9" t="s">
        <v>6</v>
      </c>
      <c r="C27" s="10">
        <v>19.5</v>
      </c>
      <c r="D27" s="10">
        <v>24.9</v>
      </c>
      <c r="E27" s="10">
        <v>50.1</v>
      </c>
      <c r="F27" s="10">
        <v>70.5</v>
      </c>
      <c r="G27" s="10">
        <v>103.5</v>
      </c>
      <c r="H27" s="10">
        <v>120.6</v>
      </c>
      <c r="I27" s="10">
        <v>140</v>
      </c>
      <c r="J27" s="10">
        <v>139.1</v>
      </c>
      <c r="K27" s="10">
        <v>80.7</v>
      </c>
      <c r="L27" s="10">
        <v>59</v>
      </c>
      <c r="M27" s="10">
        <v>27.3</v>
      </c>
      <c r="N27" s="10">
        <v>17.8</v>
      </c>
      <c r="O27">
        <f>ROUND((C27+D27+K27+L27+M27+N27)/SUM(C27:N27),3)</f>
        <v>0.269</v>
      </c>
      <c r="P27" s="12">
        <f>_xlfn.XLOOKUP(O28,R:R,S:S)</f>
        <v>2.95</v>
      </c>
      <c r="R27" s="1">
        <v>0.65</v>
      </c>
      <c r="S27" s="1">
        <f>S$2-(R27-R$2)/(R$32-R$2)*(S$2-S$32)</f>
        <v>4.5</v>
      </c>
    </row>
    <row r="28" spans="1:19">
      <c r="A28" s="8"/>
      <c r="B28" s="5" t="s">
        <v>7</v>
      </c>
      <c r="C28" s="7">
        <v>31.8</v>
      </c>
      <c r="D28" s="7">
        <v>53</v>
      </c>
      <c r="E28" s="7">
        <v>78.7</v>
      </c>
      <c r="F28" s="7">
        <v>98.7</v>
      </c>
      <c r="G28" s="7">
        <v>97.3</v>
      </c>
      <c r="H28" s="7">
        <v>139.9</v>
      </c>
      <c r="I28" s="7">
        <v>182</v>
      </c>
      <c r="J28" s="7">
        <v>121</v>
      </c>
      <c r="K28" s="7">
        <v>100.9</v>
      </c>
      <c r="L28" s="7">
        <v>44.3</v>
      </c>
      <c r="M28" s="7">
        <v>53.2</v>
      </c>
      <c r="N28" s="7">
        <v>21.2</v>
      </c>
      <c r="O28">
        <f>ROUND(1.152-0.726*O27-0.00107*O29,2)</f>
        <v>0.91</v>
      </c>
      <c r="P28" s="12"/>
      <c r="R28" s="1">
        <v>0.66</v>
      </c>
      <c r="S28" s="1">
        <f>S$2-(R28-R$2)/(R$32-R$2)*(S$2-S$32)</f>
        <v>4.4</v>
      </c>
    </row>
    <row r="29" spans="1:19">
      <c r="A29" s="8"/>
      <c r="B29" s="9" t="s">
        <v>8</v>
      </c>
      <c r="C29" s="10">
        <f t="shared" ref="C29:N29" si="8">IF((C27-C28)&gt;0,C27-C28,0)</f>
        <v>0</v>
      </c>
      <c r="D29" s="10">
        <f t="shared" si="8"/>
        <v>0</v>
      </c>
      <c r="E29" s="10">
        <f t="shared" si="8"/>
        <v>0</v>
      </c>
      <c r="F29" s="10">
        <f t="shared" si="8"/>
        <v>0</v>
      </c>
      <c r="G29" s="10">
        <f t="shared" si="8"/>
        <v>6.2</v>
      </c>
      <c r="H29" s="10">
        <f t="shared" si="8"/>
        <v>0</v>
      </c>
      <c r="I29" s="10">
        <f t="shared" si="8"/>
        <v>0</v>
      </c>
      <c r="J29" s="10">
        <f t="shared" si="8"/>
        <v>18.1</v>
      </c>
      <c r="K29" s="10">
        <f t="shared" si="8"/>
        <v>0</v>
      </c>
      <c r="L29" s="10">
        <f t="shared" si="8"/>
        <v>14.7</v>
      </c>
      <c r="M29" s="10">
        <f t="shared" si="8"/>
        <v>0</v>
      </c>
      <c r="N29" s="10">
        <f t="shared" si="8"/>
        <v>0</v>
      </c>
      <c r="O29">
        <f>SUM(C29:N29)</f>
        <v>39</v>
      </c>
      <c r="P29" s="12"/>
      <c r="R29" s="1">
        <v>0.67</v>
      </c>
      <c r="S29" s="1">
        <f>S$2-(R29-R$2)/(R$32-R$2)*(S$2-S$32)</f>
        <v>4.3</v>
      </c>
    </row>
    <row r="30" ht="18" customHeight="1" spans="1:19">
      <c r="A30" s="8" t="s">
        <v>17</v>
      </c>
      <c r="B30" s="9" t="s">
        <v>6</v>
      </c>
      <c r="C30" s="10">
        <v>19</v>
      </c>
      <c r="D30" s="10">
        <v>25.9</v>
      </c>
      <c r="E30" s="10">
        <v>52</v>
      </c>
      <c r="F30" s="10">
        <v>74.4</v>
      </c>
      <c r="G30" s="10">
        <v>114.3</v>
      </c>
      <c r="H30" s="10">
        <v>136.9</v>
      </c>
      <c r="I30" s="10">
        <v>137.2</v>
      </c>
      <c r="J30" s="10">
        <v>136</v>
      </c>
      <c r="K30" s="10">
        <v>79.1</v>
      </c>
      <c r="L30" s="10">
        <v>57.8</v>
      </c>
      <c r="M30" s="10">
        <v>28.2</v>
      </c>
      <c r="N30" s="10">
        <v>8.5</v>
      </c>
      <c r="O30">
        <f>ROUND((C30+D30+K30+L30+M30+N30)/SUM(C30:N30),3)</f>
        <v>0.251</v>
      </c>
      <c r="P30" s="12">
        <f>_xlfn.XLOOKUP(O31,R:R,S:S)</f>
        <v>3.2</v>
      </c>
      <c r="R30" s="1">
        <v>0.68</v>
      </c>
      <c r="S30" s="1">
        <f>S$2-(R30-R$2)/(R$32-R$2)*(S$2-S$32)</f>
        <v>4.2</v>
      </c>
    </row>
    <row r="31" spans="1:19">
      <c r="A31" s="8"/>
      <c r="B31" s="5" t="s">
        <v>7</v>
      </c>
      <c r="C31" s="7">
        <v>26.6</v>
      </c>
      <c r="D31" s="7">
        <v>32.6</v>
      </c>
      <c r="E31" s="7">
        <v>60.8</v>
      </c>
      <c r="F31" s="7">
        <v>62.5</v>
      </c>
      <c r="G31" s="7">
        <v>74.3</v>
      </c>
      <c r="H31" s="7">
        <v>106.8</v>
      </c>
      <c r="I31" s="7">
        <v>205.8</v>
      </c>
      <c r="J31" s="7">
        <v>153.7</v>
      </c>
      <c r="K31" s="7">
        <v>87</v>
      </c>
      <c r="L31" s="7">
        <v>38.2</v>
      </c>
      <c r="M31" s="7">
        <v>40.3</v>
      </c>
      <c r="N31" s="7">
        <v>22</v>
      </c>
      <c r="O31">
        <f>ROUND(1.152-0.726*O30-0.00107*O32,2)</f>
        <v>0.86</v>
      </c>
      <c r="P31" s="12"/>
      <c r="R31" s="1">
        <v>0.69</v>
      </c>
      <c r="S31" s="1">
        <f>S$2-(R31-R$2)/(R$32-R$2)*(S$2-S$32)</f>
        <v>4.1</v>
      </c>
    </row>
    <row r="32" spans="1:19">
      <c r="A32" s="8"/>
      <c r="B32" s="9" t="s">
        <v>8</v>
      </c>
      <c r="C32" s="10">
        <f t="shared" ref="C32:N32" si="9">IF((C30-C31)&gt;0,C30-C31,0)</f>
        <v>0</v>
      </c>
      <c r="D32" s="10">
        <f t="shared" si="9"/>
        <v>0</v>
      </c>
      <c r="E32" s="10">
        <f t="shared" si="9"/>
        <v>0</v>
      </c>
      <c r="F32" s="10">
        <f t="shared" si="9"/>
        <v>11.9</v>
      </c>
      <c r="G32" s="10">
        <f t="shared" si="9"/>
        <v>40</v>
      </c>
      <c r="H32" s="10">
        <f t="shared" si="9"/>
        <v>30.1</v>
      </c>
      <c r="I32" s="10">
        <f t="shared" si="9"/>
        <v>0</v>
      </c>
      <c r="J32" s="10">
        <f t="shared" si="9"/>
        <v>0</v>
      </c>
      <c r="K32" s="10">
        <f t="shared" si="9"/>
        <v>0</v>
      </c>
      <c r="L32" s="10">
        <f t="shared" si="9"/>
        <v>19.6</v>
      </c>
      <c r="M32" s="10">
        <f t="shared" si="9"/>
        <v>0</v>
      </c>
      <c r="N32" s="10">
        <f t="shared" si="9"/>
        <v>0</v>
      </c>
      <c r="O32">
        <f>SUM(C32:N32)</f>
        <v>101.6</v>
      </c>
      <c r="P32" s="12"/>
      <c r="R32" s="1">
        <v>0.7</v>
      </c>
      <c r="S32" s="1">
        <v>4</v>
      </c>
    </row>
    <row r="33" ht="17.25" customHeight="1" spans="1:19">
      <c r="A33" s="8" t="s">
        <v>18</v>
      </c>
      <c r="B33" s="9" t="s">
        <v>6</v>
      </c>
      <c r="C33" s="10">
        <v>19</v>
      </c>
      <c r="D33" s="10">
        <v>25.6</v>
      </c>
      <c r="E33" s="10">
        <v>51.3</v>
      </c>
      <c r="F33" s="10">
        <v>71.7</v>
      </c>
      <c r="G33" s="10">
        <v>111.5</v>
      </c>
      <c r="H33" s="10">
        <v>131.9</v>
      </c>
      <c r="I33" s="10">
        <v>150</v>
      </c>
      <c r="J33" s="10">
        <v>146.3</v>
      </c>
      <c r="K33" s="10">
        <v>80.8</v>
      </c>
      <c r="L33" s="10">
        <v>59.2</v>
      </c>
      <c r="M33" s="10">
        <v>27.9</v>
      </c>
      <c r="N33" s="10">
        <v>18.5</v>
      </c>
      <c r="O33">
        <f>ROUND((C33+D33+K33+L33+M33+N33)/SUM(C33:N33),3)</f>
        <v>0.258</v>
      </c>
      <c r="P33" s="12">
        <f>_xlfn.XLOOKUP(O34,R:R,S:S)</f>
        <v>3.15</v>
      </c>
      <c r="R33" s="1">
        <v>0.71</v>
      </c>
      <c r="S33" s="1">
        <f t="shared" ref="S33:S61" si="10">S$32-(R33-R$32)/(R$62-R$32)*(S$32-S$62)</f>
        <v>3.95</v>
      </c>
    </row>
    <row r="34" spans="1:19">
      <c r="A34" s="8"/>
      <c r="B34" s="5" t="s">
        <v>7</v>
      </c>
      <c r="C34" s="7">
        <v>33.6</v>
      </c>
      <c r="D34" s="7">
        <v>50.2</v>
      </c>
      <c r="E34" s="7">
        <v>75.4</v>
      </c>
      <c r="F34" s="7">
        <v>106.1</v>
      </c>
      <c r="G34" s="7">
        <v>105.9</v>
      </c>
      <c r="H34" s="7">
        <v>96.3</v>
      </c>
      <c r="I34" s="7">
        <v>181.5</v>
      </c>
      <c r="J34" s="7">
        <v>114.1</v>
      </c>
      <c r="K34" s="7">
        <v>80</v>
      </c>
      <c r="L34" s="7">
        <v>43.2</v>
      </c>
      <c r="M34" s="7">
        <v>52.5</v>
      </c>
      <c r="N34" s="7">
        <v>31.5</v>
      </c>
      <c r="O34">
        <f>ROUND(1.152-0.726*O33-0.00107*O35,2)</f>
        <v>0.87</v>
      </c>
      <c r="P34" s="12"/>
      <c r="R34" s="1">
        <v>0.72</v>
      </c>
      <c r="S34" s="1">
        <f t="shared" si="10"/>
        <v>3.9</v>
      </c>
    </row>
    <row r="35" spans="1:19">
      <c r="A35" s="8"/>
      <c r="B35" s="9" t="s">
        <v>8</v>
      </c>
      <c r="C35" s="10">
        <f t="shared" ref="C35:N35" si="11">IF((C33-C34)&gt;0,C33-C34,0)</f>
        <v>0</v>
      </c>
      <c r="D35" s="10">
        <f t="shared" si="11"/>
        <v>0</v>
      </c>
      <c r="E35" s="10">
        <f t="shared" si="11"/>
        <v>0</v>
      </c>
      <c r="F35" s="10">
        <f t="shared" si="11"/>
        <v>0</v>
      </c>
      <c r="G35" s="10">
        <f t="shared" si="11"/>
        <v>5.59999999999999</v>
      </c>
      <c r="H35" s="10">
        <f t="shared" si="11"/>
        <v>35.6</v>
      </c>
      <c r="I35" s="10">
        <f t="shared" si="11"/>
        <v>0</v>
      </c>
      <c r="J35" s="10">
        <f t="shared" si="11"/>
        <v>32.2</v>
      </c>
      <c r="K35" s="10">
        <f t="shared" si="11"/>
        <v>0.799999999999997</v>
      </c>
      <c r="L35" s="10">
        <f t="shared" si="11"/>
        <v>16</v>
      </c>
      <c r="M35" s="10">
        <f t="shared" si="11"/>
        <v>0</v>
      </c>
      <c r="N35" s="10">
        <f t="shared" si="11"/>
        <v>0</v>
      </c>
      <c r="O35">
        <f>SUM(C35:N35)</f>
        <v>90.2</v>
      </c>
      <c r="P35" s="12"/>
      <c r="R35" s="1">
        <v>0.73</v>
      </c>
      <c r="S35" s="1">
        <f t="shared" si="10"/>
        <v>3.85</v>
      </c>
    </row>
    <row r="36" ht="17.25" customHeight="1" spans="1:19">
      <c r="A36" s="2" t="s">
        <v>19</v>
      </c>
      <c r="B36" s="6" t="s">
        <v>6</v>
      </c>
      <c r="C36" s="3">
        <v>22.8</v>
      </c>
      <c r="D36" s="3">
        <v>27.6</v>
      </c>
      <c r="E36" s="3">
        <v>54.2</v>
      </c>
      <c r="F36" s="3">
        <v>72.6</v>
      </c>
      <c r="G36" s="3">
        <v>111.3</v>
      </c>
      <c r="H36" s="3">
        <v>134.8</v>
      </c>
      <c r="I36" s="3">
        <v>159.7</v>
      </c>
      <c r="J36" s="3">
        <v>149.9</v>
      </c>
      <c r="K36" s="3">
        <v>84.2</v>
      </c>
      <c r="L36" s="3">
        <v>64.7</v>
      </c>
      <c r="M36" s="3">
        <v>31.2</v>
      </c>
      <c r="N36" s="3">
        <v>21.6</v>
      </c>
      <c r="O36">
        <f>ROUND((C36+D36+K36+L36+M36+N36)/SUM(C36:N36),3)</f>
        <v>0.27</v>
      </c>
      <c r="P36" s="12">
        <f>_xlfn.XLOOKUP(O37,R:R,S:S)</f>
        <v>3.4</v>
      </c>
      <c r="R36" s="1">
        <v>0.74</v>
      </c>
      <c r="S36" s="1">
        <f t="shared" si="10"/>
        <v>3.8</v>
      </c>
    </row>
    <row r="37" spans="1:19">
      <c r="A37" s="2"/>
      <c r="B37" s="5" t="s">
        <v>7</v>
      </c>
      <c r="C37" s="7">
        <v>27.4</v>
      </c>
      <c r="D37" s="7">
        <v>45.5</v>
      </c>
      <c r="E37" s="7">
        <v>73.7</v>
      </c>
      <c r="F37" s="7">
        <v>111.1</v>
      </c>
      <c r="G37" s="7">
        <v>110.2</v>
      </c>
      <c r="H37" s="7">
        <v>89</v>
      </c>
      <c r="I37" s="7">
        <v>158.1</v>
      </c>
      <c r="J37" s="7">
        <v>98.9</v>
      </c>
      <c r="K37" s="7">
        <v>76.6</v>
      </c>
      <c r="L37" s="7">
        <v>40.1</v>
      </c>
      <c r="M37" s="7">
        <v>59.6</v>
      </c>
      <c r="N37" s="7">
        <v>26.1</v>
      </c>
      <c r="O37">
        <f>ROUND(1.152-0.726*O36-0.00107*O38,2)</f>
        <v>0.82</v>
      </c>
      <c r="P37" s="12"/>
      <c r="R37" s="1">
        <v>0.75</v>
      </c>
      <c r="S37" s="1">
        <f t="shared" si="10"/>
        <v>3.75</v>
      </c>
    </row>
    <row r="38" spans="1:19">
      <c r="A38" s="8"/>
      <c r="B38" s="9" t="s">
        <v>8</v>
      </c>
      <c r="C38" s="10">
        <f t="shared" ref="C38:N38" si="12">IF((C36-C37)&gt;0,C36-C37,0)</f>
        <v>0</v>
      </c>
      <c r="D38" s="10">
        <f t="shared" si="12"/>
        <v>0</v>
      </c>
      <c r="E38" s="10">
        <f t="shared" si="12"/>
        <v>0</v>
      </c>
      <c r="F38" s="10">
        <f t="shared" si="12"/>
        <v>0</v>
      </c>
      <c r="G38" s="10">
        <f t="shared" si="12"/>
        <v>1.09999999999999</v>
      </c>
      <c r="H38" s="10">
        <f t="shared" si="12"/>
        <v>45.8</v>
      </c>
      <c r="I38" s="10">
        <f t="shared" si="12"/>
        <v>1.59999999999999</v>
      </c>
      <c r="J38" s="10">
        <f t="shared" si="12"/>
        <v>51</v>
      </c>
      <c r="K38" s="10">
        <f t="shared" si="12"/>
        <v>7.60000000000001</v>
      </c>
      <c r="L38" s="10">
        <f t="shared" si="12"/>
        <v>24.6</v>
      </c>
      <c r="M38" s="10">
        <f t="shared" si="12"/>
        <v>0</v>
      </c>
      <c r="N38" s="10">
        <f t="shared" si="12"/>
        <v>0</v>
      </c>
      <c r="O38">
        <f>SUM(C38:N38)</f>
        <v>131.7</v>
      </c>
      <c r="P38" s="12"/>
      <c r="R38" s="1">
        <v>0.76</v>
      </c>
      <c r="S38" s="1">
        <f t="shared" si="10"/>
        <v>3.7</v>
      </c>
    </row>
    <row r="39" ht="16.5" customHeight="1" spans="1:19">
      <c r="A39" s="8" t="s">
        <v>20</v>
      </c>
      <c r="B39" s="9" t="s">
        <v>6</v>
      </c>
      <c r="C39" s="10">
        <v>20.3</v>
      </c>
      <c r="D39" s="10">
        <v>26.8</v>
      </c>
      <c r="E39" s="10">
        <v>33</v>
      </c>
      <c r="F39" s="10">
        <v>75.7</v>
      </c>
      <c r="G39" s="10">
        <v>122.3</v>
      </c>
      <c r="H39" s="10">
        <v>153</v>
      </c>
      <c r="I39" s="10">
        <v>140.7</v>
      </c>
      <c r="J39" s="10">
        <v>125.2</v>
      </c>
      <c r="K39" s="10">
        <v>76.8</v>
      </c>
      <c r="L39" s="10">
        <v>54.6</v>
      </c>
      <c r="M39" s="10">
        <v>27.5</v>
      </c>
      <c r="N39" s="10">
        <v>19</v>
      </c>
      <c r="O39">
        <f>ROUND((C39+D39+K39+L39+M39+N39)/SUM(C39:N39),3)</f>
        <v>0.257</v>
      </c>
      <c r="P39" s="12">
        <f>_xlfn.XLOOKUP(O40,R:R,S:S)</f>
        <v>3.9</v>
      </c>
      <c r="R39" s="1">
        <v>0.77</v>
      </c>
      <c r="S39" s="1">
        <f t="shared" si="10"/>
        <v>3.65</v>
      </c>
    </row>
    <row r="40" spans="1:19">
      <c r="A40" s="8"/>
      <c r="B40" s="5" t="s">
        <v>7</v>
      </c>
      <c r="C40" s="7">
        <v>13</v>
      </c>
      <c r="D40" s="7">
        <v>15</v>
      </c>
      <c r="E40" s="7">
        <v>19.8</v>
      </c>
      <c r="F40" s="7">
        <v>53</v>
      </c>
      <c r="G40" s="7">
        <v>53.8</v>
      </c>
      <c r="H40" s="7">
        <v>70.4</v>
      </c>
      <c r="I40" s="7">
        <v>185.7</v>
      </c>
      <c r="J40" s="7">
        <v>156.4</v>
      </c>
      <c r="K40" s="7">
        <v>72.2</v>
      </c>
      <c r="L40" s="7">
        <v>39.9</v>
      </c>
      <c r="M40" s="7">
        <v>37.9</v>
      </c>
      <c r="N40" s="7">
        <v>10.7</v>
      </c>
      <c r="O40">
        <f>ROUND(1.152-0.726*O39-0.00107*O41,2)</f>
        <v>0.72</v>
      </c>
      <c r="P40" s="12"/>
      <c r="R40" s="1">
        <v>0.78</v>
      </c>
      <c r="S40" s="1">
        <f t="shared" si="10"/>
        <v>3.6</v>
      </c>
    </row>
    <row r="41" spans="1:19">
      <c r="A41" s="8"/>
      <c r="B41" s="9" t="s">
        <v>8</v>
      </c>
      <c r="C41" s="10">
        <f t="shared" ref="C41:N41" si="13">IF((C39-C40)&gt;0,C39-C40,0)</f>
        <v>7.3</v>
      </c>
      <c r="D41" s="10">
        <f t="shared" si="13"/>
        <v>11.8</v>
      </c>
      <c r="E41" s="10">
        <f t="shared" si="13"/>
        <v>13.2</v>
      </c>
      <c r="F41" s="10">
        <f t="shared" si="13"/>
        <v>22.7</v>
      </c>
      <c r="G41" s="10">
        <f t="shared" si="13"/>
        <v>68.5</v>
      </c>
      <c r="H41" s="10">
        <f t="shared" si="13"/>
        <v>82.6</v>
      </c>
      <c r="I41" s="10">
        <f t="shared" si="13"/>
        <v>0</v>
      </c>
      <c r="J41" s="10">
        <f t="shared" si="13"/>
        <v>0</v>
      </c>
      <c r="K41" s="10">
        <f t="shared" si="13"/>
        <v>4.59999999999999</v>
      </c>
      <c r="L41" s="10">
        <f t="shared" si="13"/>
        <v>14.7</v>
      </c>
      <c r="M41" s="10">
        <f t="shared" si="13"/>
        <v>0</v>
      </c>
      <c r="N41" s="10">
        <f t="shared" si="13"/>
        <v>8.3</v>
      </c>
      <c r="O41">
        <f>SUM(C41:N41)</f>
        <v>233.7</v>
      </c>
      <c r="P41" s="12"/>
      <c r="R41" s="1">
        <v>0.79</v>
      </c>
      <c r="S41" s="1">
        <f t="shared" si="10"/>
        <v>3.55</v>
      </c>
    </row>
    <row r="42" spans="1:19">
      <c r="A42" s="8" t="s">
        <v>21</v>
      </c>
      <c r="B42" s="9" t="s">
        <v>6</v>
      </c>
      <c r="C42" s="10">
        <v>19.2</v>
      </c>
      <c r="D42" s="10">
        <v>29.9</v>
      </c>
      <c r="E42" s="10">
        <v>53.3</v>
      </c>
      <c r="F42" s="10">
        <v>74.4</v>
      </c>
      <c r="G42" s="10">
        <v>113.8</v>
      </c>
      <c r="H42" s="10">
        <v>144.8</v>
      </c>
      <c r="I42" s="10">
        <v>137.6</v>
      </c>
      <c r="J42" s="10">
        <v>132.6</v>
      </c>
      <c r="K42" s="10">
        <v>78.8</v>
      </c>
      <c r="L42" s="10">
        <v>55.6</v>
      </c>
      <c r="M42" s="10">
        <v>26.5</v>
      </c>
      <c r="N42" s="10">
        <v>18.6</v>
      </c>
      <c r="O42">
        <f>ROUND((C42+D42+K42+L42+M42+N42)/SUM(C42:N42),3)</f>
        <v>0.258</v>
      </c>
      <c r="P42" s="12">
        <f>_xlfn.XLOOKUP(O43,R:R,S:S)</f>
        <v>3.55</v>
      </c>
      <c r="R42" s="1">
        <v>0.8</v>
      </c>
      <c r="S42" s="1">
        <f t="shared" si="10"/>
        <v>3.5</v>
      </c>
    </row>
    <row r="43" spans="1:19">
      <c r="A43" s="8"/>
      <c r="B43" s="5" t="s">
        <v>7</v>
      </c>
      <c r="C43" s="7">
        <v>14.2</v>
      </c>
      <c r="D43" s="7">
        <v>16.1</v>
      </c>
      <c r="E43" s="7">
        <v>36.2</v>
      </c>
      <c r="F43" s="7">
        <v>69.9</v>
      </c>
      <c r="G43" s="7">
        <v>66</v>
      </c>
      <c r="H43" s="7">
        <v>84</v>
      </c>
      <c r="I43" s="7">
        <v>196.8</v>
      </c>
      <c r="J43" s="7">
        <v>163.1</v>
      </c>
      <c r="K43" s="7">
        <v>93.8</v>
      </c>
      <c r="L43" s="7">
        <v>47.3</v>
      </c>
      <c r="M43" s="7">
        <v>31.5</v>
      </c>
      <c r="N43" s="7">
        <v>10.2</v>
      </c>
      <c r="O43">
        <f>ROUND(1.152-0.726*O42-0.00107*O44,2)</f>
        <v>0.79</v>
      </c>
      <c r="P43" s="12"/>
      <c r="R43" s="1">
        <v>0.81</v>
      </c>
      <c r="S43" s="1">
        <f t="shared" si="10"/>
        <v>3.45</v>
      </c>
    </row>
    <row r="44" spans="1:19">
      <c r="A44" s="8"/>
      <c r="B44" s="9" t="s">
        <v>8</v>
      </c>
      <c r="C44" s="10">
        <f t="shared" ref="C44:N44" si="14">IF((C42-C43)&gt;0,C42-C43,0)</f>
        <v>5</v>
      </c>
      <c r="D44" s="10">
        <f t="shared" si="14"/>
        <v>13.8</v>
      </c>
      <c r="E44" s="10">
        <f t="shared" si="14"/>
        <v>17.1</v>
      </c>
      <c r="F44" s="10">
        <f t="shared" si="14"/>
        <v>4.5</v>
      </c>
      <c r="G44" s="10">
        <f t="shared" si="14"/>
        <v>47.8</v>
      </c>
      <c r="H44" s="10">
        <f t="shared" si="14"/>
        <v>60.8</v>
      </c>
      <c r="I44" s="10">
        <f t="shared" si="14"/>
        <v>0</v>
      </c>
      <c r="J44" s="10">
        <f t="shared" si="14"/>
        <v>0</v>
      </c>
      <c r="K44" s="10">
        <f t="shared" si="14"/>
        <v>0</v>
      </c>
      <c r="L44" s="10">
        <f t="shared" si="14"/>
        <v>8.3</v>
      </c>
      <c r="M44" s="10">
        <f t="shared" si="14"/>
        <v>0</v>
      </c>
      <c r="N44" s="10">
        <f t="shared" si="14"/>
        <v>8.4</v>
      </c>
      <c r="O44">
        <f>SUM(C44:N44)</f>
        <v>165.7</v>
      </c>
      <c r="P44" s="12"/>
      <c r="R44" s="1">
        <v>0.82</v>
      </c>
      <c r="S44" s="1">
        <f t="shared" si="10"/>
        <v>3.4</v>
      </c>
    </row>
    <row r="45" spans="1:19">
      <c r="A45" s="8" t="s">
        <v>22</v>
      </c>
      <c r="B45" s="9" t="s">
        <v>6</v>
      </c>
      <c r="C45" s="10">
        <v>17.5</v>
      </c>
      <c r="D45" s="10">
        <v>23.3</v>
      </c>
      <c r="E45" s="10">
        <v>46.5</v>
      </c>
      <c r="F45" s="10">
        <v>65.7</v>
      </c>
      <c r="G45" s="10">
        <v>105.3</v>
      </c>
      <c r="H45" s="10">
        <v>131</v>
      </c>
      <c r="I45" s="10">
        <v>135.7</v>
      </c>
      <c r="J45" s="10">
        <v>127</v>
      </c>
      <c r="K45" s="10">
        <v>69.4</v>
      </c>
      <c r="L45" s="10">
        <v>49</v>
      </c>
      <c r="M45" s="10">
        <v>23.3</v>
      </c>
      <c r="N45" s="10">
        <v>16.2</v>
      </c>
      <c r="O45">
        <f>ROUND((C45+D45+K45+L45+M45+N45)/SUM(C45:N45),3)</f>
        <v>0.245</v>
      </c>
      <c r="P45" s="12">
        <f>_xlfn.XLOOKUP(O46,R:R,S:S)</f>
        <v>3.15</v>
      </c>
      <c r="R45" s="1">
        <v>0.83</v>
      </c>
      <c r="S45" s="1">
        <f t="shared" si="10"/>
        <v>3.35</v>
      </c>
    </row>
    <row r="46" spans="1:19">
      <c r="A46" s="8"/>
      <c r="B46" s="5" t="s">
        <v>7</v>
      </c>
      <c r="C46" s="7">
        <v>14.5</v>
      </c>
      <c r="D46" s="7">
        <v>20.3</v>
      </c>
      <c r="E46" s="7">
        <v>43.7</v>
      </c>
      <c r="F46" s="7">
        <v>84.1</v>
      </c>
      <c r="G46" s="7">
        <v>74.8</v>
      </c>
      <c r="H46" s="7">
        <v>74.7</v>
      </c>
      <c r="I46" s="7">
        <v>145.2</v>
      </c>
      <c r="J46" s="7">
        <v>134.6</v>
      </c>
      <c r="K46" s="7">
        <v>109.7</v>
      </c>
      <c r="L46" s="7">
        <v>61.7</v>
      </c>
      <c r="M46" s="7">
        <v>38.9</v>
      </c>
      <c r="N46" s="7">
        <v>12.3</v>
      </c>
      <c r="O46">
        <f>ROUND(1.152-0.726*O45-0.00107*O47,2)</f>
        <v>0.87</v>
      </c>
      <c r="P46" s="12"/>
      <c r="R46" s="1">
        <v>0.84</v>
      </c>
      <c r="S46" s="1">
        <f t="shared" si="10"/>
        <v>3.3</v>
      </c>
    </row>
    <row r="47" spans="1:19">
      <c r="A47" s="8"/>
      <c r="B47" s="9" t="s">
        <v>8</v>
      </c>
      <c r="C47" s="10">
        <f t="shared" ref="C47:N47" si="15">IF((C45-C46)&gt;0,C45-C46,0)</f>
        <v>3</v>
      </c>
      <c r="D47" s="10">
        <f t="shared" si="15"/>
        <v>3</v>
      </c>
      <c r="E47" s="10">
        <f t="shared" si="15"/>
        <v>2.8</v>
      </c>
      <c r="F47" s="10">
        <f t="shared" si="15"/>
        <v>0</v>
      </c>
      <c r="G47" s="10">
        <f t="shared" si="15"/>
        <v>30.5</v>
      </c>
      <c r="H47" s="10">
        <f t="shared" si="15"/>
        <v>56.3</v>
      </c>
      <c r="I47" s="10">
        <f t="shared" si="15"/>
        <v>0</v>
      </c>
      <c r="J47" s="10">
        <f t="shared" si="15"/>
        <v>0</v>
      </c>
      <c r="K47" s="10">
        <f t="shared" si="15"/>
        <v>0</v>
      </c>
      <c r="L47" s="10">
        <f t="shared" si="15"/>
        <v>0</v>
      </c>
      <c r="M47" s="10">
        <f t="shared" si="15"/>
        <v>0</v>
      </c>
      <c r="N47" s="10">
        <f t="shared" si="15"/>
        <v>3.9</v>
      </c>
      <c r="O47">
        <f>SUM(C47:N47)</f>
        <v>99.5</v>
      </c>
      <c r="P47" s="12"/>
      <c r="R47" s="1">
        <v>0.85</v>
      </c>
      <c r="S47" s="1">
        <f t="shared" si="10"/>
        <v>3.25</v>
      </c>
    </row>
    <row r="48" spans="1:19">
      <c r="A48" s="8" t="s">
        <v>23</v>
      </c>
      <c r="B48" s="9" t="s">
        <v>6</v>
      </c>
      <c r="C48" s="10">
        <v>23.4</v>
      </c>
      <c r="D48" s="10">
        <v>29.1</v>
      </c>
      <c r="E48" s="10">
        <v>52.2</v>
      </c>
      <c r="F48" s="10">
        <v>70.5</v>
      </c>
      <c r="G48" s="10">
        <v>108.6</v>
      </c>
      <c r="H48" s="10">
        <v>131.2</v>
      </c>
      <c r="I48" s="10">
        <v>151.3</v>
      </c>
      <c r="J48" s="10">
        <v>146.2</v>
      </c>
      <c r="K48" s="10">
        <v>89.9</v>
      </c>
      <c r="L48" s="10">
        <v>62.5</v>
      </c>
      <c r="M48" s="10">
        <v>31.9</v>
      </c>
      <c r="N48" s="10">
        <v>21.7</v>
      </c>
      <c r="O48">
        <f>ROUND((C48+D48+K48+L48+M48+N48)/SUM(C48:N48),3)</f>
        <v>0.281</v>
      </c>
      <c r="P48" s="12">
        <f>_xlfn.XLOOKUP(O49,R:R,S:S)</f>
        <v>3.05</v>
      </c>
      <c r="R48" s="1">
        <v>0.86</v>
      </c>
      <c r="S48" s="1">
        <f t="shared" si="10"/>
        <v>3.2</v>
      </c>
    </row>
    <row r="49" spans="1:19">
      <c r="A49" s="8"/>
      <c r="B49" s="5" t="s">
        <v>7</v>
      </c>
      <c r="C49" s="7">
        <v>26.4</v>
      </c>
      <c r="D49" s="7">
        <v>30.3</v>
      </c>
      <c r="E49" s="7">
        <v>55.9</v>
      </c>
      <c r="F49" s="7">
        <v>99.4</v>
      </c>
      <c r="G49" s="7">
        <v>119.5</v>
      </c>
      <c r="H49" s="7">
        <v>136.5</v>
      </c>
      <c r="I49" s="7">
        <v>184.6</v>
      </c>
      <c r="J49" s="7">
        <v>114</v>
      </c>
      <c r="K49" s="7">
        <v>73.7</v>
      </c>
      <c r="L49" s="7">
        <v>53.1</v>
      </c>
      <c r="M49" s="7">
        <v>47.2</v>
      </c>
      <c r="N49" s="7">
        <v>22.8</v>
      </c>
      <c r="O49">
        <f>ROUND(1.152-0.726*O48-0.00107*O50,2)</f>
        <v>0.89</v>
      </c>
      <c r="P49" s="12"/>
      <c r="R49" s="1">
        <v>0.87</v>
      </c>
      <c r="S49" s="1">
        <f t="shared" si="10"/>
        <v>3.15</v>
      </c>
    </row>
    <row r="50" spans="1:19">
      <c r="A50" s="8"/>
      <c r="B50" s="9" t="s">
        <v>8</v>
      </c>
      <c r="C50" s="10">
        <f t="shared" ref="C50:N50" si="16">IF((C48-C49)&gt;0,C48-C49,0)</f>
        <v>0</v>
      </c>
      <c r="D50" s="10">
        <f t="shared" si="16"/>
        <v>0</v>
      </c>
      <c r="E50" s="10">
        <f t="shared" si="16"/>
        <v>0</v>
      </c>
      <c r="F50" s="10">
        <f t="shared" si="16"/>
        <v>0</v>
      </c>
      <c r="G50" s="10">
        <f t="shared" si="16"/>
        <v>0</v>
      </c>
      <c r="H50" s="10">
        <f t="shared" si="16"/>
        <v>0</v>
      </c>
      <c r="I50" s="10">
        <f t="shared" si="16"/>
        <v>0</v>
      </c>
      <c r="J50" s="10">
        <f t="shared" si="16"/>
        <v>32.2</v>
      </c>
      <c r="K50" s="10">
        <f t="shared" si="16"/>
        <v>16.2</v>
      </c>
      <c r="L50" s="10">
        <f t="shared" si="16"/>
        <v>9.4</v>
      </c>
      <c r="M50" s="10">
        <f t="shared" si="16"/>
        <v>0</v>
      </c>
      <c r="N50" s="10">
        <f t="shared" si="16"/>
        <v>0</v>
      </c>
      <c r="O50">
        <f>SUM(C50:N50)</f>
        <v>57.8</v>
      </c>
      <c r="P50" s="12"/>
      <c r="R50" s="1">
        <v>0.88</v>
      </c>
      <c r="S50" s="1">
        <f t="shared" si="10"/>
        <v>3.1</v>
      </c>
    </row>
    <row r="51" spans="1:19">
      <c r="A51" s="8" t="s">
        <v>24</v>
      </c>
      <c r="B51" s="9" t="s">
        <v>6</v>
      </c>
      <c r="C51" s="10">
        <v>20.1</v>
      </c>
      <c r="D51" s="10">
        <v>24.8</v>
      </c>
      <c r="E51" s="10">
        <v>45.6</v>
      </c>
      <c r="F51" s="10">
        <v>61.7</v>
      </c>
      <c r="G51" s="10">
        <v>96.5</v>
      </c>
      <c r="H51" s="10">
        <v>120.2</v>
      </c>
      <c r="I51" s="10">
        <v>146.8</v>
      </c>
      <c r="J51" s="10">
        <v>136.9</v>
      </c>
      <c r="K51" s="10">
        <v>82.3</v>
      </c>
      <c r="L51" s="10">
        <v>54.4</v>
      </c>
      <c r="M51" s="10">
        <v>27</v>
      </c>
      <c r="N51" s="10">
        <v>18.8</v>
      </c>
      <c r="O51">
        <f>ROUND((C51+D51+K51+L51+M51+N51)/SUM(C51:N51),3)</f>
        <v>0.272</v>
      </c>
      <c r="P51" s="12">
        <f>_xlfn.XLOOKUP(O52,R:R,S:S)</f>
        <v>2.85</v>
      </c>
      <c r="R51" s="1">
        <v>0.89</v>
      </c>
      <c r="S51" s="1">
        <f t="shared" si="10"/>
        <v>3.05</v>
      </c>
    </row>
    <row r="52" spans="1:19">
      <c r="A52" s="8"/>
      <c r="B52" s="5" t="s">
        <v>7</v>
      </c>
      <c r="C52" s="7">
        <v>30</v>
      </c>
      <c r="D52" s="7">
        <v>40.7</v>
      </c>
      <c r="E52" s="7">
        <v>77.1</v>
      </c>
      <c r="F52" s="7">
        <v>132.7</v>
      </c>
      <c r="G52" s="7">
        <v>160.2</v>
      </c>
      <c r="H52" s="7">
        <v>165.9</v>
      </c>
      <c r="I52" s="7">
        <v>177.6</v>
      </c>
      <c r="J52" s="7">
        <v>124.6</v>
      </c>
      <c r="K52" s="7">
        <v>70</v>
      </c>
      <c r="L52" s="7">
        <v>74</v>
      </c>
      <c r="M52" s="7">
        <v>53.5</v>
      </c>
      <c r="N52" s="7">
        <v>31.2</v>
      </c>
      <c r="O52">
        <f>ROUND(1.152-0.726*O51-0.00107*O53,2)</f>
        <v>0.93</v>
      </c>
      <c r="P52" s="12"/>
      <c r="R52" s="1">
        <v>0.9</v>
      </c>
      <c r="S52" s="1">
        <f t="shared" si="10"/>
        <v>3</v>
      </c>
    </row>
    <row r="53" spans="1:19">
      <c r="A53" s="8"/>
      <c r="B53" s="9" t="s">
        <v>8</v>
      </c>
      <c r="C53" s="10">
        <f t="shared" ref="C53:N53" si="17">IF((C51-C52)&gt;0,C51-C52,0)</f>
        <v>0</v>
      </c>
      <c r="D53" s="10">
        <f t="shared" si="17"/>
        <v>0</v>
      </c>
      <c r="E53" s="10">
        <f t="shared" si="17"/>
        <v>0</v>
      </c>
      <c r="F53" s="10">
        <f t="shared" si="17"/>
        <v>0</v>
      </c>
      <c r="G53" s="10">
        <f t="shared" si="17"/>
        <v>0</v>
      </c>
      <c r="H53" s="10">
        <f t="shared" si="17"/>
        <v>0</v>
      </c>
      <c r="I53" s="10">
        <f t="shared" si="17"/>
        <v>0</v>
      </c>
      <c r="J53" s="10">
        <f t="shared" si="17"/>
        <v>12.3</v>
      </c>
      <c r="K53" s="10">
        <f t="shared" si="17"/>
        <v>12.3</v>
      </c>
      <c r="L53" s="10">
        <f t="shared" si="17"/>
        <v>0</v>
      </c>
      <c r="M53" s="10">
        <f t="shared" si="17"/>
        <v>0</v>
      </c>
      <c r="N53" s="10">
        <f t="shared" si="17"/>
        <v>0</v>
      </c>
      <c r="O53">
        <f>SUM(C53:N53)</f>
        <v>24.6</v>
      </c>
      <c r="P53" s="12"/>
      <c r="R53" s="1">
        <v>0.91</v>
      </c>
      <c r="S53" s="1">
        <f t="shared" si="10"/>
        <v>2.95</v>
      </c>
    </row>
    <row r="54" spans="1:19">
      <c r="A54" s="8" t="s">
        <v>25</v>
      </c>
      <c r="B54" s="9" t="s">
        <v>6</v>
      </c>
      <c r="C54" s="10">
        <v>29.1</v>
      </c>
      <c r="D54" s="10">
        <v>27.9</v>
      </c>
      <c r="E54" s="10">
        <v>47.1</v>
      </c>
      <c r="F54" s="10">
        <v>59.4</v>
      </c>
      <c r="G54" s="10">
        <v>90.6</v>
      </c>
      <c r="H54" s="10">
        <v>105.8</v>
      </c>
      <c r="I54" s="10">
        <v>151.5</v>
      </c>
      <c r="J54" s="10">
        <v>137.7</v>
      </c>
      <c r="K54" s="10">
        <v>98.6</v>
      </c>
      <c r="L54" s="10">
        <v>68.5</v>
      </c>
      <c r="M54" s="10">
        <v>35.7</v>
      </c>
      <c r="N54" s="10">
        <v>27.5</v>
      </c>
      <c r="O54">
        <f>ROUND((C54+D54+K54+L54+M54+N54)/SUM(C54:N54),3)</f>
        <v>0.327</v>
      </c>
      <c r="P54" s="12">
        <f>_xlfn.XLOOKUP(O55,R:R,S:S)</f>
        <v>3.45</v>
      </c>
      <c r="R54" s="1">
        <v>0.92</v>
      </c>
      <c r="S54" s="1">
        <f t="shared" si="10"/>
        <v>2.9</v>
      </c>
    </row>
    <row r="55" spans="1:19">
      <c r="A55" s="8"/>
      <c r="B55" s="5" t="s">
        <v>7</v>
      </c>
      <c r="C55" s="7">
        <v>55</v>
      </c>
      <c r="D55" s="7">
        <v>89</v>
      </c>
      <c r="E55" s="7">
        <v>131.9</v>
      </c>
      <c r="F55" s="7">
        <v>250.1</v>
      </c>
      <c r="G55" s="7">
        <v>231</v>
      </c>
      <c r="H55" s="7">
        <v>198.9</v>
      </c>
      <c r="I55" s="7">
        <v>110.6</v>
      </c>
      <c r="J55" s="7">
        <v>130.8</v>
      </c>
      <c r="K55" s="7">
        <v>48.3</v>
      </c>
      <c r="L55" s="7">
        <v>69.9</v>
      </c>
      <c r="M55" s="7">
        <v>86</v>
      </c>
      <c r="N55" s="7">
        <v>58.6</v>
      </c>
      <c r="O55">
        <f>ROUND(1.152-0.726*O54-0.00107*O56,2)</f>
        <v>0.81</v>
      </c>
      <c r="P55" s="12"/>
      <c r="R55" s="1">
        <v>0.93</v>
      </c>
      <c r="S55" s="1">
        <f t="shared" si="10"/>
        <v>2.85</v>
      </c>
    </row>
    <row r="56" spans="1:19">
      <c r="A56" s="8"/>
      <c r="B56" s="9" t="s">
        <v>8</v>
      </c>
      <c r="C56" s="10">
        <f t="shared" ref="C56:N56" si="18">IF((C54-C55)&gt;0,C54-C55,0)</f>
        <v>0</v>
      </c>
      <c r="D56" s="10">
        <f t="shared" si="18"/>
        <v>0</v>
      </c>
      <c r="E56" s="10">
        <f t="shared" si="18"/>
        <v>0</v>
      </c>
      <c r="F56" s="10">
        <f t="shared" si="18"/>
        <v>0</v>
      </c>
      <c r="G56" s="10">
        <f t="shared" si="18"/>
        <v>0</v>
      </c>
      <c r="H56" s="10">
        <f t="shared" si="18"/>
        <v>0</v>
      </c>
      <c r="I56" s="10">
        <f t="shared" si="18"/>
        <v>40.9</v>
      </c>
      <c r="J56" s="10">
        <f t="shared" si="18"/>
        <v>6.89999999999998</v>
      </c>
      <c r="K56" s="10">
        <f t="shared" si="18"/>
        <v>50.3</v>
      </c>
      <c r="L56" s="10">
        <f t="shared" si="18"/>
        <v>0</v>
      </c>
      <c r="M56" s="10">
        <f t="shared" si="18"/>
        <v>0</v>
      </c>
      <c r="N56" s="10">
        <f t="shared" si="18"/>
        <v>0</v>
      </c>
      <c r="O56">
        <f>SUM(C56:N56)</f>
        <v>98.1</v>
      </c>
      <c r="P56" s="12"/>
      <c r="R56" s="1">
        <v>0.94</v>
      </c>
      <c r="S56" s="1">
        <f t="shared" si="10"/>
        <v>2.8</v>
      </c>
    </row>
    <row r="57" spans="1:19">
      <c r="A57" s="8" t="s">
        <v>26</v>
      </c>
      <c r="B57" s="9" t="s">
        <v>6</v>
      </c>
      <c r="C57" s="10">
        <v>32.5</v>
      </c>
      <c r="D57" s="10">
        <v>31.2</v>
      </c>
      <c r="E57" s="10">
        <v>47.7</v>
      </c>
      <c r="F57" s="10">
        <v>61.6</v>
      </c>
      <c r="G57" s="10">
        <v>91.5</v>
      </c>
      <c r="H57" s="10">
        <v>106.7</v>
      </c>
      <c r="I57" s="10">
        <v>138.4</v>
      </c>
      <c r="J57" s="10">
        <v>133.5</v>
      </c>
      <c r="K57" s="10">
        <v>106.9</v>
      </c>
      <c r="L57" s="10">
        <v>78.5</v>
      </c>
      <c r="M57" s="10">
        <v>42.9</v>
      </c>
      <c r="N57" s="10">
        <v>33.5</v>
      </c>
      <c r="O57">
        <f>ROUND((C57+D57+K57+L57+M57+N57)/SUM(C57:N57),3)</f>
        <v>0.36</v>
      </c>
      <c r="P57" s="12">
        <f>_xlfn.XLOOKUP(O58,R:R,S:S)</f>
        <v>3.25</v>
      </c>
      <c r="R57" s="1">
        <v>0.95</v>
      </c>
      <c r="S57" s="1">
        <f t="shared" si="10"/>
        <v>2.75</v>
      </c>
    </row>
    <row r="58" spans="1:19">
      <c r="A58" s="8"/>
      <c r="B58" s="5" t="s">
        <v>7</v>
      </c>
      <c r="C58" s="7">
        <v>55.6</v>
      </c>
      <c r="D58" s="7">
        <v>76.1</v>
      </c>
      <c r="E58" s="7">
        <v>134</v>
      </c>
      <c r="F58" s="7">
        <v>279.7</v>
      </c>
      <c r="G58" s="7">
        <v>318.4</v>
      </c>
      <c r="H58" s="7">
        <v>315.8</v>
      </c>
      <c r="I58" s="7">
        <v>224.2</v>
      </c>
      <c r="J58" s="7">
        <v>166.9</v>
      </c>
      <c r="K58" s="7">
        <v>65.2</v>
      </c>
      <c r="L58" s="7">
        <v>97.3</v>
      </c>
      <c r="M58" s="7">
        <v>83.2</v>
      </c>
      <c r="N58" s="7">
        <v>56.6</v>
      </c>
      <c r="O58">
        <f>ROUND(1.152-0.726*O57-0.00107*O59,2)</f>
        <v>0.85</v>
      </c>
      <c r="P58" s="12"/>
      <c r="R58" s="1">
        <v>0.96</v>
      </c>
      <c r="S58" s="1">
        <f t="shared" si="10"/>
        <v>2.7</v>
      </c>
    </row>
    <row r="59" spans="1:19">
      <c r="A59" s="8"/>
      <c r="B59" s="9" t="s">
        <v>8</v>
      </c>
      <c r="C59" s="10">
        <f t="shared" ref="C59:N59" si="19">IF((C57-C58)&gt;0,C57-C58,0)</f>
        <v>0</v>
      </c>
      <c r="D59" s="10">
        <f t="shared" si="19"/>
        <v>0</v>
      </c>
      <c r="E59" s="10">
        <f t="shared" si="19"/>
        <v>0</v>
      </c>
      <c r="F59" s="10">
        <f t="shared" si="19"/>
        <v>0</v>
      </c>
      <c r="G59" s="10">
        <f t="shared" si="19"/>
        <v>0</v>
      </c>
      <c r="H59" s="10">
        <f t="shared" si="19"/>
        <v>0</v>
      </c>
      <c r="I59" s="10">
        <f t="shared" si="19"/>
        <v>0</v>
      </c>
      <c r="J59" s="10">
        <f t="shared" si="19"/>
        <v>0</v>
      </c>
      <c r="K59" s="10">
        <f t="shared" si="19"/>
        <v>41.7</v>
      </c>
      <c r="L59" s="10">
        <f t="shared" si="19"/>
        <v>0</v>
      </c>
      <c r="M59" s="10">
        <f t="shared" si="19"/>
        <v>0</v>
      </c>
      <c r="N59" s="10">
        <f t="shared" si="19"/>
        <v>0</v>
      </c>
      <c r="O59">
        <f>SUM(C59:N59)</f>
        <v>41.7</v>
      </c>
      <c r="P59" s="12"/>
      <c r="R59" s="1">
        <v>0.97</v>
      </c>
      <c r="S59" s="1">
        <f t="shared" si="10"/>
        <v>2.65</v>
      </c>
    </row>
    <row r="60" spans="1:19">
      <c r="A60" s="8" t="s">
        <v>27</v>
      </c>
      <c r="B60" s="9" t="s">
        <v>6</v>
      </c>
      <c r="C60" s="10">
        <v>31.6</v>
      </c>
      <c r="D60" s="10">
        <v>36.9</v>
      </c>
      <c r="E60" s="10">
        <v>67.6</v>
      </c>
      <c r="F60" s="10">
        <v>90.5</v>
      </c>
      <c r="G60" s="10">
        <v>123</v>
      </c>
      <c r="H60" s="10">
        <v>117.9</v>
      </c>
      <c r="I60" s="10">
        <v>134.1</v>
      </c>
      <c r="J60" s="10">
        <v>128.8</v>
      </c>
      <c r="K60" s="10">
        <v>96.8</v>
      </c>
      <c r="L60" s="10">
        <v>68.3</v>
      </c>
      <c r="M60" s="10">
        <v>40</v>
      </c>
      <c r="N60" s="10">
        <v>26.4</v>
      </c>
      <c r="O60">
        <f>ROUND((C60+D60+K60+L60+M60+N60)/SUM(C60:N60),3)</f>
        <v>0.312</v>
      </c>
      <c r="P60" s="12">
        <f>_xlfn.XLOOKUP(O61,R:R,S:S)</f>
        <v>3.75</v>
      </c>
      <c r="R60" s="1">
        <v>0.98</v>
      </c>
      <c r="S60" s="1">
        <f t="shared" si="10"/>
        <v>2.6</v>
      </c>
    </row>
    <row r="61" spans="1:19">
      <c r="A61" s="8"/>
      <c r="B61" s="5" t="s">
        <v>7</v>
      </c>
      <c r="C61" s="7">
        <v>19.9</v>
      </c>
      <c r="D61" s="7">
        <v>17.3</v>
      </c>
      <c r="E61" s="7">
        <v>31.1</v>
      </c>
      <c r="F61" s="7">
        <v>66.1</v>
      </c>
      <c r="G61" s="7">
        <v>168.7</v>
      </c>
      <c r="H61" s="7">
        <v>195.7</v>
      </c>
      <c r="I61" s="7">
        <v>70.3</v>
      </c>
      <c r="J61" s="7">
        <v>189.3</v>
      </c>
      <c r="K61" s="7">
        <v>109.4</v>
      </c>
      <c r="L61" s="7">
        <v>81.3</v>
      </c>
      <c r="M61" s="7">
        <v>39.6</v>
      </c>
      <c r="N61" s="7">
        <v>17.7</v>
      </c>
      <c r="O61">
        <f>ROUND(1.152-0.726*O60-0.00107*O62,2)</f>
        <v>0.75</v>
      </c>
      <c r="P61" s="12"/>
      <c r="R61" s="1">
        <v>0.99</v>
      </c>
      <c r="S61" s="1">
        <f t="shared" si="10"/>
        <v>2.55</v>
      </c>
    </row>
    <row r="62" spans="1:19">
      <c r="A62" s="8"/>
      <c r="B62" s="9" t="s">
        <v>8</v>
      </c>
      <c r="C62" s="10">
        <f t="shared" ref="C62:N62" si="20">IF((C60-C61)&gt;0,C60-C61,0)</f>
        <v>11.7</v>
      </c>
      <c r="D62" s="10">
        <f t="shared" si="20"/>
        <v>19.6</v>
      </c>
      <c r="E62" s="10">
        <f t="shared" si="20"/>
        <v>36.5</v>
      </c>
      <c r="F62" s="10">
        <f t="shared" si="20"/>
        <v>24.4</v>
      </c>
      <c r="G62" s="10">
        <f t="shared" si="20"/>
        <v>0</v>
      </c>
      <c r="H62" s="10">
        <f t="shared" si="20"/>
        <v>0</v>
      </c>
      <c r="I62" s="10">
        <f t="shared" si="20"/>
        <v>63.8</v>
      </c>
      <c r="J62" s="10">
        <f t="shared" si="20"/>
        <v>0</v>
      </c>
      <c r="K62" s="10">
        <f t="shared" si="20"/>
        <v>0</v>
      </c>
      <c r="L62" s="10">
        <f t="shared" si="20"/>
        <v>0</v>
      </c>
      <c r="M62" s="10">
        <f t="shared" si="20"/>
        <v>0.399999999999999</v>
      </c>
      <c r="N62" s="10">
        <f t="shared" si="20"/>
        <v>8.7</v>
      </c>
      <c r="O62">
        <f>SUM(C62:N62)</f>
        <v>165.1</v>
      </c>
      <c r="P62" s="12"/>
      <c r="R62" s="1">
        <v>1</v>
      </c>
      <c r="S62" s="1">
        <v>2.5</v>
      </c>
    </row>
    <row r="63" spans="1:16">
      <c r="A63" s="8" t="s">
        <v>28</v>
      </c>
      <c r="B63" s="9" t="s">
        <v>6</v>
      </c>
      <c r="C63" s="10">
        <v>37.1</v>
      </c>
      <c r="D63" s="10">
        <v>41.2</v>
      </c>
      <c r="E63" s="10">
        <v>70.1</v>
      </c>
      <c r="F63" s="10">
        <v>68</v>
      </c>
      <c r="G63" s="10">
        <v>125.5</v>
      </c>
      <c r="H63" s="10">
        <v>122</v>
      </c>
      <c r="I63" s="10">
        <v>138.5</v>
      </c>
      <c r="J63" s="10">
        <v>132.8</v>
      </c>
      <c r="K63" s="10">
        <v>101.1</v>
      </c>
      <c r="L63" s="10">
        <v>73.9</v>
      </c>
      <c r="M63" s="10">
        <v>42.7</v>
      </c>
      <c r="N63" s="10">
        <v>35.5</v>
      </c>
      <c r="O63">
        <f>ROUND((C63+D63+K63+L63+M63+N63)/SUM(C63:N63),3)</f>
        <v>0.335</v>
      </c>
      <c r="P63" s="12">
        <f>_xlfn.XLOOKUP(O64,R:R,S:S)</f>
        <v>3.5</v>
      </c>
    </row>
    <row r="64" spans="1:16">
      <c r="A64" s="8"/>
      <c r="B64" s="5" t="s">
        <v>7</v>
      </c>
      <c r="C64" s="7">
        <v>17.4</v>
      </c>
      <c r="D64" s="7">
        <v>22.3</v>
      </c>
      <c r="E64" s="7">
        <v>37.2</v>
      </c>
      <c r="F64" s="7">
        <v>66</v>
      </c>
      <c r="G64" s="7">
        <v>159.4</v>
      </c>
      <c r="H64" s="7">
        <v>213.5</v>
      </c>
      <c r="I64" s="7">
        <v>153.7</v>
      </c>
      <c r="J64" s="7">
        <v>211.2</v>
      </c>
      <c r="K64" s="7">
        <v>134.5</v>
      </c>
      <c r="L64" s="7">
        <v>67.3</v>
      </c>
      <c r="M64" s="7">
        <v>37.2</v>
      </c>
      <c r="N64" s="7">
        <v>22.4</v>
      </c>
      <c r="O64">
        <f>ROUND(1.152-0.726*O63-0.00107*O65,2)</f>
        <v>0.8</v>
      </c>
      <c r="P64" s="12"/>
    </row>
    <row r="65" spans="1:16">
      <c r="A65" s="8"/>
      <c r="B65" s="9" t="s">
        <v>8</v>
      </c>
      <c r="C65" s="10">
        <f t="shared" ref="C65:N65" si="21">IF((C63-C64)&gt;0,C63-C64,0)</f>
        <v>19.7</v>
      </c>
      <c r="D65" s="10">
        <f t="shared" si="21"/>
        <v>18.9</v>
      </c>
      <c r="E65" s="10">
        <f t="shared" si="21"/>
        <v>32.9</v>
      </c>
      <c r="F65" s="10">
        <f t="shared" si="21"/>
        <v>2</v>
      </c>
      <c r="G65" s="10">
        <f t="shared" si="21"/>
        <v>0</v>
      </c>
      <c r="H65" s="10">
        <f t="shared" si="21"/>
        <v>0</v>
      </c>
      <c r="I65" s="10">
        <f t="shared" si="21"/>
        <v>0</v>
      </c>
      <c r="J65" s="10">
        <f t="shared" si="21"/>
        <v>0</v>
      </c>
      <c r="K65" s="10">
        <f t="shared" si="21"/>
        <v>0</v>
      </c>
      <c r="L65" s="10">
        <f t="shared" si="21"/>
        <v>6.60000000000001</v>
      </c>
      <c r="M65" s="10">
        <f t="shared" si="21"/>
        <v>5.5</v>
      </c>
      <c r="N65" s="10">
        <f t="shared" si="21"/>
        <v>13.1</v>
      </c>
      <c r="O65">
        <f>SUM(C65:N65)</f>
        <v>98.7</v>
      </c>
      <c r="P65" s="12"/>
    </row>
    <row r="66" spans="1:16">
      <c r="A66" s="8" t="s">
        <v>29</v>
      </c>
      <c r="B66" s="9" t="s">
        <v>6</v>
      </c>
      <c r="C66" s="10">
        <v>41.8</v>
      </c>
      <c r="D66" s="10">
        <v>36.7</v>
      </c>
      <c r="E66" s="10">
        <v>52.7</v>
      </c>
      <c r="F66" s="10">
        <v>67.6</v>
      </c>
      <c r="G66" s="10">
        <v>110.6</v>
      </c>
      <c r="H66" s="10">
        <v>109.2</v>
      </c>
      <c r="I66" s="10">
        <v>135</v>
      </c>
      <c r="J66" s="10">
        <v>33.1</v>
      </c>
      <c r="K66" s="10">
        <v>111.4</v>
      </c>
      <c r="L66" s="10">
        <v>91.2</v>
      </c>
      <c r="M66" s="10">
        <v>52.1</v>
      </c>
      <c r="N66" s="10">
        <v>42.1</v>
      </c>
      <c r="O66">
        <f>ROUND((C66+D66+K66+L66+M66+N66)/SUM(C66:N66),3)</f>
        <v>0.425</v>
      </c>
      <c r="P66" s="12">
        <f>_xlfn.XLOOKUP(O67,R:R,S:S)</f>
        <v>4.4</v>
      </c>
    </row>
    <row r="67" spans="1:16">
      <c r="A67" s="8"/>
      <c r="B67" s="5" t="s">
        <v>7</v>
      </c>
      <c r="C67" s="7">
        <v>33.3</v>
      </c>
      <c r="D67" s="7">
        <v>48.4</v>
      </c>
      <c r="E67" s="7">
        <v>63.2</v>
      </c>
      <c r="F67" s="7">
        <v>144</v>
      </c>
      <c r="G67" s="7">
        <v>183.6</v>
      </c>
      <c r="H67" s="7">
        <v>302.5</v>
      </c>
      <c r="I67" s="7">
        <v>221.4</v>
      </c>
      <c r="J67" s="7">
        <v>244.9</v>
      </c>
      <c r="K67" s="7">
        <v>1.4</v>
      </c>
      <c r="L67" s="7">
        <v>66.6</v>
      </c>
      <c r="M67" s="7">
        <v>38</v>
      </c>
      <c r="N67" s="7">
        <v>27.4</v>
      </c>
      <c r="O67">
        <f>ROUND(1.152-0.726*O66-0.00107*O68,2)</f>
        <v>0.66</v>
      </c>
      <c r="P67" s="12"/>
    </row>
    <row r="68" spans="1:16">
      <c r="A68" s="8"/>
      <c r="B68" s="9" t="s">
        <v>8</v>
      </c>
      <c r="C68" s="10">
        <f t="shared" ref="C68:N68" si="22">IF((C66-C67)&gt;0,C66-C67,0)</f>
        <v>8.5</v>
      </c>
      <c r="D68" s="10">
        <f t="shared" si="22"/>
        <v>0</v>
      </c>
      <c r="E68" s="10">
        <f t="shared" si="22"/>
        <v>0</v>
      </c>
      <c r="F68" s="10">
        <f t="shared" si="22"/>
        <v>0</v>
      </c>
      <c r="G68" s="10">
        <f t="shared" si="22"/>
        <v>0</v>
      </c>
      <c r="H68" s="10">
        <f t="shared" si="22"/>
        <v>0</v>
      </c>
      <c r="I68" s="10">
        <f t="shared" si="22"/>
        <v>0</v>
      </c>
      <c r="J68" s="10">
        <f t="shared" si="22"/>
        <v>0</v>
      </c>
      <c r="K68" s="10">
        <f t="shared" si="22"/>
        <v>110</v>
      </c>
      <c r="L68" s="10">
        <f t="shared" si="22"/>
        <v>24.6</v>
      </c>
      <c r="M68" s="10">
        <f t="shared" si="22"/>
        <v>14.1</v>
      </c>
      <c r="N68" s="10">
        <f t="shared" si="22"/>
        <v>14.7</v>
      </c>
      <c r="O68">
        <f>SUM(C68:N68)</f>
        <v>171.9</v>
      </c>
      <c r="P68" s="12"/>
    </row>
    <row r="69" spans="1:16">
      <c r="A69" s="8" t="s">
        <v>30</v>
      </c>
      <c r="B69" s="9" t="s">
        <v>6</v>
      </c>
      <c r="C69" s="10">
        <v>25.1</v>
      </c>
      <c r="D69" s="10">
        <v>33.4</v>
      </c>
      <c r="E69" s="10">
        <v>51.2</v>
      </c>
      <c r="F69" s="10">
        <v>71.3</v>
      </c>
      <c r="G69" s="10">
        <v>116</v>
      </c>
      <c r="H69" s="10">
        <v>115.7</v>
      </c>
      <c r="I69" s="10">
        <v>136.3</v>
      </c>
      <c r="J69" s="10">
        <v>130.5</v>
      </c>
      <c r="K69" s="10">
        <v>101.9</v>
      </c>
      <c r="L69" s="10">
        <v>81.7</v>
      </c>
      <c r="M69" s="10">
        <v>46.1</v>
      </c>
      <c r="N69" s="10">
        <v>35.3</v>
      </c>
      <c r="O69">
        <f>ROUND((C69+D69+K69+L69+M69+N69)/SUM(C69:N69),3)</f>
        <v>0.343</v>
      </c>
      <c r="P69" s="12">
        <f>_xlfn.XLOOKUP(O70,R:R,S:S)</f>
        <v>3.15</v>
      </c>
    </row>
    <row r="70" spans="1:16">
      <c r="A70" s="8"/>
      <c r="B70" s="5" t="s">
        <v>7</v>
      </c>
      <c r="C70" s="7">
        <v>40.2</v>
      </c>
      <c r="D70" s="7">
        <v>41.8</v>
      </c>
      <c r="E70" s="7">
        <v>63</v>
      </c>
      <c r="F70" s="7">
        <v>84.1</v>
      </c>
      <c r="G70" s="7">
        <v>183.3</v>
      </c>
      <c r="H70" s="7">
        <v>241.8</v>
      </c>
      <c r="I70" s="7">
        <v>179.9</v>
      </c>
      <c r="J70" s="7">
        <v>203.6</v>
      </c>
      <c r="K70" s="7">
        <v>110.1</v>
      </c>
      <c r="L70" s="7">
        <v>67</v>
      </c>
      <c r="M70" s="7">
        <v>43.3</v>
      </c>
      <c r="N70" s="7">
        <v>25.1</v>
      </c>
      <c r="O70">
        <f>ROUND(1.152-0.726*O69-0.00107*O71,2)</f>
        <v>0.87</v>
      </c>
      <c r="P70" s="12"/>
    </row>
    <row r="71" spans="1:16">
      <c r="A71" s="8"/>
      <c r="B71" s="9" t="s">
        <v>8</v>
      </c>
      <c r="C71" s="10">
        <f t="shared" ref="C71:N71" si="23">IF((C69-C70)&gt;0,C69-C70,0)</f>
        <v>0</v>
      </c>
      <c r="D71" s="10">
        <f t="shared" si="23"/>
        <v>0</v>
      </c>
      <c r="E71" s="10">
        <f t="shared" si="23"/>
        <v>0</v>
      </c>
      <c r="F71" s="10">
        <f t="shared" si="23"/>
        <v>0</v>
      </c>
      <c r="G71" s="10">
        <f t="shared" si="23"/>
        <v>0</v>
      </c>
      <c r="H71" s="10">
        <f t="shared" si="23"/>
        <v>0</v>
      </c>
      <c r="I71" s="10">
        <f t="shared" si="23"/>
        <v>0</v>
      </c>
      <c r="J71" s="10">
        <f t="shared" si="23"/>
        <v>0</v>
      </c>
      <c r="K71" s="10">
        <f t="shared" si="23"/>
        <v>0</v>
      </c>
      <c r="L71" s="10">
        <f t="shared" si="23"/>
        <v>14.7</v>
      </c>
      <c r="M71" s="10">
        <f t="shared" si="23"/>
        <v>2.8</v>
      </c>
      <c r="N71" s="10">
        <f t="shared" si="23"/>
        <v>10.2</v>
      </c>
      <c r="O71">
        <f>SUM(C71:N71)</f>
        <v>27.7</v>
      </c>
      <c r="P71" s="12"/>
    </row>
    <row r="72" spans="1:16">
      <c r="A72" s="8" t="s">
        <v>31</v>
      </c>
      <c r="B72" s="9" t="s">
        <v>6</v>
      </c>
      <c r="C72" s="10">
        <v>45</v>
      </c>
      <c r="D72" s="10">
        <v>34.7</v>
      </c>
      <c r="E72" s="10">
        <v>54.9</v>
      </c>
      <c r="F72" s="10">
        <v>74.3</v>
      </c>
      <c r="G72" s="10">
        <v>123</v>
      </c>
      <c r="H72" s="10">
        <v>108.5</v>
      </c>
      <c r="I72" s="10">
        <v>127.2</v>
      </c>
      <c r="J72" s="10">
        <v>19</v>
      </c>
      <c r="K72" s="10">
        <v>91.4</v>
      </c>
      <c r="L72" s="10">
        <v>73.4</v>
      </c>
      <c r="M72" s="10">
        <v>42.5</v>
      </c>
      <c r="N72" s="10">
        <v>34.6</v>
      </c>
      <c r="O72">
        <f>ROUND((C72+D72+K72+L72+M72+N72)/SUM(C72:N72),3)</f>
        <v>0.388</v>
      </c>
      <c r="P72" s="12">
        <f>_xlfn.XLOOKUP(O73,R:R,S:S)</f>
        <v>3.65</v>
      </c>
    </row>
    <row r="73" spans="1:16">
      <c r="A73" s="8"/>
      <c r="B73" s="5" t="s">
        <v>7</v>
      </c>
      <c r="C73" s="7">
        <v>23.4</v>
      </c>
      <c r="D73" s="7">
        <v>26</v>
      </c>
      <c r="E73" s="7">
        <v>23.1</v>
      </c>
      <c r="F73" s="7">
        <v>62.4</v>
      </c>
      <c r="G73" s="7">
        <v>126.7</v>
      </c>
      <c r="H73" s="7">
        <v>144.3</v>
      </c>
      <c r="I73" s="7">
        <v>201</v>
      </c>
      <c r="J73" s="7">
        <v>235.6</v>
      </c>
      <c r="K73" s="7">
        <v>141.7</v>
      </c>
      <c r="L73" s="7">
        <v>74</v>
      </c>
      <c r="M73" s="7">
        <v>40.4</v>
      </c>
      <c r="N73" s="7">
        <v>18</v>
      </c>
      <c r="O73">
        <f>ROUND(1.152-0.726*O72-0.00107*O74,2)</f>
        <v>0.77</v>
      </c>
      <c r="P73" s="12"/>
    </row>
    <row r="74" spans="1:16">
      <c r="A74" s="8"/>
      <c r="B74" s="9" t="s">
        <v>8</v>
      </c>
      <c r="C74" s="10">
        <f t="shared" ref="C74:N74" si="24">IF((C72-C73)&gt;0,C72-C73,0)</f>
        <v>21.6</v>
      </c>
      <c r="D74" s="10">
        <f t="shared" si="24"/>
        <v>8.7</v>
      </c>
      <c r="E74" s="10">
        <f t="shared" si="24"/>
        <v>31.8</v>
      </c>
      <c r="F74" s="10">
        <f t="shared" si="24"/>
        <v>11.9</v>
      </c>
      <c r="G74" s="10">
        <f t="shared" si="24"/>
        <v>0</v>
      </c>
      <c r="H74" s="10">
        <f t="shared" si="24"/>
        <v>0</v>
      </c>
      <c r="I74" s="10">
        <f t="shared" si="24"/>
        <v>0</v>
      </c>
      <c r="J74" s="10">
        <f t="shared" si="24"/>
        <v>0</v>
      </c>
      <c r="K74" s="10">
        <f t="shared" si="24"/>
        <v>0</v>
      </c>
      <c r="L74" s="10">
        <f t="shared" si="24"/>
        <v>0</v>
      </c>
      <c r="M74" s="10">
        <f t="shared" si="24"/>
        <v>2.1</v>
      </c>
      <c r="N74" s="10">
        <f t="shared" si="24"/>
        <v>16.6</v>
      </c>
      <c r="O74">
        <f>SUM(C74:N74)</f>
        <v>92.7</v>
      </c>
      <c r="P74" s="12"/>
    </row>
    <row r="75" spans="1:16">
      <c r="A75" s="2" t="s">
        <v>32</v>
      </c>
      <c r="B75" s="6" t="s">
        <v>6</v>
      </c>
      <c r="C75" s="3">
        <v>36</v>
      </c>
      <c r="D75" s="3">
        <v>34.2</v>
      </c>
      <c r="E75" s="3">
        <v>51.3</v>
      </c>
      <c r="F75" s="3">
        <v>76.4</v>
      </c>
      <c r="G75" s="3">
        <v>107.5</v>
      </c>
      <c r="H75" s="3">
        <v>112.6</v>
      </c>
      <c r="I75" s="3">
        <v>140.9</v>
      </c>
      <c r="J75" s="3">
        <v>135.7</v>
      </c>
      <c r="K75" s="3">
        <v>107</v>
      </c>
      <c r="L75" s="3">
        <v>79.9</v>
      </c>
      <c r="M75" s="3">
        <v>43.4</v>
      </c>
      <c r="N75" s="3">
        <v>34.2</v>
      </c>
      <c r="O75">
        <f>ROUND((C75+D75+K75+L75+M75+N75)/SUM(C75:N75),3)</f>
        <v>0.349</v>
      </c>
      <c r="P75" s="12">
        <f>_xlfn.XLOOKUP(O76,R:R,S:S)</f>
        <v>3.25</v>
      </c>
    </row>
    <row r="76" spans="1:16">
      <c r="A76" s="2"/>
      <c r="B76" s="5" t="s">
        <v>7</v>
      </c>
      <c r="C76" s="7">
        <v>28.8</v>
      </c>
      <c r="D76" s="7">
        <v>52.7</v>
      </c>
      <c r="E76" s="7">
        <v>67.2</v>
      </c>
      <c r="F76" s="7">
        <v>116.9</v>
      </c>
      <c r="G76" s="7">
        <v>182.8</v>
      </c>
      <c r="H76" s="7">
        <v>296.1</v>
      </c>
      <c r="I76" s="7">
        <v>195.9</v>
      </c>
      <c r="J76" s="7">
        <v>209</v>
      </c>
      <c r="K76" s="7">
        <v>68.5</v>
      </c>
      <c r="L76" s="7">
        <v>78.3</v>
      </c>
      <c r="M76" s="7">
        <v>57.3</v>
      </c>
      <c r="N76" s="7">
        <v>36.3</v>
      </c>
      <c r="O76">
        <f>ROUND(1.152-0.726*O75-0.00107*O77,2)</f>
        <v>0.85</v>
      </c>
      <c r="P76" s="12"/>
    </row>
    <row r="77" spans="1:16">
      <c r="A77" s="8"/>
      <c r="B77" s="9" t="s">
        <v>8</v>
      </c>
      <c r="C77" s="10">
        <f t="shared" ref="C77:N77" si="25">IF((C75-C76)&gt;0,C75-C76,0)</f>
        <v>7.2</v>
      </c>
      <c r="D77" s="10">
        <f t="shared" si="25"/>
        <v>0</v>
      </c>
      <c r="E77" s="10">
        <f t="shared" si="25"/>
        <v>0</v>
      </c>
      <c r="F77" s="10">
        <f t="shared" si="25"/>
        <v>0</v>
      </c>
      <c r="G77" s="10">
        <f t="shared" si="25"/>
        <v>0</v>
      </c>
      <c r="H77" s="10">
        <f t="shared" si="25"/>
        <v>0</v>
      </c>
      <c r="I77" s="10">
        <f t="shared" si="25"/>
        <v>0</v>
      </c>
      <c r="J77" s="10">
        <f t="shared" si="25"/>
        <v>0</v>
      </c>
      <c r="K77" s="10">
        <f t="shared" si="25"/>
        <v>38.5</v>
      </c>
      <c r="L77" s="10">
        <f t="shared" si="25"/>
        <v>1.60000000000001</v>
      </c>
      <c r="M77" s="10">
        <f t="shared" si="25"/>
        <v>0</v>
      </c>
      <c r="N77" s="10">
        <f t="shared" si="25"/>
        <v>0</v>
      </c>
      <c r="O77">
        <f>SUM(C77:N77)</f>
        <v>47.3</v>
      </c>
      <c r="P77" s="12"/>
    </row>
    <row r="78" spans="1:16">
      <c r="A78" s="13" t="s">
        <v>33</v>
      </c>
      <c r="B78" s="9" t="s">
        <v>6</v>
      </c>
      <c r="C78" s="10">
        <v>32.2</v>
      </c>
      <c r="D78" s="10">
        <v>31.8</v>
      </c>
      <c r="E78" s="10">
        <v>51.4</v>
      </c>
      <c r="F78" s="10">
        <v>65</v>
      </c>
      <c r="G78" s="10">
        <v>103.4</v>
      </c>
      <c r="H78" s="10">
        <v>111.4</v>
      </c>
      <c r="I78" s="10">
        <v>155.6</v>
      </c>
      <c r="J78" s="10">
        <v>141.2</v>
      </c>
      <c r="K78" s="10">
        <v>109.9</v>
      </c>
      <c r="L78" s="10">
        <v>79.5</v>
      </c>
      <c r="M78" s="10">
        <v>44.4</v>
      </c>
      <c r="N78" s="10">
        <v>32.2</v>
      </c>
      <c r="O78">
        <f>ROUND((C78+D78+K78+L78+M78+N78)/SUM(C78:N78),3)</f>
        <v>0.344</v>
      </c>
      <c r="P78" s="12">
        <f>_xlfn.XLOOKUP(O79,R:R,S:S)</f>
        <v>3.35</v>
      </c>
    </row>
    <row r="79" spans="1:16">
      <c r="A79" s="8"/>
      <c r="B79" s="5" t="s">
        <v>7</v>
      </c>
      <c r="C79" s="7">
        <v>52.4</v>
      </c>
      <c r="D79" s="7">
        <v>83.2</v>
      </c>
      <c r="E79" s="7">
        <v>149.7</v>
      </c>
      <c r="F79" s="7">
        <v>226.2</v>
      </c>
      <c r="G79" s="7">
        <v>239.9</v>
      </c>
      <c r="H79" s="7">
        <v>264.1</v>
      </c>
      <c r="I79" s="7">
        <v>127.6</v>
      </c>
      <c r="J79" s="7">
        <v>138.4</v>
      </c>
      <c r="K79" s="7">
        <v>90.8</v>
      </c>
      <c r="L79" s="7">
        <v>57.3</v>
      </c>
      <c r="M79" s="7">
        <v>49.3</v>
      </c>
      <c r="N79" s="7">
        <v>43.5</v>
      </c>
      <c r="O79">
        <f>ROUND(1.152-0.726*O78-0.00107*O80,2)</f>
        <v>0.83</v>
      </c>
      <c r="P79" s="12"/>
    </row>
    <row r="80" spans="1:16">
      <c r="A80" s="8"/>
      <c r="B80" s="9" t="s">
        <v>8</v>
      </c>
      <c r="C80" s="10">
        <f t="shared" ref="C80:N80" si="26">IF((C78-C79)&gt;0,C78-C79,0)</f>
        <v>0</v>
      </c>
      <c r="D80" s="10">
        <f t="shared" si="26"/>
        <v>0</v>
      </c>
      <c r="E80" s="10">
        <f t="shared" si="26"/>
        <v>0</v>
      </c>
      <c r="F80" s="10">
        <f t="shared" si="26"/>
        <v>0</v>
      </c>
      <c r="G80" s="10">
        <f t="shared" si="26"/>
        <v>0</v>
      </c>
      <c r="H80" s="10">
        <f t="shared" si="26"/>
        <v>0</v>
      </c>
      <c r="I80" s="10">
        <f t="shared" si="26"/>
        <v>28</v>
      </c>
      <c r="J80" s="10">
        <f t="shared" si="26"/>
        <v>2.79999999999998</v>
      </c>
      <c r="K80" s="10">
        <f t="shared" si="26"/>
        <v>19.1</v>
      </c>
      <c r="L80" s="10">
        <f t="shared" si="26"/>
        <v>22.2</v>
      </c>
      <c r="M80" s="10">
        <f t="shared" si="26"/>
        <v>0</v>
      </c>
      <c r="N80" s="10">
        <f t="shared" si="26"/>
        <v>0</v>
      </c>
      <c r="O80">
        <f>SUM(C80:N80)</f>
        <v>72.1</v>
      </c>
      <c r="P80" s="12"/>
    </row>
    <row r="81" spans="1:16">
      <c r="A81" s="8" t="s">
        <v>34</v>
      </c>
      <c r="B81" s="9" t="s">
        <v>6</v>
      </c>
      <c r="C81" s="10">
        <v>40.1</v>
      </c>
      <c r="D81" s="10">
        <v>35.9</v>
      </c>
      <c r="E81" s="10">
        <v>53.1</v>
      </c>
      <c r="F81" s="10">
        <v>66.2</v>
      </c>
      <c r="G81" s="10">
        <v>105.4</v>
      </c>
      <c r="H81" s="10">
        <v>109.2</v>
      </c>
      <c r="I81" s="10">
        <v>137.5</v>
      </c>
      <c r="J81" s="10">
        <v>131.1</v>
      </c>
      <c r="K81" s="10">
        <v>99.5</v>
      </c>
      <c r="L81" s="10">
        <v>88.4</v>
      </c>
      <c r="M81" s="10">
        <v>54.5</v>
      </c>
      <c r="N81" s="10">
        <v>41.8</v>
      </c>
      <c r="O81">
        <f>ROUND((C81+D81+K81+L81+M81+N81)/SUM(C81:N81),3)</f>
        <v>0.374</v>
      </c>
      <c r="P81" s="12">
        <f>_xlfn.XLOOKUP(O82,R:R,S:S)</f>
        <v>3.5</v>
      </c>
    </row>
    <row r="82" spans="1:16">
      <c r="A82" s="8"/>
      <c r="B82" s="5" t="s">
        <v>7</v>
      </c>
      <c r="C82" s="7">
        <v>39.3</v>
      </c>
      <c r="D82" s="7">
        <v>62.5</v>
      </c>
      <c r="E82" s="7">
        <v>91.3</v>
      </c>
      <c r="F82" s="7">
        <v>158.2</v>
      </c>
      <c r="G82" s="7">
        <v>266.7</v>
      </c>
      <c r="H82" s="7">
        <v>299.2</v>
      </c>
      <c r="I82" s="7">
        <v>220</v>
      </c>
      <c r="J82" s="7">
        <v>225.5</v>
      </c>
      <c r="K82" s="7">
        <v>204</v>
      </c>
      <c r="L82" s="7">
        <v>52.2</v>
      </c>
      <c r="M82" s="7">
        <v>42</v>
      </c>
      <c r="N82" s="7">
        <v>19.7</v>
      </c>
      <c r="O82">
        <f>ROUND(1.152-0.726*O81-0.00107*O83,2)</f>
        <v>0.8</v>
      </c>
      <c r="P82" s="12"/>
    </row>
    <row r="83" spans="1:16">
      <c r="A83" s="8"/>
      <c r="B83" s="9" t="s">
        <v>8</v>
      </c>
      <c r="C83" s="10">
        <f t="shared" ref="C83:N83" si="27">IF((C81-C82)&gt;0,C81-C82,0)</f>
        <v>0.800000000000004</v>
      </c>
      <c r="D83" s="10">
        <f t="shared" si="27"/>
        <v>0</v>
      </c>
      <c r="E83" s="10">
        <f t="shared" si="27"/>
        <v>0</v>
      </c>
      <c r="F83" s="10">
        <f t="shared" si="27"/>
        <v>0</v>
      </c>
      <c r="G83" s="10">
        <f t="shared" si="27"/>
        <v>0</v>
      </c>
      <c r="H83" s="10">
        <f t="shared" si="27"/>
        <v>0</v>
      </c>
      <c r="I83" s="10">
        <f t="shared" si="27"/>
        <v>0</v>
      </c>
      <c r="J83" s="10">
        <f t="shared" si="27"/>
        <v>0</v>
      </c>
      <c r="K83" s="10">
        <f t="shared" si="27"/>
        <v>0</v>
      </c>
      <c r="L83" s="10">
        <f t="shared" si="27"/>
        <v>36.2</v>
      </c>
      <c r="M83" s="10">
        <f t="shared" si="27"/>
        <v>12.5</v>
      </c>
      <c r="N83" s="10">
        <f t="shared" si="27"/>
        <v>22.1</v>
      </c>
      <c r="O83">
        <f>SUM(C83:N83)</f>
        <v>71.6</v>
      </c>
      <c r="P83" s="12"/>
    </row>
    <row r="84" spans="1:16">
      <c r="A84" s="8" t="s">
        <v>35</v>
      </c>
      <c r="B84" s="9" t="s">
        <v>6</v>
      </c>
      <c r="C84" s="10">
        <v>43</v>
      </c>
      <c r="D84" s="10">
        <v>37.1</v>
      </c>
      <c r="E84" s="10">
        <v>55.9</v>
      </c>
      <c r="F84" s="10">
        <v>26.9</v>
      </c>
      <c r="G84" s="10">
        <v>123.8</v>
      </c>
      <c r="H84" s="10">
        <v>122.3</v>
      </c>
      <c r="I84" s="10">
        <v>144.9</v>
      </c>
      <c r="J84" s="10">
        <v>132</v>
      </c>
      <c r="K84" s="10">
        <v>105.1</v>
      </c>
      <c r="L84" s="10">
        <v>87.8</v>
      </c>
      <c r="M84" s="10">
        <v>58.9</v>
      </c>
      <c r="N84" s="10">
        <v>46.2</v>
      </c>
      <c r="O84">
        <f>ROUND((C84+D84+K84+L84+M84+N84)/SUM(C84:N84),3)</f>
        <v>0.384</v>
      </c>
      <c r="P84" s="12">
        <f>_xlfn.XLOOKUP(O85,R:R,S:S)</f>
        <v>3.45</v>
      </c>
    </row>
    <row r="85" spans="1:16">
      <c r="A85" s="8"/>
      <c r="B85" s="5" t="s">
        <v>7</v>
      </c>
      <c r="C85" s="7">
        <v>25.2</v>
      </c>
      <c r="D85" s="7">
        <v>38.7</v>
      </c>
      <c r="E85" s="7">
        <v>63.5</v>
      </c>
      <c r="F85" s="7">
        <v>40.6</v>
      </c>
      <c r="G85" s="7">
        <v>163.3</v>
      </c>
      <c r="H85" s="7">
        <v>209.2</v>
      </c>
      <c r="I85" s="7">
        <v>163.5</v>
      </c>
      <c r="J85" s="7">
        <v>251.2</v>
      </c>
      <c r="K85" s="7">
        <v>254.4</v>
      </c>
      <c r="L85" s="7">
        <v>90.9</v>
      </c>
      <c r="M85" s="7">
        <v>44.7</v>
      </c>
      <c r="N85" s="7">
        <v>19.5</v>
      </c>
      <c r="O85">
        <f>ROUND(1.152-0.726*O84-0.00107*O86,2)</f>
        <v>0.81</v>
      </c>
      <c r="P85" s="12"/>
    </row>
    <row r="86" spans="1:16">
      <c r="A86" s="8"/>
      <c r="B86" s="9" t="s">
        <v>8</v>
      </c>
      <c r="C86" s="10">
        <f t="shared" ref="C86:N86" si="28">IF((C84-C85)&gt;0,C84-C85,0)</f>
        <v>17.8</v>
      </c>
      <c r="D86" s="10">
        <f t="shared" si="28"/>
        <v>0</v>
      </c>
      <c r="E86" s="10">
        <f t="shared" si="28"/>
        <v>0</v>
      </c>
      <c r="F86" s="10">
        <f t="shared" si="28"/>
        <v>0</v>
      </c>
      <c r="G86" s="10">
        <f t="shared" si="28"/>
        <v>0</v>
      </c>
      <c r="H86" s="10">
        <f t="shared" si="28"/>
        <v>0</v>
      </c>
      <c r="I86" s="10">
        <f t="shared" si="28"/>
        <v>0</v>
      </c>
      <c r="J86" s="10">
        <f t="shared" si="28"/>
        <v>0</v>
      </c>
      <c r="K86" s="10">
        <f t="shared" si="28"/>
        <v>0</v>
      </c>
      <c r="L86" s="10">
        <f t="shared" si="28"/>
        <v>0</v>
      </c>
      <c r="M86" s="10">
        <f t="shared" si="28"/>
        <v>14.2</v>
      </c>
      <c r="N86" s="10">
        <f t="shared" si="28"/>
        <v>26.7</v>
      </c>
      <c r="O86">
        <f>SUM(C86:N86)</f>
        <v>58.7</v>
      </c>
      <c r="P86" s="12"/>
    </row>
    <row r="87" spans="1:16">
      <c r="A87" s="8" t="s">
        <v>36</v>
      </c>
      <c r="B87" s="9" t="s">
        <v>6</v>
      </c>
      <c r="C87" s="10">
        <v>16.8</v>
      </c>
      <c r="D87" s="10">
        <v>21.4</v>
      </c>
      <c r="E87" s="10">
        <v>43.8</v>
      </c>
      <c r="F87" s="10">
        <v>61.2</v>
      </c>
      <c r="G87" s="10">
        <v>92.8</v>
      </c>
      <c r="H87" s="10">
        <v>97</v>
      </c>
      <c r="I87" s="10">
        <v>109.4</v>
      </c>
      <c r="J87" s="10">
        <v>104</v>
      </c>
      <c r="K87" s="10">
        <v>56.7</v>
      </c>
      <c r="L87" s="10">
        <v>38.2</v>
      </c>
      <c r="M87" s="10">
        <v>21.9</v>
      </c>
      <c r="N87" s="10">
        <v>15.2</v>
      </c>
      <c r="O87">
        <f>ROUND((C87+D87+K87+L87+M87+N87)/SUM(C87:N87),3)</f>
        <v>0.251</v>
      </c>
      <c r="P87" s="12">
        <f>_xlfn.XLOOKUP(O88,R:R,S:S)</f>
        <v>3.05</v>
      </c>
    </row>
    <row r="88" spans="1:16">
      <c r="A88" s="8"/>
      <c r="B88" s="5" t="s">
        <v>7</v>
      </c>
      <c r="C88" s="7">
        <v>6.1</v>
      </c>
      <c r="D88" s="7">
        <v>10.9</v>
      </c>
      <c r="E88" s="7">
        <v>20.2</v>
      </c>
      <c r="F88" s="7">
        <v>54.5</v>
      </c>
      <c r="G88" s="7">
        <v>83.5</v>
      </c>
      <c r="H88" s="7">
        <v>162</v>
      </c>
      <c r="I88" s="7">
        <v>244</v>
      </c>
      <c r="J88" s="7">
        <v>224.6</v>
      </c>
      <c r="K88" s="7">
        <v>143.5</v>
      </c>
      <c r="L88" s="7">
        <v>43.9</v>
      </c>
      <c r="M88" s="7">
        <v>19.7</v>
      </c>
      <c r="N88" s="7">
        <v>6.1</v>
      </c>
      <c r="O88">
        <f>ROUND(1.152-0.726*O87-0.00107*O89,2)</f>
        <v>0.89</v>
      </c>
      <c r="P88" s="12"/>
    </row>
    <row r="89" spans="1:16">
      <c r="A89" s="8"/>
      <c r="B89" s="9" t="s">
        <v>8</v>
      </c>
      <c r="C89" s="10">
        <f t="shared" ref="C89:N89" si="29">IF((C87-C88)&gt;0,C87-C88,0)</f>
        <v>10.7</v>
      </c>
      <c r="D89" s="10">
        <f t="shared" si="29"/>
        <v>10.5</v>
      </c>
      <c r="E89" s="10">
        <f t="shared" si="29"/>
        <v>23.6</v>
      </c>
      <c r="F89" s="10">
        <f t="shared" si="29"/>
        <v>6.7</v>
      </c>
      <c r="G89" s="10">
        <f t="shared" si="29"/>
        <v>9.3</v>
      </c>
      <c r="H89" s="10">
        <f t="shared" si="29"/>
        <v>0</v>
      </c>
      <c r="I89" s="10">
        <f t="shared" si="29"/>
        <v>0</v>
      </c>
      <c r="J89" s="10">
        <f t="shared" si="29"/>
        <v>0</v>
      </c>
      <c r="K89" s="10">
        <f t="shared" si="29"/>
        <v>0</v>
      </c>
      <c r="L89" s="10">
        <f t="shared" si="29"/>
        <v>0</v>
      </c>
      <c r="M89" s="10">
        <f t="shared" si="29"/>
        <v>2.2</v>
      </c>
      <c r="N89" s="10">
        <f t="shared" si="29"/>
        <v>9.1</v>
      </c>
      <c r="O89">
        <f>SUM(C89:N89)</f>
        <v>72.1</v>
      </c>
      <c r="P89" s="12"/>
    </row>
    <row r="90" spans="1:16">
      <c r="A90" s="8" t="s">
        <v>37</v>
      </c>
      <c r="B90" s="9" t="s">
        <v>6</v>
      </c>
      <c r="C90" s="10">
        <v>17.5</v>
      </c>
      <c r="D90" s="10">
        <v>21.4</v>
      </c>
      <c r="E90" s="10">
        <v>43.6</v>
      </c>
      <c r="F90" s="10">
        <v>59.7</v>
      </c>
      <c r="G90" s="10">
        <v>91</v>
      </c>
      <c r="H90" s="10">
        <v>94.3</v>
      </c>
      <c r="I90" s="10">
        <v>107.7</v>
      </c>
      <c r="J90" s="10">
        <v>102.1</v>
      </c>
      <c r="K90" s="10">
        <v>56</v>
      </c>
      <c r="L90" s="10">
        <v>37.5</v>
      </c>
      <c r="M90" s="10">
        <v>21.7</v>
      </c>
      <c r="N90" s="10">
        <v>15.7</v>
      </c>
      <c r="O90">
        <f>ROUND((C90+D90+K90+L90+M90+N90)/SUM(C90:N90),3)</f>
        <v>0.254</v>
      </c>
      <c r="P90" s="12">
        <f>_xlfn.XLOOKUP(O91,R:R,S:S)</f>
        <v>3.05</v>
      </c>
    </row>
    <row r="91" spans="1:16">
      <c r="A91" s="8"/>
      <c r="B91" s="5" t="s">
        <v>7</v>
      </c>
      <c r="C91" s="7">
        <v>5.1</v>
      </c>
      <c r="D91" s="7">
        <v>11.3</v>
      </c>
      <c r="E91" s="7">
        <v>21.8</v>
      </c>
      <c r="F91" s="7">
        <v>51.3</v>
      </c>
      <c r="G91" s="7">
        <v>88.3</v>
      </c>
      <c r="H91" s="7">
        <v>119.8</v>
      </c>
      <c r="I91" s="7">
        <v>229.4</v>
      </c>
      <c r="J91" s="7">
        <v>365.5</v>
      </c>
      <c r="K91" s="7">
        <v>113.7</v>
      </c>
      <c r="L91" s="7">
        <v>48</v>
      </c>
      <c r="M91" s="7">
        <v>16.5</v>
      </c>
      <c r="N91" s="7">
        <v>6.4</v>
      </c>
      <c r="O91">
        <f>ROUND(1.152-0.726*O90-0.00107*O92,2)</f>
        <v>0.89</v>
      </c>
      <c r="P91" s="12"/>
    </row>
    <row r="92" spans="1:16">
      <c r="A92" s="8"/>
      <c r="B92" s="9" t="s">
        <v>8</v>
      </c>
      <c r="C92" s="10">
        <f t="shared" ref="C92:N92" si="30">IF((C90-C91)&gt;0,C90-C91,0)</f>
        <v>12.4</v>
      </c>
      <c r="D92" s="10">
        <f t="shared" si="30"/>
        <v>10.1</v>
      </c>
      <c r="E92" s="10">
        <f t="shared" si="30"/>
        <v>21.8</v>
      </c>
      <c r="F92" s="10">
        <f t="shared" si="30"/>
        <v>8.40000000000001</v>
      </c>
      <c r="G92" s="10">
        <f t="shared" si="30"/>
        <v>2.7</v>
      </c>
      <c r="H92" s="10">
        <f t="shared" si="30"/>
        <v>0</v>
      </c>
      <c r="I92" s="10">
        <f t="shared" si="30"/>
        <v>0</v>
      </c>
      <c r="J92" s="10">
        <f t="shared" si="30"/>
        <v>0</v>
      </c>
      <c r="K92" s="10">
        <f t="shared" si="30"/>
        <v>0</v>
      </c>
      <c r="L92" s="10">
        <f t="shared" si="30"/>
        <v>0</v>
      </c>
      <c r="M92" s="10">
        <f t="shared" si="30"/>
        <v>5.2</v>
      </c>
      <c r="N92" s="10">
        <f t="shared" si="30"/>
        <v>9.3</v>
      </c>
      <c r="O92">
        <f>SUM(C92:N92)</f>
        <v>69.9</v>
      </c>
      <c r="P92" s="12"/>
    </row>
    <row r="93" spans="1:16">
      <c r="A93" s="8" t="s">
        <v>38</v>
      </c>
      <c r="B93" s="9" t="s">
        <v>6</v>
      </c>
      <c r="C93" s="10">
        <v>23.4</v>
      </c>
      <c r="D93" s="10">
        <v>31.4</v>
      </c>
      <c r="E93" s="10">
        <v>66.1</v>
      </c>
      <c r="F93" s="10">
        <v>83</v>
      </c>
      <c r="G93" s="10">
        <v>97.7</v>
      </c>
      <c r="H93" s="10">
        <v>81.9</v>
      </c>
      <c r="I93" s="10">
        <v>101.9</v>
      </c>
      <c r="J93" s="10">
        <v>92.8</v>
      </c>
      <c r="K93" s="10">
        <v>61.7</v>
      </c>
      <c r="L93" s="10">
        <v>40</v>
      </c>
      <c r="M93" s="10">
        <v>27.2</v>
      </c>
      <c r="N93" s="10">
        <v>21.2</v>
      </c>
      <c r="O93">
        <f>ROUND((C93+D93+K93+L93+M93+N93)/SUM(C93:N93),3)</f>
        <v>0.281</v>
      </c>
      <c r="P93" s="12">
        <f>_xlfn.XLOOKUP(O94,R:R,S:S)</f>
        <v>3.85</v>
      </c>
    </row>
    <row r="94" spans="1:16">
      <c r="A94" s="8"/>
      <c r="B94" s="5" t="s">
        <v>7</v>
      </c>
      <c r="C94" s="7">
        <v>5.6</v>
      </c>
      <c r="D94" s="7">
        <v>6.6</v>
      </c>
      <c r="E94" s="7">
        <v>12.6</v>
      </c>
      <c r="F94" s="7">
        <v>26.6</v>
      </c>
      <c r="G94" s="7">
        <v>74.3</v>
      </c>
      <c r="H94" s="7">
        <v>144.1</v>
      </c>
      <c r="I94" s="7">
        <v>162</v>
      </c>
      <c r="J94" s="7">
        <v>124.4</v>
      </c>
      <c r="K94" s="7">
        <v>101.2</v>
      </c>
      <c r="L94" s="7">
        <v>62.2</v>
      </c>
      <c r="M94" s="7">
        <v>15.2</v>
      </c>
      <c r="N94" s="7">
        <v>7</v>
      </c>
      <c r="O94">
        <f>ROUND(1.152-0.726*O93-0.00107*O95,2)</f>
        <v>0.73</v>
      </c>
      <c r="P94" s="12"/>
    </row>
    <row r="95" spans="1:16">
      <c r="A95" s="8"/>
      <c r="B95" s="9" t="s">
        <v>8</v>
      </c>
      <c r="C95" s="10">
        <f t="shared" ref="C95:N95" si="31">IF((C93-C94)&gt;0,C93-C94,0)</f>
        <v>17.8</v>
      </c>
      <c r="D95" s="10">
        <f t="shared" si="31"/>
        <v>24.8</v>
      </c>
      <c r="E95" s="10">
        <f t="shared" si="31"/>
        <v>53.5</v>
      </c>
      <c r="F95" s="10">
        <f t="shared" si="31"/>
        <v>56.4</v>
      </c>
      <c r="G95" s="10">
        <f t="shared" si="31"/>
        <v>23.4</v>
      </c>
      <c r="H95" s="10">
        <f t="shared" si="31"/>
        <v>0</v>
      </c>
      <c r="I95" s="10">
        <f t="shared" si="31"/>
        <v>0</v>
      </c>
      <c r="J95" s="10">
        <f t="shared" si="31"/>
        <v>0</v>
      </c>
      <c r="K95" s="10">
        <f t="shared" si="31"/>
        <v>0</v>
      </c>
      <c r="L95" s="10">
        <f t="shared" si="31"/>
        <v>0</v>
      </c>
      <c r="M95" s="10">
        <f t="shared" si="31"/>
        <v>12</v>
      </c>
      <c r="N95" s="10">
        <f t="shared" si="31"/>
        <v>14.2</v>
      </c>
      <c r="O95">
        <f>SUM(C95:N95)</f>
        <v>202.1</v>
      </c>
      <c r="P95" s="12"/>
    </row>
    <row r="96" spans="1:16">
      <c r="A96" s="8" t="s">
        <v>39</v>
      </c>
      <c r="B96" s="9" t="s">
        <v>6</v>
      </c>
      <c r="C96" s="10">
        <v>35.6</v>
      </c>
      <c r="D96" s="10">
        <v>47.2</v>
      </c>
      <c r="E96" s="10">
        <v>85.1</v>
      </c>
      <c r="F96" s="10">
        <v>103.4</v>
      </c>
      <c r="G96" s="10">
        <v>122.6</v>
      </c>
      <c r="H96" s="10">
        <v>91.9</v>
      </c>
      <c r="I96" s="10">
        <v>90.2</v>
      </c>
      <c r="J96" s="10">
        <v>90.3</v>
      </c>
      <c r="K96" s="10">
        <v>67.6</v>
      </c>
      <c r="L96" s="10">
        <v>53</v>
      </c>
      <c r="M96" s="10">
        <v>36.9</v>
      </c>
      <c r="N96" s="10">
        <v>30</v>
      </c>
      <c r="O96">
        <f>ROUND((C96+D96+K96+L96+M96+N96)/SUM(C96:N96),3)</f>
        <v>0.317</v>
      </c>
      <c r="P96" s="12">
        <f>_xlfn.XLOOKUP(O97,R:R,S:S)</f>
        <v>4.8</v>
      </c>
    </row>
    <row r="97" spans="1:16">
      <c r="A97" s="8"/>
      <c r="B97" s="5" t="s">
        <v>7</v>
      </c>
      <c r="C97" s="7">
        <v>10</v>
      </c>
      <c r="D97" s="7">
        <v>9.9</v>
      </c>
      <c r="E97" s="7">
        <v>13.6</v>
      </c>
      <c r="F97" s="7">
        <v>19.7</v>
      </c>
      <c r="G97" s="7">
        <v>78.5</v>
      </c>
      <c r="H97" s="7">
        <v>182</v>
      </c>
      <c r="I97" s="7">
        <v>216.5</v>
      </c>
      <c r="J97" s="7">
        <v>195.1</v>
      </c>
      <c r="K97" s="7">
        <v>123</v>
      </c>
      <c r="L97" s="7">
        <v>94.9</v>
      </c>
      <c r="M97" s="7">
        <v>33.6</v>
      </c>
      <c r="N97" s="7">
        <v>16</v>
      </c>
      <c r="O97">
        <f>ROUND(1.152-0.726*O96-0.00107*O98,2)</f>
        <v>0.62</v>
      </c>
      <c r="P97" s="12"/>
    </row>
    <row r="98" spans="1:16">
      <c r="A98" s="8"/>
      <c r="B98" s="9" t="s">
        <v>8</v>
      </c>
      <c r="C98" s="10">
        <f t="shared" ref="C98:N98" si="32">IF((C96-C97)&gt;0,C96-C97,0)</f>
        <v>25.6</v>
      </c>
      <c r="D98" s="10">
        <f t="shared" si="32"/>
        <v>37.3</v>
      </c>
      <c r="E98" s="10">
        <f t="shared" si="32"/>
        <v>71.5</v>
      </c>
      <c r="F98" s="10">
        <f t="shared" si="32"/>
        <v>83.7</v>
      </c>
      <c r="G98" s="10">
        <f t="shared" si="32"/>
        <v>44.1</v>
      </c>
      <c r="H98" s="10">
        <f t="shared" si="32"/>
        <v>0</v>
      </c>
      <c r="I98" s="10">
        <f t="shared" si="32"/>
        <v>0</v>
      </c>
      <c r="J98" s="10">
        <f t="shared" si="32"/>
        <v>0</v>
      </c>
      <c r="K98" s="10">
        <f t="shared" si="32"/>
        <v>0</v>
      </c>
      <c r="L98" s="10">
        <f t="shared" si="32"/>
        <v>0</v>
      </c>
      <c r="M98" s="10">
        <f t="shared" si="32"/>
        <v>3.3</v>
      </c>
      <c r="N98" s="10">
        <f t="shared" si="32"/>
        <v>14</v>
      </c>
      <c r="O98">
        <f>SUM(C98:N98)</f>
        <v>279.5</v>
      </c>
      <c r="P98" s="12"/>
    </row>
    <row r="99" spans="1:16">
      <c r="A99" s="8" t="s">
        <v>40</v>
      </c>
      <c r="B99" s="9" t="s">
        <v>6</v>
      </c>
      <c r="C99" s="10">
        <v>44.4</v>
      </c>
      <c r="D99" s="10">
        <v>56.9</v>
      </c>
      <c r="E99" s="10">
        <v>99.6</v>
      </c>
      <c r="F99" s="10">
        <v>116.7</v>
      </c>
      <c r="G99" s="10">
        <v>140.2</v>
      </c>
      <c r="H99" s="10">
        <v>105.4</v>
      </c>
      <c r="I99" s="10">
        <v>107.5</v>
      </c>
      <c r="J99" s="10">
        <v>100.8</v>
      </c>
      <c r="K99" s="10">
        <v>81.6</v>
      </c>
      <c r="L99" s="10">
        <v>66.5</v>
      </c>
      <c r="M99" s="10">
        <v>44.2</v>
      </c>
      <c r="N99" s="10">
        <v>39.2</v>
      </c>
      <c r="O99">
        <f>ROUND((C99+D99+K99+L99+M99+N99)/SUM(C99:N99),3)</f>
        <v>0.332</v>
      </c>
      <c r="P99" s="12">
        <f>_xlfn.XLOOKUP(O100,R:R,S:S)</f>
        <v>5.4</v>
      </c>
    </row>
    <row r="100" spans="1:16">
      <c r="A100" s="8"/>
      <c r="B100" s="5" t="s">
        <v>7</v>
      </c>
      <c r="C100" s="7">
        <v>14.2</v>
      </c>
      <c r="D100" s="7">
        <v>14.2</v>
      </c>
      <c r="E100" s="7">
        <v>25.9</v>
      </c>
      <c r="F100" s="7">
        <v>40.9</v>
      </c>
      <c r="G100" s="7">
        <v>75.7</v>
      </c>
      <c r="H100" s="7">
        <v>131.8</v>
      </c>
      <c r="I100" s="7">
        <v>166.6</v>
      </c>
      <c r="J100" s="7">
        <v>135.1</v>
      </c>
      <c r="K100" s="7">
        <v>83.2</v>
      </c>
      <c r="L100" s="7">
        <v>55.2</v>
      </c>
      <c r="M100" s="7">
        <v>33.2</v>
      </c>
      <c r="N100" s="7">
        <v>20</v>
      </c>
      <c r="O100">
        <f>ROUND(1.152-0.726*O99-0.00107*O101,2)</f>
        <v>0.56</v>
      </c>
      <c r="P100" s="12"/>
    </row>
    <row r="101" spans="1:16">
      <c r="A101" s="8"/>
      <c r="B101" s="9" t="s">
        <v>8</v>
      </c>
      <c r="C101" s="10">
        <f t="shared" ref="C101:N101" si="33">IF((C99-C100)&gt;0,C99-C100,0)</f>
        <v>30.2</v>
      </c>
      <c r="D101" s="10">
        <f t="shared" si="33"/>
        <v>42.7</v>
      </c>
      <c r="E101" s="10">
        <f t="shared" si="33"/>
        <v>73.7</v>
      </c>
      <c r="F101" s="10">
        <f t="shared" si="33"/>
        <v>75.8</v>
      </c>
      <c r="G101" s="10">
        <f t="shared" si="33"/>
        <v>64.5</v>
      </c>
      <c r="H101" s="10">
        <f t="shared" si="33"/>
        <v>0</v>
      </c>
      <c r="I101" s="10">
        <f t="shared" si="33"/>
        <v>0</v>
      </c>
      <c r="J101" s="10">
        <f t="shared" si="33"/>
        <v>0</v>
      </c>
      <c r="K101" s="10">
        <f t="shared" si="33"/>
        <v>0</v>
      </c>
      <c r="L101" s="10">
        <f t="shared" si="33"/>
        <v>11.3</v>
      </c>
      <c r="M101" s="10">
        <f t="shared" si="33"/>
        <v>11</v>
      </c>
      <c r="N101" s="10">
        <f t="shared" si="33"/>
        <v>19.2</v>
      </c>
      <c r="O101">
        <f>SUM(C101:N101)</f>
        <v>328.4</v>
      </c>
      <c r="P101" s="12"/>
    </row>
    <row r="102" spans="1:16">
      <c r="A102" s="8" t="s">
        <v>41</v>
      </c>
      <c r="B102" s="9" t="s">
        <v>6</v>
      </c>
      <c r="C102" s="10">
        <v>54.2</v>
      </c>
      <c r="D102" s="10">
        <v>69.4</v>
      </c>
      <c r="E102" s="10">
        <v>114.3</v>
      </c>
      <c r="F102" s="10">
        <v>123.3</v>
      </c>
      <c r="G102" s="10">
        <v>148.7</v>
      </c>
      <c r="H102" s="10">
        <v>118.8</v>
      </c>
      <c r="I102" s="10">
        <v>121.2</v>
      </c>
      <c r="J102" s="10">
        <v>116.9</v>
      </c>
      <c r="K102" s="10">
        <v>95.3</v>
      </c>
      <c r="L102" s="10">
        <v>76.4</v>
      </c>
      <c r="M102" s="10">
        <v>52.2</v>
      </c>
      <c r="N102" s="10">
        <v>44.8</v>
      </c>
      <c r="O102">
        <f>ROUND((C102+D102+K102+L102+M102+N102)/SUM(C102:N102),3)</f>
        <v>0.345</v>
      </c>
      <c r="P102" s="12">
        <f>_xlfn.XLOOKUP(O103,R:R,S:S)</f>
        <v>6.3</v>
      </c>
    </row>
    <row r="103" spans="1:16">
      <c r="A103" s="8"/>
      <c r="B103" s="5" t="s">
        <v>7</v>
      </c>
      <c r="C103" s="7">
        <v>12.5</v>
      </c>
      <c r="D103" s="7">
        <v>11.1</v>
      </c>
      <c r="E103" s="7">
        <v>17.2</v>
      </c>
      <c r="F103" s="7">
        <v>41.9</v>
      </c>
      <c r="G103" s="7">
        <v>80.3</v>
      </c>
      <c r="H103" s="7">
        <v>142.6</v>
      </c>
      <c r="I103" s="7">
        <v>132.1</v>
      </c>
      <c r="J103" s="7">
        <v>133.3</v>
      </c>
      <c r="K103" s="7">
        <v>72.4</v>
      </c>
      <c r="L103" s="7">
        <v>74.1</v>
      </c>
      <c r="M103" s="7">
        <v>37.1</v>
      </c>
      <c r="N103" s="7">
        <v>26.9</v>
      </c>
      <c r="O103">
        <f>ROUND(1.152-0.726*O102-0.00107*O104,2)</f>
        <v>0.47</v>
      </c>
      <c r="P103" s="12"/>
    </row>
    <row r="104" spans="1:16">
      <c r="A104" s="8"/>
      <c r="B104" s="9" t="s">
        <v>8</v>
      </c>
      <c r="C104" s="10">
        <f t="shared" ref="C104:N104" si="34">IF((C102-C103)&gt;0,C102-C103,0)</f>
        <v>41.7</v>
      </c>
      <c r="D104" s="10">
        <f t="shared" si="34"/>
        <v>58.3</v>
      </c>
      <c r="E104" s="10">
        <f t="shared" si="34"/>
        <v>97.1</v>
      </c>
      <c r="F104" s="10">
        <f t="shared" si="34"/>
        <v>81.4</v>
      </c>
      <c r="G104" s="10">
        <f t="shared" si="34"/>
        <v>68.4</v>
      </c>
      <c r="H104" s="10">
        <f t="shared" si="34"/>
        <v>0</v>
      </c>
      <c r="I104" s="10">
        <f t="shared" si="34"/>
        <v>0</v>
      </c>
      <c r="J104" s="10">
        <f t="shared" si="34"/>
        <v>0</v>
      </c>
      <c r="K104" s="10">
        <f t="shared" si="34"/>
        <v>22.9</v>
      </c>
      <c r="L104" s="10">
        <f t="shared" si="34"/>
        <v>2.30000000000001</v>
      </c>
      <c r="M104" s="10">
        <f t="shared" si="34"/>
        <v>15.1</v>
      </c>
      <c r="N104" s="10">
        <f t="shared" si="34"/>
        <v>17.9</v>
      </c>
      <c r="O104">
        <f>SUM(C104:N104)</f>
        <v>405.1</v>
      </c>
      <c r="P104" s="12"/>
    </row>
    <row r="105" spans="1:16">
      <c r="A105" s="8" t="s">
        <v>42</v>
      </c>
      <c r="B105" s="9" t="s">
        <v>6</v>
      </c>
      <c r="C105" s="10">
        <v>36.1</v>
      </c>
      <c r="D105" s="10">
        <v>45.8</v>
      </c>
      <c r="E105" s="10">
        <v>84.3</v>
      </c>
      <c r="F105" s="10">
        <v>104.4</v>
      </c>
      <c r="G105" s="10">
        <v>120.8</v>
      </c>
      <c r="H105" s="10">
        <v>94.5</v>
      </c>
      <c r="I105" s="10">
        <v>99.3</v>
      </c>
      <c r="J105" s="10">
        <v>93.6</v>
      </c>
      <c r="K105" s="10">
        <v>70.5</v>
      </c>
      <c r="L105" s="10">
        <v>59.5</v>
      </c>
      <c r="M105" s="10">
        <v>40.4</v>
      </c>
      <c r="N105" s="10">
        <v>34.3</v>
      </c>
      <c r="O105">
        <f>ROUND((C105+D105+K105+L105+M105+N105)/SUM(C105:N105),3)</f>
        <v>0.324</v>
      </c>
      <c r="P105" s="12">
        <f>_xlfn.XLOOKUP(O106,R:R,S:S)</f>
        <v>3.95</v>
      </c>
    </row>
    <row r="106" spans="1:16">
      <c r="A106" s="8"/>
      <c r="B106" s="5" t="s">
        <v>7</v>
      </c>
      <c r="C106" s="7">
        <v>13.7</v>
      </c>
      <c r="D106" s="7">
        <v>12.4</v>
      </c>
      <c r="E106" s="7">
        <v>24.5</v>
      </c>
      <c r="F106" s="7">
        <v>61.6</v>
      </c>
      <c r="G106" s="7">
        <v>103.9</v>
      </c>
      <c r="H106" s="7">
        <v>154</v>
      </c>
      <c r="I106" s="7">
        <v>194.6</v>
      </c>
      <c r="J106" s="7">
        <v>175</v>
      </c>
      <c r="K106" s="7">
        <v>103.6</v>
      </c>
      <c r="L106" s="7">
        <v>64.9</v>
      </c>
      <c r="M106" s="7">
        <v>31.1</v>
      </c>
      <c r="N106" s="7">
        <v>23</v>
      </c>
      <c r="O106">
        <f>ROUND(1.152-0.726*O105-0.00107*O107,2)</f>
        <v>0.71</v>
      </c>
      <c r="P106" s="12"/>
    </row>
    <row r="107" spans="1:16">
      <c r="A107" s="8"/>
      <c r="B107" s="9" t="s">
        <v>8</v>
      </c>
      <c r="C107" s="10">
        <f t="shared" ref="C107:N107" si="35">IF((C105-C106)&gt;0,C105-C106,0)</f>
        <v>22.4</v>
      </c>
      <c r="D107" s="10">
        <f t="shared" si="35"/>
        <v>33.4</v>
      </c>
      <c r="E107" s="10">
        <f t="shared" si="35"/>
        <v>59.8</v>
      </c>
      <c r="F107" s="10">
        <f t="shared" si="35"/>
        <v>42.8</v>
      </c>
      <c r="G107" s="10">
        <f t="shared" si="35"/>
        <v>16.9</v>
      </c>
      <c r="H107" s="10">
        <f t="shared" si="35"/>
        <v>0</v>
      </c>
      <c r="I107" s="10">
        <f t="shared" si="35"/>
        <v>0</v>
      </c>
      <c r="J107" s="10">
        <f t="shared" si="35"/>
        <v>0</v>
      </c>
      <c r="K107" s="10">
        <f t="shared" si="35"/>
        <v>0</v>
      </c>
      <c r="L107" s="10">
        <f t="shared" si="35"/>
        <v>0</v>
      </c>
      <c r="M107" s="10">
        <f t="shared" si="35"/>
        <v>9.3</v>
      </c>
      <c r="N107" s="10">
        <f t="shared" si="35"/>
        <v>11.3</v>
      </c>
      <c r="O107">
        <f>SUM(C107:N107)</f>
        <v>195.9</v>
      </c>
      <c r="P107" s="12"/>
    </row>
    <row r="108" spans="1:16">
      <c r="A108" s="8" t="s">
        <v>43</v>
      </c>
      <c r="B108" s="9" t="s">
        <v>6</v>
      </c>
      <c r="C108" s="10">
        <v>40.4</v>
      </c>
      <c r="D108" s="10">
        <v>58.4</v>
      </c>
      <c r="E108" s="10">
        <v>100.8</v>
      </c>
      <c r="F108" s="10">
        <v>117.6</v>
      </c>
      <c r="G108" s="10">
        <v>134.5</v>
      </c>
      <c r="H108" s="10">
        <v>102.3</v>
      </c>
      <c r="I108" s="10">
        <v>102.6</v>
      </c>
      <c r="J108" s="10">
        <v>97.7</v>
      </c>
      <c r="K108" s="10">
        <v>78.7</v>
      </c>
      <c r="L108" s="10">
        <v>66</v>
      </c>
      <c r="M108" s="10">
        <v>47.8</v>
      </c>
      <c r="N108" s="10">
        <v>41.3</v>
      </c>
      <c r="O108">
        <f>ROUND((C108+D108+K108+L108+M108+N108)/SUM(C108:N108),3)</f>
        <v>0.337</v>
      </c>
      <c r="P108" s="12">
        <f>_xlfn.XLOOKUP(O109,R:R,S:S)</f>
        <v>5.3</v>
      </c>
    </row>
    <row r="109" spans="1:16">
      <c r="A109" s="8"/>
      <c r="B109" s="5" t="s">
        <v>7</v>
      </c>
      <c r="C109" s="7">
        <v>12.9</v>
      </c>
      <c r="D109" s="7">
        <v>16.4</v>
      </c>
      <c r="E109" s="7">
        <v>26.2</v>
      </c>
      <c r="F109" s="7">
        <v>45.9</v>
      </c>
      <c r="G109" s="7">
        <v>90.1</v>
      </c>
      <c r="H109" s="7">
        <v>131.8</v>
      </c>
      <c r="I109" s="7">
        <v>150.8</v>
      </c>
      <c r="J109" s="7">
        <v>150.5</v>
      </c>
      <c r="K109" s="7">
        <v>81.1</v>
      </c>
      <c r="L109" s="7">
        <v>52.8</v>
      </c>
      <c r="M109" s="7">
        <v>27.7</v>
      </c>
      <c r="N109" s="7">
        <v>19.8</v>
      </c>
      <c r="O109">
        <f>ROUND(1.152-0.726*O108-0.00107*O110,2)</f>
        <v>0.57</v>
      </c>
      <c r="P109" s="12"/>
    </row>
    <row r="110" spans="1:16">
      <c r="A110" s="8"/>
      <c r="B110" s="9" t="s">
        <v>8</v>
      </c>
      <c r="C110" s="10">
        <f t="shared" ref="C110:N110" si="36">IF((C108-C109)&gt;0,C108-C109,0)</f>
        <v>27.5</v>
      </c>
      <c r="D110" s="10">
        <f t="shared" si="36"/>
        <v>42</v>
      </c>
      <c r="E110" s="10">
        <f t="shared" si="36"/>
        <v>74.6</v>
      </c>
      <c r="F110" s="10">
        <f t="shared" si="36"/>
        <v>71.7</v>
      </c>
      <c r="G110" s="10">
        <f t="shared" si="36"/>
        <v>44.4</v>
      </c>
      <c r="H110" s="10">
        <f t="shared" si="36"/>
        <v>0</v>
      </c>
      <c r="I110" s="10">
        <f t="shared" si="36"/>
        <v>0</v>
      </c>
      <c r="J110" s="10">
        <f t="shared" si="36"/>
        <v>0</v>
      </c>
      <c r="K110" s="10">
        <f t="shared" si="36"/>
        <v>0</v>
      </c>
      <c r="L110" s="10">
        <f t="shared" si="36"/>
        <v>13.2</v>
      </c>
      <c r="M110" s="10">
        <f t="shared" si="36"/>
        <v>20.1</v>
      </c>
      <c r="N110" s="10">
        <f t="shared" si="36"/>
        <v>21.5</v>
      </c>
      <c r="O110">
        <f>SUM(C110:N110)</f>
        <v>315</v>
      </c>
      <c r="P110" s="12"/>
    </row>
    <row r="111" spans="1:16">
      <c r="A111" s="8" t="s">
        <v>44</v>
      </c>
      <c r="B111" s="9" t="s">
        <v>6</v>
      </c>
      <c r="C111" s="10">
        <v>21</v>
      </c>
      <c r="D111" s="10">
        <v>25</v>
      </c>
      <c r="E111" s="10">
        <v>51.8</v>
      </c>
      <c r="F111" s="10">
        <v>70.3</v>
      </c>
      <c r="G111" s="10">
        <v>90.9</v>
      </c>
      <c r="H111" s="10">
        <v>92.7</v>
      </c>
      <c r="I111" s="10">
        <v>116.9</v>
      </c>
      <c r="J111" s="10">
        <v>110.1</v>
      </c>
      <c r="K111" s="10">
        <v>74.4</v>
      </c>
      <c r="L111" s="10">
        <v>46.7</v>
      </c>
      <c r="M111" s="10">
        <v>28</v>
      </c>
      <c r="N111" s="10">
        <v>21.1</v>
      </c>
      <c r="O111">
        <f>ROUND((C111+D111+K111+L111+M111+N111)/SUM(C111:N111),3)</f>
        <v>0.289</v>
      </c>
      <c r="P111" s="12">
        <f>_xlfn.XLOOKUP(O112,R:R,S:S)</f>
        <v>2.9</v>
      </c>
    </row>
    <row r="112" spans="1:16">
      <c r="A112" s="8"/>
      <c r="B112" s="5" t="s">
        <v>7</v>
      </c>
      <c r="C112" s="7">
        <v>19.7</v>
      </c>
      <c r="D112" s="7">
        <v>21.8</v>
      </c>
      <c r="E112" s="7">
        <v>33.2</v>
      </c>
      <c r="F112" s="7">
        <v>108.3</v>
      </c>
      <c r="G112" s="7">
        <v>191.8</v>
      </c>
      <c r="H112" s="7">
        <v>213.2</v>
      </c>
      <c r="I112" s="7">
        <v>178.9</v>
      </c>
      <c r="J112" s="7">
        <v>142</v>
      </c>
      <c r="K112" s="7">
        <v>82.6</v>
      </c>
      <c r="L112" s="7">
        <v>89.2</v>
      </c>
      <c r="M112" s="7">
        <v>55.9</v>
      </c>
      <c r="N112" s="7">
        <v>25.7</v>
      </c>
      <c r="O112">
        <f>ROUND(1.152-0.726*O111-0.00107*O113,2)</f>
        <v>0.92</v>
      </c>
      <c r="P112" s="12"/>
    </row>
    <row r="113" spans="2:16">
      <c r="B113" s="9" t="s">
        <v>8</v>
      </c>
      <c r="C113" s="10">
        <f t="shared" ref="C113:N113" si="37">IF((C111-C112)&gt;0,C111-C112,0)</f>
        <v>1.3</v>
      </c>
      <c r="D113" s="10">
        <f t="shared" si="37"/>
        <v>3.2</v>
      </c>
      <c r="E113" s="10">
        <f t="shared" si="37"/>
        <v>18.6</v>
      </c>
      <c r="F113" s="10">
        <f t="shared" si="37"/>
        <v>0</v>
      </c>
      <c r="G113" s="10">
        <f t="shared" si="37"/>
        <v>0</v>
      </c>
      <c r="H113" s="10">
        <f t="shared" si="37"/>
        <v>0</v>
      </c>
      <c r="I113" s="10">
        <f t="shared" si="37"/>
        <v>0</v>
      </c>
      <c r="J113" s="10">
        <f t="shared" si="37"/>
        <v>0</v>
      </c>
      <c r="K113" s="10">
        <f t="shared" si="37"/>
        <v>0</v>
      </c>
      <c r="L113" s="10">
        <f t="shared" si="37"/>
        <v>0</v>
      </c>
      <c r="M113" s="10">
        <f t="shared" si="37"/>
        <v>0</v>
      </c>
      <c r="N113" s="10">
        <f t="shared" si="37"/>
        <v>0</v>
      </c>
      <c r="O113">
        <f>SUM(C113:N113)</f>
        <v>23.1</v>
      </c>
      <c r="P113" s="12"/>
    </row>
    <row r="114" spans="16:16">
      <c r="P114" s="14"/>
    </row>
    <row r="115" spans="16:16">
      <c r="P115" s="14"/>
    </row>
    <row r="116" spans="16:16">
      <c r="P116" s="14"/>
    </row>
    <row r="117" spans="16:16">
      <c r="P117" s="14"/>
    </row>
    <row r="118" spans="16:16">
      <c r="P118" s="14"/>
    </row>
    <row r="119" spans="16:16">
      <c r="P119" s="14"/>
    </row>
    <row r="120" spans="16:16">
      <c r="P120" s="14"/>
    </row>
    <row r="121" spans="16:16">
      <c r="P121" s="14"/>
    </row>
    <row r="122" spans="16:16">
      <c r="P122" s="14"/>
    </row>
  </sheetData>
  <mergeCells count="88">
    <mergeCell ref="A1:A2"/>
    <mergeCell ref="A3:A4"/>
    <mergeCell ref="A6:A7"/>
    <mergeCell ref="A9:A10"/>
    <mergeCell ref="A12:A13"/>
    <mergeCell ref="A15:A16"/>
    <mergeCell ref="A18:A19"/>
    <mergeCell ref="A21:A22"/>
    <mergeCell ref="A24:A25"/>
    <mergeCell ref="A27:A28"/>
    <mergeCell ref="A30:A31"/>
    <mergeCell ref="A33:A34"/>
    <mergeCell ref="A36:A37"/>
    <mergeCell ref="A39:A40"/>
    <mergeCell ref="A42:A43"/>
    <mergeCell ref="A45:A46"/>
    <mergeCell ref="A48:A49"/>
    <mergeCell ref="A51:A52"/>
    <mergeCell ref="A54:A55"/>
    <mergeCell ref="A57:A58"/>
    <mergeCell ref="A60:A61"/>
    <mergeCell ref="A63:A64"/>
    <mergeCell ref="A66:A67"/>
    <mergeCell ref="A69:A70"/>
    <mergeCell ref="A72:A73"/>
    <mergeCell ref="A75:A76"/>
    <mergeCell ref="A78:A79"/>
    <mergeCell ref="A81:A82"/>
    <mergeCell ref="A84:A85"/>
    <mergeCell ref="A87:A88"/>
    <mergeCell ref="A90:A91"/>
    <mergeCell ref="A93:A94"/>
    <mergeCell ref="A96:A97"/>
    <mergeCell ref="A99:A100"/>
    <mergeCell ref="A102:A103"/>
    <mergeCell ref="A105:A106"/>
    <mergeCell ref="A108:A109"/>
    <mergeCell ref="A111:A11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3:P5"/>
    <mergeCell ref="P6:P8"/>
    <mergeCell ref="P9:P11"/>
    <mergeCell ref="P12:P14"/>
    <mergeCell ref="P15:P17"/>
    <mergeCell ref="P18:P20"/>
    <mergeCell ref="P21:P23"/>
    <mergeCell ref="P24:P26"/>
    <mergeCell ref="P27:P29"/>
    <mergeCell ref="P30:P32"/>
    <mergeCell ref="P33:P35"/>
    <mergeCell ref="P36:P38"/>
    <mergeCell ref="P39:P41"/>
    <mergeCell ref="P42:P44"/>
    <mergeCell ref="P45:P47"/>
    <mergeCell ref="P48:P50"/>
    <mergeCell ref="P51:P53"/>
    <mergeCell ref="P54:P56"/>
    <mergeCell ref="P57:P59"/>
    <mergeCell ref="P60:P62"/>
    <mergeCell ref="P63:P65"/>
    <mergeCell ref="P66:P68"/>
    <mergeCell ref="P69:P71"/>
    <mergeCell ref="P72:P74"/>
    <mergeCell ref="P75:P77"/>
    <mergeCell ref="P78:P80"/>
    <mergeCell ref="P81:P83"/>
    <mergeCell ref="P84:P86"/>
    <mergeCell ref="P87:P89"/>
    <mergeCell ref="P90:P92"/>
    <mergeCell ref="P93:P95"/>
    <mergeCell ref="P96:P98"/>
    <mergeCell ref="P99:P101"/>
    <mergeCell ref="P102:P104"/>
    <mergeCell ref="P105:P107"/>
    <mergeCell ref="P108:P110"/>
    <mergeCell ref="P111:P11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Kingsoft-PDF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pdfbuilder</dc:subject>
  <dc:creator>Kingsoft-PDF</dc:creator>
  <cp:lastModifiedBy>Zine</cp:lastModifiedBy>
  <dcterms:created xsi:type="dcterms:W3CDTF">2024-08-03T16:39:00Z</dcterms:created>
  <dcterms:modified xsi:type="dcterms:W3CDTF">2024-08-03T09:55:28Z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O">
    <vt:lpwstr>wqlLaW5nc29mdCBQREYgdG8gV1BTIDEwMA</vt:lpwstr>
  </property>
  <property fmtid="{D5CDD505-2E9C-101B-9397-08002B2CF9AE}" pid="3" name="Created">
    <vt:filetime>2024-08-03T08:39:31Z</vt:filetime>
  </property>
  <property fmtid="{D5CDD505-2E9C-101B-9397-08002B2CF9AE}" pid="4" name="UsrData">
    <vt:lpwstr>66adecc1ae172f001f7d6b77wl</vt:lpwstr>
  </property>
  <property fmtid="{D5CDD505-2E9C-101B-9397-08002B2CF9AE}" pid="5" name="ICV">
    <vt:lpwstr>7435ABE5058848C8909D2FABDE6962E4_13</vt:lpwstr>
  </property>
  <property fmtid="{D5CDD505-2E9C-101B-9397-08002B2CF9AE}" pid="6" name="KSOProductBuildVer">
    <vt:lpwstr>2052-12.1.0.17147</vt:lpwstr>
  </property>
</Properties>
</file>